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50EA2343-DB17-4031-BD86-146EDBAC0D77}" xr6:coauthVersionLast="47" xr6:coauthVersionMax="47" xr10:uidLastSave="{00000000-0000-0000-0000-000000000000}"/>
  <bookViews>
    <workbookView xWindow="-110" yWindow="-110" windowWidth="19420" windowHeight="10420" xr2:uid="{00000000-000D-0000-FFFF-FFFF00000000}"/>
  </bookViews>
  <sheets>
    <sheet name="DOHform 346-095" sheetId="7" r:id="rId1"/>
  </sheets>
  <externalReferences>
    <externalReference r:id="rId2"/>
  </externalReference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7" l="1"/>
  <c r="I11" i="7"/>
  <c r="H11" i="7"/>
  <c r="G11" i="7"/>
  <c r="F11" i="7"/>
  <c r="J10" i="7"/>
  <c r="I10" i="7"/>
  <c r="H10" i="7"/>
  <c r="K10" i="7" s="1"/>
  <c r="G10" i="7"/>
  <c r="F10" i="7"/>
  <c r="J9" i="7"/>
  <c r="I9" i="7"/>
  <c r="H9" i="7"/>
  <c r="K9" i="7" s="1"/>
  <c r="G9" i="7"/>
  <c r="F9" i="7"/>
  <c r="J8" i="7"/>
  <c r="I8" i="7"/>
  <c r="H8" i="7"/>
  <c r="G8" i="7"/>
  <c r="F8" i="7"/>
  <c r="K8" i="7" s="1"/>
  <c r="J7" i="7"/>
  <c r="I7" i="7"/>
  <c r="H7" i="7"/>
  <c r="G7" i="7"/>
  <c r="F7" i="7"/>
  <c r="K20" i="7"/>
  <c r="K12" i="7"/>
  <c r="K13" i="7"/>
  <c r="K14" i="7"/>
  <c r="K15" i="7"/>
  <c r="K16" i="7"/>
  <c r="K17" i="7"/>
  <c r="K18" i="7"/>
  <c r="K19" i="7"/>
  <c r="K21" i="7"/>
  <c r="K11" i="7"/>
  <c r="K7" i="7"/>
</calcChain>
</file>

<file path=xl/sharedStrings.xml><?xml version="1.0" encoding="utf-8"?>
<sst xmlns="http://schemas.openxmlformats.org/spreadsheetml/2006/main" count="49" uniqueCount="46">
  <si>
    <t>Compensation of Hospital Employees</t>
  </si>
  <si>
    <t>DOH 346-095 April 2023</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</si>
  <si>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</si>
  <si>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</si>
  <si>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</si>
  <si>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</si>
  <si>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</si>
  <si>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</si>
  <si>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</si>
  <si>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</si>
  <si>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</si>
  <si>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</si>
  <si>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</si>
  <si>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</si>
  <si>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</si>
  <si>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</si>
  <si>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</si>
  <si>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</si>
  <si>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</si>
  <si>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</si>
  <si>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</si>
  <si>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</si>
  <si>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</si>
  <si>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</si>
  <si>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</si>
  <si>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</si>
  <si>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</si>
  <si>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</si>
  <si>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</si>
  <si>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</si>
  <si>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</si>
  <si>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</si>
  <si>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</si>
  <si>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</si>
  <si>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</si>
  <si>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</si>
  <si>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Y</t>
  </si>
  <si>
    <t>Entity Name: Overlake Hospital Medical Center</t>
  </si>
  <si>
    <t>J. Michael Marsh</t>
  </si>
  <si>
    <t>N</t>
  </si>
  <si>
    <t>David Knoepfler</t>
  </si>
  <si>
    <t>Kelan Koenig</t>
  </si>
  <si>
    <t>Andrew Tokar</t>
  </si>
  <si>
    <t>Calendar Year: 2023</t>
  </si>
  <si>
    <t>Valerie Chrusciel</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</si>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</sst>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x14ac:knownFonts="1">
    <font>
      <sz val="8"/>
      <color theme="1"/>
      <name val="Times New Roman"/>
      <family val="2"/>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sz val="8"/>
      <color theme="1"/>
      <name val="Times New Roman"/>
      <family val="2"/>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17" fillId="0" borderId="0"/>
    <xf numFmtId="43" fontId="6" fillId="0" borderId="0" applyFont="0" applyFill="0" applyBorder="0" applyAlignment="0" applyProtection="0"/>
    <xf numFmtId="44" fontId="6" fillId="0" borderId="0" applyFont="0" applyFill="0" applyBorder="0" applyAlignment="0" applyProtection="0"/>
  </cellStyleXfs>
  <cellXfs count="81">
    <xf numFmtId="0" fontId="0" fillId="0" borderId="0" xfId="0"/>
    <xf numFmtId="37" fontId="3" fillId="0" borderId="0" xfId="0" applyNumberFormat="1" applyFont="1"/>
    <xf numFmtId="37" fontId="5" fillId="0" borderId="0" xfId="0" applyNumberFormat="1" applyFont="1"/>
    <xf numFmtId="0" fontId="2" fillId="0" borderId="0" xfId="0" applyFont="1"/>
    <xf numFmtId="37" fontId="3" fillId="0" borderId="1" xfId="0" applyNumberFormat="1" applyFont="1" applyBorder="1" applyAlignment="1">
      <alignment vertical="center"/>
    </xf>
    <xf numFmtId="0" fontId="7" fillId="0" borderId="0" xfId="0" applyFont="1"/>
    <xf numFmtId="37" fontId="3" fillId="0" borderId="0" xfId="0" applyNumberFormat="1" applyFont="1" applyAlignment="1">
      <alignment horizontal="centerContinuous"/>
    </xf>
    <xf numFmtId="37" fontId="3" fillId="0" borderId="8" xfId="0" applyNumberFormat="1" applyFont="1" applyBorder="1"/>
    <xf numFmtId="37" fontId="3" fillId="0" borderId="6" xfId="0" quotePrefix="1" applyNumberFormat="1" applyFont="1" applyBorder="1" applyAlignment="1">
      <alignment horizontal="left"/>
    </xf>
    <xf numFmtId="37" fontId="3" fillId="0" borderId="6" xfId="0" applyNumberFormat="1" applyFont="1" applyBorder="1"/>
    <xf numFmtId="0" fontId="7" fillId="0" borderId="6" xfId="0" applyFont="1" applyBorder="1" applyAlignment="1">
      <alignment horizontal="left"/>
    </xf>
    <xf numFmtId="0" fontId="7" fillId="0" borderId="6" xfId="0" applyFont="1" applyBorder="1"/>
    <xf numFmtId="0" fontId="7" fillId="0" borderId="9" xfId="0" applyFont="1" applyBorder="1" applyAlignment="1">
      <alignment horizontal="right"/>
    </xf>
    <xf numFmtId="37" fontId="3" fillId="0" borderId="10" xfId="0" applyNumberFormat="1" applyFont="1" applyBorder="1"/>
    <xf numFmtId="37" fontId="3" fillId="0" borderId="4" xfId="0" quotePrefix="1" applyNumberFormat="1" applyFont="1" applyBorder="1" applyAlignment="1">
      <alignment horizontal="left"/>
    </xf>
    <xf numFmtId="37" fontId="3" fillId="0" borderId="4" xfId="0" applyNumberFormat="1" applyFont="1" applyBorder="1"/>
    <xf numFmtId="0" fontId="7" fillId="0" borderId="4" xfId="0" applyFont="1" applyBorder="1" applyAlignment="1">
      <alignment horizontal="center"/>
    </xf>
    <xf numFmtId="37" fontId="3" fillId="0" borderId="4" xfId="0" applyNumberFormat="1" applyFont="1" applyBorder="1" applyAlignment="1">
      <alignment horizontal="right"/>
    </xf>
    <xf numFmtId="0" fontId="7" fillId="0" borderId="4" xfId="0" applyFont="1" applyBorder="1"/>
    <xf numFmtId="0" fontId="7" fillId="0" borderId="7" xfId="0" applyFont="1" applyBorder="1" applyAlignment="1">
      <alignment horizontal="center"/>
    </xf>
    <xf numFmtId="37" fontId="3" fillId="0" borderId="11" xfId="0" applyNumberFormat="1" applyFont="1" applyBorder="1"/>
    <xf numFmtId="37" fontId="3" fillId="0" borderId="2" xfId="0" applyNumberFormat="1" applyFont="1" applyBorder="1"/>
    <xf numFmtId="37" fontId="3" fillId="0" borderId="3" xfId="0" applyNumberFormat="1" applyFont="1" applyBorder="1"/>
    <xf numFmtId="37" fontId="3" fillId="0" borderId="5" xfId="0" applyNumberFormat="1" applyFont="1" applyBorder="1"/>
    <xf numFmtId="0" fontId="7" fillId="0" borderId="12" xfId="0" applyFont="1" applyBorder="1" applyAlignment="1">
      <alignment horizontal="center"/>
    </xf>
    <xf numFmtId="0" fontId="8" fillId="0" borderId="0" xfId="0" applyFont="1"/>
    <xf numFmtId="37" fontId="6" fillId="0" borderId="0" xfId="0" applyNumberFormat="1" applyFont="1" applyAlignment="1">
      <alignment horizontal="left" vertical="center"/>
    </xf>
    <xf numFmtId="37" fontId="6" fillId="0" borderId="0" xfId="0" applyNumberFormat="1" applyFont="1"/>
    <xf numFmtId="37" fontId="6" fillId="0" borderId="0" xfId="0" quotePrefix="1" applyNumberFormat="1" applyFont="1" applyAlignment="1">
      <alignment horizontal="left"/>
    </xf>
    <xf numFmtId="37" fontId="10" fillId="0" borderId="0" xfId="0" applyNumberFormat="1" applyFont="1"/>
    <xf numFmtId="0" fontId="11" fillId="0" borderId="0" xfId="0" applyFont="1"/>
    <xf numFmtId="37" fontId="6" fillId="0" borderId="0" xfId="0" applyNumberFormat="1" applyFont="1" applyAlignment="1">
      <alignment horizontal="left"/>
    </xf>
    <xf numFmtId="37" fontId="12" fillId="0" borderId="0" xfId="1" applyNumberFormat="1" applyFont="1"/>
    <xf numFmtId="0" fontId="13" fillId="0" borderId="0" xfId="0" applyFont="1"/>
    <xf numFmtId="0" fontId="14" fillId="0" borderId="0" xfId="0" applyFont="1"/>
    <xf numFmtId="37" fontId="12" fillId="0" borderId="0" xfId="1" quotePrefix="1" applyNumberFormat="1" applyFont="1" applyAlignment="1">
      <alignment horizontal="left"/>
    </xf>
    <xf numFmtId="0" fontId="7" fillId="0" borderId="0" xfId="0" applyFont="1" applyAlignment="1">
      <alignment horizontal="center"/>
    </xf>
    <xf numFmtId="37" fontId="15" fillId="0" borderId="0" xfId="0" quotePrefix="1" applyNumberFormat="1" applyFont="1" applyAlignment="1">
      <alignment horizontal="left"/>
    </xf>
    <xf numFmtId="37" fontId="16" fillId="0" borderId="0" xfId="0" quotePrefix="1" applyNumberFormat="1" applyFont="1" applyAlignment="1">
      <alignment horizontal="right"/>
    </xf>
    <xf numFmtId="49" fontId="3" fillId="0" borderId="6" xfId="0" applyNumberFormat="1" applyFont="1" applyBorder="1"/>
    <xf numFmtId="49" fontId="3" fillId="0" borderId="4" xfId="0" applyNumberFormat="1" applyFont="1" applyBorder="1"/>
    <xf numFmtId="0" fontId="12" fillId="0" borderId="0" xfId="1" quotePrefix="1" applyFont="1" applyAlignment="1">
      <alignment horizontal="left"/>
    </xf>
    <xf numFmtId="37" fontId="6" fillId="0" borderId="0" xfId="0" quotePrefix="1" applyNumberFormat="1" applyFont="1" applyAlignment="1">
      <alignment horizontal="left" wrapText="1"/>
    </xf>
    <xf numFmtId="0" fontId="1" fillId="0" borderId="0" xfId="0" applyFont="1"/>
    <xf numFmtId="37" fontId="3" fillId="0" borderId="2" xfId="2" applyNumberFormat="1" applyFont="1" applyBorder="1"/>
    <xf numFmtId="37" fontId="3" fillId="0" borderId="1" xfId="2" applyNumberFormat="1" applyFont="1" applyBorder="1" applyAlignment="1">
      <alignment vertical="center"/>
    </xf>
    <xf numFmtId="37" fontId="3" fillId="0" borderId="15" xfId="0" applyNumberFormat="1" applyFont="1" applyBorder="1"/>
    <xf numFmtId="37" fontId="3" fillId="0" borderId="16" xfId="0" applyNumberFormat="1" applyFont="1" applyBorder="1"/>
    <xf numFmtId="37" fontId="3" fillId="0" borderId="17" xfId="0" quotePrefix="1" applyNumberFormat="1" applyFont="1" applyBorder="1" applyAlignment="1">
      <alignment horizontal="center" vertical="center"/>
    </xf>
    <xf numFmtId="37" fontId="3" fillId="0" borderId="18" xfId="0" applyNumberFormat="1" applyFont="1" applyBorder="1"/>
    <xf numFmtId="37" fontId="3" fillId="0" borderId="19" xfId="0" quotePrefix="1" applyNumberFormat="1" applyFont="1" applyBorder="1" applyAlignment="1">
      <alignment horizontal="center" vertical="center"/>
    </xf>
    <xf numFmtId="37" fontId="3" fillId="0" borderId="20" xfId="0" applyNumberFormat="1" applyFont="1" applyBorder="1"/>
    <xf numFmtId="37" fontId="3" fillId="0" borderId="21" xfId="0" applyNumberFormat="1" applyFont="1" applyBorder="1" applyAlignment="1">
      <alignment vertical="center"/>
    </xf>
    <xf numFmtId="37" fontId="3" fillId="0" borderId="22" xfId="0" applyNumberFormat="1" applyFont="1" applyBorder="1"/>
    <xf numFmtId="37" fontId="3" fillId="0" borderId="23" xfId="0" applyNumberFormat="1" applyFont="1" applyBorder="1"/>
    <xf numFmtId="37" fontId="3" fillId="0" borderId="24" xfId="0" applyNumberFormat="1" applyFont="1" applyBorder="1"/>
    <xf numFmtId="37" fontId="3" fillId="0" borderId="25" xfId="0" applyNumberFormat="1" applyFont="1" applyBorder="1"/>
    <xf numFmtId="37" fontId="3" fillId="0" borderId="26" xfId="0" applyNumberFormat="1" applyFont="1" applyBorder="1"/>
    <xf numFmtId="37" fontId="3" fillId="0" borderId="27" xfId="0" applyNumberFormat="1" applyFont="1" applyBorder="1"/>
    <xf numFmtId="37" fontId="3" fillId="0" borderId="28" xfId="0" applyNumberFormat="1" applyFont="1" applyBorder="1"/>
    <xf numFmtId="37" fontId="3" fillId="0" borderId="29" xfId="0" applyNumberFormat="1" applyFont="1" applyBorder="1"/>
    <xf numFmtId="37" fontId="3" fillId="0" borderId="31" xfId="0" quotePrefix="1" applyNumberFormat="1" applyFont="1" applyBorder="1" applyAlignment="1">
      <alignment horizontal="center" wrapText="1"/>
    </xf>
    <xf numFmtId="37" fontId="3" fillId="0" borderId="32" xfId="0" quotePrefix="1" applyNumberFormat="1" applyFont="1" applyBorder="1" applyAlignment="1">
      <alignment horizontal="center" wrapText="1"/>
    </xf>
    <xf numFmtId="37" fontId="3" fillId="0" borderId="33" xfId="0" quotePrefix="1" applyNumberFormat="1" applyFont="1" applyBorder="1" applyAlignment="1">
      <alignment horizontal="center" vertical="center"/>
    </xf>
    <xf numFmtId="37" fontId="3" fillId="0" borderId="34" xfId="2" applyNumberFormat="1" applyFont="1" applyBorder="1"/>
    <xf numFmtId="37" fontId="3" fillId="0" borderId="35" xfId="2" applyNumberFormat="1" applyFont="1" applyBorder="1" applyAlignment="1">
      <alignment vertical="center"/>
    </xf>
    <xf numFmtId="37" fontId="3" fillId="0" borderId="0" xfId="0" applyNumberFormat="1" applyFont="1" applyAlignment="1">
      <alignment horizontal="right"/>
    </xf>
    <xf numFmtId="37" fontId="3" fillId="0" borderId="30" xfId="0" applyNumberFormat="1" applyFont="1" applyBorder="1"/>
    <xf numFmtId="37" fontId="3" fillId="0" borderId="31" xfId="0" quotePrefix="1" applyNumberFormat="1" applyFont="1" applyBorder="1" applyAlignment="1">
      <alignment horizontal="left" wrapText="1"/>
    </xf>
    <xf numFmtId="37" fontId="3" fillId="0" borderId="36" xfId="0" quotePrefix="1" applyNumberFormat="1" applyFont="1" applyBorder="1" applyAlignment="1">
      <alignment horizontal="center" wrapText="1"/>
    </xf>
    <xf numFmtId="37" fontId="3" fillId="0" borderId="37" xfId="0" quotePrefix="1" applyNumberFormat="1" applyFont="1" applyBorder="1" applyAlignment="1">
      <alignment horizontal="center" wrapText="1"/>
    </xf>
    <xf numFmtId="37" fontId="3" fillId="0" borderId="38" xfId="0" applyNumberFormat="1" applyFont="1" applyBorder="1"/>
    <xf numFmtId="37" fontId="3" fillId="0" borderId="9" xfId="0" applyNumberFormat="1" applyFont="1" applyBorder="1"/>
    <xf numFmtId="37" fontId="3" fillId="0" borderId="27" xfId="0" applyNumberFormat="1" applyFont="1" applyBorder="1" applyAlignment="1">
      <alignment vertical="center"/>
    </xf>
    <xf numFmtId="37" fontId="3" fillId="0" borderId="18" xfId="0" applyNumberFormat="1" applyFont="1" applyBorder="1" applyAlignment="1">
      <alignment vertical="center"/>
    </xf>
    <xf numFmtId="37" fontId="3" fillId="0" borderId="23" xfId="0" applyNumberFormat="1" applyFont="1" applyBorder="1" applyAlignment="1">
      <alignment vertical="center"/>
    </xf>
    <xf numFmtId="37" fontId="3" fillId="0" borderId="6" xfId="0" applyNumberFormat="1" applyFont="1" applyBorder="1" applyAlignment="1">
      <alignment horizontal="center"/>
    </xf>
    <xf numFmtId="0" fontId="7" fillId="0" borderId="13" xfId="0" quotePrefix="1"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37" fontId="6" fillId="0" borderId="0" xfId="0" quotePrefix="1" applyNumberFormat="1" applyFont="1" applyAlignment="1">
      <alignment horizontal="left" wrapText="1"/>
    </xf>
  </cellXfs>
  <cellStyles count="5">
    <cellStyle name="Comma 2" xfId="3" xr:uid="{00000000-0005-0000-0000-000000000000}"/>
    <cellStyle name="Currency 4" xfId="4" xr:uid="{00000000-0005-0000-0000-000001000000}"/>
    <cellStyle name="Hyperlink" xfId="1" builtinId="8"/>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CCOUNTING\External%20Filings\Dept%20of%20Health\Compensation%20of%205%20Highest%20Paid%20Employees%20Report\CY%2023%20reported%20in%2024\COMP131-2024%20working%20copy.xlsx" TargetMode="External"/><Relationship Id="rId1" Type="http://schemas.openxmlformats.org/officeDocument/2006/relationships/externalLinkPath" Target="file:///G:\ACCOUNTING\External%20Filings\Dept%20of%20Health\Compensation%20of%205%20Highest%20Paid%20Employees%20Report\CY%2023%20reported%20in%2024\COMP131-2024%20working%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Hform 346-095"/>
      <sheetName val="Salary &amp; Benefit Calc"/>
      <sheetName val="Instructions"/>
    </sheetNames>
    <sheetDataSet>
      <sheetData sheetId="0" refreshError="1"/>
      <sheetData sheetId="1" refreshError="1">
        <row r="11">
          <cell r="I11">
            <v>979054.52</v>
          </cell>
          <cell r="J11">
            <v>65066.67</v>
          </cell>
          <cell r="K11">
            <v>111867.84</v>
          </cell>
          <cell r="O11">
            <v>130474</v>
          </cell>
          <cell r="P11">
            <v>19386.239999999998</v>
          </cell>
        </row>
        <row r="12">
          <cell r="I12">
            <v>505991.29000000004</v>
          </cell>
          <cell r="J12">
            <v>34200</v>
          </cell>
          <cell r="K12">
            <v>218136.2</v>
          </cell>
          <cell r="O12">
            <v>57297.91</v>
          </cell>
          <cell r="P12">
            <v>25447.679999999997</v>
          </cell>
        </row>
        <row r="13">
          <cell r="I13">
            <v>524923.27</v>
          </cell>
          <cell r="J13">
            <v>35200</v>
          </cell>
          <cell r="K13">
            <v>52688.26</v>
          </cell>
          <cell r="O13">
            <v>81190.959999999992</v>
          </cell>
          <cell r="P13">
            <v>18788.64</v>
          </cell>
        </row>
        <row r="14">
          <cell r="I14">
            <v>456771.81</v>
          </cell>
          <cell r="J14">
            <v>30400</v>
          </cell>
          <cell r="K14">
            <v>3045.56</v>
          </cell>
          <cell r="O14">
            <v>23100.05</v>
          </cell>
          <cell r="P14">
            <v>13209.599999999999</v>
          </cell>
        </row>
        <row r="15">
          <cell r="I15">
            <v>301558.87</v>
          </cell>
          <cell r="J15">
            <v>20466.669999999998</v>
          </cell>
          <cell r="K15">
            <v>117317</v>
          </cell>
          <cell r="O15">
            <v>35040.53</v>
          </cell>
          <cell r="P15">
            <v>17562.16</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4" sqref="C4"/>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5" customFormat="1" ht="54" customHeight="1" x14ac:dyDescent="0.45">
      <c r="B1" s="37" t="s">
        <v>0</v>
      </c>
      <c r="C1" s="6"/>
      <c r="D1" s="6"/>
      <c r="E1" s="6"/>
      <c r="F1" s="6"/>
      <c r="G1" s="6"/>
      <c r="H1" s="6"/>
      <c r="I1" s="1"/>
    </row>
    <row r="2" spans="1:11" s="5" customFormat="1" thickBot="1" x14ac:dyDescent="0.35">
      <c r="B2" s="1"/>
      <c r="C2" s="6"/>
      <c r="D2" s="6"/>
      <c r="E2" s="6"/>
      <c r="F2" s="6"/>
      <c r="G2" s="6"/>
      <c r="H2" s="6"/>
      <c r="I2" s="6"/>
      <c r="K2" s="38" t="s">
        <v>1</v>
      </c>
    </row>
    <row r="3" spans="1:11" s="5" customFormat="1" ht="14" x14ac:dyDescent="0.3">
      <c r="B3" s="7"/>
      <c r="C3" s="8" t="s">
        <v>43</v>
      </c>
      <c r="D3" s="39"/>
      <c r="E3" s="9"/>
      <c r="F3" s="10"/>
      <c r="G3" s="76"/>
      <c r="H3" s="76"/>
      <c r="I3" s="9"/>
      <c r="J3" s="11"/>
      <c r="K3" s="12"/>
    </row>
    <row r="4" spans="1:11" s="5" customFormat="1" thickBot="1" x14ac:dyDescent="0.35">
      <c r="B4" s="13"/>
      <c r="C4" s="14" t="s">
        <v>37</v>
      </c>
      <c r="D4" s="40"/>
      <c r="E4" s="15"/>
      <c r="F4" s="16"/>
      <c r="G4" s="16"/>
      <c r="H4" s="16"/>
      <c r="I4" s="17"/>
      <c r="J4" s="18"/>
      <c r="K4" s="19"/>
    </row>
    <row r="5" spans="1:11" s="5" customFormat="1" ht="14" x14ac:dyDescent="0.3">
      <c r="B5" s="7"/>
      <c r="C5" s="8"/>
      <c r="D5" s="9"/>
      <c r="E5" s="72"/>
      <c r="F5" s="77" t="s">
        <v>2</v>
      </c>
      <c r="G5" s="78"/>
      <c r="H5" s="79"/>
      <c r="I5" s="66"/>
      <c r="K5" s="24"/>
    </row>
    <row r="6" spans="1:11" s="5" customFormat="1" ht="56.5" thickBot="1" x14ac:dyDescent="0.35">
      <c r="B6" s="67"/>
      <c r="C6" s="68" t="s">
        <v>3</v>
      </c>
      <c r="D6" s="69" t="s">
        <v>4</v>
      </c>
      <c r="E6" s="62" t="s">
        <v>5</v>
      </c>
      <c r="F6" s="70" t="s">
        <v>6</v>
      </c>
      <c r="G6" s="61" t="s">
        <v>7</v>
      </c>
      <c r="H6" s="62" t="s">
        <v>8</v>
      </c>
      <c r="I6" s="70" t="s">
        <v>9</v>
      </c>
      <c r="J6" s="61" t="s">
        <v>10</v>
      </c>
      <c r="K6" s="62" t="s">
        <v>11</v>
      </c>
    </row>
    <row r="7" spans="1:11" s="5" customFormat="1" ht="23.5" customHeight="1" x14ac:dyDescent="0.3">
      <c r="A7" s="36"/>
      <c r="B7" s="63" t="s">
        <v>12</v>
      </c>
      <c r="C7" s="64" t="s">
        <v>38</v>
      </c>
      <c r="D7" s="65" t="s">
        <v>36</v>
      </c>
      <c r="E7" s="73"/>
      <c r="F7" s="57">
        <f>+'[1]Salary &amp; Benefit Calc'!I11</f>
        <v>979054.52</v>
      </c>
      <c r="G7" s="46">
        <f>+'[1]Salary &amp; Benefit Calc'!J11</f>
        <v>65066.67</v>
      </c>
      <c r="H7" s="47">
        <f>+'[1]Salary &amp; Benefit Calc'!K11</f>
        <v>111867.84</v>
      </c>
      <c r="I7" s="71">
        <f>+'[1]Salary &amp; Benefit Calc'!O11</f>
        <v>130474</v>
      </c>
      <c r="J7" s="23">
        <f>+'[1]Salary &amp; Benefit Calc'!P11</f>
        <v>19386.239999999998</v>
      </c>
      <c r="K7" s="58">
        <f>SUM(F7:J7)</f>
        <v>1305849.27</v>
      </c>
    </row>
    <row r="8" spans="1:11" s="5" customFormat="1" ht="23.5" customHeight="1" x14ac:dyDescent="0.3">
      <c r="A8" s="36"/>
      <c r="B8" s="48" t="s">
        <v>13</v>
      </c>
      <c r="C8" s="44" t="s">
        <v>41</v>
      </c>
      <c r="D8" s="45" t="s">
        <v>39</v>
      </c>
      <c r="E8" s="74"/>
      <c r="F8" s="20">
        <f>+'[1]Salary &amp; Benefit Calc'!I12</f>
        <v>505991.29000000004</v>
      </c>
      <c r="G8" s="23">
        <f>+'[1]Salary &amp; Benefit Calc'!J12</f>
        <v>34200</v>
      </c>
      <c r="H8" s="58">
        <f>+'[1]Salary &amp; Benefit Calc'!K12</f>
        <v>218136.2</v>
      </c>
      <c r="I8" s="55">
        <f>+'[1]Salary &amp; Benefit Calc'!O12</f>
        <v>57297.91</v>
      </c>
      <c r="J8" s="22">
        <f>+'[1]Salary &amp; Benefit Calc'!P12</f>
        <v>25447.679999999997</v>
      </c>
      <c r="K8" s="49">
        <f t="shared" ref="K8:K21" si="0">SUM(F8:J8)</f>
        <v>841073.08000000007</v>
      </c>
    </row>
    <row r="9" spans="1:11" s="5" customFormat="1" ht="23.5" customHeight="1" x14ac:dyDescent="0.3">
      <c r="A9" s="36"/>
      <c r="B9" s="48" t="s">
        <v>14</v>
      </c>
      <c r="C9" s="44" t="s">
        <v>40</v>
      </c>
      <c r="D9" s="45" t="s">
        <v>39</v>
      </c>
      <c r="E9" s="74"/>
      <c r="F9" s="20">
        <f>+'[1]Salary &amp; Benefit Calc'!I13</f>
        <v>524923.27</v>
      </c>
      <c r="G9" s="23">
        <f>+'[1]Salary &amp; Benefit Calc'!J13</f>
        <v>35200</v>
      </c>
      <c r="H9" s="58">
        <f>+'[1]Salary &amp; Benefit Calc'!K13</f>
        <v>52688.26</v>
      </c>
      <c r="I9" s="55">
        <f>+'[1]Salary &amp; Benefit Calc'!O13</f>
        <v>81190.959999999992</v>
      </c>
      <c r="J9" s="22">
        <f>+'[1]Salary &amp; Benefit Calc'!P13</f>
        <v>18788.64</v>
      </c>
      <c r="K9" s="49">
        <f t="shared" si="0"/>
        <v>712791.13</v>
      </c>
    </row>
    <row r="10" spans="1:11" s="5" customFormat="1" ht="23.5" customHeight="1" x14ac:dyDescent="0.3">
      <c r="A10" s="36"/>
      <c r="B10" s="48" t="s">
        <v>15</v>
      </c>
      <c r="C10" s="44" t="s">
        <v>42</v>
      </c>
      <c r="D10" s="45" t="s">
        <v>39</v>
      </c>
      <c r="E10" s="74"/>
      <c r="F10" s="20">
        <f>+'[1]Salary &amp; Benefit Calc'!I14</f>
        <v>456771.81</v>
      </c>
      <c r="G10" s="23">
        <f>+'[1]Salary &amp; Benefit Calc'!J14</f>
        <v>30400</v>
      </c>
      <c r="H10" s="58">
        <f>+'[1]Salary &amp; Benefit Calc'!K14</f>
        <v>3045.56</v>
      </c>
      <c r="I10" s="55">
        <f>+'[1]Salary &amp; Benefit Calc'!O14</f>
        <v>23100.05</v>
      </c>
      <c r="J10" s="22">
        <f>+'[1]Salary &amp; Benefit Calc'!P14</f>
        <v>13209.599999999999</v>
      </c>
      <c r="K10" s="49">
        <f t="shared" si="0"/>
        <v>526527.02</v>
      </c>
    </row>
    <row r="11" spans="1:11" s="5" customFormat="1" ht="23.5" customHeight="1" x14ac:dyDescent="0.3">
      <c r="A11" s="36"/>
      <c r="B11" s="48" t="s">
        <v>16</v>
      </c>
      <c r="C11" s="44" t="s">
        <v>44</v>
      </c>
      <c r="D11" s="45" t="s">
        <v>39</v>
      </c>
      <c r="E11" s="74"/>
      <c r="F11" s="20">
        <f>+'[1]Salary &amp; Benefit Calc'!I15</f>
        <v>301558.87</v>
      </c>
      <c r="G11" s="23">
        <f>+'[1]Salary &amp; Benefit Calc'!J15</f>
        <v>20466.669999999998</v>
      </c>
      <c r="H11" s="58">
        <f>+'[1]Salary &amp; Benefit Calc'!K15</f>
        <v>117317</v>
      </c>
      <c r="I11" s="55">
        <f>+'[1]Salary &amp; Benefit Calc'!O15</f>
        <v>35040.53</v>
      </c>
      <c r="J11" s="22">
        <f>+'[1]Salary &amp; Benefit Calc'!P15</f>
        <v>17562.16</v>
      </c>
      <c r="K11" s="49">
        <f t="shared" si="0"/>
        <v>491945.22999999992</v>
      </c>
    </row>
    <row r="12" spans="1:11" s="5" customFormat="1" ht="23.5" customHeight="1" x14ac:dyDescent="0.3">
      <c r="A12" s="36"/>
      <c r="B12" s="48" t="s">
        <v>17</v>
      </c>
      <c r="C12" s="21"/>
      <c r="D12" s="4"/>
      <c r="E12" s="74"/>
      <c r="F12" s="59"/>
      <c r="G12" s="22"/>
      <c r="H12" s="49"/>
      <c r="I12" s="55"/>
      <c r="J12" s="22"/>
      <c r="K12" s="49">
        <f t="shared" si="0"/>
        <v>0</v>
      </c>
    </row>
    <row r="13" spans="1:11" s="5" customFormat="1" ht="23.5" customHeight="1" x14ac:dyDescent="0.3">
      <c r="A13" s="36"/>
      <c r="B13" s="48" t="s">
        <v>18</v>
      </c>
      <c r="C13" s="21"/>
      <c r="D13" s="4"/>
      <c r="E13" s="74"/>
      <c r="F13" s="59"/>
      <c r="G13" s="22"/>
      <c r="H13" s="49"/>
      <c r="I13" s="55"/>
      <c r="J13" s="22"/>
      <c r="K13" s="49">
        <f t="shared" ref="K13" si="1">SUM(F13:J13)</f>
        <v>0</v>
      </c>
    </row>
    <row r="14" spans="1:11" s="5" customFormat="1" ht="23.5" customHeight="1" x14ac:dyDescent="0.3">
      <c r="A14" s="36"/>
      <c r="B14" s="48" t="s">
        <v>19</v>
      </c>
      <c r="C14" s="21"/>
      <c r="D14" s="4"/>
      <c r="E14" s="74"/>
      <c r="F14" s="59"/>
      <c r="G14" s="22"/>
      <c r="H14" s="49"/>
      <c r="I14" s="55"/>
      <c r="J14" s="22"/>
      <c r="K14" s="49">
        <f t="shared" si="0"/>
        <v>0</v>
      </c>
    </row>
    <row r="15" spans="1:11" s="5" customFormat="1" ht="23.5" customHeight="1" x14ac:dyDescent="0.3">
      <c r="A15" s="36"/>
      <c r="B15" s="48" t="s">
        <v>20</v>
      </c>
      <c r="C15" s="21"/>
      <c r="D15" s="4"/>
      <c r="E15" s="74"/>
      <c r="F15" s="59"/>
      <c r="G15" s="22"/>
      <c r="H15" s="49"/>
      <c r="I15" s="55"/>
      <c r="J15" s="22"/>
      <c r="K15" s="49">
        <f t="shared" ref="K15" si="2">SUM(F15:J15)</f>
        <v>0</v>
      </c>
    </row>
    <row r="16" spans="1:11" s="5" customFormat="1" ht="23.5" customHeight="1" x14ac:dyDescent="0.3">
      <c r="A16" s="36"/>
      <c r="B16" s="48" t="s">
        <v>21</v>
      </c>
      <c r="C16" s="21"/>
      <c r="D16" s="4"/>
      <c r="E16" s="74"/>
      <c r="F16" s="59"/>
      <c r="G16" s="22"/>
      <c r="H16" s="49"/>
      <c r="I16" s="55"/>
      <c r="J16" s="22"/>
      <c r="K16" s="49">
        <f t="shared" si="0"/>
        <v>0</v>
      </c>
    </row>
    <row r="17" spans="1:11" s="5" customFormat="1" ht="23.5" customHeight="1" x14ac:dyDescent="0.3">
      <c r="A17" s="36"/>
      <c r="B17" s="48" t="s">
        <v>22</v>
      </c>
      <c r="C17" s="21"/>
      <c r="D17" s="4"/>
      <c r="E17" s="74"/>
      <c r="F17" s="59"/>
      <c r="G17" s="22"/>
      <c r="H17" s="49"/>
      <c r="I17" s="55"/>
      <c r="J17" s="22"/>
      <c r="K17" s="49">
        <f t="shared" ref="K17" si="3">SUM(F17:J17)</f>
        <v>0</v>
      </c>
    </row>
    <row r="18" spans="1:11" s="5" customFormat="1" ht="23.5" customHeight="1" x14ac:dyDescent="0.3">
      <c r="A18" s="36"/>
      <c r="B18" s="48" t="s">
        <v>23</v>
      </c>
      <c r="C18" s="21"/>
      <c r="D18" s="4"/>
      <c r="E18" s="74"/>
      <c r="F18" s="59"/>
      <c r="G18" s="22"/>
      <c r="H18" s="49"/>
      <c r="I18" s="55"/>
      <c r="J18" s="22"/>
      <c r="K18" s="49">
        <f t="shared" si="0"/>
        <v>0</v>
      </c>
    </row>
    <row r="19" spans="1:11" s="5" customFormat="1" ht="23.5" customHeight="1" x14ac:dyDescent="0.3">
      <c r="A19" s="36"/>
      <c r="B19" s="48" t="s">
        <v>24</v>
      </c>
      <c r="C19" s="21"/>
      <c r="D19" s="4"/>
      <c r="E19" s="74"/>
      <c r="F19" s="59"/>
      <c r="G19" s="22"/>
      <c r="H19" s="49"/>
      <c r="I19" s="55"/>
      <c r="J19" s="22"/>
      <c r="K19" s="49">
        <f t="shared" ref="K19:K20" si="4">SUM(F19:J19)</f>
        <v>0</v>
      </c>
    </row>
    <row r="20" spans="1:11" s="5" customFormat="1" ht="23.5" customHeight="1" x14ac:dyDescent="0.3">
      <c r="A20" s="36"/>
      <c r="B20" s="48" t="s">
        <v>25</v>
      </c>
      <c r="C20" s="21"/>
      <c r="D20" s="4"/>
      <c r="E20" s="74"/>
      <c r="F20" s="59"/>
      <c r="G20" s="22"/>
      <c r="H20" s="49"/>
      <c r="I20" s="55"/>
      <c r="J20" s="22"/>
      <c r="K20" s="49">
        <f t="shared" si="4"/>
        <v>0</v>
      </c>
    </row>
    <row r="21" spans="1:11" s="5" customFormat="1" ht="23.5" customHeight="1" thickBot="1" x14ac:dyDescent="0.35">
      <c r="A21" s="36"/>
      <c r="B21" s="50" t="s">
        <v>26</v>
      </c>
      <c r="C21" s="51"/>
      <c r="D21" s="52"/>
      <c r="E21" s="75"/>
      <c r="F21" s="60"/>
      <c r="G21" s="53"/>
      <c r="H21" s="54"/>
      <c r="I21" s="56"/>
      <c r="J21" s="53"/>
      <c r="K21" s="54">
        <f t="shared" si="0"/>
        <v>0</v>
      </c>
    </row>
    <row r="22" spans="1:11" s="5" customFormat="1" ht="14" x14ac:dyDescent="0.3">
      <c r="B22" s="26" t="s">
        <v>27</v>
      </c>
      <c r="C22" s="27"/>
      <c r="D22" s="27"/>
      <c r="E22" s="27"/>
      <c r="F22" s="27"/>
      <c r="G22" s="27"/>
      <c r="H22" s="30"/>
      <c r="I22" s="27"/>
      <c r="J22" s="27"/>
      <c r="K22" s="30"/>
    </row>
    <row r="23" spans="1:11" s="5" customFormat="1" ht="15" customHeight="1" x14ac:dyDescent="0.3">
      <c r="B23" s="26" t="s">
        <v>28</v>
      </c>
      <c r="C23" s="27"/>
      <c r="D23" s="27"/>
      <c r="E23" s="27"/>
      <c r="F23" s="27"/>
      <c r="G23" s="27"/>
      <c r="H23" s="27"/>
      <c r="I23" s="27"/>
      <c r="J23" s="27"/>
      <c r="K23" s="27"/>
    </row>
    <row r="24" spans="1:11" s="5" customFormat="1" ht="14" x14ac:dyDescent="0.3">
      <c r="B24" s="28" t="s">
        <v>29</v>
      </c>
      <c r="C24" s="27"/>
      <c r="D24" s="27"/>
      <c r="E24" s="27"/>
      <c r="F24" s="27"/>
      <c r="G24" s="27"/>
      <c r="H24" s="27"/>
      <c r="I24" s="27"/>
      <c r="J24" s="30"/>
      <c r="K24" s="30"/>
    </row>
    <row r="25" spans="1:11" s="5" customFormat="1" ht="14" x14ac:dyDescent="0.3">
      <c r="B25" s="28" t="s">
        <v>30</v>
      </c>
      <c r="C25" s="31"/>
      <c r="D25" s="35" t="s">
        <v>31</v>
      </c>
      <c r="E25" s="35"/>
      <c r="F25" s="31"/>
      <c r="G25" s="30"/>
      <c r="H25" s="32"/>
      <c r="I25" s="27"/>
      <c r="J25" s="30"/>
      <c r="K25" s="30"/>
    </row>
    <row r="26" spans="1:11" s="5" customFormat="1" ht="5.5" customHeight="1" x14ac:dyDescent="0.3">
      <c r="B26" s="42"/>
      <c r="C26" s="42"/>
      <c r="D26" s="42"/>
      <c r="E26" s="42"/>
      <c r="F26" s="42"/>
      <c r="G26" s="42"/>
      <c r="H26" s="42"/>
      <c r="I26" s="42"/>
      <c r="J26" s="42"/>
      <c r="K26" s="42"/>
    </row>
    <row r="27" spans="1:11" s="5" customFormat="1" ht="30" customHeight="1" x14ac:dyDescent="0.3">
      <c r="B27" s="80" t="s">
        <v>32</v>
      </c>
      <c r="C27" s="80"/>
      <c r="D27" s="80"/>
      <c r="E27" s="80"/>
      <c r="F27" s="80"/>
      <c r="G27" s="80"/>
      <c r="H27" s="80"/>
      <c r="I27" s="80"/>
      <c r="J27" s="80"/>
      <c r="K27" s="80"/>
    </row>
    <row r="28" spans="1:11" s="5" customFormat="1" ht="5.5" customHeight="1" x14ac:dyDescent="0.3">
      <c r="B28" s="42"/>
      <c r="C28" s="42"/>
      <c r="D28" s="42"/>
      <c r="E28" s="42"/>
      <c r="F28" s="42"/>
      <c r="G28" s="42"/>
      <c r="H28" s="42"/>
      <c r="I28" s="42"/>
      <c r="J28" s="42"/>
      <c r="K28" s="42"/>
    </row>
    <row r="29" spans="1:11" x14ac:dyDescent="0.35">
      <c r="A29" s="43"/>
      <c r="B29" s="30" t="s">
        <v>33</v>
      </c>
      <c r="D29" s="27"/>
      <c r="E29" s="27"/>
      <c r="F29" s="27"/>
      <c r="G29" s="27"/>
      <c r="H29" s="27"/>
      <c r="I29" s="27"/>
      <c r="J29" s="30"/>
      <c r="K29" s="30"/>
    </row>
    <row r="30" spans="1:11" x14ac:dyDescent="0.35">
      <c r="A30" s="43"/>
      <c r="B30" s="41" t="s">
        <v>34</v>
      </c>
      <c r="D30" s="27"/>
      <c r="E30" s="27"/>
      <c r="F30" s="27"/>
      <c r="G30" s="27"/>
      <c r="H30" s="27"/>
      <c r="I30" s="27"/>
      <c r="J30" s="30"/>
      <c r="K30" s="30"/>
    </row>
    <row r="31" spans="1:11" x14ac:dyDescent="0.35">
      <c r="A31" s="43"/>
      <c r="B31" s="41" t="s">
        <v>35</v>
      </c>
      <c r="D31" s="27"/>
      <c r="E31" s="27"/>
      <c r="F31" s="27"/>
      <c r="G31" s="27"/>
      <c r="H31" s="27"/>
      <c r="I31" s="30"/>
      <c r="J31" s="30"/>
      <c r="K31" s="30"/>
    </row>
    <row r="32" spans="1:11" x14ac:dyDescent="0.35">
      <c r="A32" s="43"/>
      <c r="C32" s="34"/>
      <c r="D32" s="29"/>
      <c r="E32" s="29"/>
      <c r="F32" s="29"/>
      <c r="G32" s="29"/>
      <c r="H32" s="29"/>
      <c r="I32" s="29"/>
      <c r="J32" s="33"/>
      <c r="K32" s="33"/>
    </row>
    <row r="33" spans="1:11" x14ac:dyDescent="0.35">
      <c r="A33" s="43"/>
      <c r="B33" s="29" t="s">
        <v>45</v>
      </c>
      <c r="C33" s="34"/>
      <c r="D33" s="29"/>
      <c r="E33" s="29"/>
      <c r="F33" s="29"/>
      <c r="G33" s="29"/>
      <c r="H33" s="29"/>
      <c r="I33" s="29"/>
      <c r="J33" s="33"/>
      <c r="K33" s="33"/>
    </row>
    <row r="34" spans="1:11" x14ac:dyDescent="0.35">
      <c r="A34" s="43"/>
      <c r="B34" s="29"/>
      <c r="D34" s="29"/>
      <c r="E34" s="29"/>
      <c r="F34" s="29"/>
      <c r="G34" s="29"/>
      <c r="H34" s="29"/>
      <c r="I34" s="29"/>
      <c r="J34" s="33"/>
      <c r="K34" s="33"/>
    </row>
    <row r="39" spans="1:11" s="2" customFormat="1" x14ac:dyDescent="0.35">
      <c r="A39" s="43"/>
      <c r="C39" s="25"/>
      <c r="J39" s="43"/>
      <c r="K39" s="4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2024-05-13T20:42:53Z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