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ComparativeScreens\2015 Screens\"/>
    </mc:Choice>
  </mc:AlternateContent>
  <bookViews>
    <workbookView xWindow="-12" yWindow="-12" windowWidth="12120" windowHeight="9120" tabRatio="835"/>
  </bookViews>
  <sheets>
    <sheet name="TPR_ACMVU" sheetId="11" r:id="rId1"/>
    <sheet name="TPR_APD" sheetId="9" r:id="rId2"/>
    <sheet name="NPT_ACMVU" sheetId="7" r:id="rId3"/>
    <sheet name="OE_ACMVU" sheetId="5" r:id="rId4"/>
    <sheet name="OE_APD" sheetId="3" r:id="rId5"/>
    <sheet name="LOS" sheetId="12" r:id="rId6"/>
    <sheet name="ICU2TPD" sheetId="13" r:id="rId7"/>
    <sheet name="OCC%LB" sheetId="14" r:id="rId8"/>
    <sheet name="OCC%AB" sheetId="15" r:id="rId9"/>
    <sheet name="CaseMix" sheetId="16" r:id="rId10"/>
    <sheet name="SW_ACMVU" sheetId="17" r:id="rId11"/>
    <sheet name="EB_ACMVU" sheetId="19" r:id="rId12"/>
    <sheet name="PF_ACMVU" sheetId="21" r:id="rId13"/>
    <sheet name="S_ACMVU" sheetId="23" r:id="rId14"/>
    <sheet name="PS_ACMVU" sheetId="25" r:id="rId15"/>
    <sheet name="RL_ACMVU" sheetId="27" r:id="rId16"/>
    <sheet name="D_ACMVU" sheetId="29" r:id="rId17"/>
    <sheet name="I_ACMVU" sheetId="31" r:id="rId18"/>
    <sheet name="TPH_ACMVU" sheetId="35" r:id="rId19"/>
    <sheet name="Aggregate Screens" sheetId="37" r:id="rId20"/>
  </sheets>
  <definedNames>
    <definedName name="\a">#REF!</definedName>
    <definedName name="\q">#REF!</definedName>
    <definedName name="BK1.001">#REF!</definedName>
    <definedName name="BK1.002">#REF!</definedName>
    <definedName name="BK1.003">#REF!</definedName>
    <definedName name="BK1.004">#REF!</definedName>
    <definedName name="BK1.005">#REF!</definedName>
    <definedName name="BK1.006">#REF!</definedName>
    <definedName name="BK1.007">#REF!</definedName>
    <definedName name="BK1.008">#REF!</definedName>
    <definedName name="BK1.009">#REF!</definedName>
    <definedName name="BK1.010">#REF!</definedName>
    <definedName name="BK1.011">#REF!</definedName>
    <definedName name="BK1.012">#REF!</definedName>
    <definedName name="BK1.013">#REF!</definedName>
    <definedName name="BK1.014">#REF!</definedName>
    <definedName name="BK1.015">#REF!</definedName>
    <definedName name="BK1.016">#REF!</definedName>
    <definedName name="BK1.017">#REF!</definedName>
    <definedName name="BK1.018">#REF!</definedName>
    <definedName name="BK1.019">#REF!</definedName>
    <definedName name="BK1.020">#REF!</definedName>
    <definedName name="BK1.021">#REF!</definedName>
    <definedName name="BK1.022">#REF!</definedName>
    <definedName name="BK1.023">#REF!</definedName>
    <definedName name="BK1.024">#REF!</definedName>
    <definedName name="BK1.025">#REF!</definedName>
    <definedName name="BK1.026">#REF!</definedName>
    <definedName name="BK1.027">#REF!</definedName>
    <definedName name="BK1.028">#REF!</definedName>
    <definedName name="BK1.029">#REF!</definedName>
    <definedName name="BK1.030">#REF!</definedName>
    <definedName name="BK1.031">#REF!</definedName>
    <definedName name="BK1.032">#REF!</definedName>
    <definedName name="BK1.033">#REF!</definedName>
    <definedName name="BK1.034">#REF!</definedName>
    <definedName name="BK1.035">#REF!</definedName>
    <definedName name="_xlnm.Print_Area" localSheetId="9">CaseMix!$A$10:$G$96</definedName>
    <definedName name="_xlnm.Print_Area" localSheetId="16">D_ACMVU!$A$10:$K$96</definedName>
    <definedName name="_xlnm.Print_Area" localSheetId="11">EB_ACMVU!$A$10:$K$96</definedName>
    <definedName name="_xlnm.Print_Area" localSheetId="17">I_ACMVU!$A$10:$K$96</definedName>
    <definedName name="_xlnm.Print_Area" localSheetId="6">ICU2TPD!$A$10:$K$96</definedName>
    <definedName name="_xlnm.Print_Area" localSheetId="5">LOS!$A$10:$K$96</definedName>
    <definedName name="_xlnm.Print_Area" localSheetId="2">NPT_ACMVU!$A$10:$K$98</definedName>
    <definedName name="_xlnm.Print_Area" localSheetId="8">'OCC%AB'!$A$10:$K$96</definedName>
    <definedName name="_xlnm.Print_Area" localSheetId="7">'OCC%LB'!$A$10:$K$96</definedName>
    <definedName name="_xlnm.Print_Area" localSheetId="3">OE_ACMVU!$A$10:$K$96</definedName>
    <definedName name="_xlnm.Print_Area" localSheetId="4">OE_APD!$A$10:$K$96</definedName>
    <definedName name="_xlnm.Print_Area" localSheetId="12">PF_ACMVU!$A$10:$K$96</definedName>
    <definedName name="_xlnm.Print_Area" localSheetId="14">PS_ACMVU!$A$10:$K$96</definedName>
    <definedName name="_xlnm.Print_Area" localSheetId="15">RL_ACMVU!$A$10:$K$96</definedName>
    <definedName name="_xlnm.Print_Area" localSheetId="13">S_ACMVU!$A$10:$K$96</definedName>
    <definedName name="_xlnm.Print_Area" localSheetId="10">SW_ACMVU!$A$10:$K$96</definedName>
    <definedName name="_xlnm.Print_Area" localSheetId="18">TPH_ACMVU!$A$10:$K$96</definedName>
    <definedName name="_xlnm.Print_Area" localSheetId="0">TPR_ACMVU!$A$10:$K$97</definedName>
    <definedName name="_xlnm.Print_Area" localSheetId="1">TPR_APD!$A$10:$K$98</definedName>
    <definedName name="_xlnm.Print_Titles" localSheetId="9">CaseMix!$1:$9</definedName>
    <definedName name="_xlnm.Print_Titles" localSheetId="16">D_ACMVU!$1:$9</definedName>
    <definedName name="_xlnm.Print_Titles" localSheetId="11">EB_ACMVU!$1:$9</definedName>
    <definedName name="_xlnm.Print_Titles" localSheetId="17">I_ACMVU!$1:$9</definedName>
    <definedName name="_xlnm.Print_Titles" localSheetId="6">ICU2TPD!$1:$9</definedName>
    <definedName name="_xlnm.Print_Titles" localSheetId="5">LOS!$1:$9</definedName>
    <definedName name="_xlnm.Print_Titles" localSheetId="2">NPT_ACMVU!$1:$9</definedName>
    <definedName name="_xlnm.Print_Titles" localSheetId="8">'OCC%AB'!$1:$9</definedName>
    <definedName name="_xlnm.Print_Titles" localSheetId="7">'OCC%LB'!$1:$9</definedName>
    <definedName name="_xlnm.Print_Titles" localSheetId="3">OE_ACMVU!$1:$9</definedName>
    <definedName name="_xlnm.Print_Titles" localSheetId="4">OE_APD!$1:$9</definedName>
    <definedName name="_xlnm.Print_Titles" localSheetId="12">PF_ACMVU!$1:$9</definedName>
    <definedName name="_xlnm.Print_Titles" localSheetId="14">PS_ACMVU!$1:$9</definedName>
    <definedName name="_xlnm.Print_Titles" localSheetId="15">RL_ACMVU!$1:$9</definedName>
    <definedName name="_xlnm.Print_Titles" localSheetId="13">S_ACMVU!$1:$9</definedName>
    <definedName name="_xlnm.Print_Titles" localSheetId="10">SW_ACMVU!$1:$9</definedName>
    <definedName name="_xlnm.Print_Titles" localSheetId="18">TPH_ACMVU!$1:$9</definedName>
    <definedName name="_xlnm.Print_Titles" localSheetId="0">TPR_ACMVU!$1:$9</definedName>
    <definedName name="_xlnm.Print_Titles" localSheetId="1">TPR_APD!$1:$9</definedName>
  </definedNames>
  <calcPr calcId="152511"/>
</workbook>
</file>

<file path=xl/calcChain.xml><?xml version="1.0" encoding="utf-8"?>
<calcChain xmlns="http://schemas.openxmlformats.org/spreadsheetml/2006/main">
  <c r="H109" i="35" l="1"/>
  <c r="G109" i="35"/>
  <c r="I109" i="35" s="1"/>
  <c r="E109" i="35"/>
  <c r="D109" i="35"/>
  <c r="C109" i="35"/>
  <c r="B109" i="35"/>
  <c r="I108" i="35"/>
  <c r="H108" i="35"/>
  <c r="G108" i="35"/>
  <c r="E108" i="35"/>
  <c r="D108" i="35"/>
  <c r="C108" i="35"/>
  <c r="B108" i="35"/>
  <c r="I107" i="35"/>
  <c r="H107" i="35"/>
  <c r="G107" i="35"/>
  <c r="F107" i="35"/>
  <c r="E107" i="35"/>
  <c r="D107" i="35"/>
  <c r="K107" i="35" s="1"/>
  <c r="C107" i="35"/>
  <c r="B107" i="35"/>
  <c r="H106" i="35"/>
  <c r="G106" i="35"/>
  <c r="I106" i="35" s="1"/>
  <c r="E106" i="35"/>
  <c r="D106" i="35"/>
  <c r="C106" i="35"/>
  <c r="B106" i="35"/>
  <c r="H105" i="35"/>
  <c r="G105" i="35"/>
  <c r="I105" i="35" s="1"/>
  <c r="F105" i="35"/>
  <c r="E105" i="35"/>
  <c r="D105" i="35"/>
  <c r="K105" i="35" s="1"/>
  <c r="C105" i="35"/>
  <c r="B105" i="35"/>
  <c r="I104" i="35"/>
  <c r="H104" i="35"/>
  <c r="G104" i="35"/>
  <c r="E104" i="35"/>
  <c r="D104" i="35"/>
  <c r="F104" i="35" s="1"/>
  <c r="C104" i="35"/>
  <c r="B104" i="35"/>
  <c r="H103" i="35"/>
  <c r="I103" i="35" s="1"/>
  <c r="K103" i="35" s="1"/>
  <c r="G103" i="35"/>
  <c r="F103" i="35"/>
  <c r="E103" i="35"/>
  <c r="D103" i="35"/>
  <c r="C103" i="35"/>
  <c r="B103" i="35"/>
  <c r="I102" i="35"/>
  <c r="H102" i="35"/>
  <c r="G102" i="35"/>
  <c r="K102" i="35" s="1"/>
  <c r="F102" i="35"/>
  <c r="E102" i="35"/>
  <c r="D102" i="35"/>
  <c r="C102" i="35"/>
  <c r="B102" i="35"/>
  <c r="H101" i="35"/>
  <c r="G101" i="35"/>
  <c r="I101" i="35" s="1"/>
  <c r="E101" i="35"/>
  <c r="D101" i="35"/>
  <c r="C101" i="35"/>
  <c r="B101" i="35"/>
  <c r="I100" i="35"/>
  <c r="H100" i="35"/>
  <c r="G100" i="35"/>
  <c r="E100" i="35"/>
  <c r="D100" i="35"/>
  <c r="C100" i="35"/>
  <c r="B100" i="35"/>
  <c r="I99" i="35"/>
  <c r="H99" i="35"/>
  <c r="G99" i="35"/>
  <c r="F99" i="35"/>
  <c r="E99" i="35"/>
  <c r="D99" i="35"/>
  <c r="K99" i="35" s="1"/>
  <c r="C99" i="35"/>
  <c r="B99" i="35"/>
  <c r="H98" i="35"/>
  <c r="G98" i="35"/>
  <c r="I98" i="35" s="1"/>
  <c r="E98" i="35"/>
  <c r="D98" i="35"/>
  <c r="C98" i="35"/>
  <c r="B98" i="35"/>
  <c r="H97" i="35"/>
  <c r="G97" i="35"/>
  <c r="I97" i="35" s="1"/>
  <c r="F97" i="35"/>
  <c r="E97" i="35"/>
  <c r="D97" i="35"/>
  <c r="K97" i="35" s="1"/>
  <c r="C97" i="35"/>
  <c r="B97" i="35"/>
  <c r="I96" i="35"/>
  <c r="H96" i="35"/>
  <c r="G96" i="35"/>
  <c r="E96" i="35"/>
  <c r="D96" i="35"/>
  <c r="F96" i="35" s="1"/>
  <c r="C96" i="35"/>
  <c r="B96" i="35"/>
  <c r="H95" i="35"/>
  <c r="I95" i="35" s="1"/>
  <c r="K95" i="35" s="1"/>
  <c r="G95" i="35"/>
  <c r="F95" i="35"/>
  <c r="E95" i="35"/>
  <c r="D95" i="35"/>
  <c r="C95" i="35"/>
  <c r="B95" i="35"/>
  <c r="I94" i="35"/>
  <c r="H94" i="35"/>
  <c r="G94" i="35"/>
  <c r="F94" i="35"/>
  <c r="E94" i="35"/>
  <c r="D94" i="35"/>
  <c r="K94" i="35" s="1"/>
  <c r="C94" i="35"/>
  <c r="B94" i="35"/>
  <c r="H93" i="35"/>
  <c r="G93" i="35"/>
  <c r="I93" i="35" s="1"/>
  <c r="E93" i="35"/>
  <c r="D93" i="35"/>
  <c r="C93" i="35"/>
  <c r="B93" i="35"/>
  <c r="I92" i="35"/>
  <c r="H92" i="35"/>
  <c r="G92" i="35"/>
  <c r="E92" i="35"/>
  <c r="D92" i="35"/>
  <c r="C92" i="35"/>
  <c r="B92" i="35"/>
  <c r="I91" i="35"/>
  <c r="H91" i="35"/>
  <c r="G91" i="35"/>
  <c r="F91" i="35"/>
  <c r="E91" i="35"/>
  <c r="D91" i="35"/>
  <c r="K91" i="35" s="1"/>
  <c r="C91" i="35"/>
  <c r="B91" i="35"/>
  <c r="H90" i="35"/>
  <c r="G90" i="35"/>
  <c r="I90" i="35" s="1"/>
  <c r="E90" i="35"/>
  <c r="D90" i="35"/>
  <c r="C90" i="35"/>
  <c r="B90" i="35"/>
  <c r="H89" i="35"/>
  <c r="G89" i="35"/>
  <c r="I89" i="35" s="1"/>
  <c r="F89" i="35"/>
  <c r="E89" i="35"/>
  <c r="D89" i="35"/>
  <c r="K89" i="35" s="1"/>
  <c r="C89" i="35"/>
  <c r="B89" i="35"/>
  <c r="I88" i="35"/>
  <c r="H88" i="35"/>
  <c r="G88" i="35"/>
  <c r="E88" i="35"/>
  <c r="D88" i="35"/>
  <c r="F88" i="35" s="1"/>
  <c r="C88" i="35"/>
  <c r="B88" i="35"/>
  <c r="H87" i="35"/>
  <c r="I87" i="35" s="1"/>
  <c r="K87" i="35" s="1"/>
  <c r="G87" i="35"/>
  <c r="F87" i="35"/>
  <c r="E87" i="35"/>
  <c r="D87" i="35"/>
  <c r="C87" i="35"/>
  <c r="B87" i="35"/>
  <c r="I86" i="35"/>
  <c r="H86" i="35"/>
  <c r="G86" i="35"/>
  <c r="K86" i="35" s="1"/>
  <c r="F86" i="35"/>
  <c r="E86" i="35"/>
  <c r="D86" i="35"/>
  <c r="C86" i="35"/>
  <c r="B86" i="35"/>
  <c r="H85" i="35"/>
  <c r="G85" i="35"/>
  <c r="I85" i="35" s="1"/>
  <c r="E85" i="35"/>
  <c r="D85" i="35"/>
  <c r="C85" i="35"/>
  <c r="B85" i="35"/>
  <c r="I84" i="35"/>
  <c r="H84" i="35"/>
  <c r="G84" i="35"/>
  <c r="E84" i="35"/>
  <c r="D84" i="35"/>
  <c r="C84" i="35"/>
  <c r="B84" i="35"/>
  <c r="I83" i="35"/>
  <c r="H83" i="35"/>
  <c r="G83" i="35"/>
  <c r="F83" i="35"/>
  <c r="E83" i="35"/>
  <c r="D83" i="35"/>
  <c r="K83" i="35" s="1"/>
  <c r="C83" i="35"/>
  <c r="B83" i="35"/>
  <c r="H82" i="35"/>
  <c r="G82" i="35"/>
  <c r="I82" i="35" s="1"/>
  <c r="E82" i="35"/>
  <c r="D82" i="35"/>
  <c r="C82" i="35"/>
  <c r="B82" i="35"/>
  <c r="H81" i="35"/>
  <c r="G81" i="35"/>
  <c r="I81" i="35" s="1"/>
  <c r="F81" i="35"/>
  <c r="E81" i="35"/>
  <c r="D81" i="35"/>
  <c r="K81" i="35" s="1"/>
  <c r="C81" i="35"/>
  <c r="B81" i="35"/>
  <c r="I80" i="35"/>
  <c r="H80" i="35"/>
  <c r="G80" i="35"/>
  <c r="E80" i="35"/>
  <c r="D80" i="35"/>
  <c r="F80" i="35" s="1"/>
  <c r="C80" i="35"/>
  <c r="B80" i="35"/>
  <c r="H79" i="35"/>
  <c r="I79" i="35" s="1"/>
  <c r="K79" i="35" s="1"/>
  <c r="G79" i="35"/>
  <c r="F79" i="35"/>
  <c r="E79" i="35"/>
  <c r="D79" i="35"/>
  <c r="C79" i="35"/>
  <c r="B79" i="35"/>
  <c r="K78" i="35"/>
  <c r="I78" i="35"/>
  <c r="H78" i="35"/>
  <c r="G78" i="35"/>
  <c r="F78" i="35"/>
  <c r="E78" i="35"/>
  <c r="D78" i="35"/>
  <c r="C78" i="35"/>
  <c r="B78" i="35"/>
  <c r="H77" i="35"/>
  <c r="G77" i="35"/>
  <c r="I77" i="35" s="1"/>
  <c r="E77" i="35"/>
  <c r="D77" i="35"/>
  <c r="C77" i="35"/>
  <c r="B77" i="35"/>
  <c r="I76" i="35"/>
  <c r="H76" i="35"/>
  <c r="G76" i="35"/>
  <c r="E76" i="35"/>
  <c r="D76" i="35"/>
  <c r="C76" i="35"/>
  <c r="B76" i="35"/>
  <c r="I75" i="35"/>
  <c r="H75" i="35"/>
  <c r="G75" i="35"/>
  <c r="F75" i="35"/>
  <c r="E75" i="35"/>
  <c r="D75" i="35"/>
  <c r="K75" i="35" s="1"/>
  <c r="C75" i="35"/>
  <c r="B75" i="35"/>
  <c r="H74" i="35"/>
  <c r="G74" i="35"/>
  <c r="I74" i="35" s="1"/>
  <c r="E74" i="35"/>
  <c r="D74" i="35"/>
  <c r="C74" i="35"/>
  <c r="B74" i="35"/>
  <c r="H73" i="35"/>
  <c r="G73" i="35"/>
  <c r="I73" i="35" s="1"/>
  <c r="F73" i="35"/>
  <c r="E73" i="35"/>
  <c r="D73" i="35"/>
  <c r="K73" i="35" s="1"/>
  <c r="C73" i="35"/>
  <c r="B73" i="35"/>
  <c r="I72" i="35"/>
  <c r="H72" i="35"/>
  <c r="G72" i="35"/>
  <c r="E72" i="35"/>
  <c r="D72" i="35"/>
  <c r="F72" i="35" s="1"/>
  <c r="C72" i="35"/>
  <c r="B72" i="35"/>
  <c r="H71" i="35"/>
  <c r="I71" i="35" s="1"/>
  <c r="K71" i="35" s="1"/>
  <c r="G71" i="35"/>
  <c r="F71" i="35"/>
  <c r="E71" i="35"/>
  <c r="D71" i="35"/>
  <c r="C71" i="35"/>
  <c r="B71" i="35"/>
  <c r="I70" i="35"/>
  <c r="H70" i="35"/>
  <c r="G70" i="35"/>
  <c r="K70" i="35" s="1"/>
  <c r="F70" i="35"/>
  <c r="E70" i="35"/>
  <c r="D70" i="35"/>
  <c r="C70" i="35"/>
  <c r="B70" i="35"/>
  <c r="H69" i="35"/>
  <c r="G69" i="35"/>
  <c r="I69" i="35" s="1"/>
  <c r="E69" i="35"/>
  <c r="D69" i="35"/>
  <c r="C69" i="35"/>
  <c r="B69" i="35"/>
  <c r="I68" i="35"/>
  <c r="H68" i="35"/>
  <c r="G68" i="35"/>
  <c r="E68" i="35"/>
  <c r="D68" i="35"/>
  <c r="C68" i="35"/>
  <c r="B68" i="35"/>
  <c r="I67" i="35"/>
  <c r="H67" i="35"/>
  <c r="G67" i="35"/>
  <c r="F67" i="35"/>
  <c r="E67" i="35"/>
  <c r="D67" i="35"/>
  <c r="K67" i="35" s="1"/>
  <c r="C67" i="35"/>
  <c r="B67" i="35"/>
  <c r="H66" i="35"/>
  <c r="G66" i="35"/>
  <c r="I66" i="35" s="1"/>
  <c r="E66" i="35"/>
  <c r="D66" i="35"/>
  <c r="C66" i="35"/>
  <c r="B66" i="35"/>
  <c r="H65" i="35"/>
  <c r="G65" i="35"/>
  <c r="I65" i="35" s="1"/>
  <c r="F65" i="35"/>
  <c r="E65" i="35"/>
  <c r="D65" i="35"/>
  <c r="K65" i="35" s="1"/>
  <c r="C65" i="35"/>
  <c r="B65" i="35"/>
  <c r="I64" i="35"/>
  <c r="H64" i="35"/>
  <c r="G64" i="35"/>
  <c r="E64" i="35"/>
  <c r="D64" i="35"/>
  <c r="F64" i="35" s="1"/>
  <c r="C64" i="35"/>
  <c r="B64" i="35"/>
  <c r="H63" i="35"/>
  <c r="I63" i="35" s="1"/>
  <c r="K63" i="35" s="1"/>
  <c r="G63" i="35"/>
  <c r="F63" i="35"/>
  <c r="E63" i="35"/>
  <c r="D63" i="35"/>
  <c r="C63" i="35"/>
  <c r="B63" i="35"/>
  <c r="I62" i="35"/>
  <c r="H62" i="35"/>
  <c r="G62" i="35"/>
  <c r="K62" i="35" s="1"/>
  <c r="F62" i="35"/>
  <c r="E62" i="35"/>
  <c r="D62" i="35"/>
  <c r="C62" i="35"/>
  <c r="B62" i="35"/>
  <c r="H61" i="35"/>
  <c r="G61" i="35"/>
  <c r="I61" i="35" s="1"/>
  <c r="E61" i="35"/>
  <c r="D61" i="35"/>
  <c r="K61" i="35" s="1"/>
  <c r="C61" i="35"/>
  <c r="B61" i="35"/>
  <c r="I60" i="35"/>
  <c r="H60" i="35"/>
  <c r="G60" i="35"/>
  <c r="E60" i="35"/>
  <c r="D60" i="35"/>
  <c r="C60" i="35"/>
  <c r="B60" i="35"/>
  <c r="I59" i="35"/>
  <c r="H59" i="35"/>
  <c r="G59" i="35"/>
  <c r="F59" i="35"/>
  <c r="E59" i="35"/>
  <c r="D59" i="35"/>
  <c r="K59" i="35" s="1"/>
  <c r="C59" i="35"/>
  <c r="B59" i="35"/>
  <c r="H58" i="35"/>
  <c r="G58" i="35"/>
  <c r="I58" i="35" s="1"/>
  <c r="E58" i="35"/>
  <c r="D58" i="35"/>
  <c r="C58" i="35"/>
  <c r="B58" i="35"/>
  <c r="H57" i="35"/>
  <c r="G57" i="35"/>
  <c r="I57" i="35" s="1"/>
  <c r="E57" i="35"/>
  <c r="D57" i="35"/>
  <c r="F57" i="35" s="1"/>
  <c r="C57" i="35"/>
  <c r="B57" i="35"/>
  <c r="I56" i="35"/>
  <c r="H56" i="35"/>
  <c r="G56" i="35"/>
  <c r="E56" i="35"/>
  <c r="D56" i="35"/>
  <c r="F56" i="35" s="1"/>
  <c r="C56" i="35"/>
  <c r="B56" i="35"/>
  <c r="H55" i="35"/>
  <c r="I55" i="35" s="1"/>
  <c r="K55" i="35" s="1"/>
  <c r="G55" i="35"/>
  <c r="F55" i="35"/>
  <c r="E55" i="35"/>
  <c r="D55" i="35"/>
  <c r="C55" i="35"/>
  <c r="B55" i="35"/>
  <c r="H54" i="35"/>
  <c r="G54" i="35"/>
  <c r="I54" i="35" s="1"/>
  <c r="F54" i="35"/>
  <c r="E54" i="35"/>
  <c r="D54" i="35"/>
  <c r="C54" i="35"/>
  <c r="B54" i="35"/>
  <c r="H53" i="35"/>
  <c r="G53" i="35"/>
  <c r="I53" i="35" s="1"/>
  <c r="E53" i="35"/>
  <c r="D53" i="35"/>
  <c r="C53" i="35"/>
  <c r="B53" i="35"/>
  <c r="I52" i="35"/>
  <c r="H52" i="35"/>
  <c r="G52" i="35"/>
  <c r="E52" i="35"/>
  <c r="D52" i="35"/>
  <c r="K52" i="35" s="1"/>
  <c r="C52" i="35"/>
  <c r="B52" i="35"/>
  <c r="I51" i="35"/>
  <c r="H51" i="35"/>
  <c r="G51" i="35"/>
  <c r="F51" i="35"/>
  <c r="K51" i="35" s="1"/>
  <c r="E51" i="35"/>
  <c r="D51" i="35"/>
  <c r="C51" i="35"/>
  <c r="B51" i="35"/>
  <c r="H50" i="35"/>
  <c r="G50" i="35"/>
  <c r="I50" i="35" s="1"/>
  <c r="E50" i="35"/>
  <c r="D50" i="35"/>
  <c r="C50" i="35"/>
  <c r="B50" i="35"/>
  <c r="H49" i="35"/>
  <c r="G49" i="35"/>
  <c r="I49" i="35" s="1"/>
  <c r="E49" i="35"/>
  <c r="D49" i="35"/>
  <c r="F49" i="35" s="1"/>
  <c r="C49" i="35"/>
  <c r="B49" i="35"/>
  <c r="I48" i="35"/>
  <c r="H48" i="35"/>
  <c r="G48" i="35"/>
  <c r="E48" i="35"/>
  <c r="D48" i="35"/>
  <c r="F48" i="35" s="1"/>
  <c r="C48" i="35"/>
  <c r="B48" i="35"/>
  <c r="H47" i="35"/>
  <c r="I47" i="35" s="1"/>
  <c r="K47" i="35" s="1"/>
  <c r="G47" i="35"/>
  <c r="F47" i="35"/>
  <c r="E47" i="35"/>
  <c r="D47" i="35"/>
  <c r="C47" i="35"/>
  <c r="B47" i="35"/>
  <c r="H46" i="35"/>
  <c r="G46" i="35"/>
  <c r="I46" i="35" s="1"/>
  <c r="F46" i="35"/>
  <c r="E46" i="35"/>
  <c r="D46" i="35"/>
  <c r="C46" i="35"/>
  <c r="B46" i="35"/>
  <c r="H45" i="35"/>
  <c r="G45" i="35"/>
  <c r="I45" i="35" s="1"/>
  <c r="E45" i="35"/>
  <c r="D45" i="35"/>
  <c r="K45" i="35" s="1"/>
  <c r="C45" i="35"/>
  <c r="B45" i="35"/>
  <c r="I44" i="35"/>
  <c r="H44" i="35"/>
  <c r="G44" i="35"/>
  <c r="E44" i="35"/>
  <c r="D44" i="35"/>
  <c r="K44" i="35" s="1"/>
  <c r="C44" i="35"/>
  <c r="B44" i="35"/>
  <c r="I43" i="35"/>
  <c r="H43" i="35"/>
  <c r="G43" i="35"/>
  <c r="F43" i="35"/>
  <c r="K43" i="35" s="1"/>
  <c r="E43" i="35"/>
  <c r="D43" i="35"/>
  <c r="C43" i="35"/>
  <c r="B43" i="35"/>
  <c r="H42" i="35"/>
  <c r="G42" i="35"/>
  <c r="I42" i="35" s="1"/>
  <c r="E42" i="35"/>
  <c r="D42" i="35"/>
  <c r="F42" i="35" s="1"/>
  <c r="C42" i="35"/>
  <c r="B42" i="35"/>
  <c r="H41" i="35"/>
  <c r="G41" i="35"/>
  <c r="I41" i="35" s="1"/>
  <c r="E41" i="35"/>
  <c r="D41" i="35"/>
  <c r="F41" i="35" s="1"/>
  <c r="C41" i="35"/>
  <c r="B41" i="35"/>
  <c r="I40" i="35"/>
  <c r="H40" i="35"/>
  <c r="G40" i="35"/>
  <c r="E40" i="35"/>
  <c r="D40" i="35"/>
  <c r="F40" i="35" s="1"/>
  <c r="C40" i="35"/>
  <c r="B40" i="35"/>
  <c r="K39" i="35"/>
  <c r="H39" i="35"/>
  <c r="I39" i="35" s="1"/>
  <c r="G39" i="35"/>
  <c r="F39" i="35"/>
  <c r="E39" i="35"/>
  <c r="D39" i="35"/>
  <c r="C39" i="35"/>
  <c r="B39" i="35"/>
  <c r="H38" i="35"/>
  <c r="G38" i="35"/>
  <c r="I38" i="35" s="1"/>
  <c r="F38" i="35"/>
  <c r="E38" i="35"/>
  <c r="D38" i="35"/>
  <c r="C38" i="35"/>
  <c r="B38" i="35"/>
  <c r="H37" i="35"/>
  <c r="G37" i="35"/>
  <c r="I37" i="35" s="1"/>
  <c r="E37" i="35"/>
  <c r="D37" i="35"/>
  <c r="C37" i="35"/>
  <c r="B37" i="35"/>
  <c r="I36" i="35"/>
  <c r="H36" i="35"/>
  <c r="G36" i="35"/>
  <c r="E36" i="35"/>
  <c r="D36" i="35"/>
  <c r="C36" i="35"/>
  <c r="B36" i="35"/>
  <c r="I35" i="35"/>
  <c r="H35" i="35"/>
  <c r="G35" i="35"/>
  <c r="F35" i="35"/>
  <c r="K35" i="35" s="1"/>
  <c r="E35" i="35"/>
  <c r="D35" i="35"/>
  <c r="C35" i="35"/>
  <c r="B35" i="35"/>
  <c r="H34" i="35"/>
  <c r="G34" i="35"/>
  <c r="I34" i="35" s="1"/>
  <c r="E34" i="35"/>
  <c r="D34" i="35"/>
  <c r="F34" i="35" s="1"/>
  <c r="C34" i="35"/>
  <c r="B34" i="35"/>
  <c r="H33" i="35"/>
  <c r="G33" i="35"/>
  <c r="I33" i="35" s="1"/>
  <c r="E33" i="35"/>
  <c r="D33" i="35"/>
  <c r="F33" i="35" s="1"/>
  <c r="C33" i="35"/>
  <c r="B33" i="35"/>
  <c r="I32" i="35"/>
  <c r="H32" i="35"/>
  <c r="G32" i="35"/>
  <c r="E32" i="35"/>
  <c r="D32" i="35"/>
  <c r="F32" i="35" s="1"/>
  <c r="C32" i="35"/>
  <c r="B32" i="35"/>
  <c r="H31" i="35"/>
  <c r="I31" i="35" s="1"/>
  <c r="K31" i="35" s="1"/>
  <c r="G31" i="35"/>
  <c r="F31" i="35"/>
  <c r="E31" i="35"/>
  <c r="D31" i="35"/>
  <c r="C31" i="35"/>
  <c r="B31" i="35"/>
  <c r="H30" i="35"/>
  <c r="G30" i="35"/>
  <c r="I30" i="35" s="1"/>
  <c r="F30" i="35"/>
  <c r="E30" i="35"/>
  <c r="K30" i="35" s="1"/>
  <c r="D30" i="35"/>
  <c r="C30" i="35"/>
  <c r="B30" i="35"/>
  <c r="H29" i="35"/>
  <c r="G29" i="35"/>
  <c r="I29" i="35" s="1"/>
  <c r="E29" i="35"/>
  <c r="D29" i="35"/>
  <c r="K29" i="35" s="1"/>
  <c r="C29" i="35"/>
  <c r="B29" i="35"/>
  <c r="I28" i="35"/>
  <c r="H28" i="35"/>
  <c r="G28" i="35"/>
  <c r="E28" i="35"/>
  <c r="D28" i="35"/>
  <c r="C28" i="35"/>
  <c r="B28" i="35"/>
  <c r="K27" i="35"/>
  <c r="I27" i="35"/>
  <c r="H27" i="35"/>
  <c r="G27" i="35"/>
  <c r="F27" i="35"/>
  <c r="E27" i="35"/>
  <c r="D27" i="35"/>
  <c r="C27" i="35"/>
  <c r="B27" i="35"/>
  <c r="K26" i="35"/>
  <c r="H26" i="35"/>
  <c r="G26" i="35"/>
  <c r="I26" i="35" s="1"/>
  <c r="E26" i="35"/>
  <c r="F26" i="35" s="1"/>
  <c r="D26" i="35"/>
  <c r="C26" i="35"/>
  <c r="B26" i="35"/>
  <c r="H25" i="35"/>
  <c r="G25" i="35"/>
  <c r="I25" i="35" s="1"/>
  <c r="E25" i="35"/>
  <c r="D25" i="35"/>
  <c r="F25" i="35" s="1"/>
  <c r="C25" i="35"/>
  <c r="B25" i="35"/>
  <c r="I24" i="35"/>
  <c r="H24" i="35"/>
  <c r="G24" i="35"/>
  <c r="E24" i="35"/>
  <c r="D24" i="35"/>
  <c r="F24" i="35" s="1"/>
  <c r="C24" i="35"/>
  <c r="B24" i="35"/>
  <c r="H23" i="35"/>
  <c r="I23" i="35" s="1"/>
  <c r="K23" i="35" s="1"/>
  <c r="G23" i="35"/>
  <c r="F23" i="35"/>
  <c r="E23" i="35"/>
  <c r="D23" i="35"/>
  <c r="C23" i="35"/>
  <c r="B23" i="35"/>
  <c r="H22" i="35"/>
  <c r="G22" i="35"/>
  <c r="I22" i="35" s="1"/>
  <c r="F22" i="35"/>
  <c r="E22" i="35"/>
  <c r="D22" i="35"/>
  <c r="C22" i="35"/>
  <c r="B22" i="35"/>
  <c r="H21" i="35"/>
  <c r="G21" i="35"/>
  <c r="I21" i="35" s="1"/>
  <c r="E21" i="35"/>
  <c r="D21" i="35"/>
  <c r="C21" i="35"/>
  <c r="B21" i="35"/>
  <c r="I20" i="35"/>
  <c r="H20" i="35"/>
  <c r="G20" i="35"/>
  <c r="E20" i="35"/>
  <c r="D20" i="35"/>
  <c r="C20" i="35"/>
  <c r="B20" i="35"/>
  <c r="I19" i="35"/>
  <c r="H19" i="35"/>
  <c r="G19" i="35"/>
  <c r="F19" i="35"/>
  <c r="K19" i="35" s="1"/>
  <c r="E19" i="35"/>
  <c r="D19" i="35"/>
  <c r="C19" i="35"/>
  <c r="B19" i="35"/>
  <c r="H18" i="35"/>
  <c r="G18" i="35"/>
  <c r="I18" i="35" s="1"/>
  <c r="E18" i="35"/>
  <c r="D18" i="35"/>
  <c r="C18" i="35"/>
  <c r="B18" i="35"/>
  <c r="H17" i="35"/>
  <c r="G17" i="35"/>
  <c r="I17" i="35" s="1"/>
  <c r="E17" i="35"/>
  <c r="D17" i="35"/>
  <c r="F17" i="35" s="1"/>
  <c r="C17" i="35"/>
  <c r="B17" i="35"/>
  <c r="I16" i="35"/>
  <c r="H16" i="35"/>
  <c r="G16" i="35"/>
  <c r="E16" i="35"/>
  <c r="D16" i="35"/>
  <c r="F16" i="35" s="1"/>
  <c r="C16" i="35"/>
  <c r="B16" i="35"/>
  <c r="H15" i="35"/>
  <c r="I15" i="35" s="1"/>
  <c r="K15" i="35" s="1"/>
  <c r="G15" i="35"/>
  <c r="F15" i="35"/>
  <c r="E15" i="35"/>
  <c r="D15" i="35"/>
  <c r="C15" i="35"/>
  <c r="B15" i="35"/>
  <c r="H14" i="35"/>
  <c r="G14" i="35"/>
  <c r="I14" i="35" s="1"/>
  <c r="F14" i="35"/>
  <c r="E14" i="35"/>
  <c r="D14" i="35"/>
  <c r="C14" i="35"/>
  <c r="B14" i="35"/>
  <c r="H13" i="35"/>
  <c r="G13" i="35"/>
  <c r="I13" i="35" s="1"/>
  <c r="E13" i="35"/>
  <c r="D13" i="35"/>
  <c r="C13" i="35"/>
  <c r="B13" i="35"/>
  <c r="I12" i="35"/>
  <c r="H12" i="35"/>
  <c r="G12" i="35"/>
  <c r="E12" i="35"/>
  <c r="D12" i="35"/>
  <c r="C12" i="35"/>
  <c r="B12" i="35"/>
  <c r="I11" i="35"/>
  <c r="H11" i="35"/>
  <c r="G11" i="35"/>
  <c r="F11" i="35"/>
  <c r="K11" i="35" s="1"/>
  <c r="E11" i="35"/>
  <c r="D11" i="35"/>
  <c r="C11" i="35"/>
  <c r="B11" i="35"/>
  <c r="K109" i="31"/>
  <c r="H109" i="31"/>
  <c r="G109" i="31"/>
  <c r="I109" i="31" s="1"/>
  <c r="F109" i="31"/>
  <c r="E109" i="31"/>
  <c r="D109" i="31"/>
  <c r="C109" i="31"/>
  <c r="B109" i="31"/>
  <c r="H108" i="31"/>
  <c r="G108" i="31"/>
  <c r="I108" i="31" s="1"/>
  <c r="E108" i="31"/>
  <c r="D108" i="31"/>
  <c r="K108" i="31" s="1"/>
  <c r="C108" i="31"/>
  <c r="B108" i="31"/>
  <c r="H107" i="31"/>
  <c r="G107" i="31"/>
  <c r="I107" i="31" s="1"/>
  <c r="E107" i="31"/>
  <c r="D107" i="31"/>
  <c r="C107" i="31"/>
  <c r="B107" i="31"/>
  <c r="I106" i="31"/>
  <c r="H106" i="31"/>
  <c r="G106" i="31"/>
  <c r="F106" i="31"/>
  <c r="E106" i="31"/>
  <c r="D106" i="31"/>
  <c r="K106" i="31" s="1"/>
  <c r="C106" i="31"/>
  <c r="B106" i="31"/>
  <c r="K105" i="31"/>
  <c r="H105" i="31"/>
  <c r="G105" i="31"/>
  <c r="I105" i="31" s="1"/>
  <c r="F105" i="31"/>
  <c r="E105" i="31"/>
  <c r="D105" i="31"/>
  <c r="C105" i="31"/>
  <c r="B105" i="31"/>
  <c r="H104" i="31"/>
  <c r="G104" i="31"/>
  <c r="I104" i="31" s="1"/>
  <c r="E104" i="31"/>
  <c r="D104" i="31"/>
  <c r="F104" i="31" s="1"/>
  <c r="C104" i="31"/>
  <c r="B104" i="31"/>
  <c r="I103" i="31"/>
  <c r="H103" i="31"/>
  <c r="G103" i="31"/>
  <c r="E103" i="31"/>
  <c r="D103" i="31"/>
  <c r="F103" i="31" s="1"/>
  <c r="C103" i="31"/>
  <c r="B103" i="31"/>
  <c r="I102" i="31"/>
  <c r="H102" i="31"/>
  <c r="G102" i="31"/>
  <c r="E102" i="31"/>
  <c r="K102" i="31" s="1"/>
  <c r="D102" i="31"/>
  <c r="F102" i="31" s="1"/>
  <c r="C102" i="31"/>
  <c r="B102" i="31"/>
  <c r="K101" i="31"/>
  <c r="H101" i="31"/>
  <c r="G101" i="31"/>
  <c r="I101" i="31" s="1"/>
  <c r="F101" i="31"/>
  <c r="E101" i="31"/>
  <c r="D101" i="31"/>
  <c r="C101" i="31"/>
  <c r="B101" i="31"/>
  <c r="H100" i="31"/>
  <c r="G100" i="31"/>
  <c r="I100" i="31" s="1"/>
  <c r="E100" i="31"/>
  <c r="D100" i="31"/>
  <c r="C100" i="31"/>
  <c r="B100" i="31"/>
  <c r="H99" i="31"/>
  <c r="G99" i="31"/>
  <c r="I99" i="31" s="1"/>
  <c r="E99" i="31"/>
  <c r="D99" i="31"/>
  <c r="K99" i="31" s="1"/>
  <c r="C99" i="31"/>
  <c r="B99" i="31"/>
  <c r="I98" i="31"/>
  <c r="H98" i="31"/>
  <c r="G98" i="31"/>
  <c r="F98" i="31"/>
  <c r="E98" i="31"/>
  <c r="D98" i="31"/>
  <c r="K98" i="31" s="1"/>
  <c r="C98" i="31"/>
  <c r="B98" i="31"/>
  <c r="H97" i="31"/>
  <c r="G97" i="31"/>
  <c r="F97" i="31"/>
  <c r="E97" i="31"/>
  <c r="D97" i="31"/>
  <c r="C97" i="31"/>
  <c r="B97" i="31"/>
  <c r="H96" i="31"/>
  <c r="G96" i="31"/>
  <c r="I96" i="31" s="1"/>
  <c r="E96" i="31"/>
  <c r="D96" i="31"/>
  <c r="F96" i="31" s="1"/>
  <c r="C96" i="31"/>
  <c r="B96" i="31"/>
  <c r="I95" i="31"/>
  <c r="H95" i="31"/>
  <c r="G95" i="31"/>
  <c r="E95" i="31"/>
  <c r="D95" i="31"/>
  <c r="F95" i="31" s="1"/>
  <c r="C95" i="31"/>
  <c r="B95" i="31"/>
  <c r="I94" i="31"/>
  <c r="H94" i="31"/>
  <c r="G94" i="31"/>
  <c r="E94" i="31"/>
  <c r="D94" i="31"/>
  <c r="F94" i="31" s="1"/>
  <c r="C94" i="31"/>
  <c r="B94" i="31"/>
  <c r="H93" i="31"/>
  <c r="G93" i="31"/>
  <c r="I93" i="31" s="1"/>
  <c r="K93" i="31" s="1"/>
  <c r="F93" i="31"/>
  <c r="E93" i="31"/>
  <c r="D93" i="31"/>
  <c r="C93" i="31"/>
  <c r="B93" i="31"/>
  <c r="H92" i="31"/>
  <c r="G92" i="31"/>
  <c r="I92" i="31" s="1"/>
  <c r="E92" i="31"/>
  <c r="D92" i="31"/>
  <c r="C92" i="31"/>
  <c r="B92" i="31"/>
  <c r="H91" i="31"/>
  <c r="G91" i="31"/>
  <c r="I91" i="31" s="1"/>
  <c r="E91" i="31"/>
  <c r="D91" i="31"/>
  <c r="C91" i="31"/>
  <c r="B91" i="31"/>
  <c r="I90" i="31"/>
  <c r="H90" i="31"/>
  <c r="G90" i="31"/>
  <c r="F90" i="31"/>
  <c r="E90" i="31"/>
  <c r="D90" i="31"/>
  <c r="K90" i="31" s="1"/>
  <c r="C90" i="31"/>
  <c r="B90" i="31"/>
  <c r="H89" i="31"/>
  <c r="G89" i="31"/>
  <c r="F89" i="31"/>
  <c r="E89" i="31"/>
  <c r="D89" i="31"/>
  <c r="C89" i="31"/>
  <c r="B89" i="31"/>
  <c r="H88" i="31"/>
  <c r="G88" i="31"/>
  <c r="I88" i="31" s="1"/>
  <c r="E88" i="31"/>
  <c r="D88" i="31"/>
  <c r="F88" i="31" s="1"/>
  <c r="C88" i="31"/>
  <c r="B88" i="31"/>
  <c r="I87" i="31"/>
  <c r="H87" i="31"/>
  <c r="G87" i="31"/>
  <c r="E87" i="31"/>
  <c r="D87" i="31"/>
  <c r="F87" i="31" s="1"/>
  <c r="C87" i="31"/>
  <c r="B87" i="31"/>
  <c r="I86" i="31"/>
  <c r="H86" i="31"/>
  <c r="G86" i="31"/>
  <c r="E86" i="31"/>
  <c r="F86" i="31" s="1"/>
  <c r="D86" i="31"/>
  <c r="C86" i="31"/>
  <c r="B86" i="31"/>
  <c r="H85" i="31"/>
  <c r="G85" i="31"/>
  <c r="I85" i="31" s="1"/>
  <c r="K85" i="31" s="1"/>
  <c r="F85" i="31"/>
  <c r="E85" i="31"/>
  <c r="D85" i="31"/>
  <c r="C85" i="31"/>
  <c r="B85" i="31"/>
  <c r="H84" i="31"/>
  <c r="G84" i="31"/>
  <c r="I84" i="31" s="1"/>
  <c r="E84" i="31"/>
  <c r="D84" i="31"/>
  <c r="C84" i="31"/>
  <c r="B84" i="31"/>
  <c r="H83" i="31"/>
  <c r="I83" i="31" s="1"/>
  <c r="G83" i="31"/>
  <c r="E83" i="31"/>
  <c r="D83" i="31"/>
  <c r="C83" i="31"/>
  <c r="B83" i="31"/>
  <c r="I82" i="31"/>
  <c r="H82" i="31"/>
  <c r="G82" i="31"/>
  <c r="F82" i="31"/>
  <c r="E82" i="31"/>
  <c r="K82" i="31" s="1"/>
  <c r="D82" i="31"/>
  <c r="C82" i="31"/>
  <c r="B82" i="31"/>
  <c r="H81" i="31"/>
  <c r="G81" i="31"/>
  <c r="I81" i="31" s="1"/>
  <c r="K81" i="31" s="1"/>
  <c r="F81" i="31"/>
  <c r="E81" i="31"/>
  <c r="D81" i="31"/>
  <c r="C81" i="31"/>
  <c r="B81" i="31"/>
  <c r="H80" i="31"/>
  <c r="G80" i="31"/>
  <c r="I80" i="31" s="1"/>
  <c r="E80" i="31"/>
  <c r="D80" i="31"/>
  <c r="F80" i="31" s="1"/>
  <c r="C80" i="31"/>
  <c r="B80" i="31"/>
  <c r="I79" i="31"/>
  <c r="H79" i="31"/>
  <c r="G79" i="31"/>
  <c r="E79" i="31"/>
  <c r="D79" i="31"/>
  <c r="F79" i="31" s="1"/>
  <c r="C79" i="31"/>
  <c r="B79" i="31"/>
  <c r="K78" i="31"/>
  <c r="I78" i="31"/>
  <c r="H78" i="31"/>
  <c r="G78" i="31"/>
  <c r="F78" i="31"/>
  <c r="E78" i="31"/>
  <c r="D78" i="31"/>
  <c r="C78" i="31"/>
  <c r="B78" i="31"/>
  <c r="H77" i="31"/>
  <c r="G77" i="31"/>
  <c r="I77" i="31" s="1"/>
  <c r="K77" i="31" s="1"/>
  <c r="F77" i="31"/>
  <c r="E77" i="31"/>
  <c r="D77" i="31"/>
  <c r="C77" i="31"/>
  <c r="B77" i="31"/>
  <c r="H76" i="31"/>
  <c r="G76" i="31"/>
  <c r="I76" i="31" s="1"/>
  <c r="E76" i="31"/>
  <c r="D76" i="31"/>
  <c r="C76" i="31"/>
  <c r="B76" i="31"/>
  <c r="H75" i="31"/>
  <c r="I75" i="31" s="1"/>
  <c r="G75" i="31"/>
  <c r="E75" i="31"/>
  <c r="D75" i="31"/>
  <c r="C75" i="31"/>
  <c r="B75" i="31"/>
  <c r="I74" i="31"/>
  <c r="H74" i="31"/>
  <c r="G74" i="31"/>
  <c r="F74" i="31"/>
  <c r="E74" i="31"/>
  <c r="K74" i="31" s="1"/>
  <c r="D74" i="31"/>
  <c r="C74" i="31"/>
  <c r="B74" i="31"/>
  <c r="H73" i="31"/>
  <c r="G73" i="31"/>
  <c r="I73" i="31" s="1"/>
  <c r="K73" i="31" s="1"/>
  <c r="F73" i="31"/>
  <c r="E73" i="31"/>
  <c r="D73" i="31"/>
  <c r="C73" i="31"/>
  <c r="B73" i="31"/>
  <c r="H72" i="31"/>
  <c r="G72" i="31"/>
  <c r="I72" i="31" s="1"/>
  <c r="E72" i="31"/>
  <c r="D72" i="31"/>
  <c r="F72" i="31" s="1"/>
  <c r="C72" i="31"/>
  <c r="B72" i="31"/>
  <c r="I71" i="31"/>
  <c r="H71" i="31"/>
  <c r="G71" i="31"/>
  <c r="E71" i="31"/>
  <c r="D71" i="31"/>
  <c r="F71" i="31" s="1"/>
  <c r="C71" i="31"/>
  <c r="B71" i="31"/>
  <c r="I70" i="31"/>
  <c r="H70" i="31"/>
  <c r="G70" i="31"/>
  <c r="E70" i="31"/>
  <c r="F70" i="31" s="1"/>
  <c r="D70" i="31"/>
  <c r="C70" i="31"/>
  <c r="B70" i="31"/>
  <c r="K69" i="31"/>
  <c r="H69" i="31"/>
  <c r="G69" i="31"/>
  <c r="I69" i="31" s="1"/>
  <c r="F69" i="31"/>
  <c r="E69" i="31"/>
  <c r="D69" i="31"/>
  <c r="C69" i="31"/>
  <c r="B69" i="31"/>
  <c r="H68" i="31"/>
  <c r="G68" i="31"/>
  <c r="I68" i="31" s="1"/>
  <c r="E68" i="31"/>
  <c r="D68" i="31"/>
  <c r="K68" i="31" s="1"/>
  <c r="C68" i="31"/>
  <c r="B68" i="31"/>
  <c r="H67" i="31"/>
  <c r="G67" i="31"/>
  <c r="I67" i="31" s="1"/>
  <c r="E67" i="31"/>
  <c r="D67" i="31"/>
  <c r="C67" i="31"/>
  <c r="B67" i="31"/>
  <c r="I66" i="31"/>
  <c r="H66" i="31"/>
  <c r="G66" i="31"/>
  <c r="F66" i="31"/>
  <c r="E66" i="31"/>
  <c r="K66" i="31" s="1"/>
  <c r="D66" i="31"/>
  <c r="C66" i="31"/>
  <c r="B66" i="31"/>
  <c r="K65" i="31"/>
  <c r="H65" i="31"/>
  <c r="G65" i="31"/>
  <c r="I65" i="31" s="1"/>
  <c r="F65" i="31"/>
  <c r="E65" i="31"/>
  <c r="D65" i="31"/>
  <c r="C65" i="31"/>
  <c r="B65" i="31"/>
  <c r="H64" i="31"/>
  <c r="G64" i="31"/>
  <c r="E64" i="31"/>
  <c r="D64" i="31"/>
  <c r="F64" i="31" s="1"/>
  <c r="C64" i="31"/>
  <c r="B64" i="31"/>
  <c r="I63" i="31"/>
  <c r="H63" i="31"/>
  <c r="G63" i="31"/>
  <c r="E63" i="31"/>
  <c r="D63" i="31"/>
  <c r="F63" i="31" s="1"/>
  <c r="C63" i="31"/>
  <c r="B63" i="31"/>
  <c r="I62" i="31"/>
  <c r="H62" i="31"/>
  <c r="G62" i="31"/>
  <c r="E62" i="31"/>
  <c r="K62" i="31" s="1"/>
  <c r="D62" i="31"/>
  <c r="F62" i="31" s="1"/>
  <c r="C62" i="31"/>
  <c r="B62" i="31"/>
  <c r="K61" i="31"/>
  <c r="H61" i="31"/>
  <c r="G61" i="31"/>
  <c r="I61" i="31" s="1"/>
  <c r="F61" i="31"/>
  <c r="E61" i="31"/>
  <c r="D61" i="31"/>
  <c r="C61" i="31"/>
  <c r="B61" i="31"/>
  <c r="H60" i="31"/>
  <c r="G60" i="31"/>
  <c r="I60" i="31" s="1"/>
  <c r="E60" i="31"/>
  <c r="D60" i="31"/>
  <c r="C60" i="31"/>
  <c r="B60" i="31"/>
  <c r="H59" i="31"/>
  <c r="G59" i="31"/>
  <c r="I59" i="31" s="1"/>
  <c r="E59" i="31"/>
  <c r="D59" i="31"/>
  <c r="C59" i="31"/>
  <c r="B59" i="31"/>
  <c r="I58" i="31"/>
  <c r="H58" i="31"/>
  <c r="G58" i="31"/>
  <c r="F58" i="31"/>
  <c r="E58" i="31"/>
  <c r="K58" i="31" s="1"/>
  <c r="D58" i="31"/>
  <c r="C58" i="31"/>
  <c r="B58" i="31"/>
  <c r="K57" i="31"/>
  <c r="H57" i="31"/>
  <c r="G57" i="31"/>
  <c r="I57" i="31" s="1"/>
  <c r="F57" i="31"/>
  <c r="E57" i="31"/>
  <c r="D57" i="31"/>
  <c r="C57" i="31"/>
  <c r="B57" i="31"/>
  <c r="K56" i="31"/>
  <c r="H56" i="31"/>
  <c r="G56" i="31"/>
  <c r="I56" i="31" s="1"/>
  <c r="E56" i="31"/>
  <c r="D56" i="31"/>
  <c r="F56" i="31" s="1"/>
  <c r="C56" i="31"/>
  <c r="B56" i="31"/>
  <c r="I55" i="31"/>
  <c r="H55" i="31"/>
  <c r="G55" i="31"/>
  <c r="E55" i="31"/>
  <c r="D55" i="31"/>
  <c r="F55" i="31" s="1"/>
  <c r="C55" i="31"/>
  <c r="B55" i="31"/>
  <c r="I54" i="31"/>
  <c r="H54" i="31"/>
  <c r="G54" i="31"/>
  <c r="E54" i="31"/>
  <c r="D54" i="31"/>
  <c r="F54" i="31" s="1"/>
  <c r="C54" i="31"/>
  <c r="B54" i="31"/>
  <c r="H53" i="31"/>
  <c r="G53" i="31"/>
  <c r="I53" i="31" s="1"/>
  <c r="K53" i="31" s="1"/>
  <c r="F53" i="31"/>
  <c r="E53" i="31"/>
  <c r="D53" i="31"/>
  <c r="C53" i="31"/>
  <c r="B53" i="31"/>
  <c r="H52" i="31"/>
  <c r="G52" i="31"/>
  <c r="I52" i="31" s="1"/>
  <c r="E52" i="31"/>
  <c r="D52" i="31"/>
  <c r="K52" i="31" s="1"/>
  <c r="C52" i="31"/>
  <c r="B52" i="31"/>
  <c r="H51" i="31"/>
  <c r="G51" i="31"/>
  <c r="I51" i="31" s="1"/>
  <c r="E51" i="31"/>
  <c r="D51" i="31"/>
  <c r="C51" i="31"/>
  <c r="B51" i="31"/>
  <c r="I50" i="31"/>
  <c r="H50" i="31"/>
  <c r="G50" i="31"/>
  <c r="F50" i="31"/>
  <c r="E50" i="31"/>
  <c r="K50" i="31" s="1"/>
  <c r="D50" i="31"/>
  <c r="C50" i="31"/>
  <c r="B50" i="31"/>
  <c r="K49" i="31"/>
  <c r="H49" i="31"/>
  <c r="G49" i="31"/>
  <c r="I49" i="31" s="1"/>
  <c r="F49" i="31"/>
  <c r="E49" i="31"/>
  <c r="D49" i="31"/>
  <c r="C49" i="31"/>
  <c r="B49" i="31"/>
  <c r="H48" i="31"/>
  <c r="G48" i="31"/>
  <c r="E48" i="31"/>
  <c r="D48" i="31"/>
  <c r="F48" i="31" s="1"/>
  <c r="C48" i="31"/>
  <c r="B48" i="31"/>
  <c r="I47" i="31"/>
  <c r="H47" i="31"/>
  <c r="G47" i="31"/>
  <c r="E47" i="31"/>
  <c r="D47" i="31"/>
  <c r="F47" i="31" s="1"/>
  <c r="C47" i="31"/>
  <c r="B47" i="31"/>
  <c r="I46" i="31"/>
  <c r="H46" i="31"/>
  <c r="G46" i="31"/>
  <c r="E46" i="31"/>
  <c r="K46" i="31" s="1"/>
  <c r="D46" i="31"/>
  <c r="F46" i="31" s="1"/>
  <c r="C46" i="31"/>
  <c r="B46" i="31"/>
  <c r="K45" i="31"/>
  <c r="H45" i="31"/>
  <c r="G45" i="31"/>
  <c r="I45" i="31" s="1"/>
  <c r="F45" i="31"/>
  <c r="E45" i="31"/>
  <c r="D45" i="31"/>
  <c r="C45" i="31"/>
  <c r="B45" i="31"/>
  <c r="H44" i="31"/>
  <c r="G44" i="31"/>
  <c r="I44" i="31" s="1"/>
  <c r="E44" i="31"/>
  <c r="D44" i="31"/>
  <c r="K44" i="31" s="1"/>
  <c r="C44" i="31"/>
  <c r="B44" i="31"/>
  <c r="H43" i="31"/>
  <c r="G43" i="31"/>
  <c r="I43" i="31" s="1"/>
  <c r="E43" i="31"/>
  <c r="D43" i="31"/>
  <c r="C43" i="31"/>
  <c r="B43" i="31"/>
  <c r="I42" i="31"/>
  <c r="H42" i="31"/>
  <c r="G42" i="31"/>
  <c r="F42" i="31"/>
  <c r="E42" i="31"/>
  <c r="K42" i="31" s="1"/>
  <c r="D42" i="31"/>
  <c r="C42" i="31"/>
  <c r="B42" i="31"/>
  <c r="H41" i="31"/>
  <c r="G41" i="31"/>
  <c r="I41" i="31" s="1"/>
  <c r="K41" i="31" s="1"/>
  <c r="F41" i="31"/>
  <c r="E41" i="31"/>
  <c r="D41" i="31"/>
  <c r="C41" i="31"/>
  <c r="B41" i="31"/>
  <c r="H40" i="31"/>
  <c r="G40" i="31"/>
  <c r="E40" i="31"/>
  <c r="D40" i="31"/>
  <c r="F40" i="31" s="1"/>
  <c r="C40" i="31"/>
  <c r="B40" i="31"/>
  <c r="I39" i="31"/>
  <c r="H39" i="31"/>
  <c r="G39" i="31"/>
  <c r="E39" i="31"/>
  <c r="D39" i="31"/>
  <c r="F39" i="31" s="1"/>
  <c r="C39" i="31"/>
  <c r="B39" i="31"/>
  <c r="I38" i="31"/>
  <c r="H38" i="31"/>
  <c r="G38" i="31"/>
  <c r="E38" i="31"/>
  <c r="D38" i="31"/>
  <c r="F38" i="31" s="1"/>
  <c r="C38" i="31"/>
  <c r="B38" i="31"/>
  <c r="H37" i="31"/>
  <c r="G37" i="31"/>
  <c r="I37" i="31" s="1"/>
  <c r="K37" i="31" s="1"/>
  <c r="F37" i="31"/>
  <c r="E37" i="31"/>
  <c r="D37" i="31"/>
  <c r="C37" i="31"/>
  <c r="B37" i="31"/>
  <c r="H36" i="31"/>
  <c r="G36" i="31"/>
  <c r="I36" i="31" s="1"/>
  <c r="E36" i="31"/>
  <c r="D36" i="31"/>
  <c r="C36" i="31"/>
  <c r="B36" i="31"/>
  <c r="H35" i="31"/>
  <c r="G35" i="31"/>
  <c r="I35" i="31" s="1"/>
  <c r="E35" i="31"/>
  <c r="D35" i="31"/>
  <c r="C35" i="31"/>
  <c r="B35" i="31"/>
  <c r="I34" i="31"/>
  <c r="H34" i="31"/>
  <c r="G34" i="31"/>
  <c r="F34" i="31"/>
  <c r="E34" i="31"/>
  <c r="K34" i="31" s="1"/>
  <c r="D34" i="31"/>
  <c r="C34" i="31"/>
  <c r="B34" i="31"/>
  <c r="H33" i="31"/>
  <c r="G33" i="31"/>
  <c r="I33" i="31" s="1"/>
  <c r="K33" i="31" s="1"/>
  <c r="F33" i="31"/>
  <c r="E33" i="31"/>
  <c r="D33" i="31"/>
  <c r="C33" i="31"/>
  <c r="B33" i="31"/>
  <c r="H32" i="31"/>
  <c r="G32" i="31"/>
  <c r="E32" i="31"/>
  <c r="D32" i="31"/>
  <c r="F32" i="31" s="1"/>
  <c r="C32" i="31"/>
  <c r="B32" i="31"/>
  <c r="I31" i="31"/>
  <c r="H31" i="31"/>
  <c r="G31" i="31"/>
  <c r="E31" i="31"/>
  <c r="D31" i="31"/>
  <c r="F31" i="31" s="1"/>
  <c r="C31" i="31"/>
  <c r="B31" i="31"/>
  <c r="I30" i="31"/>
  <c r="H30" i="31"/>
  <c r="G30" i="31"/>
  <c r="E30" i="31"/>
  <c r="K30" i="31" s="1"/>
  <c r="D30" i="31"/>
  <c r="F30" i="31" s="1"/>
  <c r="C30" i="31"/>
  <c r="B30" i="31"/>
  <c r="K29" i="31"/>
  <c r="H29" i="31"/>
  <c r="G29" i="31"/>
  <c r="I29" i="31" s="1"/>
  <c r="F29" i="31"/>
  <c r="E29" i="31"/>
  <c r="D29" i="31"/>
  <c r="C29" i="31"/>
  <c r="B29" i="31"/>
  <c r="H28" i="31"/>
  <c r="G28" i="31"/>
  <c r="I28" i="31" s="1"/>
  <c r="E28" i="31"/>
  <c r="D28" i="31"/>
  <c r="C28" i="31"/>
  <c r="B28" i="31"/>
  <c r="H27" i="31"/>
  <c r="G27" i="31"/>
  <c r="I27" i="31" s="1"/>
  <c r="E27" i="31"/>
  <c r="D27" i="31"/>
  <c r="K27" i="31" s="1"/>
  <c r="C27" i="31"/>
  <c r="B27" i="31"/>
  <c r="K26" i="31"/>
  <c r="I26" i="31"/>
  <c r="H26" i="31"/>
  <c r="G26" i="31"/>
  <c r="F26" i="31"/>
  <c r="E26" i="31"/>
  <c r="D26" i="31"/>
  <c r="C26" i="31"/>
  <c r="B26" i="31"/>
  <c r="H25" i="31"/>
  <c r="G25" i="31"/>
  <c r="I25" i="31" s="1"/>
  <c r="K25" i="31" s="1"/>
  <c r="F25" i="31"/>
  <c r="E25" i="31"/>
  <c r="D25" i="31"/>
  <c r="C25" i="31"/>
  <c r="B25" i="31"/>
  <c r="K24" i="31"/>
  <c r="H24" i="31"/>
  <c r="G24" i="31"/>
  <c r="I24" i="31" s="1"/>
  <c r="E24" i="31"/>
  <c r="D24" i="31"/>
  <c r="F24" i="31" s="1"/>
  <c r="C24" i="31"/>
  <c r="B24" i="31"/>
  <c r="I23" i="31"/>
  <c r="H23" i="31"/>
  <c r="G23" i="31"/>
  <c r="E23" i="31"/>
  <c r="D23" i="31"/>
  <c r="F23" i="31" s="1"/>
  <c r="C23" i="31"/>
  <c r="B23" i="31"/>
  <c r="I22" i="31"/>
  <c r="H22" i="31"/>
  <c r="G22" i="31"/>
  <c r="E22" i="31"/>
  <c r="D22" i="31"/>
  <c r="F22" i="31" s="1"/>
  <c r="C22" i="31"/>
  <c r="B22" i="31"/>
  <c r="H21" i="31"/>
  <c r="G21" i="31"/>
  <c r="I21" i="31" s="1"/>
  <c r="K21" i="31" s="1"/>
  <c r="F21" i="31"/>
  <c r="E21" i="31"/>
  <c r="D21" i="31"/>
  <c r="C21" i="31"/>
  <c r="B21" i="31"/>
  <c r="H20" i="31"/>
  <c r="G20" i="31"/>
  <c r="I20" i="31" s="1"/>
  <c r="E20" i="31"/>
  <c r="D20" i="31"/>
  <c r="C20" i="31"/>
  <c r="B20" i="31"/>
  <c r="H19" i="31"/>
  <c r="G19" i="31"/>
  <c r="I19" i="31" s="1"/>
  <c r="E19" i="31"/>
  <c r="D19" i="31"/>
  <c r="C19" i="31"/>
  <c r="B19" i="31"/>
  <c r="I18" i="31"/>
  <c r="H18" i="31"/>
  <c r="G18" i="31"/>
  <c r="F18" i="31"/>
  <c r="E18" i="31"/>
  <c r="K18" i="31" s="1"/>
  <c r="D18" i="31"/>
  <c r="C18" i="31"/>
  <c r="B18" i="31"/>
  <c r="H17" i="31"/>
  <c r="G17" i="31"/>
  <c r="I17" i="31" s="1"/>
  <c r="K17" i="31" s="1"/>
  <c r="F17" i="31"/>
  <c r="E17" i="31"/>
  <c r="D17" i="31"/>
  <c r="C17" i="31"/>
  <c r="B17" i="31"/>
  <c r="H16" i="31"/>
  <c r="G16" i="31"/>
  <c r="E16" i="31"/>
  <c r="D16" i="31"/>
  <c r="F16" i="31" s="1"/>
  <c r="C16" i="31"/>
  <c r="B16" i="31"/>
  <c r="I15" i="31"/>
  <c r="H15" i="31"/>
  <c r="G15" i="31"/>
  <c r="E15" i="31"/>
  <c r="D15" i="31"/>
  <c r="F15" i="31" s="1"/>
  <c r="C15" i="31"/>
  <c r="B15" i="31"/>
  <c r="I14" i="31"/>
  <c r="H14" i="31"/>
  <c r="G14" i="31"/>
  <c r="E14" i="31"/>
  <c r="D14" i="31"/>
  <c r="F14" i="31" s="1"/>
  <c r="C14" i="31"/>
  <c r="B14" i="31"/>
  <c r="H13" i="31"/>
  <c r="G13" i="31"/>
  <c r="I13" i="31" s="1"/>
  <c r="K13" i="31" s="1"/>
  <c r="F13" i="31"/>
  <c r="E13" i="31"/>
  <c r="D13" i="31"/>
  <c r="C13" i="31"/>
  <c r="B13" i="31"/>
  <c r="H12" i="31"/>
  <c r="G12" i="31"/>
  <c r="I12" i="31" s="1"/>
  <c r="E12" i="31"/>
  <c r="D12" i="31"/>
  <c r="C12" i="31"/>
  <c r="B12" i="31"/>
  <c r="H11" i="31"/>
  <c r="G11" i="31"/>
  <c r="I11" i="31" s="1"/>
  <c r="E11" i="31"/>
  <c r="D11" i="31"/>
  <c r="C11" i="31"/>
  <c r="B11" i="31"/>
  <c r="H109" i="29"/>
  <c r="G109" i="29"/>
  <c r="F109" i="29"/>
  <c r="E109" i="29"/>
  <c r="D109" i="29"/>
  <c r="C109" i="29"/>
  <c r="B109" i="29"/>
  <c r="H108" i="29"/>
  <c r="G108" i="29"/>
  <c r="I108" i="29" s="1"/>
  <c r="E108" i="29"/>
  <c r="D108" i="29"/>
  <c r="C108" i="29"/>
  <c r="B108" i="29"/>
  <c r="H107" i="29"/>
  <c r="I107" i="29" s="1"/>
  <c r="G107" i="29"/>
  <c r="E107" i="29"/>
  <c r="D107" i="29"/>
  <c r="C107" i="29"/>
  <c r="B107" i="29"/>
  <c r="I106" i="29"/>
  <c r="H106" i="29"/>
  <c r="G106" i="29"/>
  <c r="F106" i="29"/>
  <c r="E106" i="29"/>
  <c r="D106" i="29"/>
  <c r="K106" i="29" s="1"/>
  <c r="C106" i="29"/>
  <c r="B106" i="29"/>
  <c r="H105" i="29"/>
  <c r="G105" i="29"/>
  <c r="F105" i="29"/>
  <c r="E105" i="29"/>
  <c r="D105" i="29"/>
  <c r="C105" i="29"/>
  <c r="B105" i="29"/>
  <c r="H104" i="29"/>
  <c r="G104" i="29"/>
  <c r="I104" i="29" s="1"/>
  <c r="E104" i="29"/>
  <c r="D104" i="29"/>
  <c r="F104" i="29" s="1"/>
  <c r="C104" i="29"/>
  <c r="B104" i="29"/>
  <c r="I103" i="29"/>
  <c r="H103" i="29"/>
  <c r="G103" i="29"/>
  <c r="E103" i="29"/>
  <c r="D103" i="29"/>
  <c r="F103" i="29" s="1"/>
  <c r="C103" i="29"/>
  <c r="B103" i="29"/>
  <c r="I102" i="29"/>
  <c r="H102" i="29"/>
  <c r="G102" i="29"/>
  <c r="E102" i="29"/>
  <c r="F102" i="29" s="1"/>
  <c r="K102" i="29" s="1"/>
  <c r="D102" i="29"/>
  <c r="C102" i="29"/>
  <c r="B102" i="29"/>
  <c r="H101" i="29"/>
  <c r="G101" i="29"/>
  <c r="I101" i="29" s="1"/>
  <c r="K101" i="29" s="1"/>
  <c r="F101" i="29"/>
  <c r="E101" i="29"/>
  <c r="D101" i="29"/>
  <c r="C101" i="29"/>
  <c r="B101" i="29"/>
  <c r="H100" i="29"/>
  <c r="G100" i="29"/>
  <c r="I100" i="29" s="1"/>
  <c r="E100" i="29"/>
  <c r="D100" i="29"/>
  <c r="C100" i="29"/>
  <c r="B100" i="29"/>
  <c r="H99" i="29"/>
  <c r="I99" i="29" s="1"/>
  <c r="G99" i="29"/>
  <c r="E99" i="29"/>
  <c r="D99" i="29"/>
  <c r="C99" i="29"/>
  <c r="B99" i="29"/>
  <c r="I98" i="29"/>
  <c r="H98" i="29"/>
  <c r="G98" i="29"/>
  <c r="F98" i="29"/>
  <c r="E98" i="29"/>
  <c r="K98" i="29" s="1"/>
  <c r="D98" i="29"/>
  <c r="C98" i="29"/>
  <c r="B98" i="29"/>
  <c r="H97" i="29"/>
  <c r="G97" i="29"/>
  <c r="F97" i="29"/>
  <c r="E97" i="29"/>
  <c r="D97" i="29"/>
  <c r="C97" i="29"/>
  <c r="B97" i="29"/>
  <c r="H96" i="29"/>
  <c r="G96" i="29"/>
  <c r="I96" i="29" s="1"/>
  <c r="E96" i="29"/>
  <c r="D96" i="29"/>
  <c r="F96" i="29" s="1"/>
  <c r="C96" i="29"/>
  <c r="B96" i="29"/>
  <c r="I95" i="29"/>
  <c r="H95" i="29"/>
  <c r="G95" i="29"/>
  <c r="E95" i="29"/>
  <c r="D95" i="29"/>
  <c r="F95" i="29" s="1"/>
  <c r="C95" i="29"/>
  <c r="B95" i="29"/>
  <c r="I94" i="29"/>
  <c r="H94" i="29"/>
  <c r="G94" i="29"/>
  <c r="E94" i="29"/>
  <c r="F94" i="29" s="1"/>
  <c r="K94" i="29" s="1"/>
  <c r="D94" i="29"/>
  <c r="C94" i="29"/>
  <c r="B94" i="29"/>
  <c r="H93" i="29"/>
  <c r="G93" i="29"/>
  <c r="I93" i="29" s="1"/>
  <c r="K93" i="29" s="1"/>
  <c r="F93" i="29"/>
  <c r="E93" i="29"/>
  <c r="D93" i="29"/>
  <c r="C93" i="29"/>
  <c r="B93" i="29"/>
  <c r="H92" i="29"/>
  <c r="G92" i="29"/>
  <c r="I92" i="29" s="1"/>
  <c r="E92" i="29"/>
  <c r="D92" i="29"/>
  <c r="C92" i="29"/>
  <c r="B92" i="29"/>
  <c r="H91" i="29"/>
  <c r="I91" i="29" s="1"/>
  <c r="G91" i="29"/>
  <c r="E91" i="29"/>
  <c r="D91" i="29"/>
  <c r="C91" i="29"/>
  <c r="B91" i="29"/>
  <c r="I90" i="29"/>
  <c r="H90" i="29"/>
  <c r="G90" i="29"/>
  <c r="F90" i="29"/>
  <c r="E90" i="29"/>
  <c r="K90" i="29" s="1"/>
  <c r="D90" i="29"/>
  <c r="C90" i="29"/>
  <c r="B90" i="29"/>
  <c r="H89" i="29"/>
  <c r="G89" i="29"/>
  <c r="F89" i="29"/>
  <c r="E89" i="29"/>
  <c r="D89" i="29"/>
  <c r="C89" i="29"/>
  <c r="B89" i="29"/>
  <c r="H88" i="29"/>
  <c r="G88" i="29"/>
  <c r="I88" i="29" s="1"/>
  <c r="E88" i="29"/>
  <c r="D88" i="29"/>
  <c r="F88" i="29" s="1"/>
  <c r="C88" i="29"/>
  <c r="B88" i="29"/>
  <c r="I87" i="29"/>
  <c r="H87" i="29"/>
  <c r="G87" i="29"/>
  <c r="E87" i="29"/>
  <c r="D87" i="29"/>
  <c r="F87" i="29" s="1"/>
  <c r="C87" i="29"/>
  <c r="B87" i="29"/>
  <c r="I86" i="29"/>
  <c r="H86" i="29"/>
  <c r="G86" i="29"/>
  <c r="E86" i="29"/>
  <c r="F86" i="29" s="1"/>
  <c r="K86" i="29" s="1"/>
  <c r="D86" i="29"/>
  <c r="C86" i="29"/>
  <c r="B86" i="29"/>
  <c r="H85" i="29"/>
  <c r="G85" i="29"/>
  <c r="I85" i="29" s="1"/>
  <c r="K85" i="29" s="1"/>
  <c r="F85" i="29"/>
  <c r="E85" i="29"/>
  <c r="D85" i="29"/>
  <c r="C85" i="29"/>
  <c r="B85" i="29"/>
  <c r="H84" i="29"/>
  <c r="G84" i="29"/>
  <c r="I84" i="29" s="1"/>
  <c r="E84" i="29"/>
  <c r="D84" i="29"/>
  <c r="C84" i="29"/>
  <c r="B84" i="29"/>
  <c r="H83" i="29"/>
  <c r="I83" i="29" s="1"/>
  <c r="G83" i="29"/>
  <c r="E83" i="29"/>
  <c r="D83" i="29"/>
  <c r="C83" i="29"/>
  <c r="B83" i="29"/>
  <c r="I82" i="29"/>
  <c r="H82" i="29"/>
  <c r="G82" i="29"/>
  <c r="F82" i="29"/>
  <c r="E82" i="29"/>
  <c r="K82" i="29" s="1"/>
  <c r="D82" i="29"/>
  <c r="C82" i="29"/>
  <c r="B82" i="29"/>
  <c r="H81" i="29"/>
  <c r="G81" i="29"/>
  <c r="F81" i="29"/>
  <c r="E81" i="29"/>
  <c r="D81" i="29"/>
  <c r="C81" i="29"/>
  <c r="B81" i="29"/>
  <c r="H80" i="29"/>
  <c r="G80" i="29"/>
  <c r="I80" i="29" s="1"/>
  <c r="E80" i="29"/>
  <c r="D80" i="29"/>
  <c r="F80" i="29" s="1"/>
  <c r="C80" i="29"/>
  <c r="B80" i="29"/>
  <c r="I79" i="29"/>
  <c r="H79" i="29"/>
  <c r="G79" i="29"/>
  <c r="E79" i="29"/>
  <c r="D79" i="29"/>
  <c r="F79" i="29" s="1"/>
  <c r="C79" i="29"/>
  <c r="B79" i="29"/>
  <c r="K78" i="29"/>
  <c r="I78" i="29"/>
  <c r="H78" i="29"/>
  <c r="G78" i="29"/>
  <c r="F78" i="29"/>
  <c r="E78" i="29"/>
  <c r="D78" i="29"/>
  <c r="C78" i="29"/>
  <c r="B78" i="29"/>
  <c r="H77" i="29"/>
  <c r="G77" i="29"/>
  <c r="I77" i="29" s="1"/>
  <c r="K77" i="29" s="1"/>
  <c r="F77" i="29"/>
  <c r="E77" i="29"/>
  <c r="D77" i="29"/>
  <c r="C77" i="29"/>
  <c r="B77" i="29"/>
  <c r="H76" i="29"/>
  <c r="G76" i="29"/>
  <c r="I76" i="29" s="1"/>
  <c r="E76" i="29"/>
  <c r="D76" i="29"/>
  <c r="C76" i="29"/>
  <c r="B76" i="29"/>
  <c r="H75" i="29"/>
  <c r="I75" i="29" s="1"/>
  <c r="G75" i="29"/>
  <c r="E75" i="29"/>
  <c r="D75" i="29"/>
  <c r="C75" i="29"/>
  <c r="B75" i="29"/>
  <c r="I74" i="29"/>
  <c r="H74" i="29"/>
  <c r="G74" i="29"/>
  <c r="F74" i="29"/>
  <c r="E74" i="29"/>
  <c r="K74" i="29" s="1"/>
  <c r="D74" i="29"/>
  <c r="C74" i="29"/>
  <c r="B74" i="29"/>
  <c r="H73" i="29"/>
  <c r="G73" i="29"/>
  <c r="F73" i="29"/>
  <c r="E73" i="29"/>
  <c r="D73" i="29"/>
  <c r="C73" i="29"/>
  <c r="B73" i="29"/>
  <c r="H72" i="29"/>
  <c r="G72" i="29"/>
  <c r="I72" i="29" s="1"/>
  <c r="E72" i="29"/>
  <c r="D72" i="29"/>
  <c r="F72" i="29" s="1"/>
  <c r="C72" i="29"/>
  <c r="B72" i="29"/>
  <c r="I71" i="29"/>
  <c r="H71" i="29"/>
  <c r="G71" i="29"/>
  <c r="E71" i="29"/>
  <c r="D71" i="29"/>
  <c r="F71" i="29" s="1"/>
  <c r="C71" i="29"/>
  <c r="B71" i="29"/>
  <c r="I70" i="29"/>
  <c r="H70" i="29"/>
  <c r="G70" i="29"/>
  <c r="E70" i="29"/>
  <c r="F70" i="29" s="1"/>
  <c r="K70" i="29" s="1"/>
  <c r="D70" i="29"/>
  <c r="C70" i="29"/>
  <c r="B70" i="29"/>
  <c r="H69" i="29"/>
  <c r="G69" i="29"/>
  <c r="I69" i="29" s="1"/>
  <c r="K69" i="29" s="1"/>
  <c r="F69" i="29"/>
  <c r="E69" i="29"/>
  <c r="D69" i="29"/>
  <c r="C69" i="29"/>
  <c r="B69" i="29"/>
  <c r="H68" i="29"/>
  <c r="G68" i="29"/>
  <c r="I68" i="29" s="1"/>
  <c r="E68" i="29"/>
  <c r="D68" i="29"/>
  <c r="C68" i="29"/>
  <c r="B68" i="29"/>
  <c r="H67" i="29"/>
  <c r="I67" i="29" s="1"/>
  <c r="G67" i="29"/>
  <c r="E67" i="29"/>
  <c r="D67" i="29"/>
  <c r="C67" i="29"/>
  <c r="B67" i="29"/>
  <c r="I66" i="29"/>
  <c r="H66" i="29"/>
  <c r="G66" i="29"/>
  <c r="F66" i="29"/>
  <c r="E66" i="29"/>
  <c r="K66" i="29" s="1"/>
  <c r="D66" i="29"/>
  <c r="C66" i="29"/>
  <c r="B66" i="29"/>
  <c r="H65" i="29"/>
  <c r="G65" i="29"/>
  <c r="F65" i="29"/>
  <c r="E65" i="29"/>
  <c r="D65" i="29"/>
  <c r="C65" i="29"/>
  <c r="B65" i="29"/>
  <c r="H64" i="29"/>
  <c r="G64" i="29"/>
  <c r="I64" i="29" s="1"/>
  <c r="E64" i="29"/>
  <c r="D64" i="29"/>
  <c r="F64" i="29" s="1"/>
  <c r="C64" i="29"/>
  <c r="B64" i="29"/>
  <c r="I63" i="29"/>
  <c r="H63" i="29"/>
  <c r="G63" i="29"/>
  <c r="E63" i="29"/>
  <c r="D63" i="29"/>
  <c r="F63" i="29" s="1"/>
  <c r="C63" i="29"/>
  <c r="B63" i="29"/>
  <c r="I62" i="29"/>
  <c r="H62" i="29"/>
  <c r="G62" i="29"/>
  <c r="E62" i="29"/>
  <c r="F62" i="29" s="1"/>
  <c r="K62" i="29" s="1"/>
  <c r="D62" i="29"/>
  <c r="C62" i="29"/>
  <c r="B62" i="29"/>
  <c r="K61" i="29"/>
  <c r="H61" i="29"/>
  <c r="G61" i="29"/>
  <c r="I61" i="29" s="1"/>
  <c r="F61" i="29"/>
  <c r="E61" i="29"/>
  <c r="D61" i="29"/>
  <c r="C61" i="29"/>
  <c r="B61" i="29"/>
  <c r="H60" i="29"/>
  <c r="G60" i="29"/>
  <c r="I60" i="29" s="1"/>
  <c r="E60" i="29"/>
  <c r="D60" i="29"/>
  <c r="C60" i="29"/>
  <c r="B60" i="29"/>
  <c r="H59" i="29"/>
  <c r="I59" i="29" s="1"/>
  <c r="G59" i="29"/>
  <c r="E59" i="29"/>
  <c r="D59" i="29"/>
  <c r="C59" i="29"/>
  <c r="B59" i="29"/>
  <c r="I58" i="29"/>
  <c r="H58" i="29"/>
  <c r="G58" i="29"/>
  <c r="F58" i="29"/>
  <c r="E58" i="29"/>
  <c r="K58" i="29" s="1"/>
  <c r="D58" i="29"/>
  <c r="C58" i="29"/>
  <c r="B58" i="29"/>
  <c r="H57" i="29"/>
  <c r="G57" i="29"/>
  <c r="F57" i="29"/>
  <c r="E57" i="29"/>
  <c r="D57" i="29"/>
  <c r="C57" i="29"/>
  <c r="B57" i="29"/>
  <c r="H56" i="29"/>
  <c r="G56" i="29"/>
  <c r="I56" i="29" s="1"/>
  <c r="E56" i="29"/>
  <c r="D56" i="29"/>
  <c r="F56" i="29" s="1"/>
  <c r="C56" i="29"/>
  <c r="B56" i="29"/>
  <c r="I55" i="29"/>
  <c r="H55" i="29"/>
  <c r="G55" i="29"/>
  <c r="E55" i="29"/>
  <c r="D55" i="29"/>
  <c r="F55" i="29" s="1"/>
  <c r="C55" i="29"/>
  <c r="B55" i="29"/>
  <c r="I54" i="29"/>
  <c r="H54" i="29"/>
  <c r="G54" i="29"/>
  <c r="E54" i="29"/>
  <c r="F54" i="29" s="1"/>
  <c r="K54" i="29" s="1"/>
  <c r="D54" i="29"/>
  <c r="C54" i="29"/>
  <c r="B54" i="29"/>
  <c r="H53" i="29"/>
  <c r="G53" i="29"/>
  <c r="I53" i="29" s="1"/>
  <c r="K53" i="29" s="1"/>
  <c r="F53" i="29"/>
  <c r="E53" i="29"/>
  <c r="D53" i="29"/>
  <c r="C53" i="29"/>
  <c r="B53" i="29"/>
  <c r="H52" i="29"/>
  <c r="G52" i="29"/>
  <c r="I52" i="29" s="1"/>
  <c r="E52" i="29"/>
  <c r="D52" i="29"/>
  <c r="K52" i="29" s="1"/>
  <c r="C52" i="29"/>
  <c r="B52" i="29"/>
  <c r="H51" i="29"/>
  <c r="I51" i="29" s="1"/>
  <c r="G51" i="29"/>
  <c r="E51" i="29"/>
  <c r="D51" i="29"/>
  <c r="C51" i="29"/>
  <c r="B51" i="29"/>
  <c r="I50" i="29"/>
  <c r="H50" i="29"/>
  <c r="G50" i="29"/>
  <c r="F50" i="29"/>
  <c r="E50" i="29"/>
  <c r="K50" i="29" s="1"/>
  <c r="D50" i="29"/>
  <c r="C50" i="29"/>
  <c r="B50" i="29"/>
  <c r="K49" i="29"/>
  <c r="H49" i="29"/>
  <c r="G49" i="29"/>
  <c r="I49" i="29" s="1"/>
  <c r="F49" i="29"/>
  <c r="E49" i="29"/>
  <c r="D49" i="29"/>
  <c r="C49" i="29"/>
  <c r="B49" i="29"/>
  <c r="H48" i="29"/>
  <c r="G48" i="29"/>
  <c r="I48" i="29" s="1"/>
  <c r="E48" i="29"/>
  <c r="D48" i="29"/>
  <c r="F48" i="29" s="1"/>
  <c r="C48" i="29"/>
  <c r="B48" i="29"/>
  <c r="I47" i="29"/>
  <c r="H47" i="29"/>
  <c r="G47" i="29"/>
  <c r="E47" i="29"/>
  <c r="D47" i="29"/>
  <c r="F47" i="29" s="1"/>
  <c r="C47" i="29"/>
  <c r="B47" i="29"/>
  <c r="I46" i="29"/>
  <c r="H46" i="29"/>
  <c r="G46" i="29"/>
  <c r="E46" i="29"/>
  <c r="F46" i="29" s="1"/>
  <c r="K46" i="29" s="1"/>
  <c r="D46" i="29"/>
  <c r="C46" i="29"/>
  <c r="B46" i="29"/>
  <c r="K45" i="29"/>
  <c r="H45" i="29"/>
  <c r="G45" i="29"/>
  <c r="I45" i="29" s="1"/>
  <c r="F45" i="29"/>
  <c r="E45" i="29"/>
  <c r="D45" i="29"/>
  <c r="C45" i="29"/>
  <c r="B45" i="29"/>
  <c r="H44" i="29"/>
  <c r="G44" i="29"/>
  <c r="I44" i="29" s="1"/>
  <c r="E44" i="29"/>
  <c r="D44" i="29"/>
  <c r="K44" i="29" s="1"/>
  <c r="C44" i="29"/>
  <c r="B44" i="29"/>
  <c r="H43" i="29"/>
  <c r="I43" i="29" s="1"/>
  <c r="G43" i="29"/>
  <c r="E43" i="29"/>
  <c r="D43" i="29"/>
  <c r="C43" i="29"/>
  <c r="B43" i="29"/>
  <c r="I42" i="29"/>
  <c r="H42" i="29"/>
  <c r="G42" i="29"/>
  <c r="F42" i="29"/>
  <c r="E42" i="29"/>
  <c r="K42" i="29" s="1"/>
  <c r="D42" i="29"/>
  <c r="C42" i="29"/>
  <c r="B42" i="29"/>
  <c r="H41" i="29"/>
  <c r="G41" i="29"/>
  <c r="F41" i="29"/>
  <c r="E41" i="29"/>
  <c r="D41" i="29"/>
  <c r="C41" i="29"/>
  <c r="B41" i="29"/>
  <c r="H40" i="29"/>
  <c r="G40" i="29"/>
  <c r="I40" i="29" s="1"/>
  <c r="E40" i="29"/>
  <c r="D40" i="29"/>
  <c r="F40" i="29" s="1"/>
  <c r="C40" i="29"/>
  <c r="B40" i="29"/>
  <c r="I39" i="29"/>
  <c r="H39" i="29"/>
  <c r="G39" i="29"/>
  <c r="E39" i="29"/>
  <c r="D39" i="29"/>
  <c r="F39" i="29" s="1"/>
  <c r="C39" i="29"/>
  <c r="B39" i="29"/>
  <c r="I38" i="29"/>
  <c r="H38" i="29"/>
  <c r="G38" i="29"/>
  <c r="E38" i="29"/>
  <c r="F38" i="29" s="1"/>
  <c r="K38" i="29" s="1"/>
  <c r="D38" i="29"/>
  <c r="C38" i="29"/>
  <c r="B38" i="29"/>
  <c r="H37" i="29"/>
  <c r="G37" i="29"/>
  <c r="I37" i="29" s="1"/>
  <c r="K37" i="29" s="1"/>
  <c r="F37" i="29"/>
  <c r="E37" i="29"/>
  <c r="D37" i="29"/>
  <c r="C37" i="29"/>
  <c r="B37" i="29"/>
  <c r="H36" i="29"/>
  <c r="G36" i="29"/>
  <c r="I36" i="29" s="1"/>
  <c r="E36" i="29"/>
  <c r="D36" i="29"/>
  <c r="C36" i="29"/>
  <c r="B36" i="29"/>
  <c r="H35" i="29"/>
  <c r="I35" i="29" s="1"/>
  <c r="G35" i="29"/>
  <c r="E35" i="29"/>
  <c r="D35" i="29"/>
  <c r="C35" i="29"/>
  <c r="B35" i="29"/>
  <c r="I34" i="29"/>
  <c r="H34" i="29"/>
  <c r="G34" i="29"/>
  <c r="F34" i="29"/>
  <c r="E34" i="29"/>
  <c r="K34" i="29" s="1"/>
  <c r="D34" i="29"/>
  <c r="C34" i="29"/>
  <c r="B34" i="29"/>
  <c r="H33" i="29"/>
  <c r="G33" i="29"/>
  <c r="F33" i="29"/>
  <c r="E33" i="29"/>
  <c r="D33" i="29"/>
  <c r="C33" i="29"/>
  <c r="B33" i="29"/>
  <c r="H32" i="29"/>
  <c r="G32" i="29"/>
  <c r="I32" i="29" s="1"/>
  <c r="E32" i="29"/>
  <c r="D32" i="29"/>
  <c r="F32" i="29" s="1"/>
  <c r="C32" i="29"/>
  <c r="B32" i="29"/>
  <c r="I31" i="29"/>
  <c r="H31" i="29"/>
  <c r="G31" i="29"/>
  <c r="E31" i="29"/>
  <c r="D31" i="29"/>
  <c r="F31" i="29" s="1"/>
  <c r="C31" i="29"/>
  <c r="B31" i="29"/>
  <c r="I30" i="29"/>
  <c r="H30" i="29"/>
  <c r="G30" i="29"/>
  <c r="E30" i="29"/>
  <c r="F30" i="29" s="1"/>
  <c r="K30" i="29" s="1"/>
  <c r="D30" i="29"/>
  <c r="C30" i="29"/>
  <c r="B30" i="29"/>
  <c r="K29" i="29"/>
  <c r="H29" i="29"/>
  <c r="G29" i="29"/>
  <c r="I29" i="29" s="1"/>
  <c r="F29" i="29"/>
  <c r="E29" i="29"/>
  <c r="D29" i="29"/>
  <c r="C29" i="29"/>
  <c r="B29" i="29"/>
  <c r="H28" i="29"/>
  <c r="G28" i="29"/>
  <c r="I28" i="29" s="1"/>
  <c r="E28" i="29"/>
  <c r="D28" i="29"/>
  <c r="C28" i="29"/>
  <c r="B28" i="29"/>
  <c r="I27" i="29"/>
  <c r="H27" i="29"/>
  <c r="G27" i="29"/>
  <c r="E27" i="29"/>
  <c r="D27" i="29"/>
  <c r="K27" i="29" s="1"/>
  <c r="C27" i="29"/>
  <c r="B27" i="29"/>
  <c r="K26" i="29"/>
  <c r="I26" i="29"/>
  <c r="H26" i="29"/>
  <c r="G26" i="29"/>
  <c r="F26" i="29"/>
  <c r="E26" i="29"/>
  <c r="D26" i="29"/>
  <c r="C26" i="29"/>
  <c r="B26" i="29"/>
  <c r="H25" i="29"/>
  <c r="G25" i="29"/>
  <c r="F25" i="29"/>
  <c r="E25" i="29"/>
  <c r="D25" i="29"/>
  <c r="C25" i="29"/>
  <c r="B25" i="29"/>
  <c r="H24" i="29"/>
  <c r="G24" i="29"/>
  <c r="I24" i="29" s="1"/>
  <c r="E24" i="29"/>
  <c r="D24" i="29"/>
  <c r="F24" i="29" s="1"/>
  <c r="C24" i="29"/>
  <c r="B24" i="29"/>
  <c r="I23" i="29"/>
  <c r="H23" i="29"/>
  <c r="G23" i="29"/>
  <c r="E23" i="29"/>
  <c r="D23" i="29"/>
  <c r="F23" i="29" s="1"/>
  <c r="C23" i="29"/>
  <c r="B23" i="29"/>
  <c r="I22" i="29"/>
  <c r="H22" i="29"/>
  <c r="G22" i="29"/>
  <c r="E22" i="29"/>
  <c r="F22" i="29" s="1"/>
  <c r="K22" i="29" s="1"/>
  <c r="D22" i="29"/>
  <c r="C22" i="29"/>
  <c r="B22" i="29"/>
  <c r="H21" i="29"/>
  <c r="G21" i="29"/>
  <c r="I21" i="29" s="1"/>
  <c r="K21" i="29" s="1"/>
  <c r="F21" i="29"/>
  <c r="E21" i="29"/>
  <c r="D21" i="29"/>
  <c r="C21" i="29"/>
  <c r="B21" i="29"/>
  <c r="H20" i="29"/>
  <c r="G20" i="29"/>
  <c r="I20" i="29" s="1"/>
  <c r="E20" i="29"/>
  <c r="D20" i="29"/>
  <c r="C20" i="29"/>
  <c r="B20" i="29"/>
  <c r="H19" i="29"/>
  <c r="I19" i="29" s="1"/>
  <c r="G19" i="29"/>
  <c r="E19" i="29"/>
  <c r="D19" i="29"/>
  <c r="C19" i="29"/>
  <c r="B19" i="29"/>
  <c r="I18" i="29"/>
  <c r="H18" i="29"/>
  <c r="G18" i="29"/>
  <c r="F18" i="29"/>
  <c r="E18" i="29"/>
  <c r="K18" i="29" s="1"/>
  <c r="D18" i="29"/>
  <c r="C18" i="29"/>
  <c r="B18" i="29"/>
  <c r="H17" i="29"/>
  <c r="G17" i="29"/>
  <c r="F17" i="29"/>
  <c r="E17" i="29"/>
  <c r="D17" i="29"/>
  <c r="C17" i="29"/>
  <c r="B17" i="29"/>
  <c r="H16" i="29"/>
  <c r="G16" i="29"/>
  <c r="I16" i="29" s="1"/>
  <c r="E16" i="29"/>
  <c r="D16" i="29"/>
  <c r="F16" i="29" s="1"/>
  <c r="C16" i="29"/>
  <c r="B16" i="29"/>
  <c r="I15" i="29"/>
  <c r="H15" i="29"/>
  <c r="G15" i="29"/>
  <c r="E15" i="29"/>
  <c r="D15" i="29"/>
  <c r="F15" i="29" s="1"/>
  <c r="C15" i="29"/>
  <c r="B15" i="29"/>
  <c r="I14" i="29"/>
  <c r="H14" i="29"/>
  <c r="G14" i="29"/>
  <c r="E14" i="29"/>
  <c r="F14" i="29" s="1"/>
  <c r="K14" i="29" s="1"/>
  <c r="D14" i="29"/>
  <c r="C14" i="29"/>
  <c r="B14" i="29"/>
  <c r="H13" i="29"/>
  <c r="G13" i="29"/>
  <c r="I13" i="29" s="1"/>
  <c r="K13" i="29" s="1"/>
  <c r="F13" i="29"/>
  <c r="E13" i="29"/>
  <c r="D13" i="29"/>
  <c r="C13" i="29"/>
  <c r="B13" i="29"/>
  <c r="H12" i="29"/>
  <c r="G12" i="29"/>
  <c r="I12" i="29" s="1"/>
  <c r="E12" i="29"/>
  <c r="D12" i="29"/>
  <c r="C12" i="29"/>
  <c r="B12" i="29"/>
  <c r="H11" i="29"/>
  <c r="I11" i="29" s="1"/>
  <c r="G11" i="29"/>
  <c r="E11" i="29"/>
  <c r="D11" i="29"/>
  <c r="C11" i="29"/>
  <c r="B11" i="29"/>
  <c r="H109" i="27"/>
  <c r="G109" i="27"/>
  <c r="E109" i="27"/>
  <c r="D109" i="27"/>
  <c r="F109" i="27" s="1"/>
  <c r="C109" i="27"/>
  <c r="B109" i="27"/>
  <c r="H108" i="27"/>
  <c r="I108" i="27" s="1"/>
  <c r="G108" i="27"/>
  <c r="E108" i="27"/>
  <c r="D108" i="27"/>
  <c r="C108" i="27"/>
  <c r="B108" i="27"/>
  <c r="I107" i="27"/>
  <c r="H107" i="27"/>
  <c r="G107" i="27"/>
  <c r="E107" i="27"/>
  <c r="D107" i="27"/>
  <c r="C107" i="27"/>
  <c r="B107" i="27"/>
  <c r="H106" i="27"/>
  <c r="G106" i="27"/>
  <c r="I106" i="27" s="1"/>
  <c r="F106" i="27"/>
  <c r="E106" i="27"/>
  <c r="D106" i="27"/>
  <c r="K106" i="27" s="1"/>
  <c r="C106" i="27"/>
  <c r="B106" i="27"/>
  <c r="H105" i="27"/>
  <c r="G105" i="27"/>
  <c r="I105" i="27" s="1"/>
  <c r="E105" i="27"/>
  <c r="F105" i="27" s="1"/>
  <c r="D105" i="27"/>
  <c r="K105" i="27" s="1"/>
  <c r="C105" i="27"/>
  <c r="B105" i="27"/>
  <c r="H104" i="27"/>
  <c r="G104" i="27"/>
  <c r="I104" i="27" s="1"/>
  <c r="E104" i="27"/>
  <c r="D104" i="27"/>
  <c r="F104" i="27" s="1"/>
  <c r="C104" i="27"/>
  <c r="B104" i="27"/>
  <c r="I103" i="27"/>
  <c r="H103" i="27"/>
  <c r="G103" i="27"/>
  <c r="E103" i="27"/>
  <c r="F103" i="27" s="1"/>
  <c r="D103" i="27"/>
  <c r="C103" i="27"/>
  <c r="B103" i="27"/>
  <c r="H102" i="27"/>
  <c r="I102" i="27" s="1"/>
  <c r="K102" i="27" s="1"/>
  <c r="G102" i="27"/>
  <c r="F102" i="27"/>
  <c r="E102" i="27"/>
  <c r="D102" i="27"/>
  <c r="C102" i="27"/>
  <c r="B102" i="27"/>
  <c r="H101" i="27"/>
  <c r="G101" i="27"/>
  <c r="F101" i="27"/>
  <c r="E101" i="27"/>
  <c r="D101" i="27"/>
  <c r="C101" i="27"/>
  <c r="B101" i="27"/>
  <c r="H100" i="27"/>
  <c r="I100" i="27" s="1"/>
  <c r="G100" i="27"/>
  <c r="E100" i="27"/>
  <c r="D100" i="27"/>
  <c r="C100" i="27"/>
  <c r="B100" i="27"/>
  <c r="I99" i="27"/>
  <c r="H99" i="27"/>
  <c r="G99" i="27"/>
  <c r="E99" i="27"/>
  <c r="D99" i="27"/>
  <c r="C99" i="27"/>
  <c r="B99" i="27"/>
  <c r="I98" i="27"/>
  <c r="H98" i="27"/>
  <c r="G98" i="27"/>
  <c r="F98" i="27"/>
  <c r="K98" i="27" s="1"/>
  <c r="E98" i="27"/>
  <c r="D98" i="27"/>
  <c r="C98" i="27"/>
  <c r="B98" i="27"/>
  <c r="H97" i="27"/>
  <c r="G97" i="27"/>
  <c r="I97" i="27" s="1"/>
  <c r="E97" i="27"/>
  <c r="F97" i="27" s="1"/>
  <c r="D97" i="27"/>
  <c r="C97" i="27"/>
  <c r="B97" i="27"/>
  <c r="H96" i="27"/>
  <c r="G96" i="27"/>
  <c r="I96" i="27" s="1"/>
  <c r="E96" i="27"/>
  <c r="D96" i="27"/>
  <c r="F96" i="27" s="1"/>
  <c r="C96" i="27"/>
  <c r="B96" i="27"/>
  <c r="I95" i="27"/>
  <c r="H95" i="27"/>
  <c r="G95" i="27"/>
  <c r="E95" i="27"/>
  <c r="F95" i="27" s="1"/>
  <c r="D95" i="27"/>
  <c r="K95" i="27" s="1"/>
  <c r="C95" i="27"/>
  <c r="B95" i="27"/>
  <c r="H94" i="27"/>
  <c r="I94" i="27" s="1"/>
  <c r="K94" i="27" s="1"/>
  <c r="G94" i="27"/>
  <c r="F94" i="27"/>
  <c r="E94" i="27"/>
  <c r="D94" i="27"/>
  <c r="C94" i="27"/>
  <c r="B94" i="27"/>
  <c r="H93" i="27"/>
  <c r="G93" i="27"/>
  <c r="F93" i="27"/>
  <c r="E93" i="27"/>
  <c r="D93" i="27"/>
  <c r="C93" i="27"/>
  <c r="B93" i="27"/>
  <c r="H92" i="27"/>
  <c r="I92" i="27" s="1"/>
  <c r="G92" i="27"/>
  <c r="E92" i="27"/>
  <c r="D92" i="27"/>
  <c r="C92" i="27"/>
  <c r="B92" i="27"/>
  <c r="I91" i="27"/>
  <c r="H91" i="27"/>
  <c r="G91" i="27"/>
  <c r="E91" i="27"/>
  <c r="D91" i="27"/>
  <c r="C91" i="27"/>
  <c r="B91" i="27"/>
  <c r="I90" i="27"/>
  <c r="H90" i="27"/>
  <c r="G90" i="27"/>
  <c r="F90" i="27"/>
  <c r="K90" i="27" s="1"/>
  <c r="E90" i="27"/>
  <c r="D90" i="27"/>
  <c r="C90" i="27"/>
  <c r="B90" i="27"/>
  <c r="H89" i="27"/>
  <c r="G89" i="27"/>
  <c r="I89" i="27" s="1"/>
  <c r="E89" i="27"/>
  <c r="F89" i="27" s="1"/>
  <c r="D89" i="27"/>
  <c r="K89" i="27" s="1"/>
  <c r="C89" i="27"/>
  <c r="B89" i="27"/>
  <c r="H88" i="27"/>
  <c r="G88" i="27"/>
  <c r="I88" i="27" s="1"/>
  <c r="E88" i="27"/>
  <c r="D88" i="27"/>
  <c r="F88" i="27" s="1"/>
  <c r="C88" i="27"/>
  <c r="B88" i="27"/>
  <c r="I87" i="27"/>
  <c r="H87" i="27"/>
  <c r="G87" i="27"/>
  <c r="E87" i="27"/>
  <c r="F87" i="27" s="1"/>
  <c r="D87" i="27"/>
  <c r="K87" i="27" s="1"/>
  <c r="C87" i="27"/>
  <c r="B87" i="27"/>
  <c r="H86" i="27"/>
  <c r="I86" i="27" s="1"/>
  <c r="K86" i="27" s="1"/>
  <c r="G86" i="27"/>
  <c r="F86" i="27"/>
  <c r="E86" i="27"/>
  <c r="D86" i="27"/>
  <c r="C86" i="27"/>
  <c r="B86" i="27"/>
  <c r="H85" i="27"/>
  <c r="G85" i="27"/>
  <c r="F85" i="27"/>
  <c r="E85" i="27"/>
  <c r="D85" i="27"/>
  <c r="C85" i="27"/>
  <c r="B85" i="27"/>
  <c r="H84" i="27"/>
  <c r="I84" i="27" s="1"/>
  <c r="G84" i="27"/>
  <c r="E84" i="27"/>
  <c r="D84" i="27"/>
  <c r="C84" i="27"/>
  <c r="B84" i="27"/>
  <c r="I83" i="27"/>
  <c r="H83" i="27"/>
  <c r="G83" i="27"/>
  <c r="E83" i="27"/>
  <c r="D83" i="27"/>
  <c r="C83" i="27"/>
  <c r="B83" i="27"/>
  <c r="I82" i="27"/>
  <c r="H82" i="27"/>
  <c r="G82" i="27"/>
  <c r="F82" i="27"/>
  <c r="K82" i="27" s="1"/>
  <c r="E82" i="27"/>
  <c r="D82" i="27"/>
  <c r="C82" i="27"/>
  <c r="B82" i="27"/>
  <c r="H81" i="27"/>
  <c r="G81" i="27"/>
  <c r="I81" i="27" s="1"/>
  <c r="E81" i="27"/>
  <c r="F81" i="27" s="1"/>
  <c r="D81" i="27"/>
  <c r="C81" i="27"/>
  <c r="B81" i="27"/>
  <c r="H80" i="27"/>
  <c r="G80" i="27"/>
  <c r="I80" i="27" s="1"/>
  <c r="E80" i="27"/>
  <c r="D80" i="27"/>
  <c r="F80" i="27" s="1"/>
  <c r="C80" i="27"/>
  <c r="B80" i="27"/>
  <c r="I79" i="27"/>
  <c r="H79" i="27"/>
  <c r="G79" i="27"/>
  <c r="E79" i="27"/>
  <c r="F79" i="27" s="1"/>
  <c r="D79" i="27"/>
  <c r="C79" i="27"/>
  <c r="B79" i="27"/>
  <c r="K78" i="27"/>
  <c r="H78" i="27"/>
  <c r="I78" i="27" s="1"/>
  <c r="G78" i="27"/>
  <c r="F78" i="27"/>
  <c r="E78" i="27"/>
  <c r="D78" i="27"/>
  <c r="C78" i="27"/>
  <c r="B78" i="27"/>
  <c r="H77" i="27"/>
  <c r="G77" i="27"/>
  <c r="F77" i="27"/>
  <c r="E77" i="27"/>
  <c r="D77" i="27"/>
  <c r="C77" i="27"/>
  <c r="B77" i="27"/>
  <c r="H76" i="27"/>
  <c r="I76" i="27" s="1"/>
  <c r="G76" i="27"/>
  <c r="E76" i="27"/>
  <c r="D76" i="27"/>
  <c r="C76" i="27"/>
  <c r="B76" i="27"/>
  <c r="I75" i="27"/>
  <c r="H75" i="27"/>
  <c r="G75" i="27"/>
  <c r="E75" i="27"/>
  <c r="D75" i="27"/>
  <c r="C75" i="27"/>
  <c r="B75" i="27"/>
  <c r="I74" i="27"/>
  <c r="H74" i="27"/>
  <c r="G74" i="27"/>
  <c r="F74" i="27"/>
  <c r="K74" i="27" s="1"/>
  <c r="E74" i="27"/>
  <c r="D74" i="27"/>
  <c r="C74" i="27"/>
  <c r="B74" i="27"/>
  <c r="H73" i="27"/>
  <c r="G73" i="27"/>
  <c r="I73" i="27" s="1"/>
  <c r="E73" i="27"/>
  <c r="F73" i="27" s="1"/>
  <c r="D73" i="27"/>
  <c r="K73" i="27" s="1"/>
  <c r="C73" i="27"/>
  <c r="B73" i="27"/>
  <c r="H72" i="27"/>
  <c r="G72" i="27"/>
  <c r="I72" i="27" s="1"/>
  <c r="E72" i="27"/>
  <c r="D72" i="27"/>
  <c r="F72" i="27" s="1"/>
  <c r="C72" i="27"/>
  <c r="B72" i="27"/>
  <c r="I71" i="27"/>
  <c r="H71" i="27"/>
  <c r="G71" i="27"/>
  <c r="E71" i="27"/>
  <c r="F71" i="27" s="1"/>
  <c r="D71" i="27"/>
  <c r="C71" i="27"/>
  <c r="B71" i="27"/>
  <c r="H70" i="27"/>
  <c r="I70" i="27" s="1"/>
  <c r="K70" i="27" s="1"/>
  <c r="G70" i="27"/>
  <c r="F70" i="27"/>
  <c r="E70" i="27"/>
  <c r="D70" i="27"/>
  <c r="C70" i="27"/>
  <c r="B70" i="27"/>
  <c r="H69" i="27"/>
  <c r="G69" i="27"/>
  <c r="F69" i="27"/>
  <c r="E69" i="27"/>
  <c r="D69" i="27"/>
  <c r="C69" i="27"/>
  <c r="B69" i="27"/>
  <c r="H68" i="27"/>
  <c r="I68" i="27" s="1"/>
  <c r="G68" i="27"/>
  <c r="E68" i="27"/>
  <c r="D68" i="27"/>
  <c r="C68" i="27"/>
  <c r="B68" i="27"/>
  <c r="I67" i="27"/>
  <c r="H67" i="27"/>
  <c r="G67" i="27"/>
  <c r="E67" i="27"/>
  <c r="D67" i="27"/>
  <c r="C67" i="27"/>
  <c r="B67" i="27"/>
  <c r="I66" i="27"/>
  <c r="H66" i="27"/>
  <c r="G66" i="27"/>
  <c r="F66" i="27"/>
  <c r="K66" i="27" s="1"/>
  <c r="E66" i="27"/>
  <c r="D66" i="27"/>
  <c r="C66" i="27"/>
  <c r="B66" i="27"/>
  <c r="H65" i="27"/>
  <c r="G65" i="27"/>
  <c r="I65" i="27" s="1"/>
  <c r="E65" i="27"/>
  <c r="F65" i="27" s="1"/>
  <c r="D65" i="27"/>
  <c r="C65" i="27"/>
  <c r="B65" i="27"/>
  <c r="H64" i="27"/>
  <c r="G64" i="27"/>
  <c r="I64" i="27" s="1"/>
  <c r="E64" i="27"/>
  <c r="D64" i="27"/>
  <c r="F64" i="27" s="1"/>
  <c r="C64" i="27"/>
  <c r="B64" i="27"/>
  <c r="I63" i="27"/>
  <c r="H63" i="27"/>
  <c r="G63" i="27"/>
  <c r="E63" i="27"/>
  <c r="F63" i="27" s="1"/>
  <c r="D63" i="27"/>
  <c r="K63" i="27" s="1"/>
  <c r="C63" i="27"/>
  <c r="B63" i="27"/>
  <c r="H62" i="27"/>
  <c r="I62" i="27" s="1"/>
  <c r="K62" i="27" s="1"/>
  <c r="G62" i="27"/>
  <c r="F62" i="27"/>
  <c r="E62" i="27"/>
  <c r="D62" i="27"/>
  <c r="C62" i="27"/>
  <c r="B62" i="27"/>
  <c r="K61" i="27"/>
  <c r="H61" i="27"/>
  <c r="G61" i="27"/>
  <c r="I61" i="27" s="1"/>
  <c r="F61" i="27"/>
  <c r="E61" i="27"/>
  <c r="D61" i="27"/>
  <c r="C61" i="27"/>
  <c r="B61" i="27"/>
  <c r="H60" i="27"/>
  <c r="I60" i="27" s="1"/>
  <c r="G60" i="27"/>
  <c r="E60" i="27"/>
  <c r="D60" i="27"/>
  <c r="C60" i="27"/>
  <c r="B60" i="27"/>
  <c r="I59" i="27"/>
  <c r="H59" i="27"/>
  <c r="G59" i="27"/>
  <c r="E59" i="27"/>
  <c r="D59" i="27"/>
  <c r="C59" i="27"/>
  <c r="B59" i="27"/>
  <c r="I58" i="27"/>
  <c r="H58" i="27"/>
  <c r="G58" i="27"/>
  <c r="F58" i="27"/>
  <c r="K58" i="27" s="1"/>
  <c r="E58" i="27"/>
  <c r="D58" i="27"/>
  <c r="C58" i="27"/>
  <c r="B58" i="27"/>
  <c r="H57" i="27"/>
  <c r="G57" i="27"/>
  <c r="I57" i="27" s="1"/>
  <c r="E57" i="27"/>
  <c r="F57" i="27" s="1"/>
  <c r="D57" i="27"/>
  <c r="C57" i="27"/>
  <c r="B57" i="27"/>
  <c r="H56" i="27"/>
  <c r="G56" i="27"/>
  <c r="I56" i="27" s="1"/>
  <c r="E56" i="27"/>
  <c r="D56" i="27"/>
  <c r="F56" i="27" s="1"/>
  <c r="C56" i="27"/>
  <c r="B56" i="27"/>
  <c r="I55" i="27"/>
  <c r="H55" i="27"/>
  <c r="G55" i="27"/>
  <c r="E55" i="27"/>
  <c r="F55" i="27" s="1"/>
  <c r="D55" i="27"/>
  <c r="K55" i="27" s="1"/>
  <c r="C55" i="27"/>
  <c r="B55" i="27"/>
  <c r="H54" i="27"/>
  <c r="I54" i="27" s="1"/>
  <c r="K54" i="27" s="1"/>
  <c r="G54" i="27"/>
  <c r="F54" i="27"/>
  <c r="E54" i="27"/>
  <c r="D54" i="27"/>
  <c r="C54" i="27"/>
  <c r="B54" i="27"/>
  <c r="H53" i="27"/>
  <c r="G53" i="27"/>
  <c r="F53" i="27"/>
  <c r="E53" i="27"/>
  <c r="D53" i="27"/>
  <c r="C53" i="27"/>
  <c r="B53" i="27"/>
  <c r="H52" i="27"/>
  <c r="I52" i="27" s="1"/>
  <c r="G52" i="27"/>
  <c r="E52" i="27"/>
  <c r="D52" i="27"/>
  <c r="K52" i="27" s="1"/>
  <c r="C52" i="27"/>
  <c r="B52" i="27"/>
  <c r="I51" i="27"/>
  <c r="H51" i="27"/>
  <c r="G51" i="27"/>
  <c r="E51" i="27"/>
  <c r="D51" i="27"/>
  <c r="C51" i="27"/>
  <c r="B51" i="27"/>
  <c r="I50" i="27"/>
  <c r="H50" i="27"/>
  <c r="G50" i="27"/>
  <c r="F50" i="27"/>
  <c r="K50" i="27" s="1"/>
  <c r="E50" i="27"/>
  <c r="D50" i="27"/>
  <c r="C50" i="27"/>
  <c r="B50" i="27"/>
  <c r="H49" i="27"/>
  <c r="G49" i="27"/>
  <c r="I49" i="27" s="1"/>
  <c r="F49" i="27"/>
  <c r="E49" i="27"/>
  <c r="D49" i="27"/>
  <c r="K49" i="27" s="1"/>
  <c r="C49" i="27"/>
  <c r="B49" i="27"/>
  <c r="H48" i="27"/>
  <c r="G48" i="27"/>
  <c r="I48" i="27" s="1"/>
  <c r="E48" i="27"/>
  <c r="D48" i="27"/>
  <c r="F48" i="27" s="1"/>
  <c r="C48" i="27"/>
  <c r="B48" i="27"/>
  <c r="I47" i="27"/>
  <c r="H47" i="27"/>
  <c r="G47" i="27"/>
  <c r="E47" i="27"/>
  <c r="D47" i="27"/>
  <c r="F47" i="27" s="1"/>
  <c r="C47" i="27"/>
  <c r="B47" i="27"/>
  <c r="H46" i="27"/>
  <c r="I46" i="27" s="1"/>
  <c r="K46" i="27" s="1"/>
  <c r="G46" i="27"/>
  <c r="F46" i="27"/>
  <c r="E46" i="27"/>
  <c r="D46" i="27"/>
  <c r="C46" i="27"/>
  <c r="B46" i="27"/>
  <c r="H45" i="27"/>
  <c r="G45" i="27"/>
  <c r="F45" i="27"/>
  <c r="E45" i="27"/>
  <c r="D45" i="27"/>
  <c r="C45" i="27"/>
  <c r="B45" i="27"/>
  <c r="H44" i="27"/>
  <c r="G44" i="27"/>
  <c r="I44" i="27" s="1"/>
  <c r="E44" i="27"/>
  <c r="D44" i="27"/>
  <c r="K44" i="27" s="1"/>
  <c r="C44" i="27"/>
  <c r="B44" i="27"/>
  <c r="I43" i="27"/>
  <c r="H43" i="27"/>
  <c r="G43" i="27"/>
  <c r="E43" i="27"/>
  <c r="D43" i="27"/>
  <c r="C43" i="27"/>
  <c r="B43" i="27"/>
  <c r="I42" i="27"/>
  <c r="H42" i="27"/>
  <c r="G42" i="27"/>
  <c r="F42" i="27"/>
  <c r="K42" i="27" s="1"/>
  <c r="E42" i="27"/>
  <c r="D42" i="27"/>
  <c r="C42" i="27"/>
  <c r="B42" i="27"/>
  <c r="H41" i="27"/>
  <c r="G41" i="27"/>
  <c r="I41" i="27" s="1"/>
  <c r="E41" i="27"/>
  <c r="F41" i="27" s="1"/>
  <c r="D41" i="27"/>
  <c r="C41" i="27"/>
  <c r="B41" i="27"/>
  <c r="H40" i="27"/>
  <c r="G40" i="27"/>
  <c r="I40" i="27" s="1"/>
  <c r="E40" i="27"/>
  <c r="D40" i="27"/>
  <c r="F40" i="27" s="1"/>
  <c r="C40" i="27"/>
  <c r="B40" i="27"/>
  <c r="I39" i="27"/>
  <c r="H39" i="27"/>
  <c r="G39" i="27"/>
  <c r="E39" i="27"/>
  <c r="D39" i="27"/>
  <c r="F39" i="27" s="1"/>
  <c r="C39" i="27"/>
  <c r="B39" i="27"/>
  <c r="H38" i="27"/>
  <c r="I38" i="27" s="1"/>
  <c r="K38" i="27" s="1"/>
  <c r="G38" i="27"/>
  <c r="F38" i="27"/>
  <c r="E38" i="27"/>
  <c r="D38" i="27"/>
  <c r="C38" i="27"/>
  <c r="B38" i="27"/>
  <c r="H37" i="27"/>
  <c r="G37" i="27"/>
  <c r="F37" i="27"/>
  <c r="E37" i="27"/>
  <c r="D37" i="27"/>
  <c r="C37" i="27"/>
  <c r="B37" i="27"/>
  <c r="H36" i="27"/>
  <c r="G36" i="27"/>
  <c r="I36" i="27" s="1"/>
  <c r="E36" i="27"/>
  <c r="D36" i="27"/>
  <c r="C36" i="27"/>
  <c r="B36" i="27"/>
  <c r="I35" i="27"/>
  <c r="H35" i="27"/>
  <c r="G35" i="27"/>
  <c r="E35" i="27"/>
  <c r="D35" i="27"/>
  <c r="C35" i="27"/>
  <c r="B35" i="27"/>
  <c r="I34" i="27"/>
  <c r="H34" i="27"/>
  <c r="G34" i="27"/>
  <c r="F34" i="27"/>
  <c r="K34" i="27" s="1"/>
  <c r="E34" i="27"/>
  <c r="D34" i="27"/>
  <c r="C34" i="27"/>
  <c r="B34" i="27"/>
  <c r="H33" i="27"/>
  <c r="G33" i="27"/>
  <c r="I33" i="27" s="1"/>
  <c r="E33" i="27"/>
  <c r="F33" i="27" s="1"/>
  <c r="D33" i="27"/>
  <c r="C33" i="27"/>
  <c r="B33" i="27"/>
  <c r="H32" i="27"/>
  <c r="G32" i="27"/>
  <c r="I32" i="27" s="1"/>
  <c r="E32" i="27"/>
  <c r="D32" i="27"/>
  <c r="F32" i="27" s="1"/>
  <c r="C32" i="27"/>
  <c r="B32" i="27"/>
  <c r="I31" i="27"/>
  <c r="H31" i="27"/>
  <c r="G31" i="27"/>
  <c r="E31" i="27"/>
  <c r="D31" i="27"/>
  <c r="F31" i="27" s="1"/>
  <c r="C31" i="27"/>
  <c r="B31" i="27"/>
  <c r="H30" i="27"/>
  <c r="I30" i="27" s="1"/>
  <c r="K30" i="27" s="1"/>
  <c r="G30" i="27"/>
  <c r="F30" i="27"/>
  <c r="E30" i="27"/>
  <c r="D30" i="27"/>
  <c r="C30" i="27"/>
  <c r="B30" i="27"/>
  <c r="K29" i="27"/>
  <c r="H29" i="27"/>
  <c r="G29" i="27"/>
  <c r="I29" i="27" s="1"/>
  <c r="F29" i="27"/>
  <c r="E29" i="27"/>
  <c r="D29" i="27"/>
  <c r="C29" i="27"/>
  <c r="B29" i="27"/>
  <c r="H28" i="27"/>
  <c r="G28" i="27"/>
  <c r="I28" i="27" s="1"/>
  <c r="E28" i="27"/>
  <c r="D28" i="27"/>
  <c r="C28" i="27"/>
  <c r="B28" i="27"/>
  <c r="I27" i="27"/>
  <c r="H27" i="27"/>
  <c r="G27" i="27"/>
  <c r="E27" i="27"/>
  <c r="D27" i="27"/>
  <c r="K27" i="27" s="1"/>
  <c r="C27" i="27"/>
  <c r="B27" i="27"/>
  <c r="K26" i="27"/>
  <c r="I26" i="27"/>
  <c r="H26" i="27"/>
  <c r="G26" i="27"/>
  <c r="F26" i="27"/>
  <c r="E26" i="27"/>
  <c r="D26" i="27"/>
  <c r="C26" i="27"/>
  <c r="B26" i="27"/>
  <c r="H25" i="27"/>
  <c r="G25" i="27"/>
  <c r="I25" i="27" s="1"/>
  <c r="E25" i="27"/>
  <c r="F25" i="27" s="1"/>
  <c r="D25" i="27"/>
  <c r="C25" i="27"/>
  <c r="B25" i="27"/>
  <c r="H24" i="27"/>
  <c r="G24" i="27"/>
  <c r="I24" i="27" s="1"/>
  <c r="E24" i="27"/>
  <c r="D24" i="27"/>
  <c r="F24" i="27" s="1"/>
  <c r="C24" i="27"/>
  <c r="B24" i="27"/>
  <c r="I23" i="27"/>
  <c r="H23" i="27"/>
  <c r="G23" i="27"/>
  <c r="E23" i="27"/>
  <c r="D23" i="27"/>
  <c r="F23" i="27" s="1"/>
  <c r="C23" i="27"/>
  <c r="B23" i="27"/>
  <c r="H22" i="27"/>
  <c r="I22" i="27" s="1"/>
  <c r="K22" i="27" s="1"/>
  <c r="G22" i="27"/>
  <c r="F22" i="27"/>
  <c r="E22" i="27"/>
  <c r="D22" i="27"/>
  <c r="C22" i="27"/>
  <c r="B22" i="27"/>
  <c r="H21" i="27"/>
  <c r="G21" i="27"/>
  <c r="F21" i="27"/>
  <c r="E21" i="27"/>
  <c r="D21" i="27"/>
  <c r="C21" i="27"/>
  <c r="B21" i="27"/>
  <c r="H20" i="27"/>
  <c r="G20" i="27"/>
  <c r="I20" i="27" s="1"/>
  <c r="E20" i="27"/>
  <c r="D20" i="27"/>
  <c r="C20" i="27"/>
  <c r="B20" i="27"/>
  <c r="I19" i="27"/>
  <c r="H19" i="27"/>
  <c r="G19" i="27"/>
  <c r="E19" i="27"/>
  <c r="D19" i="27"/>
  <c r="C19" i="27"/>
  <c r="B19" i="27"/>
  <c r="I18" i="27"/>
  <c r="H18" i="27"/>
  <c r="G18" i="27"/>
  <c r="F18" i="27"/>
  <c r="K18" i="27" s="1"/>
  <c r="E18" i="27"/>
  <c r="D18" i="27"/>
  <c r="C18" i="27"/>
  <c r="B18" i="27"/>
  <c r="H17" i="27"/>
  <c r="G17" i="27"/>
  <c r="I17" i="27" s="1"/>
  <c r="E17" i="27"/>
  <c r="F17" i="27" s="1"/>
  <c r="D17" i="27"/>
  <c r="C17" i="27"/>
  <c r="B17" i="27"/>
  <c r="H16" i="27"/>
  <c r="G16" i="27"/>
  <c r="I16" i="27" s="1"/>
  <c r="E16" i="27"/>
  <c r="D16" i="27"/>
  <c r="F16" i="27" s="1"/>
  <c r="C16" i="27"/>
  <c r="B16" i="27"/>
  <c r="I15" i="27"/>
  <c r="H15" i="27"/>
  <c r="G15" i="27"/>
  <c r="E15" i="27"/>
  <c r="D15" i="27"/>
  <c r="F15" i="27" s="1"/>
  <c r="C15" i="27"/>
  <c r="B15" i="27"/>
  <c r="H14" i="27"/>
  <c r="I14" i="27" s="1"/>
  <c r="K14" i="27" s="1"/>
  <c r="G14" i="27"/>
  <c r="F14" i="27"/>
  <c r="E14" i="27"/>
  <c r="D14" i="27"/>
  <c r="C14" i="27"/>
  <c r="B14" i="27"/>
  <c r="H13" i="27"/>
  <c r="G13" i="27"/>
  <c r="F13" i="27"/>
  <c r="E13" i="27"/>
  <c r="D13" i="27"/>
  <c r="C13" i="27"/>
  <c r="B13" i="27"/>
  <c r="H12" i="27"/>
  <c r="G12" i="27"/>
  <c r="I12" i="27" s="1"/>
  <c r="E12" i="27"/>
  <c r="D12" i="27"/>
  <c r="C12" i="27"/>
  <c r="B12" i="27"/>
  <c r="I11" i="27"/>
  <c r="H11" i="27"/>
  <c r="G11" i="27"/>
  <c r="E11" i="27"/>
  <c r="D11" i="27"/>
  <c r="C11" i="27"/>
  <c r="B11" i="27"/>
  <c r="H109" i="25"/>
  <c r="G109" i="25"/>
  <c r="F109" i="25"/>
  <c r="E109" i="25"/>
  <c r="D109" i="25"/>
  <c r="C109" i="25"/>
  <c r="B109" i="25"/>
  <c r="I108" i="25"/>
  <c r="H108" i="25"/>
  <c r="G108" i="25"/>
  <c r="E108" i="25"/>
  <c r="D108" i="25"/>
  <c r="C108" i="25"/>
  <c r="B108" i="25"/>
  <c r="H107" i="25"/>
  <c r="G107" i="25"/>
  <c r="I107" i="25" s="1"/>
  <c r="E107" i="25"/>
  <c r="K107" i="25" s="1"/>
  <c r="D107" i="25"/>
  <c r="F107" i="25" s="1"/>
  <c r="C107" i="25"/>
  <c r="B107" i="25"/>
  <c r="I106" i="25"/>
  <c r="H106" i="25"/>
  <c r="G106" i="25"/>
  <c r="F106" i="25"/>
  <c r="E106" i="25"/>
  <c r="D106" i="25"/>
  <c r="K106" i="25" s="1"/>
  <c r="C106" i="25"/>
  <c r="B106" i="25"/>
  <c r="H105" i="25"/>
  <c r="G105" i="25"/>
  <c r="I105" i="25" s="1"/>
  <c r="E105" i="25"/>
  <c r="D105" i="25"/>
  <c r="F105" i="25" s="1"/>
  <c r="C105" i="25"/>
  <c r="B105" i="25"/>
  <c r="H104" i="25"/>
  <c r="G104" i="25"/>
  <c r="I104" i="25" s="1"/>
  <c r="F104" i="25"/>
  <c r="E104" i="25"/>
  <c r="D104" i="25"/>
  <c r="K104" i="25" s="1"/>
  <c r="C104" i="25"/>
  <c r="B104" i="25"/>
  <c r="I103" i="25"/>
  <c r="H103" i="25"/>
  <c r="G103" i="25"/>
  <c r="F103" i="25"/>
  <c r="E103" i="25"/>
  <c r="D103" i="25"/>
  <c r="K103" i="25" s="1"/>
  <c r="C103" i="25"/>
  <c r="B103" i="25"/>
  <c r="H102" i="25"/>
  <c r="G102" i="25"/>
  <c r="I102" i="25" s="1"/>
  <c r="K102" i="25" s="1"/>
  <c r="E102" i="25"/>
  <c r="F102" i="25" s="1"/>
  <c r="D102" i="25"/>
  <c r="C102" i="25"/>
  <c r="B102" i="25"/>
  <c r="I101" i="25"/>
  <c r="H101" i="25"/>
  <c r="K101" i="25" s="1"/>
  <c r="G101" i="25"/>
  <c r="F101" i="25"/>
  <c r="E101" i="25"/>
  <c r="D101" i="25"/>
  <c r="C101" i="25"/>
  <c r="B101" i="25"/>
  <c r="I100" i="25"/>
  <c r="H100" i="25"/>
  <c r="G100" i="25"/>
  <c r="E100" i="25"/>
  <c r="D100" i="25"/>
  <c r="C100" i="25"/>
  <c r="B100" i="25"/>
  <c r="H99" i="25"/>
  <c r="I99" i="25" s="1"/>
  <c r="G99" i="25"/>
  <c r="E99" i="25"/>
  <c r="D99" i="25"/>
  <c r="F99" i="25" s="1"/>
  <c r="C99" i="25"/>
  <c r="B99" i="25"/>
  <c r="I98" i="25"/>
  <c r="H98" i="25"/>
  <c r="G98" i="25"/>
  <c r="F98" i="25"/>
  <c r="E98" i="25"/>
  <c r="D98" i="25"/>
  <c r="K98" i="25" s="1"/>
  <c r="C98" i="25"/>
  <c r="B98" i="25"/>
  <c r="H97" i="25"/>
  <c r="G97" i="25"/>
  <c r="I97" i="25" s="1"/>
  <c r="E97" i="25"/>
  <c r="D97" i="25"/>
  <c r="F97" i="25" s="1"/>
  <c r="C97" i="25"/>
  <c r="B97" i="25"/>
  <c r="H96" i="25"/>
  <c r="G96" i="25"/>
  <c r="I96" i="25" s="1"/>
  <c r="F96" i="25"/>
  <c r="E96" i="25"/>
  <c r="D96" i="25"/>
  <c r="K96" i="25" s="1"/>
  <c r="C96" i="25"/>
  <c r="B96" i="25"/>
  <c r="I95" i="25"/>
  <c r="H95" i="25"/>
  <c r="G95" i="25"/>
  <c r="F95" i="25"/>
  <c r="E95" i="25"/>
  <c r="D95" i="25"/>
  <c r="K95" i="25" s="1"/>
  <c r="C95" i="25"/>
  <c r="B95" i="25"/>
  <c r="H94" i="25"/>
  <c r="G94" i="25"/>
  <c r="I94" i="25" s="1"/>
  <c r="K94" i="25" s="1"/>
  <c r="E94" i="25"/>
  <c r="F94" i="25" s="1"/>
  <c r="D94" i="25"/>
  <c r="C94" i="25"/>
  <c r="B94" i="25"/>
  <c r="I93" i="25"/>
  <c r="H93" i="25"/>
  <c r="K93" i="25" s="1"/>
  <c r="G93" i="25"/>
  <c r="F93" i="25"/>
  <c r="E93" i="25"/>
  <c r="D93" i="25"/>
  <c r="C93" i="25"/>
  <c r="B93" i="25"/>
  <c r="I92" i="25"/>
  <c r="H92" i="25"/>
  <c r="G92" i="25"/>
  <c r="E92" i="25"/>
  <c r="D92" i="25"/>
  <c r="C92" i="25"/>
  <c r="B92" i="25"/>
  <c r="H91" i="25"/>
  <c r="I91" i="25" s="1"/>
  <c r="G91" i="25"/>
  <c r="E91" i="25"/>
  <c r="D91" i="25"/>
  <c r="F91" i="25" s="1"/>
  <c r="C91" i="25"/>
  <c r="B91" i="25"/>
  <c r="I90" i="25"/>
  <c r="H90" i="25"/>
  <c r="G90" i="25"/>
  <c r="F90" i="25"/>
  <c r="E90" i="25"/>
  <c r="D90" i="25"/>
  <c r="K90" i="25" s="1"/>
  <c r="C90" i="25"/>
  <c r="B90" i="25"/>
  <c r="H89" i="25"/>
  <c r="G89" i="25"/>
  <c r="I89" i="25" s="1"/>
  <c r="E89" i="25"/>
  <c r="D89" i="25"/>
  <c r="F89" i="25" s="1"/>
  <c r="C89" i="25"/>
  <c r="B89" i="25"/>
  <c r="H88" i="25"/>
  <c r="G88" i="25"/>
  <c r="I88" i="25" s="1"/>
  <c r="F88" i="25"/>
  <c r="E88" i="25"/>
  <c r="D88" i="25"/>
  <c r="K88" i="25" s="1"/>
  <c r="C88" i="25"/>
  <c r="B88" i="25"/>
  <c r="I87" i="25"/>
  <c r="H87" i="25"/>
  <c r="G87" i="25"/>
  <c r="F87" i="25"/>
  <c r="E87" i="25"/>
  <c r="D87" i="25"/>
  <c r="K87" i="25" s="1"/>
  <c r="C87" i="25"/>
  <c r="B87" i="25"/>
  <c r="H86" i="25"/>
  <c r="G86" i="25"/>
  <c r="I86" i="25" s="1"/>
  <c r="K86" i="25" s="1"/>
  <c r="E86" i="25"/>
  <c r="F86" i="25" s="1"/>
  <c r="D86" i="25"/>
  <c r="C86" i="25"/>
  <c r="B86" i="25"/>
  <c r="I85" i="25"/>
  <c r="H85" i="25"/>
  <c r="K85" i="25" s="1"/>
  <c r="G85" i="25"/>
  <c r="F85" i="25"/>
  <c r="E85" i="25"/>
  <c r="D85" i="25"/>
  <c r="C85" i="25"/>
  <c r="B85" i="25"/>
  <c r="I84" i="25"/>
  <c r="H84" i="25"/>
  <c r="G84" i="25"/>
  <c r="E84" i="25"/>
  <c r="D84" i="25"/>
  <c r="C84" i="25"/>
  <c r="B84" i="25"/>
  <c r="H83" i="25"/>
  <c r="I83" i="25" s="1"/>
  <c r="G83" i="25"/>
  <c r="E83" i="25"/>
  <c r="D83" i="25"/>
  <c r="F83" i="25" s="1"/>
  <c r="C83" i="25"/>
  <c r="B83" i="25"/>
  <c r="I82" i="25"/>
  <c r="H82" i="25"/>
  <c r="G82" i="25"/>
  <c r="F82" i="25"/>
  <c r="E82" i="25"/>
  <c r="D82" i="25"/>
  <c r="K82" i="25" s="1"/>
  <c r="C82" i="25"/>
  <c r="B82" i="25"/>
  <c r="H81" i="25"/>
  <c r="G81" i="25"/>
  <c r="I81" i="25" s="1"/>
  <c r="E81" i="25"/>
  <c r="D81" i="25"/>
  <c r="F81" i="25" s="1"/>
  <c r="C81" i="25"/>
  <c r="B81" i="25"/>
  <c r="H80" i="25"/>
  <c r="G80" i="25"/>
  <c r="I80" i="25" s="1"/>
  <c r="F80" i="25"/>
  <c r="E80" i="25"/>
  <c r="D80" i="25"/>
  <c r="K80" i="25" s="1"/>
  <c r="C80" i="25"/>
  <c r="B80" i="25"/>
  <c r="I79" i="25"/>
  <c r="H79" i="25"/>
  <c r="G79" i="25"/>
  <c r="F79" i="25"/>
  <c r="E79" i="25"/>
  <c r="D79" i="25"/>
  <c r="K79" i="25" s="1"/>
  <c r="C79" i="25"/>
  <c r="B79" i="25"/>
  <c r="K78" i="25"/>
  <c r="H78" i="25"/>
  <c r="G78" i="25"/>
  <c r="I78" i="25" s="1"/>
  <c r="F78" i="25"/>
  <c r="E78" i="25"/>
  <c r="D78" i="25"/>
  <c r="C78" i="25"/>
  <c r="B78" i="25"/>
  <c r="I77" i="25"/>
  <c r="H77" i="25"/>
  <c r="K77" i="25" s="1"/>
  <c r="G77" i="25"/>
  <c r="F77" i="25"/>
  <c r="E77" i="25"/>
  <c r="D77" i="25"/>
  <c r="C77" i="25"/>
  <c r="B77" i="25"/>
  <c r="I76" i="25"/>
  <c r="H76" i="25"/>
  <c r="G76" i="25"/>
  <c r="E76" i="25"/>
  <c r="D76" i="25"/>
  <c r="C76" i="25"/>
  <c r="B76" i="25"/>
  <c r="H75" i="25"/>
  <c r="I75" i="25" s="1"/>
  <c r="G75" i="25"/>
  <c r="E75" i="25"/>
  <c r="K75" i="25" s="1"/>
  <c r="D75" i="25"/>
  <c r="F75" i="25" s="1"/>
  <c r="C75" i="25"/>
  <c r="B75" i="25"/>
  <c r="I74" i="25"/>
  <c r="H74" i="25"/>
  <c r="G74" i="25"/>
  <c r="F74" i="25"/>
  <c r="E74" i="25"/>
  <c r="D74" i="25"/>
  <c r="K74" i="25" s="1"/>
  <c r="C74" i="25"/>
  <c r="B74" i="25"/>
  <c r="H73" i="25"/>
  <c r="G73" i="25"/>
  <c r="I73" i="25" s="1"/>
  <c r="E73" i="25"/>
  <c r="D73" i="25"/>
  <c r="F73" i="25" s="1"/>
  <c r="C73" i="25"/>
  <c r="B73" i="25"/>
  <c r="H72" i="25"/>
  <c r="G72" i="25"/>
  <c r="I72" i="25" s="1"/>
  <c r="F72" i="25"/>
  <c r="E72" i="25"/>
  <c r="D72" i="25"/>
  <c r="C72" i="25"/>
  <c r="B72" i="25"/>
  <c r="I71" i="25"/>
  <c r="H71" i="25"/>
  <c r="G71" i="25"/>
  <c r="F71" i="25"/>
  <c r="E71" i="25"/>
  <c r="D71" i="25"/>
  <c r="K71" i="25" s="1"/>
  <c r="C71" i="25"/>
  <c r="B71" i="25"/>
  <c r="H70" i="25"/>
  <c r="G70" i="25"/>
  <c r="I70" i="25" s="1"/>
  <c r="E70" i="25"/>
  <c r="F70" i="25" s="1"/>
  <c r="D70" i="25"/>
  <c r="C70" i="25"/>
  <c r="B70" i="25"/>
  <c r="I69" i="25"/>
  <c r="H69" i="25"/>
  <c r="K69" i="25" s="1"/>
  <c r="G69" i="25"/>
  <c r="F69" i="25"/>
  <c r="E69" i="25"/>
  <c r="D69" i="25"/>
  <c r="C69" i="25"/>
  <c r="B69" i="25"/>
  <c r="I68" i="25"/>
  <c r="H68" i="25"/>
  <c r="G68" i="25"/>
  <c r="E68" i="25"/>
  <c r="D68" i="25"/>
  <c r="C68" i="25"/>
  <c r="B68" i="25"/>
  <c r="H67" i="25"/>
  <c r="I67" i="25" s="1"/>
  <c r="G67" i="25"/>
  <c r="E67" i="25"/>
  <c r="D67" i="25"/>
  <c r="F67" i="25" s="1"/>
  <c r="C67" i="25"/>
  <c r="B67" i="25"/>
  <c r="I66" i="25"/>
  <c r="H66" i="25"/>
  <c r="G66" i="25"/>
  <c r="F66" i="25"/>
  <c r="E66" i="25"/>
  <c r="D66" i="25"/>
  <c r="K66" i="25" s="1"/>
  <c r="C66" i="25"/>
  <c r="B66" i="25"/>
  <c r="H65" i="25"/>
  <c r="G65" i="25"/>
  <c r="I65" i="25" s="1"/>
  <c r="E65" i="25"/>
  <c r="D65" i="25"/>
  <c r="F65" i="25" s="1"/>
  <c r="C65" i="25"/>
  <c r="B65" i="25"/>
  <c r="H64" i="25"/>
  <c r="G64" i="25"/>
  <c r="I64" i="25" s="1"/>
  <c r="F64" i="25"/>
  <c r="E64" i="25"/>
  <c r="D64" i="25"/>
  <c r="C64" i="25"/>
  <c r="B64" i="25"/>
  <c r="I63" i="25"/>
  <c r="H63" i="25"/>
  <c r="G63" i="25"/>
  <c r="F63" i="25"/>
  <c r="E63" i="25"/>
  <c r="D63" i="25"/>
  <c r="K63" i="25" s="1"/>
  <c r="C63" i="25"/>
  <c r="B63" i="25"/>
  <c r="H62" i="25"/>
  <c r="G62" i="25"/>
  <c r="I62" i="25" s="1"/>
  <c r="E62" i="25"/>
  <c r="D62" i="25"/>
  <c r="F62" i="25" s="1"/>
  <c r="C62" i="25"/>
  <c r="B62" i="25"/>
  <c r="K61" i="25"/>
  <c r="I61" i="25"/>
  <c r="H61" i="25"/>
  <c r="G61" i="25"/>
  <c r="F61" i="25"/>
  <c r="E61" i="25"/>
  <c r="D61" i="25"/>
  <c r="C61" i="25"/>
  <c r="B61" i="25"/>
  <c r="I60" i="25"/>
  <c r="H60" i="25"/>
  <c r="G60" i="25"/>
  <c r="E60" i="25"/>
  <c r="D60" i="25"/>
  <c r="C60" i="25"/>
  <c r="B60" i="25"/>
  <c r="H59" i="25"/>
  <c r="G59" i="25"/>
  <c r="I59" i="25" s="1"/>
  <c r="E59" i="25"/>
  <c r="D59" i="25"/>
  <c r="F59" i="25" s="1"/>
  <c r="C59" i="25"/>
  <c r="B59" i="25"/>
  <c r="I58" i="25"/>
  <c r="H58" i="25"/>
  <c r="G58" i="25"/>
  <c r="F58" i="25"/>
  <c r="E58" i="25"/>
  <c r="D58" i="25"/>
  <c r="K58" i="25" s="1"/>
  <c r="C58" i="25"/>
  <c r="B58" i="25"/>
  <c r="H57" i="25"/>
  <c r="G57" i="25"/>
  <c r="I57" i="25" s="1"/>
  <c r="E57" i="25"/>
  <c r="D57" i="25"/>
  <c r="F57" i="25" s="1"/>
  <c r="C57" i="25"/>
  <c r="B57" i="25"/>
  <c r="H56" i="25"/>
  <c r="G56" i="25"/>
  <c r="I56" i="25" s="1"/>
  <c r="F56" i="25"/>
  <c r="E56" i="25"/>
  <c r="D56" i="25"/>
  <c r="C56" i="25"/>
  <c r="B56" i="25"/>
  <c r="I55" i="25"/>
  <c r="H55" i="25"/>
  <c r="G55" i="25"/>
  <c r="F55" i="25"/>
  <c r="E55" i="25"/>
  <c r="D55" i="25"/>
  <c r="K55" i="25" s="1"/>
  <c r="C55" i="25"/>
  <c r="B55" i="25"/>
  <c r="H54" i="25"/>
  <c r="G54" i="25"/>
  <c r="I54" i="25" s="1"/>
  <c r="K54" i="25" s="1"/>
  <c r="E54" i="25"/>
  <c r="D54" i="25"/>
  <c r="F54" i="25" s="1"/>
  <c r="C54" i="25"/>
  <c r="B54" i="25"/>
  <c r="I53" i="25"/>
  <c r="H53" i="25"/>
  <c r="K53" i="25" s="1"/>
  <c r="G53" i="25"/>
  <c r="F53" i="25"/>
  <c r="E53" i="25"/>
  <c r="D53" i="25"/>
  <c r="C53" i="25"/>
  <c r="B53" i="25"/>
  <c r="I52" i="25"/>
  <c r="H52" i="25"/>
  <c r="G52" i="25"/>
  <c r="E52" i="25"/>
  <c r="D52" i="25"/>
  <c r="K52" i="25" s="1"/>
  <c r="C52" i="25"/>
  <c r="B52" i="25"/>
  <c r="H51" i="25"/>
  <c r="G51" i="25"/>
  <c r="I51" i="25" s="1"/>
  <c r="E51" i="25"/>
  <c r="D51" i="25"/>
  <c r="F51" i="25" s="1"/>
  <c r="C51" i="25"/>
  <c r="B51" i="25"/>
  <c r="I50" i="25"/>
  <c r="H50" i="25"/>
  <c r="G50" i="25"/>
  <c r="F50" i="25"/>
  <c r="E50" i="25"/>
  <c r="D50" i="25"/>
  <c r="K50" i="25" s="1"/>
  <c r="C50" i="25"/>
  <c r="B50" i="25"/>
  <c r="H49" i="25"/>
  <c r="G49" i="25"/>
  <c r="I49" i="25" s="1"/>
  <c r="E49" i="25"/>
  <c r="D49" i="25"/>
  <c r="F49" i="25" s="1"/>
  <c r="C49" i="25"/>
  <c r="B49" i="25"/>
  <c r="H48" i="25"/>
  <c r="G48" i="25"/>
  <c r="I48" i="25" s="1"/>
  <c r="F48" i="25"/>
  <c r="E48" i="25"/>
  <c r="D48" i="25"/>
  <c r="C48" i="25"/>
  <c r="B48" i="25"/>
  <c r="I47" i="25"/>
  <c r="H47" i="25"/>
  <c r="G47" i="25"/>
  <c r="F47" i="25"/>
  <c r="E47" i="25"/>
  <c r="D47" i="25"/>
  <c r="K47" i="25" s="1"/>
  <c r="C47" i="25"/>
  <c r="B47" i="25"/>
  <c r="H46" i="25"/>
  <c r="G46" i="25"/>
  <c r="I46" i="25" s="1"/>
  <c r="E46" i="25"/>
  <c r="F46" i="25" s="1"/>
  <c r="D46" i="25"/>
  <c r="C46" i="25"/>
  <c r="B46" i="25"/>
  <c r="I45" i="25"/>
  <c r="H45" i="25"/>
  <c r="K45" i="25" s="1"/>
  <c r="G45" i="25"/>
  <c r="F45" i="25"/>
  <c r="E45" i="25"/>
  <c r="D45" i="25"/>
  <c r="C45" i="25"/>
  <c r="B45" i="25"/>
  <c r="I44" i="25"/>
  <c r="H44" i="25"/>
  <c r="G44" i="25"/>
  <c r="E44" i="25"/>
  <c r="D44" i="25"/>
  <c r="K44" i="25" s="1"/>
  <c r="C44" i="25"/>
  <c r="B44" i="25"/>
  <c r="H43" i="25"/>
  <c r="I43" i="25" s="1"/>
  <c r="G43" i="25"/>
  <c r="E43" i="25"/>
  <c r="K43" i="25" s="1"/>
  <c r="D43" i="25"/>
  <c r="F43" i="25" s="1"/>
  <c r="C43" i="25"/>
  <c r="B43" i="25"/>
  <c r="I42" i="25"/>
  <c r="H42" i="25"/>
  <c r="G42" i="25"/>
  <c r="F42" i="25"/>
  <c r="E42" i="25"/>
  <c r="D42" i="25"/>
  <c r="K42" i="25" s="1"/>
  <c r="C42" i="25"/>
  <c r="B42" i="25"/>
  <c r="H41" i="25"/>
  <c r="G41" i="25"/>
  <c r="I41" i="25" s="1"/>
  <c r="E41" i="25"/>
  <c r="D41" i="25"/>
  <c r="F41" i="25" s="1"/>
  <c r="C41" i="25"/>
  <c r="B41" i="25"/>
  <c r="H40" i="25"/>
  <c r="G40" i="25"/>
  <c r="I40" i="25" s="1"/>
  <c r="F40" i="25"/>
  <c r="E40" i="25"/>
  <c r="D40" i="25"/>
  <c r="C40" i="25"/>
  <c r="B40" i="25"/>
  <c r="I39" i="25"/>
  <c r="H39" i="25"/>
  <c r="G39" i="25"/>
  <c r="F39" i="25"/>
  <c r="E39" i="25"/>
  <c r="D39" i="25"/>
  <c r="K39" i="25" s="1"/>
  <c r="C39" i="25"/>
  <c r="B39" i="25"/>
  <c r="H38" i="25"/>
  <c r="G38" i="25"/>
  <c r="I38" i="25" s="1"/>
  <c r="E38" i="25"/>
  <c r="F38" i="25" s="1"/>
  <c r="D38" i="25"/>
  <c r="C38" i="25"/>
  <c r="B38" i="25"/>
  <c r="I37" i="25"/>
  <c r="H37" i="25"/>
  <c r="K37" i="25" s="1"/>
  <c r="G37" i="25"/>
  <c r="F37" i="25"/>
  <c r="E37" i="25"/>
  <c r="D37" i="25"/>
  <c r="C37" i="25"/>
  <c r="B37" i="25"/>
  <c r="I36" i="25"/>
  <c r="H36" i="25"/>
  <c r="G36" i="25"/>
  <c r="E36" i="25"/>
  <c r="D36" i="25"/>
  <c r="C36" i="25"/>
  <c r="B36" i="25"/>
  <c r="H35" i="25"/>
  <c r="I35" i="25" s="1"/>
  <c r="G35" i="25"/>
  <c r="E35" i="25"/>
  <c r="D35" i="25"/>
  <c r="F35" i="25" s="1"/>
  <c r="C35" i="25"/>
  <c r="B35" i="25"/>
  <c r="I34" i="25"/>
  <c r="H34" i="25"/>
  <c r="G34" i="25"/>
  <c r="F34" i="25"/>
  <c r="E34" i="25"/>
  <c r="D34" i="25"/>
  <c r="K34" i="25" s="1"/>
  <c r="C34" i="25"/>
  <c r="B34" i="25"/>
  <c r="H33" i="25"/>
  <c r="G33" i="25"/>
  <c r="I33" i="25" s="1"/>
  <c r="E33" i="25"/>
  <c r="D33" i="25"/>
  <c r="F33" i="25" s="1"/>
  <c r="C33" i="25"/>
  <c r="B33" i="25"/>
  <c r="H32" i="25"/>
  <c r="G32" i="25"/>
  <c r="I32" i="25" s="1"/>
  <c r="F32" i="25"/>
  <c r="E32" i="25"/>
  <c r="D32" i="25"/>
  <c r="C32" i="25"/>
  <c r="B32" i="25"/>
  <c r="I31" i="25"/>
  <c r="H31" i="25"/>
  <c r="G31" i="25"/>
  <c r="F31" i="25"/>
  <c r="E31" i="25"/>
  <c r="D31" i="25"/>
  <c r="K31" i="25" s="1"/>
  <c r="C31" i="25"/>
  <c r="B31" i="25"/>
  <c r="H30" i="25"/>
  <c r="G30" i="25"/>
  <c r="I30" i="25" s="1"/>
  <c r="E30" i="25"/>
  <c r="F30" i="25" s="1"/>
  <c r="D30" i="25"/>
  <c r="C30" i="25"/>
  <c r="B30" i="25"/>
  <c r="K29" i="25"/>
  <c r="I29" i="25"/>
  <c r="H29" i="25"/>
  <c r="G29" i="25"/>
  <c r="F29" i="25"/>
  <c r="E29" i="25"/>
  <c r="D29" i="25"/>
  <c r="C29" i="25"/>
  <c r="B29" i="25"/>
  <c r="I28" i="25"/>
  <c r="H28" i="25"/>
  <c r="G28" i="25"/>
  <c r="E28" i="25"/>
  <c r="D28" i="25"/>
  <c r="C28" i="25"/>
  <c r="B28" i="25"/>
  <c r="I27" i="25"/>
  <c r="H27" i="25"/>
  <c r="G27" i="25"/>
  <c r="E27" i="25"/>
  <c r="K27" i="25" s="1"/>
  <c r="D27" i="25"/>
  <c r="F27" i="25" s="1"/>
  <c r="C27" i="25"/>
  <c r="B27" i="25"/>
  <c r="I26" i="25"/>
  <c r="H26" i="25"/>
  <c r="G26" i="25"/>
  <c r="F26" i="25"/>
  <c r="E26" i="25"/>
  <c r="D26" i="25"/>
  <c r="K26" i="25" s="1"/>
  <c r="C26" i="25"/>
  <c r="B26" i="25"/>
  <c r="H25" i="25"/>
  <c r="G25" i="25"/>
  <c r="I25" i="25" s="1"/>
  <c r="E25" i="25"/>
  <c r="D25" i="25"/>
  <c r="F25" i="25" s="1"/>
  <c r="C25" i="25"/>
  <c r="B25" i="25"/>
  <c r="H24" i="25"/>
  <c r="G24" i="25"/>
  <c r="I24" i="25" s="1"/>
  <c r="F24" i="25"/>
  <c r="E24" i="25"/>
  <c r="D24" i="25"/>
  <c r="C24" i="25"/>
  <c r="B24" i="25"/>
  <c r="I23" i="25"/>
  <c r="H23" i="25"/>
  <c r="G23" i="25"/>
  <c r="F23" i="25"/>
  <c r="E23" i="25"/>
  <c r="D23" i="25"/>
  <c r="K23" i="25" s="1"/>
  <c r="C23" i="25"/>
  <c r="B23" i="25"/>
  <c r="H22" i="25"/>
  <c r="G22" i="25"/>
  <c r="I22" i="25" s="1"/>
  <c r="E22" i="25"/>
  <c r="F22" i="25" s="1"/>
  <c r="D22" i="25"/>
  <c r="C22" i="25"/>
  <c r="B22" i="25"/>
  <c r="I21" i="25"/>
  <c r="H21" i="25"/>
  <c r="K21" i="25" s="1"/>
  <c r="G21" i="25"/>
  <c r="F21" i="25"/>
  <c r="E21" i="25"/>
  <c r="D21" i="25"/>
  <c r="C21" i="25"/>
  <c r="B21" i="25"/>
  <c r="I20" i="25"/>
  <c r="H20" i="25"/>
  <c r="G20" i="25"/>
  <c r="E20" i="25"/>
  <c r="D20" i="25"/>
  <c r="C20" i="25"/>
  <c r="B20" i="25"/>
  <c r="H19" i="25"/>
  <c r="I19" i="25" s="1"/>
  <c r="G19" i="25"/>
  <c r="E19" i="25"/>
  <c r="D19" i="25"/>
  <c r="F19" i="25" s="1"/>
  <c r="C19" i="25"/>
  <c r="B19" i="25"/>
  <c r="I18" i="25"/>
  <c r="H18" i="25"/>
  <c r="G18" i="25"/>
  <c r="F18" i="25"/>
  <c r="E18" i="25"/>
  <c r="D18" i="25"/>
  <c r="K18" i="25" s="1"/>
  <c r="C18" i="25"/>
  <c r="B18" i="25"/>
  <c r="H17" i="25"/>
  <c r="G17" i="25"/>
  <c r="I17" i="25" s="1"/>
  <c r="E17" i="25"/>
  <c r="D17" i="25"/>
  <c r="F17" i="25" s="1"/>
  <c r="C17" i="25"/>
  <c r="B17" i="25"/>
  <c r="H16" i="25"/>
  <c r="G16" i="25"/>
  <c r="I16" i="25" s="1"/>
  <c r="F16" i="25"/>
  <c r="E16" i="25"/>
  <c r="D16" i="25"/>
  <c r="C16" i="25"/>
  <c r="B16" i="25"/>
  <c r="I15" i="25"/>
  <c r="H15" i="25"/>
  <c r="G15" i="25"/>
  <c r="F15" i="25"/>
  <c r="E15" i="25"/>
  <c r="D15" i="25"/>
  <c r="K15" i="25" s="1"/>
  <c r="C15" i="25"/>
  <c r="B15" i="25"/>
  <c r="H14" i="25"/>
  <c r="G14" i="25"/>
  <c r="I14" i="25" s="1"/>
  <c r="E14" i="25"/>
  <c r="F14" i="25" s="1"/>
  <c r="D14" i="25"/>
  <c r="C14" i="25"/>
  <c r="B14" i="25"/>
  <c r="I13" i="25"/>
  <c r="H13" i="25"/>
  <c r="K13" i="25" s="1"/>
  <c r="G13" i="25"/>
  <c r="F13" i="25"/>
  <c r="E13" i="25"/>
  <c r="D13" i="25"/>
  <c r="C13" i="25"/>
  <c r="B13" i="25"/>
  <c r="I12" i="25"/>
  <c r="H12" i="25"/>
  <c r="G12" i="25"/>
  <c r="E12" i="25"/>
  <c r="D12" i="25"/>
  <c r="C12" i="25"/>
  <c r="B12" i="25"/>
  <c r="H11" i="25"/>
  <c r="I11" i="25" s="1"/>
  <c r="G11" i="25"/>
  <c r="E11" i="25"/>
  <c r="D11" i="25"/>
  <c r="F11" i="25" s="1"/>
  <c r="C11" i="25"/>
  <c r="B11" i="25"/>
  <c r="H109" i="23"/>
  <c r="G109" i="23"/>
  <c r="I109" i="23" s="1"/>
  <c r="E109" i="23"/>
  <c r="D109" i="23"/>
  <c r="C109" i="23"/>
  <c r="B109" i="23"/>
  <c r="H108" i="23"/>
  <c r="G108" i="23"/>
  <c r="I108" i="23" s="1"/>
  <c r="E108" i="23"/>
  <c r="D108" i="23"/>
  <c r="C108" i="23"/>
  <c r="B108" i="23"/>
  <c r="H107" i="23"/>
  <c r="G107" i="23"/>
  <c r="I107" i="23" s="1"/>
  <c r="F107" i="23"/>
  <c r="E107" i="23"/>
  <c r="D107" i="23"/>
  <c r="C107" i="23"/>
  <c r="B107" i="23"/>
  <c r="H106" i="23"/>
  <c r="G106" i="23"/>
  <c r="I106" i="23" s="1"/>
  <c r="E106" i="23"/>
  <c r="D106" i="23"/>
  <c r="C106" i="23"/>
  <c r="B106" i="23"/>
  <c r="H105" i="23"/>
  <c r="I105" i="23" s="1"/>
  <c r="G105" i="23"/>
  <c r="E105" i="23"/>
  <c r="F105" i="23" s="1"/>
  <c r="D105" i="23"/>
  <c r="C105" i="23"/>
  <c r="B105" i="23"/>
  <c r="I104" i="23"/>
  <c r="K104" i="23" s="1"/>
  <c r="H104" i="23"/>
  <c r="G104" i="23"/>
  <c r="F104" i="23"/>
  <c r="E104" i="23"/>
  <c r="D104" i="23"/>
  <c r="C104" i="23"/>
  <c r="B104" i="23"/>
  <c r="H103" i="23"/>
  <c r="G103" i="23"/>
  <c r="I103" i="23" s="1"/>
  <c r="K103" i="23" s="1"/>
  <c r="E103" i="23"/>
  <c r="D103" i="23"/>
  <c r="F103" i="23" s="1"/>
  <c r="C103" i="23"/>
  <c r="B103" i="23"/>
  <c r="H102" i="23"/>
  <c r="I102" i="23" s="1"/>
  <c r="G102" i="23"/>
  <c r="E102" i="23"/>
  <c r="D102" i="23"/>
  <c r="F102" i="23" s="1"/>
  <c r="C102" i="23"/>
  <c r="B102" i="23"/>
  <c r="I101" i="23"/>
  <c r="H101" i="23"/>
  <c r="G101" i="23"/>
  <c r="E101" i="23"/>
  <c r="D101" i="23"/>
  <c r="C101" i="23"/>
  <c r="B101" i="23"/>
  <c r="H100" i="23"/>
  <c r="G100" i="23"/>
  <c r="I100" i="23" s="1"/>
  <c r="E100" i="23"/>
  <c r="D100" i="23"/>
  <c r="C100" i="23"/>
  <c r="B100" i="23"/>
  <c r="H99" i="23"/>
  <c r="G99" i="23"/>
  <c r="I99" i="23" s="1"/>
  <c r="F99" i="23"/>
  <c r="E99" i="23"/>
  <c r="D99" i="23"/>
  <c r="C99" i="23"/>
  <c r="B99" i="23"/>
  <c r="H98" i="23"/>
  <c r="G98" i="23"/>
  <c r="I98" i="23" s="1"/>
  <c r="E98" i="23"/>
  <c r="D98" i="23"/>
  <c r="C98" i="23"/>
  <c r="B98" i="23"/>
  <c r="H97" i="23"/>
  <c r="I97" i="23" s="1"/>
  <c r="G97" i="23"/>
  <c r="E97" i="23"/>
  <c r="F97" i="23" s="1"/>
  <c r="D97" i="23"/>
  <c r="C97" i="23"/>
  <c r="B97" i="23"/>
  <c r="I96" i="23"/>
  <c r="K96" i="23" s="1"/>
  <c r="H96" i="23"/>
  <c r="G96" i="23"/>
  <c r="F96" i="23"/>
  <c r="E96" i="23"/>
  <c r="D96" i="23"/>
  <c r="C96" i="23"/>
  <c r="B96" i="23"/>
  <c r="H95" i="23"/>
  <c r="G95" i="23"/>
  <c r="I95" i="23" s="1"/>
  <c r="E95" i="23"/>
  <c r="D95" i="23"/>
  <c r="F95" i="23" s="1"/>
  <c r="C95" i="23"/>
  <c r="B95" i="23"/>
  <c r="H94" i="23"/>
  <c r="I94" i="23" s="1"/>
  <c r="G94" i="23"/>
  <c r="E94" i="23"/>
  <c r="D94" i="23"/>
  <c r="F94" i="23" s="1"/>
  <c r="C94" i="23"/>
  <c r="B94" i="23"/>
  <c r="I93" i="23"/>
  <c r="H93" i="23"/>
  <c r="G93" i="23"/>
  <c r="E93" i="23"/>
  <c r="D93" i="23"/>
  <c r="C93" i="23"/>
  <c r="B93" i="23"/>
  <c r="H92" i="23"/>
  <c r="G92" i="23"/>
  <c r="I92" i="23" s="1"/>
  <c r="E92" i="23"/>
  <c r="D92" i="23"/>
  <c r="C92" i="23"/>
  <c r="B92" i="23"/>
  <c r="H91" i="23"/>
  <c r="G91" i="23"/>
  <c r="I91" i="23" s="1"/>
  <c r="F91" i="23"/>
  <c r="E91" i="23"/>
  <c r="D91" i="23"/>
  <c r="C91" i="23"/>
  <c r="B91" i="23"/>
  <c r="H90" i="23"/>
  <c r="G90" i="23"/>
  <c r="I90" i="23" s="1"/>
  <c r="E90" i="23"/>
  <c r="D90" i="23"/>
  <c r="C90" i="23"/>
  <c r="B90" i="23"/>
  <c r="H89" i="23"/>
  <c r="I89" i="23" s="1"/>
  <c r="G89" i="23"/>
  <c r="E89" i="23"/>
  <c r="F89" i="23" s="1"/>
  <c r="D89" i="23"/>
  <c r="C89" i="23"/>
  <c r="B89" i="23"/>
  <c r="I88" i="23"/>
  <c r="K88" i="23" s="1"/>
  <c r="H88" i="23"/>
  <c r="G88" i="23"/>
  <c r="F88" i="23"/>
  <c r="E88" i="23"/>
  <c r="D88" i="23"/>
  <c r="C88" i="23"/>
  <c r="B88" i="23"/>
  <c r="H87" i="23"/>
  <c r="G87" i="23"/>
  <c r="I87" i="23" s="1"/>
  <c r="K87" i="23" s="1"/>
  <c r="E87" i="23"/>
  <c r="D87" i="23"/>
  <c r="F87" i="23" s="1"/>
  <c r="C87" i="23"/>
  <c r="B87" i="23"/>
  <c r="H86" i="23"/>
  <c r="I86" i="23" s="1"/>
  <c r="G86" i="23"/>
  <c r="E86" i="23"/>
  <c r="D86" i="23"/>
  <c r="F86" i="23" s="1"/>
  <c r="C86" i="23"/>
  <c r="B86" i="23"/>
  <c r="I85" i="23"/>
  <c r="H85" i="23"/>
  <c r="G85" i="23"/>
  <c r="E85" i="23"/>
  <c r="D85" i="23"/>
  <c r="C85" i="23"/>
  <c r="B85" i="23"/>
  <c r="H84" i="23"/>
  <c r="G84" i="23"/>
  <c r="I84" i="23" s="1"/>
  <c r="E84" i="23"/>
  <c r="D84" i="23"/>
  <c r="C84" i="23"/>
  <c r="B84" i="23"/>
  <c r="H83" i="23"/>
  <c r="G83" i="23"/>
  <c r="I83" i="23" s="1"/>
  <c r="F83" i="23"/>
  <c r="E83" i="23"/>
  <c r="D83" i="23"/>
  <c r="C83" i="23"/>
  <c r="B83" i="23"/>
  <c r="H82" i="23"/>
  <c r="G82" i="23"/>
  <c r="I82" i="23" s="1"/>
  <c r="E82" i="23"/>
  <c r="D82" i="23"/>
  <c r="C82" i="23"/>
  <c r="B82" i="23"/>
  <c r="H81" i="23"/>
  <c r="I81" i="23" s="1"/>
  <c r="G81" i="23"/>
  <c r="E81" i="23"/>
  <c r="F81" i="23" s="1"/>
  <c r="D81" i="23"/>
  <c r="C81" i="23"/>
  <c r="B81" i="23"/>
  <c r="I80" i="23"/>
  <c r="K80" i="23" s="1"/>
  <c r="H80" i="23"/>
  <c r="G80" i="23"/>
  <c r="F80" i="23"/>
  <c r="E80" i="23"/>
  <c r="D80" i="23"/>
  <c r="C80" i="23"/>
  <c r="B80" i="23"/>
  <c r="H79" i="23"/>
  <c r="G79" i="23"/>
  <c r="I79" i="23" s="1"/>
  <c r="E79" i="23"/>
  <c r="D79" i="23"/>
  <c r="F79" i="23" s="1"/>
  <c r="C79" i="23"/>
  <c r="B79" i="23"/>
  <c r="H78" i="23"/>
  <c r="I78" i="23" s="1"/>
  <c r="G78" i="23"/>
  <c r="E78" i="23"/>
  <c r="D78" i="23"/>
  <c r="F78" i="23" s="1"/>
  <c r="C78" i="23"/>
  <c r="B78" i="23"/>
  <c r="I77" i="23"/>
  <c r="H77" i="23"/>
  <c r="G77" i="23"/>
  <c r="E77" i="23"/>
  <c r="D77" i="23"/>
  <c r="C77" i="23"/>
  <c r="B77" i="23"/>
  <c r="H76" i="23"/>
  <c r="G76" i="23"/>
  <c r="I76" i="23" s="1"/>
  <c r="E76" i="23"/>
  <c r="D76" i="23"/>
  <c r="C76" i="23"/>
  <c r="B76" i="23"/>
  <c r="H75" i="23"/>
  <c r="G75" i="23"/>
  <c r="I75" i="23" s="1"/>
  <c r="F75" i="23"/>
  <c r="E75" i="23"/>
  <c r="D75" i="23"/>
  <c r="C75" i="23"/>
  <c r="B75" i="23"/>
  <c r="H74" i="23"/>
  <c r="G74" i="23"/>
  <c r="I74" i="23" s="1"/>
  <c r="E74" i="23"/>
  <c r="D74" i="23"/>
  <c r="C74" i="23"/>
  <c r="B74" i="23"/>
  <c r="H73" i="23"/>
  <c r="I73" i="23" s="1"/>
  <c r="G73" i="23"/>
  <c r="E73" i="23"/>
  <c r="D73" i="23"/>
  <c r="F73" i="23" s="1"/>
  <c r="C73" i="23"/>
  <c r="B73" i="23"/>
  <c r="I72" i="23"/>
  <c r="K72" i="23" s="1"/>
  <c r="H72" i="23"/>
  <c r="G72" i="23"/>
  <c r="F72" i="23"/>
  <c r="E72" i="23"/>
  <c r="D72" i="23"/>
  <c r="C72" i="23"/>
  <c r="B72" i="23"/>
  <c r="H71" i="23"/>
  <c r="G71" i="23"/>
  <c r="I71" i="23" s="1"/>
  <c r="K71" i="23" s="1"/>
  <c r="E71" i="23"/>
  <c r="D71" i="23"/>
  <c r="F71" i="23" s="1"/>
  <c r="C71" i="23"/>
  <c r="B71" i="23"/>
  <c r="H70" i="23"/>
  <c r="G70" i="23"/>
  <c r="I70" i="23" s="1"/>
  <c r="E70" i="23"/>
  <c r="D70" i="23"/>
  <c r="F70" i="23" s="1"/>
  <c r="C70" i="23"/>
  <c r="B70" i="23"/>
  <c r="I69" i="23"/>
  <c r="H69" i="23"/>
  <c r="G69" i="23"/>
  <c r="E69" i="23"/>
  <c r="D69" i="23"/>
  <c r="C69" i="23"/>
  <c r="B69" i="23"/>
  <c r="H68" i="23"/>
  <c r="I68" i="23" s="1"/>
  <c r="G68" i="23"/>
  <c r="E68" i="23"/>
  <c r="F68" i="23" s="1"/>
  <c r="D68" i="23"/>
  <c r="C68" i="23"/>
  <c r="B68" i="23"/>
  <c r="H67" i="23"/>
  <c r="G67" i="23"/>
  <c r="I67" i="23" s="1"/>
  <c r="F67" i="23"/>
  <c r="E67" i="23"/>
  <c r="D67" i="23"/>
  <c r="C67" i="23"/>
  <c r="B67" i="23"/>
  <c r="H66" i="23"/>
  <c r="G66" i="23"/>
  <c r="I66" i="23" s="1"/>
  <c r="E66" i="23"/>
  <c r="D66" i="23"/>
  <c r="C66" i="23"/>
  <c r="B66" i="23"/>
  <c r="H65" i="23"/>
  <c r="I65" i="23" s="1"/>
  <c r="G65" i="23"/>
  <c r="E65" i="23"/>
  <c r="D65" i="23"/>
  <c r="F65" i="23" s="1"/>
  <c r="C65" i="23"/>
  <c r="B65" i="23"/>
  <c r="I64" i="23"/>
  <c r="K64" i="23" s="1"/>
  <c r="H64" i="23"/>
  <c r="G64" i="23"/>
  <c r="F64" i="23"/>
  <c r="E64" i="23"/>
  <c r="D64" i="23"/>
  <c r="C64" i="23"/>
  <c r="B64" i="23"/>
  <c r="H63" i="23"/>
  <c r="G63" i="23"/>
  <c r="I63" i="23" s="1"/>
  <c r="E63" i="23"/>
  <c r="F63" i="23" s="1"/>
  <c r="D63" i="23"/>
  <c r="C63" i="23"/>
  <c r="B63" i="23"/>
  <c r="H62" i="23"/>
  <c r="G62" i="23"/>
  <c r="I62" i="23" s="1"/>
  <c r="E62" i="23"/>
  <c r="D62" i="23"/>
  <c r="F62" i="23" s="1"/>
  <c r="C62" i="23"/>
  <c r="B62" i="23"/>
  <c r="I61" i="23"/>
  <c r="H61" i="23"/>
  <c r="G61" i="23"/>
  <c r="E61" i="23"/>
  <c r="D61" i="23"/>
  <c r="K61" i="23" s="1"/>
  <c r="C61" i="23"/>
  <c r="B61" i="23"/>
  <c r="H60" i="23"/>
  <c r="I60" i="23" s="1"/>
  <c r="G60" i="23"/>
  <c r="E60" i="23"/>
  <c r="D60" i="23"/>
  <c r="C60" i="23"/>
  <c r="B60" i="23"/>
  <c r="H59" i="23"/>
  <c r="G59" i="23"/>
  <c r="I59" i="23" s="1"/>
  <c r="F59" i="23"/>
  <c r="E59" i="23"/>
  <c r="D59" i="23"/>
  <c r="C59" i="23"/>
  <c r="B59" i="23"/>
  <c r="H58" i="23"/>
  <c r="G58" i="23"/>
  <c r="I58" i="23" s="1"/>
  <c r="E58" i="23"/>
  <c r="D58" i="23"/>
  <c r="C58" i="23"/>
  <c r="B58" i="23"/>
  <c r="H57" i="23"/>
  <c r="I57" i="23" s="1"/>
  <c r="G57" i="23"/>
  <c r="E57" i="23"/>
  <c r="D57" i="23"/>
  <c r="F57" i="23" s="1"/>
  <c r="C57" i="23"/>
  <c r="B57" i="23"/>
  <c r="I56" i="23"/>
  <c r="K56" i="23" s="1"/>
  <c r="H56" i="23"/>
  <c r="G56" i="23"/>
  <c r="F56" i="23"/>
  <c r="E56" i="23"/>
  <c r="D56" i="23"/>
  <c r="C56" i="23"/>
  <c r="B56" i="23"/>
  <c r="H55" i="23"/>
  <c r="G55" i="23"/>
  <c r="I55" i="23" s="1"/>
  <c r="K55" i="23" s="1"/>
  <c r="E55" i="23"/>
  <c r="F55" i="23" s="1"/>
  <c r="D55" i="23"/>
  <c r="C55" i="23"/>
  <c r="B55" i="23"/>
  <c r="H54" i="23"/>
  <c r="G54" i="23"/>
  <c r="I54" i="23" s="1"/>
  <c r="E54" i="23"/>
  <c r="D54" i="23"/>
  <c r="F54" i="23" s="1"/>
  <c r="C54" i="23"/>
  <c r="B54" i="23"/>
  <c r="I53" i="23"/>
  <c r="H53" i="23"/>
  <c r="G53" i="23"/>
  <c r="E53" i="23"/>
  <c r="D53" i="23"/>
  <c r="C53" i="23"/>
  <c r="B53" i="23"/>
  <c r="K52" i="23"/>
  <c r="H52" i="23"/>
  <c r="I52" i="23" s="1"/>
  <c r="G52" i="23"/>
  <c r="F52" i="23"/>
  <c r="E52" i="23"/>
  <c r="D52" i="23"/>
  <c r="C52" i="23"/>
  <c r="B52" i="23"/>
  <c r="H51" i="23"/>
  <c r="G51" i="23"/>
  <c r="I51" i="23" s="1"/>
  <c r="F51" i="23"/>
  <c r="E51" i="23"/>
  <c r="K51" i="23" s="1"/>
  <c r="D51" i="23"/>
  <c r="C51" i="23"/>
  <c r="B51" i="23"/>
  <c r="H50" i="23"/>
  <c r="G50" i="23"/>
  <c r="I50" i="23" s="1"/>
  <c r="E50" i="23"/>
  <c r="D50" i="23"/>
  <c r="C50" i="23"/>
  <c r="B50" i="23"/>
  <c r="I49" i="23"/>
  <c r="H49" i="23"/>
  <c r="G49" i="23"/>
  <c r="E49" i="23"/>
  <c r="D49" i="23"/>
  <c r="F49" i="23" s="1"/>
  <c r="C49" i="23"/>
  <c r="B49" i="23"/>
  <c r="I48" i="23"/>
  <c r="K48" i="23" s="1"/>
  <c r="H48" i="23"/>
  <c r="G48" i="23"/>
  <c r="F48" i="23"/>
  <c r="E48" i="23"/>
  <c r="D48" i="23"/>
  <c r="C48" i="23"/>
  <c r="B48" i="23"/>
  <c r="H47" i="23"/>
  <c r="G47" i="23"/>
  <c r="I47" i="23" s="1"/>
  <c r="E47" i="23"/>
  <c r="F47" i="23" s="1"/>
  <c r="D47" i="23"/>
  <c r="C47" i="23"/>
  <c r="B47" i="23"/>
  <c r="H46" i="23"/>
  <c r="G46" i="23"/>
  <c r="I46" i="23" s="1"/>
  <c r="E46" i="23"/>
  <c r="D46" i="23"/>
  <c r="F46" i="23" s="1"/>
  <c r="C46" i="23"/>
  <c r="B46" i="23"/>
  <c r="I45" i="23"/>
  <c r="H45" i="23"/>
  <c r="G45" i="23"/>
  <c r="E45" i="23"/>
  <c r="D45" i="23"/>
  <c r="C45" i="23"/>
  <c r="B45" i="23"/>
  <c r="K44" i="23"/>
  <c r="H44" i="23"/>
  <c r="I44" i="23" s="1"/>
  <c r="G44" i="23"/>
  <c r="F44" i="23"/>
  <c r="E44" i="23"/>
  <c r="D44" i="23"/>
  <c r="C44" i="23"/>
  <c r="B44" i="23"/>
  <c r="H43" i="23"/>
  <c r="G43" i="23"/>
  <c r="I43" i="23" s="1"/>
  <c r="F43" i="23"/>
  <c r="E43" i="23"/>
  <c r="K43" i="23" s="1"/>
  <c r="D43" i="23"/>
  <c r="C43" i="23"/>
  <c r="B43" i="23"/>
  <c r="H42" i="23"/>
  <c r="G42" i="23"/>
  <c r="I42" i="23" s="1"/>
  <c r="E42" i="23"/>
  <c r="D42" i="23"/>
  <c r="C42" i="23"/>
  <c r="B42" i="23"/>
  <c r="H41" i="23"/>
  <c r="I41" i="23" s="1"/>
  <c r="G41" i="23"/>
  <c r="E41" i="23"/>
  <c r="D41" i="23"/>
  <c r="F41" i="23" s="1"/>
  <c r="C41" i="23"/>
  <c r="B41" i="23"/>
  <c r="I40" i="23"/>
  <c r="K40" i="23" s="1"/>
  <c r="H40" i="23"/>
  <c r="G40" i="23"/>
  <c r="F40" i="23"/>
  <c r="E40" i="23"/>
  <c r="D40" i="23"/>
  <c r="C40" i="23"/>
  <c r="B40" i="23"/>
  <c r="K39" i="23"/>
  <c r="H39" i="23"/>
  <c r="G39" i="23"/>
  <c r="I39" i="23" s="1"/>
  <c r="F39" i="23"/>
  <c r="E39" i="23"/>
  <c r="D39" i="23"/>
  <c r="C39" i="23"/>
  <c r="B39" i="23"/>
  <c r="H38" i="23"/>
  <c r="G38" i="23"/>
  <c r="I38" i="23" s="1"/>
  <c r="E38" i="23"/>
  <c r="D38" i="23"/>
  <c r="F38" i="23" s="1"/>
  <c r="C38" i="23"/>
  <c r="B38" i="23"/>
  <c r="I37" i="23"/>
  <c r="H37" i="23"/>
  <c r="G37" i="23"/>
  <c r="E37" i="23"/>
  <c r="D37" i="23"/>
  <c r="C37" i="23"/>
  <c r="B37" i="23"/>
  <c r="I36" i="23"/>
  <c r="H36" i="23"/>
  <c r="G36" i="23"/>
  <c r="E36" i="23"/>
  <c r="D36" i="23"/>
  <c r="C36" i="23"/>
  <c r="B36" i="23"/>
  <c r="H35" i="23"/>
  <c r="G35" i="23"/>
  <c r="F35" i="23"/>
  <c r="E35" i="23"/>
  <c r="D35" i="23"/>
  <c r="C35" i="23"/>
  <c r="B35" i="23"/>
  <c r="H34" i="23"/>
  <c r="G34" i="23"/>
  <c r="I34" i="23" s="1"/>
  <c r="E34" i="23"/>
  <c r="D34" i="23"/>
  <c r="C34" i="23"/>
  <c r="B34" i="23"/>
  <c r="H33" i="23"/>
  <c r="I33" i="23" s="1"/>
  <c r="G33" i="23"/>
  <c r="E33" i="23"/>
  <c r="D33" i="23"/>
  <c r="F33" i="23" s="1"/>
  <c r="C33" i="23"/>
  <c r="B33" i="23"/>
  <c r="I32" i="23"/>
  <c r="K32" i="23" s="1"/>
  <c r="H32" i="23"/>
  <c r="G32" i="23"/>
  <c r="F32" i="23"/>
  <c r="E32" i="23"/>
  <c r="D32" i="23"/>
  <c r="C32" i="23"/>
  <c r="B32" i="23"/>
  <c r="H31" i="23"/>
  <c r="G31" i="23"/>
  <c r="I31" i="23" s="1"/>
  <c r="K31" i="23" s="1"/>
  <c r="F31" i="23"/>
  <c r="E31" i="23"/>
  <c r="D31" i="23"/>
  <c r="C31" i="23"/>
  <c r="B31" i="23"/>
  <c r="H30" i="23"/>
  <c r="G30" i="23"/>
  <c r="I30" i="23" s="1"/>
  <c r="E30" i="23"/>
  <c r="D30" i="23"/>
  <c r="F30" i="23" s="1"/>
  <c r="C30" i="23"/>
  <c r="B30" i="23"/>
  <c r="I29" i="23"/>
  <c r="H29" i="23"/>
  <c r="G29" i="23"/>
  <c r="E29" i="23"/>
  <c r="D29" i="23"/>
  <c r="K29" i="23" s="1"/>
  <c r="C29" i="23"/>
  <c r="B29" i="23"/>
  <c r="I28" i="23"/>
  <c r="H28" i="23"/>
  <c r="G28" i="23"/>
  <c r="E28" i="23"/>
  <c r="D28" i="23"/>
  <c r="C28" i="23"/>
  <c r="B28" i="23"/>
  <c r="H27" i="23"/>
  <c r="G27" i="23"/>
  <c r="K27" i="23" s="1"/>
  <c r="F27" i="23"/>
  <c r="E27" i="23"/>
  <c r="D27" i="23"/>
  <c r="C27" i="23"/>
  <c r="B27" i="23"/>
  <c r="H26" i="23"/>
  <c r="G26" i="23"/>
  <c r="I26" i="23" s="1"/>
  <c r="E26" i="23"/>
  <c r="D26" i="23"/>
  <c r="K26" i="23" s="1"/>
  <c r="C26" i="23"/>
  <c r="B26" i="23"/>
  <c r="H25" i="23"/>
  <c r="I25" i="23" s="1"/>
  <c r="G25" i="23"/>
  <c r="E25" i="23"/>
  <c r="D25" i="23"/>
  <c r="F25" i="23" s="1"/>
  <c r="C25" i="23"/>
  <c r="B25" i="23"/>
  <c r="I24" i="23"/>
  <c r="K24" i="23" s="1"/>
  <c r="H24" i="23"/>
  <c r="G24" i="23"/>
  <c r="F24" i="23"/>
  <c r="E24" i="23"/>
  <c r="D24" i="23"/>
  <c r="C24" i="23"/>
  <c r="B24" i="23"/>
  <c r="H23" i="23"/>
  <c r="G23" i="23"/>
  <c r="I23" i="23" s="1"/>
  <c r="K23" i="23" s="1"/>
  <c r="F23" i="23"/>
  <c r="E23" i="23"/>
  <c r="D23" i="23"/>
  <c r="C23" i="23"/>
  <c r="B23" i="23"/>
  <c r="H22" i="23"/>
  <c r="G22" i="23"/>
  <c r="I22" i="23" s="1"/>
  <c r="E22" i="23"/>
  <c r="D22" i="23"/>
  <c r="F22" i="23" s="1"/>
  <c r="C22" i="23"/>
  <c r="B22" i="23"/>
  <c r="I21" i="23"/>
  <c r="H21" i="23"/>
  <c r="G21" i="23"/>
  <c r="E21" i="23"/>
  <c r="D21" i="23"/>
  <c r="C21" i="23"/>
  <c r="B21" i="23"/>
  <c r="I20" i="23"/>
  <c r="H20" i="23"/>
  <c r="G20" i="23"/>
  <c r="E20" i="23"/>
  <c r="F20" i="23" s="1"/>
  <c r="D20" i="23"/>
  <c r="C20" i="23"/>
  <c r="B20" i="23"/>
  <c r="H19" i="23"/>
  <c r="G19" i="23"/>
  <c r="F19" i="23"/>
  <c r="E19" i="23"/>
  <c r="D19" i="23"/>
  <c r="C19" i="23"/>
  <c r="B19" i="23"/>
  <c r="H18" i="23"/>
  <c r="G18" i="23"/>
  <c r="I18" i="23" s="1"/>
  <c r="E18" i="23"/>
  <c r="D18" i="23"/>
  <c r="C18" i="23"/>
  <c r="B18" i="23"/>
  <c r="H17" i="23"/>
  <c r="I17" i="23" s="1"/>
  <c r="G17" i="23"/>
  <c r="E17" i="23"/>
  <c r="D17" i="23"/>
  <c r="F17" i="23" s="1"/>
  <c r="C17" i="23"/>
  <c r="B17" i="23"/>
  <c r="I16" i="23"/>
  <c r="K16" i="23" s="1"/>
  <c r="H16" i="23"/>
  <c r="G16" i="23"/>
  <c r="F16" i="23"/>
  <c r="E16" i="23"/>
  <c r="D16" i="23"/>
  <c r="C16" i="23"/>
  <c r="B16" i="23"/>
  <c r="H15" i="23"/>
  <c r="G15" i="23"/>
  <c r="I15" i="23" s="1"/>
  <c r="K15" i="23" s="1"/>
  <c r="F15" i="23"/>
  <c r="E15" i="23"/>
  <c r="D15" i="23"/>
  <c r="C15" i="23"/>
  <c r="B15" i="23"/>
  <c r="H14" i="23"/>
  <c r="G14" i="23"/>
  <c r="I14" i="23" s="1"/>
  <c r="E14" i="23"/>
  <c r="D14" i="23"/>
  <c r="F14" i="23" s="1"/>
  <c r="C14" i="23"/>
  <c r="B14" i="23"/>
  <c r="I13" i="23"/>
  <c r="H13" i="23"/>
  <c r="G13" i="23"/>
  <c r="E13" i="23"/>
  <c r="D13" i="23"/>
  <c r="C13" i="23"/>
  <c r="B13" i="23"/>
  <c r="I12" i="23"/>
  <c r="H12" i="23"/>
  <c r="G12" i="23"/>
  <c r="E12" i="23"/>
  <c r="D12" i="23"/>
  <c r="C12" i="23"/>
  <c r="B12" i="23"/>
  <c r="H11" i="23"/>
  <c r="G11" i="23"/>
  <c r="F11" i="23"/>
  <c r="E11" i="23"/>
  <c r="D11" i="23"/>
  <c r="C11" i="23"/>
  <c r="B11" i="23"/>
  <c r="H109" i="21"/>
  <c r="I109" i="21" s="1"/>
  <c r="G109" i="21"/>
  <c r="E109" i="21"/>
  <c r="D109" i="21"/>
  <c r="C109" i="21"/>
  <c r="B109" i="21"/>
  <c r="I108" i="21"/>
  <c r="H108" i="21"/>
  <c r="G108" i="21"/>
  <c r="E108" i="21"/>
  <c r="K108" i="21" s="1"/>
  <c r="D108" i="21"/>
  <c r="F108" i="21" s="1"/>
  <c r="C108" i="21"/>
  <c r="B108" i="21"/>
  <c r="H107" i="21"/>
  <c r="G107" i="21"/>
  <c r="I107" i="21" s="1"/>
  <c r="K107" i="21" s="1"/>
  <c r="F107" i="21"/>
  <c r="E107" i="21"/>
  <c r="D107" i="21"/>
  <c r="C107" i="21"/>
  <c r="B107" i="21"/>
  <c r="H106" i="21"/>
  <c r="G106" i="21"/>
  <c r="I106" i="21" s="1"/>
  <c r="E106" i="21"/>
  <c r="D106" i="21"/>
  <c r="C106" i="21"/>
  <c r="B106" i="21"/>
  <c r="H105" i="21"/>
  <c r="I105" i="21" s="1"/>
  <c r="G105" i="21"/>
  <c r="E105" i="21"/>
  <c r="D105" i="21"/>
  <c r="F105" i="21" s="1"/>
  <c r="C105" i="21"/>
  <c r="B105" i="21"/>
  <c r="I104" i="21"/>
  <c r="H104" i="21"/>
  <c r="G104" i="21"/>
  <c r="F104" i="21"/>
  <c r="E104" i="21"/>
  <c r="D104" i="21"/>
  <c r="K104" i="21" s="1"/>
  <c r="C104" i="21"/>
  <c r="B104" i="21"/>
  <c r="H103" i="21"/>
  <c r="G103" i="21"/>
  <c r="I103" i="21" s="1"/>
  <c r="K103" i="21" s="1"/>
  <c r="F103" i="21"/>
  <c r="E103" i="21"/>
  <c r="D103" i="21"/>
  <c r="C103" i="21"/>
  <c r="B103" i="21"/>
  <c r="H102" i="21"/>
  <c r="G102" i="21"/>
  <c r="I102" i="21" s="1"/>
  <c r="E102" i="21"/>
  <c r="D102" i="21"/>
  <c r="F102" i="21" s="1"/>
  <c r="C102" i="21"/>
  <c r="B102" i="21"/>
  <c r="I101" i="21"/>
  <c r="H101" i="21"/>
  <c r="G101" i="21"/>
  <c r="E101" i="21"/>
  <c r="D101" i="21"/>
  <c r="C101" i="21"/>
  <c r="B101" i="21"/>
  <c r="I100" i="21"/>
  <c r="H100" i="21"/>
  <c r="G100" i="21"/>
  <c r="E100" i="21"/>
  <c r="D100" i="21"/>
  <c r="C100" i="21"/>
  <c r="B100" i="21"/>
  <c r="H99" i="21"/>
  <c r="G99" i="21"/>
  <c r="I99" i="21" s="1"/>
  <c r="K99" i="21" s="1"/>
  <c r="F99" i="21"/>
  <c r="E99" i="21"/>
  <c r="D99" i="21"/>
  <c r="C99" i="21"/>
  <c r="B99" i="21"/>
  <c r="H98" i="21"/>
  <c r="G98" i="21"/>
  <c r="I98" i="21" s="1"/>
  <c r="E98" i="21"/>
  <c r="D98" i="21"/>
  <c r="C98" i="21"/>
  <c r="B98" i="21"/>
  <c r="H97" i="21"/>
  <c r="I97" i="21" s="1"/>
  <c r="G97" i="21"/>
  <c r="E97" i="21"/>
  <c r="D97" i="21"/>
  <c r="F97" i="21" s="1"/>
  <c r="C97" i="21"/>
  <c r="B97" i="21"/>
  <c r="I96" i="21"/>
  <c r="H96" i="21"/>
  <c r="G96" i="21"/>
  <c r="F96" i="21"/>
  <c r="E96" i="21"/>
  <c r="K96" i="21" s="1"/>
  <c r="D96" i="21"/>
  <c r="C96" i="21"/>
  <c r="B96" i="21"/>
  <c r="H95" i="21"/>
  <c r="G95" i="21"/>
  <c r="I95" i="21" s="1"/>
  <c r="K95" i="21" s="1"/>
  <c r="F95" i="21"/>
  <c r="E95" i="21"/>
  <c r="D95" i="21"/>
  <c r="C95" i="21"/>
  <c r="B95" i="21"/>
  <c r="H94" i="21"/>
  <c r="G94" i="21"/>
  <c r="I94" i="21" s="1"/>
  <c r="E94" i="21"/>
  <c r="D94" i="21"/>
  <c r="F94" i="21" s="1"/>
  <c r="C94" i="21"/>
  <c r="B94" i="21"/>
  <c r="I93" i="21"/>
  <c r="H93" i="21"/>
  <c r="G93" i="21"/>
  <c r="E93" i="21"/>
  <c r="D93" i="21"/>
  <c r="C93" i="21"/>
  <c r="B93" i="21"/>
  <c r="I92" i="21"/>
  <c r="H92" i="21"/>
  <c r="G92" i="21"/>
  <c r="E92" i="21"/>
  <c r="D92" i="21"/>
  <c r="C92" i="21"/>
  <c r="B92" i="21"/>
  <c r="H91" i="21"/>
  <c r="G91" i="21"/>
  <c r="I91" i="21" s="1"/>
  <c r="K91" i="21" s="1"/>
  <c r="F91" i="21"/>
  <c r="E91" i="21"/>
  <c r="D91" i="21"/>
  <c r="C91" i="21"/>
  <c r="B91" i="21"/>
  <c r="H90" i="21"/>
  <c r="G90" i="21"/>
  <c r="I90" i="21" s="1"/>
  <c r="E90" i="21"/>
  <c r="D90" i="21"/>
  <c r="C90" i="21"/>
  <c r="B90" i="21"/>
  <c r="H89" i="21"/>
  <c r="I89" i="21" s="1"/>
  <c r="G89" i="21"/>
  <c r="E89" i="21"/>
  <c r="D89" i="21"/>
  <c r="F89" i="21" s="1"/>
  <c r="C89" i="21"/>
  <c r="B89" i="21"/>
  <c r="I88" i="21"/>
  <c r="H88" i="21"/>
  <c r="G88" i="21"/>
  <c r="F88" i="21"/>
  <c r="E88" i="21"/>
  <c r="K88" i="21" s="1"/>
  <c r="D88" i="21"/>
  <c r="C88" i="21"/>
  <c r="B88" i="21"/>
  <c r="H87" i="21"/>
  <c r="G87" i="21"/>
  <c r="I87" i="21" s="1"/>
  <c r="K87" i="21" s="1"/>
  <c r="F87" i="21"/>
  <c r="E87" i="21"/>
  <c r="D87" i="21"/>
  <c r="C87" i="21"/>
  <c r="B87" i="21"/>
  <c r="H86" i="21"/>
  <c r="G86" i="21"/>
  <c r="I86" i="21" s="1"/>
  <c r="E86" i="21"/>
  <c r="D86" i="21"/>
  <c r="F86" i="21" s="1"/>
  <c r="C86" i="21"/>
  <c r="B86" i="21"/>
  <c r="I85" i="21"/>
  <c r="H85" i="21"/>
  <c r="G85" i="21"/>
  <c r="E85" i="21"/>
  <c r="D85" i="21"/>
  <c r="C85" i="21"/>
  <c r="B85" i="21"/>
  <c r="I84" i="21"/>
  <c r="H84" i="21"/>
  <c r="G84" i="21"/>
  <c r="E84" i="21"/>
  <c r="D84" i="21"/>
  <c r="C84" i="21"/>
  <c r="B84" i="21"/>
  <c r="H83" i="21"/>
  <c r="G83" i="21"/>
  <c r="I83" i="21" s="1"/>
  <c r="K83" i="21" s="1"/>
  <c r="F83" i="21"/>
  <c r="E83" i="21"/>
  <c r="D83" i="21"/>
  <c r="C83" i="21"/>
  <c r="B83" i="21"/>
  <c r="H82" i="21"/>
  <c r="G82" i="21"/>
  <c r="I82" i="21" s="1"/>
  <c r="E82" i="21"/>
  <c r="D82" i="21"/>
  <c r="C82" i="21"/>
  <c r="B82" i="21"/>
  <c r="H81" i="21"/>
  <c r="I81" i="21" s="1"/>
  <c r="G81" i="21"/>
  <c r="E81" i="21"/>
  <c r="D81" i="21"/>
  <c r="F81" i="21" s="1"/>
  <c r="C81" i="21"/>
  <c r="B81" i="21"/>
  <c r="I80" i="21"/>
  <c r="H80" i="21"/>
  <c r="G80" i="21"/>
  <c r="F80" i="21"/>
  <c r="E80" i="21"/>
  <c r="K80" i="21" s="1"/>
  <c r="D80" i="21"/>
  <c r="C80" i="21"/>
  <c r="B80" i="21"/>
  <c r="H79" i="21"/>
  <c r="G79" i="21"/>
  <c r="I79" i="21" s="1"/>
  <c r="K79" i="21" s="1"/>
  <c r="F79" i="21"/>
  <c r="E79" i="21"/>
  <c r="D79" i="21"/>
  <c r="C79" i="21"/>
  <c r="B79" i="21"/>
  <c r="H78" i="21"/>
  <c r="G78" i="21"/>
  <c r="I78" i="21" s="1"/>
  <c r="E78" i="21"/>
  <c r="D78" i="21"/>
  <c r="F78" i="21" s="1"/>
  <c r="C78" i="21"/>
  <c r="B78" i="21"/>
  <c r="I77" i="21"/>
  <c r="H77" i="21"/>
  <c r="G77" i="21"/>
  <c r="E77" i="21"/>
  <c r="D77" i="21"/>
  <c r="C77" i="21"/>
  <c r="B77" i="21"/>
  <c r="I76" i="21"/>
  <c r="H76" i="21"/>
  <c r="G76" i="21"/>
  <c r="E76" i="21"/>
  <c r="D76" i="21"/>
  <c r="C76" i="21"/>
  <c r="B76" i="21"/>
  <c r="H75" i="21"/>
  <c r="G75" i="21"/>
  <c r="I75" i="21" s="1"/>
  <c r="K75" i="21" s="1"/>
  <c r="F75" i="21"/>
  <c r="E75" i="21"/>
  <c r="D75" i="21"/>
  <c r="C75" i="21"/>
  <c r="B75" i="21"/>
  <c r="H74" i="21"/>
  <c r="G74" i="21"/>
  <c r="I74" i="21" s="1"/>
  <c r="E74" i="21"/>
  <c r="D74" i="21"/>
  <c r="C74" i="21"/>
  <c r="B74" i="21"/>
  <c r="H73" i="21"/>
  <c r="I73" i="21" s="1"/>
  <c r="G73" i="21"/>
  <c r="E73" i="21"/>
  <c r="D73" i="21"/>
  <c r="F73" i="21" s="1"/>
  <c r="C73" i="21"/>
  <c r="B73" i="21"/>
  <c r="I72" i="21"/>
  <c r="H72" i="21"/>
  <c r="G72" i="21"/>
  <c r="F72" i="21"/>
  <c r="E72" i="21"/>
  <c r="K72" i="21" s="1"/>
  <c r="D72" i="21"/>
  <c r="C72" i="21"/>
  <c r="B72" i="21"/>
  <c r="H71" i="21"/>
  <c r="G71" i="21"/>
  <c r="I71" i="21" s="1"/>
  <c r="K71" i="21" s="1"/>
  <c r="F71" i="21"/>
  <c r="E71" i="21"/>
  <c r="D71" i="21"/>
  <c r="C71" i="21"/>
  <c r="B71" i="21"/>
  <c r="H70" i="21"/>
  <c r="G70" i="21"/>
  <c r="I70" i="21" s="1"/>
  <c r="E70" i="21"/>
  <c r="D70" i="21"/>
  <c r="F70" i="21" s="1"/>
  <c r="C70" i="21"/>
  <c r="B70" i="21"/>
  <c r="I69" i="21"/>
  <c r="H69" i="21"/>
  <c r="G69" i="21"/>
  <c r="E69" i="21"/>
  <c r="D69" i="21"/>
  <c r="C69" i="21"/>
  <c r="B69" i="21"/>
  <c r="I68" i="21"/>
  <c r="H68" i="21"/>
  <c r="G68" i="21"/>
  <c r="E68" i="21"/>
  <c r="D68" i="21"/>
  <c r="C68" i="21"/>
  <c r="B68" i="21"/>
  <c r="H67" i="21"/>
  <c r="G67" i="21"/>
  <c r="I67" i="21" s="1"/>
  <c r="K67" i="21" s="1"/>
  <c r="F67" i="21"/>
  <c r="E67" i="21"/>
  <c r="D67" i="21"/>
  <c r="C67" i="21"/>
  <c r="B67" i="21"/>
  <c r="H66" i="21"/>
  <c r="G66" i="21"/>
  <c r="I66" i="21" s="1"/>
  <c r="E66" i="21"/>
  <c r="D66" i="21"/>
  <c r="C66" i="21"/>
  <c r="B66" i="21"/>
  <c r="H65" i="21"/>
  <c r="I65" i="21" s="1"/>
  <c r="G65" i="21"/>
  <c r="E65" i="21"/>
  <c r="D65" i="21"/>
  <c r="F65" i="21" s="1"/>
  <c r="C65" i="21"/>
  <c r="B65" i="21"/>
  <c r="I64" i="21"/>
  <c r="H64" i="21"/>
  <c r="G64" i="21"/>
  <c r="F64" i="21"/>
  <c r="E64" i="21"/>
  <c r="K64" i="21" s="1"/>
  <c r="D64" i="21"/>
  <c r="C64" i="21"/>
  <c r="B64" i="21"/>
  <c r="H63" i="21"/>
  <c r="G63" i="21"/>
  <c r="I63" i="21" s="1"/>
  <c r="K63" i="21" s="1"/>
  <c r="F63" i="21"/>
  <c r="E63" i="21"/>
  <c r="D63" i="21"/>
  <c r="C63" i="21"/>
  <c r="B63" i="21"/>
  <c r="H62" i="21"/>
  <c r="G62" i="21"/>
  <c r="I62" i="21" s="1"/>
  <c r="E62" i="21"/>
  <c r="D62" i="21"/>
  <c r="F62" i="21" s="1"/>
  <c r="C62" i="21"/>
  <c r="B62" i="21"/>
  <c r="I61" i="21"/>
  <c r="H61" i="21"/>
  <c r="G61" i="21"/>
  <c r="E61" i="21"/>
  <c r="D61" i="21"/>
  <c r="K61" i="21" s="1"/>
  <c r="C61" i="21"/>
  <c r="B61" i="21"/>
  <c r="I60" i="21"/>
  <c r="H60" i="21"/>
  <c r="G60" i="21"/>
  <c r="E60" i="21"/>
  <c r="D60" i="21"/>
  <c r="C60" i="21"/>
  <c r="B60" i="21"/>
  <c r="H59" i="21"/>
  <c r="G59" i="21"/>
  <c r="I59" i="21" s="1"/>
  <c r="K59" i="21" s="1"/>
  <c r="F59" i="21"/>
  <c r="E59" i="21"/>
  <c r="D59" i="21"/>
  <c r="C59" i="21"/>
  <c r="B59" i="21"/>
  <c r="H58" i="21"/>
  <c r="G58" i="21"/>
  <c r="I58" i="21" s="1"/>
  <c r="E58" i="21"/>
  <c r="D58" i="21"/>
  <c r="C58" i="21"/>
  <c r="B58" i="21"/>
  <c r="H57" i="21"/>
  <c r="I57" i="21" s="1"/>
  <c r="G57" i="21"/>
  <c r="E57" i="21"/>
  <c r="D57" i="21"/>
  <c r="F57" i="21" s="1"/>
  <c r="C57" i="21"/>
  <c r="B57" i="21"/>
  <c r="I56" i="21"/>
  <c r="H56" i="21"/>
  <c r="G56" i="21"/>
  <c r="F56" i="21"/>
  <c r="E56" i="21"/>
  <c r="K56" i="21" s="1"/>
  <c r="D56" i="21"/>
  <c r="C56" i="21"/>
  <c r="B56" i="21"/>
  <c r="H55" i="21"/>
  <c r="G55" i="21"/>
  <c r="I55" i="21" s="1"/>
  <c r="K55" i="21" s="1"/>
  <c r="F55" i="21"/>
  <c r="E55" i="21"/>
  <c r="D55" i="21"/>
  <c r="C55" i="21"/>
  <c r="B55" i="21"/>
  <c r="H54" i="21"/>
  <c r="G54" i="21"/>
  <c r="I54" i="21" s="1"/>
  <c r="E54" i="21"/>
  <c r="D54" i="21"/>
  <c r="F54" i="21" s="1"/>
  <c r="C54" i="21"/>
  <c r="B54" i="21"/>
  <c r="I53" i="21"/>
  <c r="H53" i="21"/>
  <c r="G53" i="21"/>
  <c r="E53" i="21"/>
  <c r="D53" i="21"/>
  <c r="C53" i="21"/>
  <c r="B53" i="21"/>
  <c r="K52" i="21"/>
  <c r="I52" i="21"/>
  <c r="H52" i="21"/>
  <c r="G52" i="21"/>
  <c r="F52" i="21"/>
  <c r="E52" i="21"/>
  <c r="D52" i="21"/>
  <c r="C52" i="21"/>
  <c r="B52" i="21"/>
  <c r="H51" i="21"/>
  <c r="G51" i="21"/>
  <c r="I51" i="21" s="1"/>
  <c r="K51" i="21" s="1"/>
  <c r="F51" i="21"/>
  <c r="E51" i="21"/>
  <c r="D51" i="21"/>
  <c r="C51" i="21"/>
  <c r="B51" i="21"/>
  <c r="H50" i="21"/>
  <c r="G50" i="21"/>
  <c r="I50" i="21" s="1"/>
  <c r="E50" i="21"/>
  <c r="D50" i="21"/>
  <c r="C50" i="21"/>
  <c r="B50" i="21"/>
  <c r="I49" i="21"/>
  <c r="H49" i="21"/>
  <c r="G49" i="21"/>
  <c r="E49" i="21"/>
  <c r="D49" i="21"/>
  <c r="F49" i="21" s="1"/>
  <c r="C49" i="21"/>
  <c r="B49" i="21"/>
  <c r="I48" i="21"/>
  <c r="H48" i="21"/>
  <c r="G48" i="21"/>
  <c r="F48" i="21"/>
  <c r="E48" i="21"/>
  <c r="K48" i="21" s="1"/>
  <c r="D48" i="21"/>
  <c r="C48" i="21"/>
  <c r="B48" i="21"/>
  <c r="H47" i="21"/>
  <c r="G47" i="21"/>
  <c r="I47" i="21" s="1"/>
  <c r="K47" i="21" s="1"/>
  <c r="F47" i="21"/>
  <c r="E47" i="21"/>
  <c r="D47" i="21"/>
  <c r="C47" i="21"/>
  <c r="B47" i="21"/>
  <c r="H46" i="21"/>
  <c r="G46" i="21"/>
  <c r="I46" i="21" s="1"/>
  <c r="E46" i="21"/>
  <c r="D46" i="21"/>
  <c r="F46" i="21" s="1"/>
  <c r="C46" i="21"/>
  <c r="B46" i="21"/>
  <c r="I45" i="21"/>
  <c r="H45" i="21"/>
  <c r="G45" i="21"/>
  <c r="E45" i="21"/>
  <c r="D45" i="21"/>
  <c r="K45" i="21" s="1"/>
  <c r="C45" i="21"/>
  <c r="B45" i="21"/>
  <c r="K44" i="21"/>
  <c r="I44" i="21"/>
  <c r="H44" i="21"/>
  <c r="G44" i="21"/>
  <c r="F44" i="21"/>
  <c r="E44" i="21"/>
  <c r="D44" i="21"/>
  <c r="C44" i="21"/>
  <c r="B44" i="21"/>
  <c r="H43" i="21"/>
  <c r="G43" i="21"/>
  <c r="I43" i="21" s="1"/>
  <c r="K43" i="21" s="1"/>
  <c r="F43" i="21"/>
  <c r="E43" i="21"/>
  <c r="D43" i="21"/>
  <c r="C43" i="21"/>
  <c r="B43" i="21"/>
  <c r="H42" i="21"/>
  <c r="G42" i="21"/>
  <c r="I42" i="21" s="1"/>
  <c r="E42" i="21"/>
  <c r="D42" i="21"/>
  <c r="C42" i="21"/>
  <c r="B42" i="21"/>
  <c r="H41" i="21"/>
  <c r="I41" i="21" s="1"/>
  <c r="G41" i="21"/>
  <c r="E41" i="21"/>
  <c r="D41" i="21"/>
  <c r="F41" i="21" s="1"/>
  <c r="C41" i="21"/>
  <c r="B41" i="21"/>
  <c r="I40" i="21"/>
  <c r="H40" i="21"/>
  <c r="G40" i="21"/>
  <c r="F40" i="21"/>
  <c r="E40" i="21"/>
  <c r="K40" i="21" s="1"/>
  <c r="D40" i="21"/>
  <c r="C40" i="21"/>
  <c r="B40" i="21"/>
  <c r="K39" i="21"/>
  <c r="H39" i="21"/>
  <c r="G39" i="21"/>
  <c r="I39" i="21" s="1"/>
  <c r="F39" i="21"/>
  <c r="E39" i="21"/>
  <c r="D39" i="21"/>
  <c r="C39" i="21"/>
  <c r="B39" i="21"/>
  <c r="H38" i="21"/>
  <c r="G38" i="21"/>
  <c r="I38" i="21" s="1"/>
  <c r="E38" i="21"/>
  <c r="D38" i="21"/>
  <c r="F38" i="21" s="1"/>
  <c r="C38" i="21"/>
  <c r="B38" i="21"/>
  <c r="I37" i="21"/>
  <c r="H37" i="21"/>
  <c r="G37" i="21"/>
  <c r="E37" i="21"/>
  <c r="D37" i="21"/>
  <c r="C37" i="21"/>
  <c r="B37" i="21"/>
  <c r="I36" i="21"/>
  <c r="H36" i="21"/>
  <c r="G36" i="21"/>
  <c r="E36" i="21"/>
  <c r="D36" i="21"/>
  <c r="C36" i="21"/>
  <c r="B36" i="21"/>
  <c r="H35" i="21"/>
  <c r="G35" i="21"/>
  <c r="I35" i="21" s="1"/>
  <c r="K35" i="21" s="1"/>
  <c r="F35" i="21"/>
  <c r="E35" i="21"/>
  <c r="D35" i="21"/>
  <c r="C35" i="21"/>
  <c r="B35" i="21"/>
  <c r="H34" i="21"/>
  <c r="G34" i="21"/>
  <c r="I34" i="21" s="1"/>
  <c r="E34" i="21"/>
  <c r="D34" i="21"/>
  <c r="C34" i="21"/>
  <c r="B34" i="21"/>
  <c r="H33" i="21"/>
  <c r="I33" i="21" s="1"/>
  <c r="G33" i="21"/>
  <c r="E33" i="21"/>
  <c r="D33" i="21"/>
  <c r="F33" i="21" s="1"/>
  <c r="C33" i="21"/>
  <c r="B33" i="21"/>
  <c r="I32" i="21"/>
  <c r="H32" i="21"/>
  <c r="G32" i="21"/>
  <c r="F32" i="21"/>
  <c r="E32" i="21"/>
  <c r="K32" i="21" s="1"/>
  <c r="D32" i="21"/>
  <c r="C32" i="21"/>
  <c r="B32" i="21"/>
  <c r="H31" i="21"/>
  <c r="G31" i="21"/>
  <c r="I31" i="21" s="1"/>
  <c r="K31" i="21" s="1"/>
  <c r="F31" i="21"/>
  <c r="E31" i="21"/>
  <c r="D31" i="21"/>
  <c r="C31" i="21"/>
  <c r="B31" i="21"/>
  <c r="H30" i="21"/>
  <c r="G30" i="21"/>
  <c r="I30" i="21" s="1"/>
  <c r="E30" i="21"/>
  <c r="D30" i="21"/>
  <c r="F30" i="21" s="1"/>
  <c r="C30" i="21"/>
  <c r="B30" i="21"/>
  <c r="I29" i="21"/>
  <c r="H29" i="21"/>
  <c r="G29" i="21"/>
  <c r="E29" i="21"/>
  <c r="D29" i="21"/>
  <c r="K29" i="21" s="1"/>
  <c r="C29" i="21"/>
  <c r="B29" i="21"/>
  <c r="I28" i="21"/>
  <c r="H28" i="21"/>
  <c r="G28" i="21"/>
  <c r="E28" i="21"/>
  <c r="D28" i="21"/>
  <c r="C28" i="21"/>
  <c r="B28" i="21"/>
  <c r="K27" i="21"/>
  <c r="H27" i="21"/>
  <c r="G27" i="21"/>
  <c r="I27" i="21" s="1"/>
  <c r="F27" i="21"/>
  <c r="E27" i="21"/>
  <c r="D27" i="21"/>
  <c r="C27" i="21"/>
  <c r="B27" i="21"/>
  <c r="H26" i="21"/>
  <c r="G26" i="21"/>
  <c r="I26" i="21" s="1"/>
  <c r="E26" i="21"/>
  <c r="D26" i="21"/>
  <c r="K26" i="21" s="1"/>
  <c r="C26" i="21"/>
  <c r="B26" i="21"/>
  <c r="H25" i="21"/>
  <c r="I25" i="21" s="1"/>
  <c r="G25" i="21"/>
  <c r="E25" i="21"/>
  <c r="D25" i="21"/>
  <c r="F25" i="21" s="1"/>
  <c r="C25" i="21"/>
  <c r="B25" i="21"/>
  <c r="I24" i="21"/>
  <c r="H24" i="21"/>
  <c r="G24" i="21"/>
  <c r="F24" i="21"/>
  <c r="E24" i="21"/>
  <c r="K24" i="21" s="1"/>
  <c r="D24" i="21"/>
  <c r="C24" i="21"/>
  <c r="B24" i="21"/>
  <c r="H23" i="21"/>
  <c r="G23" i="21"/>
  <c r="I23" i="21" s="1"/>
  <c r="K23" i="21" s="1"/>
  <c r="F23" i="21"/>
  <c r="E23" i="21"/>
  <c r="D23" i="21"/>
  <c r="C23" i="21"/>
  <c r="B23" i="21"/>
  <c r="H22" i="21"/>
  <c r="G22" i="21"/>
  <c r="I22" i="21" s="1"/>
  <c r="E22" i="21"/>
  <c r="D22" i="21"/>
  <c r="F22" i="21" s="1"/>
  <c r="C22" i="21"/>
  <c r="B22" i="21"/>
  <c r="I21" i="21"/>
  <c r="H21" i="21"/>
  <c r="G21" i="21"/>
  <c r="E21" i="21"/>
  <c r="D21" i="21"/>
  <c r="C21" i="21"/>
  <c r="B21" i="21"/>
  <c r="I20" i="21"/>
  <c r="H20" i="21"/>
  <c r="G20" i="21"/>
  <c r="E20" i="21"/>
  <c r="D20" i="21"/>
  <c r="C20" i="21"/>
  <c r="B20" i="21"/>
  <c r="K19" i="21"/>
  <c r="H19" i="21"/>
  <c r="G19" i="21"/>
  <c r="I19" i="21" s="1"/>
  <c r="F19" i="21"/>
  <c r="E19" i="21"/>
  <c r="D19" i="21"/>
  <c r="C19" i="21"/>
  <c r="B19" i="21"/>
  <c r="H18" i="21"/>
  <c r="G18" i="21"/>
  <c r="I18" i="21" s="1"/>
  <c r="E18" i="21"/>
  <c r="D18" i="21"/>
  <c r="C18" i="21"/>
  <c r="B18" i="21"/>
  <c r="H17" i="21"/>
  <c r="I17" i="21" s="1"/>
  <c r="G17" i="21"/>
  <c r="E17" i="21"/>
  <c r="D17" i="21"/>
  <c r="F17" i="21" s="1"/>
  <c r="C17" i="21"/>
  <c r="B17" i="21"/>
  <c r="I16" i="21"/>
  <c r="H16" i="21"/>
  <c r="G16" i="21"/>
  <c r="F16" i="21"/>
  <c r="E16" i="21"/>
  <c r="K16" i="21" s="1"/>
  <c r="D16" i="21"/>
  <c r="C16" i="21"/>
  <c r="B16" i="21"/>
  <c r="K15" i="21"/>
  <c r="H15" i="21"/>
  <c r="G15" i="21"/>
  <c r="I15" i="21" s="1"/>
  <c r="F15" i="21"/>
  <c r="E15" i="21"/>
  <c r="D15" i="21"/>
  <c r="C15" i="21"/>
  <c r="B15" i="21"/>
  <c r="H14" i="21"/>
  <c r="G14" i="21"/>
  <c r="I14" i="21" s="1"/>
  <c r="E14" i="21"/>
  <c r="D14" i="21"/>
  <c r="F14" i="21" s="1"/>
  <c r="C14" i="21"/>
  <c r="B14" i="21"/>
  <c r="I13" i="21"/>
  <c r="H13" i="21"/>
  <c r="G13" i="21"/>
  <c r="E13" i="21"/>
  <c r="D13" i="21"/>
  <c r="C13" i="21"/>
  <c r="B13" i="21"/>
  <c r="I12" i="21"/>
  <c r="H12" i="21"/>
  <c r="G12" i="21"/>
  <c r="E12" i="21"/>
  <c r="D12" i="21"/>
  <c r="C12" i="21"/>
  <c r="B12" i="21"/>
  <c r="H11" i="21"/>
  <c r="G11" i="21"/>
  <c r="I11" i="21" s="1"/>
  <c r="K11" i="21" s="1"/>
  <c r="F11" i="21"/>
  <c r="E11" i="21"/>
  <c r="D11" i="21"/>
  <c r="C11" i="21"/>
  <c r="B11" i="21"/>
  <c r="H109" i="19"/>
  <c r="I109" i="19" s="1"/>
  <c r="G109" i="19"/>
  <c r="E109" i="19"/>
  <c r="D109" i="19"/>
  <c r="C109" i="19"/>
  <c r="B109" i="19"/>
  <c r="H108" i="19"/>
  <c r="G108" i="19"/>
  <c r="I108" i="19" s="1"/>
  <c r="E108" i="19"/>
  <c r="K108" i="19" s="1"/>
  <c r="D108" i="19"/>
  <c r="F108" i="19" s="1"/>
  <c r="C108" i="19"/>
  <c r="B108" i="19"/>
  <c r="H107" i="19"/>
  <c r="G107" i="19"/>
  <c r="I107" i="19" s="1"/>
  <c r="F107" i="19"/>
  <c r="E107" i="19"/>
  <c r="D107" i="19"/>
  <c r="K107" i="19" s="1"/>
  <c r="C107" i="19"/>
  <c r="B107" i="19"/>
  <c r="H106" i="19"/>
  <c r="G106" i="19"/>
  <c r="I106" i="19" s="1"/>
  <c r="E106" i="19"/>
  <c r="D106" i="19"/>
  <c r="C106" i="19"/>
  <c r="B106" i="19"/>
  <c r="H105" i="19"/>
  <c r="G105" i="19"/>
  <c r="I105" i="19" s="1"/>
  <c r="F105" i="19"/>
  <c r="E105" i="19"/>
  <c r="D105" i="19"/>
  <c r="C105" i="19"/>
  <c r="B105" i="19"/>
  <c r="I104" i="19"/>
  <c r="H104" i="19"/>
  <c r="G104" i="19"/>
  <c r="F104" i="19"/>
  <c r="E104" i="19"/>
  <c r="D104" i="19"/>
  <c r="K104" i="19" s="1"/>
  <c r="C104" i="19"/>
  <c r="B104" i="19"/>
  <c r="H103" i="19"/>
  <c r="G103" i="19"/>
  <c r="I103" i="19" s="1"/>
  <c r="K103" i="19" s="1"/>
  <c r="F103" i="19"/>
  <c r="E103" i="19"/>
  <c r="D103" i="19"/>
  <c r="C103" i="19"/>
  <c r="B103" i="19"/>
  <c r="I102" i="19"/>
  <c r="H102" i="19"/>
  <c r="G102" i="19"/>
  <c r="E102" i="19"/>
  <c r="D102" i="19"/>
  <c r="F102" i="19" s="1"/>
  <c r="C102" i="19"/>
  <c r="B102" i="19"/>
  <c r="I101" i="19"/>
  <c r="H101" i="19"/>
  <c r="G101" i="19"/>
  <c r="E101" i="19"/>
  <c r="D101" i="19"/>
  <c r="C101" i="19"/>
  <c r="B101" i="19"/>
  <c r="I100" i="19"/>
  <c r="H100" i="19"/>
  <c r="G100" i="19"/>
  <c r="E100" i="19"/>
  <c r="D100" i="19"/>
  <c r="C100" i="19"/>
  <c r="B100" i="19"/>
  <c r="H99" i="19"/>
  <c r="G99" i="19"/>
  <c r="I99" i="19" s="1"/>
  <c r="F99" i="19"/>
  <c r="E99" i="19"/>
  <c r="D99" i="19"/>
  <c r="K99" i="19" s="1"/>
  <c r="C99" i="19"/>
  <c r="B99" i="19"/>
  <c r="H98" i="19"/>
  <c r="G98" i="19"/>
  <c r="I98" i="19" s="1"/>
  <c r="E98" i="19"/>
  <c r="D98" i="19"/>
  <c r="C98" i="19"/>
  <c r="B98" i="19"/>
  <c r="H97" i="19"/>
  <c r="I97" i="19" s="1"/>
  <c r="G97" i="19"/>
  <c r="F97" i="19"/>
  <c r="E97" i="19"/>
  <c r="D97" i="19"/>
  <c r="C97" i="19"/>
  <c r="B97" i="19"/>
  <c r="I96" i="19"/>
  <c r="H96" i="19"/>
  <c r="G96" i="19"/>
  <c r="F96" i="19"/>
  <c r="E96" i="19"/>
  <c r="K96" i="19" s="1"/>
  <c r="D96" i="19"/>
  <c r="C96" i="19"/>
  <c r="B96" i="19"/>
  <c r="H95" i="19"/>
  <c r="G95" i="19"/>
  <c r="I95" i="19" s="1"/>
  <c r="K95" i="19" s="1"/>
  <c r="F95" i="19"/>
  <c r="E95" i="19"/>
  <c r="D95" i="19"/>
  <c r="C95" i="19"/>
  <c r="B95" i="19"/>
  <c r="I94" i="19"/>
  <c r="H94" i="19"/>
  <c r="G94" i="19"/>
  <c r="E94" i="19"/>
  <c r="D94" i="19"/>
  <c r="F94" i="19" s="1"/>
  <c r="C94" i="19"/>
  <c r="B94" i="19"/>
  <c r="I93" i="19"/>
  <c r="H93" i="19"/>
  <c r="G93" i="19"/>
  <c r="E93" i="19"/>
  <c r="D93" i="19"/>
  <c r="C93" i="19"/>
  <c r="B93" i="19"/>
  <c r="I92" i="19"/>
  <c r="H92" i="19"/>
  <c r="G92" i="19"/>
  <c r="E92" i="19"/>
  <c r="D92" i="19"/>
  <c r="C92" i="19"/>
  <c r="B92" i="19"/>
  <c r="H91" i="19"/>
  <c r="G91" i="19"/>
  <c r="I91" i="19" s="1"/>
  <c r="F91" i="19"/>
  <c r="E91" i="19"/>
  <c r="D91" i="19"/>
  <c r="K91" i="19" s="1"/>
  <c r="C91" i="19"/>
  <c r="B91" i="19"/>
  <c r="H90" i="19"/>
  <c r="G90" i="19"/>
  <c r="I90" i="19" s="1"/>
  <c r="E90" i="19"/>
  <c r="D90" i="19"/>
  <c r="C90" i="19"/>
  <c r="B90" i="19"/>
  <c r="H89" i="19"/>
  <c r="I89" i="19" s="1"/>
  <c r="G89" i="19"/>
  <c r="F89" i="19"/>
  <c r="E89" i="19"/>
  <c r="D89" i="19"/>
  <c r="C89" i="19"/>
  <c r="B89" i="19"/>
  <c r="I88" i="19"/>
  <c r="H88" i="19"/>
  <c r="G88" i="19"/>
  <c r="F88" i="19"/>
  <c r="E88" i="19"/>
  <c r="K88" i="19" s="1"/>
  <c r="D88" i="19"/>
  <c r="C88" i="19"/>
  <c r="B88" i="19"/>
  <c r="H87" i="19"/>
  <c r="G87" i="19"/>
  <c r="I87" i="19" s="1"/>
  <c r="K87" i="19" s="1"/>
  <c r="F87" i="19"/>
  <c r="E87" i="19"/>
  <c r="D87" i="19"/>
  <c r="C87" i="19"/>
  <c r="B87" i="19"/>
  <c r="I86" i="19"/>
  <c r="H86" i="19"/>
  <c r="G86" i="19"/>
  <c r="E86" i="19"/>
  <c r="D86" i="19"/>
  <c r="F86" i="19" s="1"/>
  <c r="C86" i="19"/>
  <c r="B86" i="19"/>
  <c r="I85" i="19"/>
  <c r="H85" i="19"/>
  <c r="G85" i="19"/>
  <c r="E85" i="19"/>
  <c r="D85" i="19"/>
  <c r="C85" i="19"/>
  <c r="B85" i="19"/>
  <c r="I84" i="19"/>
  <c r="H84" i="19"/>
  <c r="G84" i="19"/>
  <c r="E84" i="19"/>
  <c r="D84" i="19"/>
  <c r="C84" i="19"/>
  <c r="B84" i="19"/>
  <c r="H83" i="19"/>
  <c r="G83" i="19"/>
  <c r="I83" i="19" s="1"/>
  <c r="F83" i="19"/>
  <c r="E83" i="19"/>
  <c r="D83" i="19"/>
  <c r="K83" i="19" s="1"/>
  <c r="C83" i="19"/>
  <c r="B83" i="19"/>
  <c r="H82" i="19"/>
  <c r="G82" i="19"/>
  <c r="I82" i="19" s="1"/>
  <c r="E82" i="19"/>
  <c r="D82" i="19"/>
  <c r="C82" i="19"/>
  <c r="B82" i="19"/>
  <c r="H81" i="19"/>
  <c r="I81" i="19" s="1"/>
  <c r="G81" i="19"/>
  <c r="F81" i="19"/>
  <c r="E81" i="19"/>
  <c r="D81" i="19"/>
  <c r="C81" i="19"/>
  <c r="B81" i="19"/>
  <c r="I80" i="19"/>
  <c r="H80" i="19"/>
  <c r="G80" i="19"/>
  <c r="F80" i="19"/>
  <c r="E80" i="19"/>
  <c r="K80" i="19" s="1"/>
  <c r="D80" i="19"/>
  <c r="C80" i="19"/>
  <c r="B80" i="19"/>
  <c r="H79" i="19"/>
  <c r="G79" i="19"/>
  <c r="I79" i="19" s="1"/>
  <c r="K79" i="19" s="1"/>
  <c r="F79" i="19"/>
  <c r="E79" i="19"/>
  <c r="D79" i="19"/>
  <c r="C79" i="19"/>
  <c r="B79" i="19"/>
  <c r="I78" i="19"/>
  <c r="H78" i="19"/>
  <c r="G78" i="19"/>
  <c r="E78" i="19"/>
  <c r="D78" i="19"/>
  <c r="F78" i="19" s="1"/>
  <c r="C78" i="19"/>
  <c r="B78" i="19"/>
  <c r="I77" i="19"/>
  <c r="H77" i="19"/>
  <c r="G77" i="19"/>
  <c r="E77" i="19"/>
  <c r="D77" i="19"/>
  <c r="C77" i="19"/>
  <c r="B77" i="19"/>
  <c r="I76" i="19"/>
  <c r="H76" i="19"/>
  <c r="G76" i="19"/>
  <c r="E76" i="19"/>
  <c r="D76" i="19"/>
  <c r="C76" i="19"/>
  <c r="B76" i="19"/>
  <c r="H75" i="19"/>
  <c r="G75" i="19"/>
  <c r="I75" i="19" s="1"/>
  <c r="F75" i="19"/>
  <c r="E75" i="19"/>
  <c r="D75" i="19"/>
  <c r="K75" i="19" s="1"/>
  <c r="C75" i="19"/>
  <c r="B75" i="19"/>
  <c r="H74" i="19"/>
  <c r="G74" i="19"/>
  <c r="I74" i="19" s="1"/>
  <c r="E74" i="19"/>
  <c r="D74" i="19"/>
  <c r="C74" i="19"/>
  <c r="B74" i="19"/>
  <c r="H73" i="19"/>
  <c r="I73" i="19" s="1"/>
  <c r="G73" i="19"/>
  <c r="F73" i="19"/>
  <c r="E73" i="19"/>
  <c r="D73" i="19"/>
  <c r="C73" i="19"/>
  <c r="B73" i="19"/>
  <c r="I72" i="19"/>
  <c r="H72" i="19"/>
  <c r="G72" i="19"/>
  <c r="F72" i="19"/>
  <c r="E72" i="19"/>
  <c r="K72" i="19" s="1"/>
  <c r="D72" i="19"/>
  <c r="C72" i="19"/>
  <c r="B72" i="19"/>
  <c r="H71" i="19"/>
  <c r="G71" i="19"/>
  <c r="I71" i="19" s="1"/>
  <c r="K71" i="19" s="1"/>
  <c r="F71" i="19"/>
  <c r="E71" i="19"/>
  <c r="D71" i="19"/>
  <c r="C71" i="19"/>
  <c r="B71" i="19"/>
  <c r="I70" i="19"/>
  <c r="H70" i="19"/>
  <c r="G70" i="19"/>
  <c r="E70" i="19"/>
  <c r="D70" i="19"/>
  <c r="F70" i="19" s="1"/>
  <c r="C70" i="19"/>
  <c r="B70" i="19"/>
  <c r="I69" i="19"/>
  <c r="H69" i="19"/>
  <c r="G69" i="19"/>
  <c r="E69" i="19"/>
  <c r="D69" i="19"/>
  <c r="C69" i="19"/>
  <c r="B69" i="19"/>
  <c r="I68" i="19"/>
  <c r="H68" i="19"/>
  <c r="G68" i="19"/>
  <c r="E68" i="19"/>
  <c r="D68" i="19"/>
  <c r="C68" i="19"/>
  <c r="B68" i="19"/>
  <c r="H67" i="19"/>
  <c r="G67" i="19"/>
  <c r="I67" i="19" s="1"/>
  <c r="F67" i="19"/>
  <c r="E67" i="19"/>
  <c r="D67" i="19"/>
  <c r="K67" i="19" s="1"/>
  <c r="C67" i="19"/>
  <c r="B67" i="19"/>
  <c r="H66" i="19"/>
  <c r="G66" i="19"/>
  <c r="I66" i="19" s="1"/>
  <c r="E66" i="19"/>
  <c r="D66" i="19"/>
  <c r="C66" i="19"/>
  <c r="B66" i="19"/>
  <c r="H65" i="19"/>
  <c r="I65" i="19" s="1"/>
  <c r="G65" i="19"/>
  <c r="F65" i="19"/>
  <c r="E65" i="19"/>
  <c r="D65" i="19"/>
  <c r="C65" i="19"/>
  <c r="B65" i="19"/>
  <c r="I64" i="19"/>
  <c r="H64" i="19"/>
  <c r="G64" i="19"/>
  <c r="F64" i="19"/>
  <c r="E64" i="19"/>
  <c r="K64" i="19" s="1"/>
  <c r="D64" i="19"/>
  <c r="C64" i="19"/>
  <c r="B64" i="19"/>
  <c r="H63" i="19"/>
  <c r="G63" i="19"/>
  <c r="I63" i="19" s="1"/>
  <c r="K63" i="19" s="1"/>
  <c r="F63" i="19"/>
  <c r="E63" i="19"/>
  <c r="D63" i="19"/>
  <c r="C63" i="19"/>
  <c r="B63" i="19"/>
  <c r="I62" i="19"/>
  <c r="H62" i="19"/>
  <c r="G62" i="19"/>
  <c r="E62" i="19"/>
  <c r="D62" i="19"/>
  <c r="F62" i="19" s="1"/>
  <c r="C62" i="19"/>
  <c r="B62" i="19"/>
  <c r="I61" i="19"/>
  <c r="H61" i="19"/>
  <c r="G61" i="19"/>
  <c r="E61" i="19"/>
  <c r="D61" i="19"/>
  <c r="K61" i="19" s="1"/>
  <c r="C61" i="19"/>
  <c r="B61" i="19"/>
  <c r="I60" i="19"/>
  <c r="H60" i="19"/>
  <c r="G60" i="19"/>
  <c r="E60" i="19"/>
  <c r="D60" i="19"/>
  <c r="C60" i="19"/>
  <c r="B60" i="19"/>
  <c r="H59" i="19"/>
  <c r="G59" i="19"/>
  <c r="I59" i="19" s="1"/>
  <c r="F59" i="19"/>
  <c r="E59" i="19"/>
  <c r="D59" i="19"/>
  <c r="K59" i="19" s="1"/>
  <c r="C59" i="19"/>
  <c r="B59" i="19"/>
  <c r="H58" i="19"/>
  <c r="G58" i="19"/>
  <c r="I58" i="19" s="1"/>
  <c r="E58" i="19"/>
  <c r="D58" i="19"/>
  <c r="C58" i="19"/>
  <c r="B58" i="19"/>
  <c r="H57" i="19"/>
  <c r="I57" i="19" s="1"/>
  <c r="G57" i="19"/>
  <c r="F57" i="19"/>
  <c r="E57" i="19"/>
  <c r="D57" i="19"/>
  <c r="C57" i="19"/>
  <c r="B57" i="19"/>
  <c r="I56" i="19"/>
  <c r="H56" i="19"/>
  <c r="G56" i="19"/>
  <c r="F56" i="19"/>
  <c r="E56" i="19"/>
  <c r="K56" i="19" s="1"/>
  <c r="D56" i="19"/>
  <c r="C56" i="19"/>
  <c r="B56" i="19"/>
  <c r="H55" i="19"/>
  <c r="G55" i="19"/>
  <c r="I55" i="19" s="1"/>
  <c r="K55" i="19" s="1"/>
  <c r="F55" i="19"/>
  <c r="E55" i="19"/>
  <c r="D55" i="19"/>
  <c r="C55" i="19"/>
  <c r="B55" i="19"/>
  <c r="I54" i="19"/>
  <c r="H54" i="19"/>
  <c r="G54" i="19"/>
  <c r="E54" i="19"/>
  <c r="D54" i="19"/>
  <c r="F54" i="19" s="1"/>
  <c r="C54" i="19"/>
  <c r="B54" i="19"/>
  <c r="I53" i="19"/>
  <c r="H53" i="19"/>
  <c r="G53" i="19"/>
  <c r="E53" i="19"/>
  <c r="D53" i="19"/>
  <c r="C53" i="19"/>
  <c r="B53" i="19"/>
  <c r="K52" i="19"/>
  <c r="I52" i="19"/>
  <c r="H52" i="19"/>
  <c r="G52" i="19"/>
  <c r="F52" i="19"/>
  <c r="E52" i="19"/>
  <c r="D52" i="19"/>
  <c r="C52" i="19"/>
  <c r="B52" i="19"/>
  <c r="H51" i="19"/>
  <c r="G51" i="19"/>
  <c r="I51" i="19" s="1"/>
  <c r="F51" i="19"/>
  <c r="E51" i="19"/>
  <c r="D51" i="19"/>
  <c r="K51" i="19" s="1"/>
  <c r="C51" i="19"/>
  <c r="B51" i="19"/>
  <c r="H50" i="19"/>
  <c r="G50" i="19"/>
  <c r="I50" i="19" s="1"/>
  <c r="E50" i="19"/>
  <c r="D50" i="19"/>
  <c r="C50" i="19"/>
  <c r="B50" i="19"/>
  <c r="I49" i="19"/>
  <c r="H49" i="19"/>
  <c r="G49" i="19"/>
  <c r="F49" i="19"/>
  <c r="E49" i="19"/>
  <c r="D49" i="19"/>
  <c r="K49" i="19" s="1"/>
  <c r="C49" i="19"/>
  <c r="B49" i="19"/>
  <c r="I48" i="19"/>
  <c r="H48" i="19"/>
  <c r="G48" i="19"/>
  <c r="F48" i="19"/>
  <c r="E48" i="19"/>
  <c r="K48" i="19" s="1"/>
  <c r="D48" i="19"/>
  <c r="C48" i="19"/>
  <c r="B48" i="19"/>
  <c r="H47" i="19"/>
  <c r="G47" i="19"/>
  <c r="I47" i="19" s="1"/>
  <c r="K47" i="19" s="1"/>
  <c r="F47" i="19"/>
  <c r="E47" i="19"/>
  <c r="D47" i="19"/>
  <c r="C47" i="19"/>
  <c r="B47" i="19"/>
  <c r="I46" i="19"/>
  <c r="H46" i="19"/>
  <c r="G46" i="19"/>
  <c r="E46" i="19"/>
  <c r="D46" i="19"/>
  <c r="F46" i="19" s="1"/>
  <c r="C46" i="19"/>
  <c r="B46" i="19"/>
  <c r="I45" i="19"/>
  <c r="H45" i="19"/>
  <c r="G45" i="19"/>
  <c r="E45" i="19"/>
  <c r="D45" i="19"/>
  <c r="C45" i="19"/>
  <c r="B45" i="19"/>
  <c r="K44" i="19"/>
  <c r="I44" i="19"/>
  <c r="H44" i="19"/>
  <c r="G44" i="19"/>
  <c r="F44" i="19"/>
  <c r="E44" i="19"/>
  <c r="D44" i="19"/>
  <c r="C44" i="19"/>
  <c r="B44" i="19"/>
  <c r="H43" i="19"/>
  <c r="G43" i="19"/>
  <c r="I43" i="19" s="1"/>
  <c r="F43" i="19"/>
  <c r="E43" i="19"/>
  <c r="D43" i="19"/>
  <c r="C43" i="19"/>
  <c r="B43" i="19"/>
  <c r="H42" i="19"/>
  <c r="G42" i="19"/>
  <c r="I42" i="19" s="1"/>
  <c r="E42" i="19"/>
  <c r="D42" i="19"/>
  <c r="C42" i="19"/>
  <c r="B42" i="19"/>
  <c r="H41" i="19"/>
  <c r="I41" i="19" s="1"/>
  <c r="G41" i="19"/>
  <c r="F41" i="19"/>
  <c r="E41" i="19"/>
  <c r="D41" i="19"/>
  <c r="K41" i="19" s="1"/>
  <c r="C41" i="19"/>
  <c r="B41" i="19"/>
  <c r="I40" i="19"/>
  <c r="H40" i="19"/>
  <c r="G40" i="19"/>
  <c r="F40" i="19"/>
  <c r="E40" i="19"/>
  <c r="K40" i="19" s="1"/>
  <c r="D40" i="19"/>
  <c r="C40" i="19"/>
  <c r="B40" i="19"/>
  <c r="K39" i="19"/>
  <c r="H39" i="19"/>
  <c r="G39" i="19"/>
  <c r="I39" i="19" s="1"/>
  <c r="F39" i="19"/>
  <c r="E39" i="19"/>
  <c r="D39" i="19"/>
  <c r="C39" i="19"/>
  <c r="B39" i="19"/>
  <c r="I38" i="19"/>
  <c r="H38" i="19"/>
  <c r="G38" i="19"/>
  <c r="E38" i="19"/>
  <c r="D38" i="19"/>
  <c r="F38" i="19" s="1"/>
  <c r="C38" i="19"/>
  <c r="B38" i="19"/>
  <c r="I37" i="19"/>
  <c r="H37" i="19"/>
  <c r="G37" i="19"/>
  <c r="E37" i="19"/>
  <c r="D37" i="19"/>
  <c r="C37" i="19"/>
  <c r="B37" i="19"/>
  <c r="I36" i="19"/>
  <c r="H36" i="19"/>
  <c r="G36" i="19"/>
  <c r="E36" i="19"/>
  <c r="D36" i="19"/>
  <c r="C36" i="19"/>
  <c r="B36" i="19"/>
  <c r="H35" i="19"/>
  <c r="G35" i="19"/>
  <c r="I35" i="19" s="1"/>
  <c r="F35" i="19"/>
  <c r="E35" i="19"/>
  <c r="D35" i="19"/>
  <c r="C35" i="19"/>
  <c r="B35" i="19"/>
  <c r="H34" i="19"/>
  <c r="G34" i="19"/>
  <c r="I34" i="19" s="1"/>
  <c r="E34" i="19"/>
  <c r="D34" i="19"/>
  <c r="C34" i="19"/>
  <c r="B34" i="19"/>
  <c r="H33" i="19"/>
  <c r="I33" i="19" s="1"/>
  <c r="G33" i="19"/>
  <c r="F33" i="19"/>
  <c r="E33" i="19"/>
  <c r="D33" i="19"/>
  <c r="K33" i="19" s="1"/>
  <c r="C33" i="19"/>
  <c r="B33" i="19"/>
  <c r="I32" i="19"/>
  <c r="H32" i="19"/>
  <c r="G32" i="19"/>
  <c r="F32" i="19"/>
  <c r="E32" i="19"/>
  <c r="K32" i="19" s="1"/>
  <c r="D32" i="19"/>
  <c r="C32" i="19"/>
  <c r="B32" i="19"/>
  <c r="H31" i="19"/>
  <c r="G31" i="19"/>
  <c r="I31" i="19" s="1"/>
  <c r="K31" i="19" s="1"/>
  <c r="F31" i="19"/>
  <c r="E31" i="19"/>
  <c r="D31" i="19"/>
  <c r="C31" i="19"/>
  <c r="B31" i="19"/>
  <c r="I30" i="19"/>
  <c r="H30" i="19"/>
  <c r="G30" i="19"/>
  <c r="E30" i="19"/>
  <c r="D30" i="19"/>
  <c r="F30" i="19" s="1"/>
  <c r="C30" i="19"/>
  <c r="B30" i="19"/>
  <c r="I29" i="19"/>
  <c r="H29" i="19"/>
  <c r="G29" i="19"/>
  <c r="E29" i="19"/>
  <c r="D29" i="19"/>
  <c r="K29" i="19" s="1"/>
  <c r="C29" i="19"/>
  <c r="B29" i="19"/>
  <c r="I28" i="19"/>
  <c r="H28" i="19"/>
  <c r="G28" i="19"/>
  <c r="E28" i="19"/>
  <c r="D28" i="19"/>
  <c r="C28" i="19"/>
  <c r="B28" i="19"/>
  <c r="H27" i="19"/>
  <c r="G27" i="19"/>
  <c r="I27" i="19" s="1"/>
  <c r="F27" i="19"/>
  <c r="E27" i="19"/>
  <c r="D27" i="19"/>
  <c r="K27" i="19" s="1"/>
  <c r="C27" i="19"/>
  <c r="B27" i="19"/>
  <c r="H26" i="19"/>
  <c r="G26" i="19"/>
  <c r="I26" i="19" s="1"/>
  <c r="E26" i="19"/>
  <c r="D26" i="19"/>
  <c r="K26" i="19" s="1"/>
  <c r="C26" i="19"/>
  <c r="B26" i="19"/>
  <c r="H25" i="19"/>
  <c r="I25" i="19" s="1"/>
  <c r="G25" i="19"/>
  <c r="F25" i="19"/>
  <c r="E25" i="19"/>
  <c r="D25" i="19"/>
  <c r="K25" i="19" s="1"/>
  <c r="C25" i="19"/>
  <c r="B25" i="19"/>
  <c r="I24" i="19"/>
  <c r="H24" i="19"/>
  <c r="G24" i="19"/>
  <c r="F24" i="19"/>
  <c r="E24" i="19"/>
  <c r="K24" i="19" s="1"/>
  <c r="D24" i="19"/>
  <c r="C24" i="19"/>
  <c r="B24" i="19"/>
  <c r="H23" i="19"/>
  <c r="G23" i="19"/>
  <c r="I23" i="19" s="1"/>
  <c r="K23" i="19" s="1"/>
  <c r="F23" i="19"/>
  <c r="E23" i="19"/>
  <c r="D23" i="19"/>
  <c r="C23" i="19"/>
  <c r="B23" i="19"/>
  <c r="I22" i="19"/>
  <c r="H22" i="19"/>
  <c r="G22" i="19"/>
  <c r="E22" i="19"/>
  <c r="D22" i="19"/>
  <c r="F22" i="19" s="1"/>
  <c r="C22" i="19"/>
  <c r="B22" i="19"/>
  <c r="I21" i="19"/>
  <c r="H21" i="19"/>
  <c r="G21" i="19"/>
  <c r="E21" i="19"/>
  <c r="D21" i="19"/>
  <c r="C21" i="19"/>
  <c r="B21" i="19"/>
  <c r="I20" i="19"/>
  <c r="H20" i="19"/>
  <c r="G20" i="19"/>
  <c r="E20" i="19"/>
  <c r="D20" i="19"/>
  <c r="C20" i="19"/>
  <c r="B20" i="19"/>
  <c r="H19" i="19"/>
  <c r="G19" i="19"/>
  <c r="I19" i="19" s="1"/>
  <c r="F19" i="19"/>
  <c r="E19" i="19"/>
  <c r="D19" i="19"/>
  <c r="C19" i="19"/>
  <c r="B19" i="19"/>
  <c r="H18" i="19"/>
  <c r="G18" i="19"/>
  <c r="I18" i="19" s="1"/>
  <c r="E18" i="19"/>
  <c r="D18" i="19"/>
  <c r="C18" i="19"/>
  <c r="B18" i="19"/>
  <c r="H17" i="19"/>
  <c r="I17" i="19" s="1"/>
  <c r="G17" i="19"/>
  <c r="F17" i="19"/>
  <c r="E17" i="19"/>
  <c r="D17" i="19"/>
  <c r="K17" i="19" s="1"/>
  <c r="C17" i="19"/>
  <c r="B17" i="19"/>
  <c r="I16" i="19"/>
  <c r="H16" i="19"/>
  <c r="G16" i="19"/>
  <c r="F16" i="19"/>
  <c r="E16" i="19"/>
  <c r="K16" i="19" s="1"/>
  <c r="D16" i="19"/>
  <c r="C16" i="19"/>
  <c r="B16" i="19"/>
  <c r="H15" i="19"/>
  <c r="G15" i="19"/>
  <c r="I15" i="19" s="1"/>
  <c r="K15" i="19" s="1"/>
  <c r="F15" i="19"/>
  <c r="E15" i="19"/>
  <c r="D15" i="19"/>
  <c r="C15" i="19"/>
  <c r="B15" i="19"/>
  <c r="I14" i="19"/>
  <c r="H14" i="19"/>
  <c r="G14" i="19"/>
  <c r="E14" i="19"/>
  <c r="D14" i="19"/>
  <c r="F14" i="19" s="1"/>
  <c r="C14" i="19"/>
  <c r="B14" i="19"/>
  <c r="I13" i="19"/>
  <c r="H13" i="19"/>
  <c r="G13" i="19"/>
  <c r="E13" i="19"/>
  <c r="D13" i="19"/>
  <c r="C13" i="19"/>
  <c r="B13" i="19"/>
  <c r="I12" i="19"/>
  <c r="H12" i="19"/>
  <c r="G12" i="19"/>
  <c r="E12" i="19"/>
  <c r="D12" i="19"/>
  <c r="C12" i="19"/>
  <c r="B12" i="19"/>
  <c r="H11" i="19"/>
  <c r="G11" i="19"/>
  <c r="I11" i="19" s="1"/>
  <c r="F11" i="19"/>
  <c r="E11" i="19"/>
  <c r="D11" i="19"/>
  <c r="C11" i="19"/>
  <c r="B11" i="19"/>
  <c r="H109" i="17"/>
  <c r="G109" i="17"/>
  <c r="I109" i="17" s="1"/>
  <c r="E109" i="17"/>
  <c r="D109" i="17"/>
  <c r="C109" i="17"/>
  <c r="B109" i="17"/>
  <c r="H108" i="17"/>
  <c r="I108" i="17" s="1"/>
  <c r="G108" i="17"/>
  <c r="E108" i="17"/>
  <c r="D108" i="17"/>
  <c r="C108" i="17"/>
  <c r="B108" i="17"/>
  <c r="H107" i="17"/>
  <c r="G107" i="17"/>
  <c r="I107" i="17" s="1"/>
  <c r="F107" i="17"/>
  <c r="E107" i="17"/>
  <c r="D107" i="17"/>
  <c r="K107" i="17" s="1"/>
  <c r="C107" i="17"/>
  <c r="B107" i="17"/>
  <c r="H106" i="17"/>
  <c r="G106" i="17"/>
  <c r="I106" i="17" s="1"/>
  <c r="E106" i="17"/>
  <c r="D106" i="17"/>
  <c r="C106" i="17"/>
  <c r="B106" i="17"/>
  <c r="H105" i="17"/>
  <c r="I105" i="17" s="1"/>
  <c r="G105" i="17"/>
  <c r="F105" i="17"/>
  <c r="E105" i="17"/>
  <c r="D105" i="17"/>
  <c r="K105" i="17" s="1"/>
  <c r="C105" i="17"/>
  <c r="B105" i="17"/>
  <c r="I104" i="17"/>
  <c r="K104" i="17" s="1"/>
  <c r="H104" i="17"/>
  <c r="G104" i="17"/>
  <c r="F104" i="17"/>
  <c r="E104" i="17"/>
  <c r="D104" i="17"/>
  <c r="C104" i="17"/>
  <c r="B104" i="17"/>
  <c r="H103" i="17"/>
  <c r="G103" i="17"/>
  <c r="I103" i="17" s="1"/>
  <c r="K103" i="17" s="1"/>
  <c r="E103" i="17"/>
  <c r="F103" i="17" s="1"/>
  <c r="D103" i="17"/>
  <c r="C103" i="17"/>
  <c r="B103" i="17"/>
  <c r="I102" i="17"/>
  <c r="H102" i="17"/>
  <c r="G102" i="17"/>
  <c r="E102" i="17"/>
  <c r="D102" i="17"/>
  <c r="F102" i="17" s="1"/>
  <c r="C102" i="17"/>
  <c r="B102" i="17"/>
  <c r="I101" i="17"/>
  <c r="H101" i="17"/>
  <c r="G101" i="17"/>
  <c r="E101" i="17"/>
  <c r="D101" i="17"/>
  <c r="C101" i="17"/>
  <c r="B101" i="17"/>
  <c r="H100" i="17"/>
  <c r="I100" i="17" s="1"/>
  <c r="G100" i="17"/>
  <c r="E100" i="17"/>
  <c r="F100" i="17" s="1"/>
  <c r="D100" i="17"/>
  <c r="K100" i="17" s="1"/>
  <c r="C100" i="17"/>
  <c r="B100" i="17"/>
  <c r="H99" i="17"/>
  <c r="G99" i="17"/>
  <c r="I99" i="17" s="1"/>
  <c r="F99" i="17"/>
  <c r="E99" i="17"/>
  <c r="D99" i="17"/>
  <c r="K99" i="17" s="1"/>
  <c r="C99" i="17"/>
  <c r="B99" i="17"/>
  <c r="H98" i="17"/>
  <c r="G98" i="17"/>
  <c r="I98" i="17" s="1"/>
  <c r="F98" i="17"/>
  <c r="E98" i="17"/>
  <c r="D98" i="17"/>
  <c r="K98" i="17" s="1"/>
  <c r="C98" i="17"/>
  <c r="B98" i="17"/>
  <c r="H97" i="17"/>
  <c r="I97" i="17" s="1"/>
  <c r="G97" i="17"/>
  <c r="E97" i="17"/>
  <c r="F97" i="17" s="1"/>
  <c r="D97" i="17"/>
  <c r="C97" i="17"/>
  <c r="B97" i="17"/>
  <c r="I96" i="17"/>
  <c r="K96" i="17" s="1"/>
  <c r="H96" i="17"/>
  <c r="G96" i="17"/>
  <c r="F96" i="17"/>
  <c r="E96" i="17"/>
  <c r="D96" i="17"/>
  <c r="C96" i="17"/>
  <c r="B96" i="17"/>
  <c r="K95" i="17"/>
  <c r="I95" i="17"/>
  <c r="H95" i="17"/>
  <c r="G95" i="17"/>
  <c r="F95" i="17"/>
  <c r="E95" i="17"/>
  <c r="D95" i="17"/>
  <c r="C95" i="17"/>
  <c r="B95" i="17"/>
  <c r="H94" i="17"/>
  <c r="I94" i="17" s="1"/>
  <c r="G94" i="17"/>
  <c r="E94" i="17"/>
  <c r="D94" i="17"/>
  <c r="F94" i="17" s="1"/>
  <c r="C94" i="17"/>
  <c r="B94" i="17"/>
  <c r="I93" i="17"/>
  <c r="H93" i="17"/>
  <c r="G93" i="17"/>
  <c r="E93" i="17"/>
  <c r="D93" i="17"/>
  <c r="C93" i="17"/>
  <c r="B93" i="17"/>
  <c r="I92" i="17"/>
  <c r="H92" i="17"/>
  <c r="G92" i="17"/>
  <c r="E92" i="17"/>
  <c r="F92" i="17" s="1"/>
  <c r="D92" i="17"/>
  <c r="C92" i="17"/>
  <c r="B92" i="17"/>
  <c r="H91" i="17"/>
  <c r="G91" i="17"/>
  <c r="I91" i="17" s="1"/>
  <c r="F91" i="17"/>
  <c r="E91" i="17"/>
  <c r="D91" i="17"/>
  <c r="K91" i="17" s="1"/>
  <c r="C91" i="17"/>
  <c r="B91" i="17"/>
  <c r="H90" i="17"/>
  <c r="G90" i="17"/>
  <c r="I90" i="17" s="1"/>
  <c r="F90" i="17"/>
  <c r="E90" i="17"/>
  <c r="D90" i="17"/>
  <c r="K90" i="17" s="1"/>
  <c r="C90" i="17"/>
  <c r="B90" i="17"/>
  <c r="H89" i="17"/>
  <c r="I89" i="17" s="1"/>
  <c r="G89" i="17"/>
  <c r="E89" i="17"/>
  <c r="F89" i="17" s="1"/>
  <c r="D89" i="17"/>
  <c r="C89" i="17"/>
  <c r="B89" i="17"/>
  <c r="I88" i="17"/>
  <c r="K88" i="17" s="1"/>
  <c r="H88" i="17"/>
  <c r="G88" i="17"/>
  <c r="F88" i="17"/>
  <c r="E88" i="17"/>
  <c r="D88" i="17"/>
  <c r="C88" i="17"/>
  <c r="B88" i="17"/>
  <c r="K87" i="17"/>
  <c r="I87" i="17"/>
  <c r="H87" i="17"/>
  <c r="G87" i="17"/>
  <c r="F87" i="17"/>
  <c r="E87" i="17"/>
  <c r="D87" i="17"/>
  <c r="C87" i="17"/>
  <c r="B87" i="17"/>
  <c r="H86" i="17"/>
  <c r="I86" i="17" s="1"/>
  <c r="G86" i="17"/>
  <c r="E86" i="17"/>
  <c r="D86" i="17"/>
  <c r="F86" i="17" s="1"/>
  <c r="C86" i="17"/>
  <c r="B86" i="17"/>
  <c r="I85" i="17"/>
  <c r="H85" i="17"/>
  <c r="G85" i="17"/>
  <c r="E85" i="17"/>
  <c r="D85" i="17"/>
  <c r="C85" i="17"/>
  <c r="B85" i="17"/>
  <c r="I84" i="17"/>
  <c r="H84" i="17"/>
  <c r="G84" i="17"/>
  <c r="E84" i="17"/>
  <c r="F84" i="17" s="1"/>
  <c r="D84" i="17"/>
  <c r="C84" i="17"/>
  <c r="B84" i="17"/>
  <c r="H83" i="17"/>
  <c r="G83" i="17"/>
  <c r="I83" i="17" s="1"/>
  <c r="F83" i="17"/>
  <c r="E83" i="17"/>
  <c r="D83" i="17"/>
  <c r="K83" i="17" s="1"/>
  <c r="C83" i="17"/>
  <c r="B83" i="17"/>
  <c r="H82" i="17"/>
  <c r="G82" i="17"/>
  <c r="I82" i="17" s="1"/>
  <c r="F82" i="17"/>
  <c r="E82" i="17"/>
  <c r="D82" i="17"/>
  <c r="K82" i="17" s="1"/>
  <c r="C82" i="17"/>
  <c r="B82" i="17"/>
  <c r="H81" i="17"/>
  <c r="I81" i="17" s="1"/>
  <c r="G81" i="17"/>
  <c r="E81" i="17"/>
  <c r="F81" i="17" s="1"/>
  <c r="D81" i="17"/>
  <c r="C81" i="17"/>
  <c r="B81" i="17"/>
  <c r="I80" i="17"/>
  <c r="K80" i="17" s="1"/>
  <c r="H80" i="17"/>
  <c r="G80" i="17"/>
  <c r="F80" i="17"/>
  <c r="E80" i="17"/>
  <c r="D80" i="17"/>
  <c r="C80" i="17"/>
  <c r="B80" i="17"/>
  <c r="K79" i="17"/>
  <c r="I79" i="17"/>
  <c r="H79" i="17"/>
  <c r="G79" i="17"/>
  <c r="F79" i="17"/>
  <c r="E79" i="17"/>
  <c r="D79" i="17"/>
  <c r="C79" i="17"/>
  <c r="B79" i="17"/>
  <c r="H78" i="17"/>
  <c r="I78" i="17" s="1"/>
  <c r="G78" i="17"/>
  <c r="E78" i="17"/>
  <c r="D78" i="17"/>
  <c r="F78" i="17" s="1"/>
  <c r="C78" i="17"/>
  <c r="B78" i="17"/>
  <c r="I77" i="17"/>
  <c r="H77" i="17"/>
  <c r="G77" i="17"/>
  <c r="E77" i="17"/>
  <c r="D77" i="17"/>
  <c r="C77" i="17"/>
  <c r="B77" i="17"/>
  <c r="I76" i="17"/>
  <c r="H76" i="17"/>
  <c r="G76" i="17"/>
  <c r="E76" i="17"/>
  <c r="F76" i="17" s="1"/>
  <c r="D76" i="17"/>
  <c r="C76" i="17"/>
  <c r="B76" i="17"/>
  <c r="H75" i="17"/>
  <c r="G75" i="17"/>
  <c r="I75" i="17" s="1"/>
  <c r="F75" i="17"/>
  <c r="E75" i="17"/>
  <c r="D75" i="17"/>
  <c r="C75" i="17"/>
  <c r="B75" i="17"/>
  <c r="H74" i="17"/>
  <c r="G74" i="17"/>
  <c r="I74" i="17" s="1"/>
  <c r="F74" i="17"/>
  <c r="E74" i="17"/>
  <c r="D74" i="17"/>
  <c r="K74" i="17" s="1"/>
  <c r="C74" i="17"/>
  <c r="B74" i="17"/>
  <c r="H73" i="17"/>
  <c r="I73" i="17" s="1"/>
  <c r="G73" i="17"/>
  <c r="E73" i="17"/>
  <c r="F73" i="17" s="1"/>
  <c r="D73" i="17"/>
  <c r="K73" i="17" s="1"/>
  <c r="C73" i="17"/>
  <c r="B73" i="17"/>
  <c r="I72" i="17"/>
  <c r="K72" i="17" s="1"/>
  <c r="H72" i="17"/>
  <c r="G72" i="17"/>
  <c r="F72" i="17"/>
  <c r="E72" i="17"/>
  <c r="D72" i="17"/>
  <c r="C72" i="17"/>
  <c r="B72" i="17"/>
  <c r="K71" i="17"/>
  <c r="I71" i="17"/>
  <c r="H71" i="17"/>
  <c r="G71" i="17"/>
  <c r="F71" i="17"/>
  <c r="E71" i="17"/>
  <c r="D71" i="17"/>
  <c r="C71" i="17"/>
  <c r="B71" i="17"/>
  <c r="H70" i="17"/>
  <c r="I70" i="17" s="1"/>
  <c r="G70" i="17"/>
  <c r="E70" i="17"/>
  <c r="D70" i="17"/>
  <c r="F70" i="17" s="1"/>
  <c r="C70" i="17"/>
  <c r="B70" i="17"/>
  <c r="I69" i="17"/>
  <c r="H69" i="17"/>
  <c r="G69" i="17"/>
  <c r="E69" i="17"/>
  <c r="D69" i="17"/>
  <c r="C69" i="17"/>
  <c r="B69" i="17"/>
  <c r="I68" i="17"/>
  <c r="H68" i="17"/>
  <c r="G68" i="17"/>
  <c r="E68" i="17"/>
  <c r="F68" i="17" s="1"/>
  <c r="D68" i="17"/>
  <c r="K68" i="17" s="1"/>
  <c r="C68" i="17"/>
  <c r="B68" i="17"/>
  <c r="H67" i="17"/>
  <c r="G67" i="17"/>
  <c r="I67" i="17" s="1"/>
  <c r="F67" i="17"/>
  <c r="E67" i="17"/>
  <c r="D67" i="17"/>
  <c r="C67" i="17"/>
  <c r="B67" i="17"/>
  <c r="H66" i="17"/>
  <c r="G66" i="17"/>
  <c r="I66" i="17" s="1"/>
  <c r="F66" i="17"/>
  <c r="E66" i="17"/>
  <c r="D66" i="17"/>
  <c r="C66" i="17"/>
  <c r="B66" i="17"/>
  <c r="H65" i="17"/>
  <c r="I65" i="17" s="1"/>
  <c r="G65" i="17"/>
  <c r="E65" i="17"/>
  <c r="D65" i="17"/>
  <c r="F65" i="17" s="1"/>
  <c r="C65" i="17"/>
  <c r="B65" i="17"/>
  <c r="I64" i="17"/>
  <c r="K64" i="17" s="1"/>
  <c r="H64" i="17"/>
  <c r="G64" i="17"/>
  <c r="F64" i="17"/>
  <c r="E64" i="17"/>
  <c r="D64" i="17"/>
  <c r="C64" i="17"/>
  <c r="B64" i="17"/>
  <c r="K63" i="17"/>
  <c r="I63" i="17"/>
  <c r="H63" i="17"/>
  <c r="G63" i="17"/>
  <c r="F63" i="17"/>
  <c r="E63" i="17"/>
  <c r="D63" i="17"/>
  <c r="C63" i="17"/>
  <c r="B63" i="17"/>
  <c r="H62" i="17"/>
  <c r="G62" i="17"/>
  <c r="I62" i="17" s="1"/>
  <c r="E62" i="17"/>
  <c r="D62" i="17"/>
  <c r="F62" i="17" s="1"/>
  <c r="C62" i="17"/>
  <c r="B62" i="17"/>
  <c r="I61" i="17"/>
  <c r="H61" i="17"/>
  <c r="G61" i="17"/>
  <c r="E61" i="17"/>
  <c r="D61" i="17"/>
  <c r="K61" i="17" s="1"/>
  <c r="C61" i="17"/>
  <c r="B61" i="17"/>
  <c r="I60" i="17"/>
  <c r="H60" i="17"/>
  <c r="G60" i="17"/>
  <c r="E60" i="17"/>
  <c r="F60" i="17" s="1"/>
  <c r="D60" i="17"/>
  <c r="C60" i="17"/>
  <c r="B60" i="17"/>
  <c r="H59" i="17"/>
  <c r="G59" i="17"/>
  <c r="I59" i="17" s="1"/>
  <c r="F59" i="17"/>
  <c r="E59" i="17"/>
  <c r="D59" i="17"/>
  <c r="C59" i="17"/>
  <c r="B59" i="17"/>
  <c r="H58" i="17"/>
  <c r="G58" i="17"/>
  <c r="I58" i="17" s="1"/>
  <c r="F58" i="17"/>
  <c r="E58" i="17"/>
  <c r="D58" i="17"/>
  <c r="C58" i="17"/>
  <c r="B58" i="17"/>
  <c r="H57" i="17"/>
  <c r="I57" i="17" s="1"/>
  <c r="G57" i="17"/>
  <c r="E57" i="17"/>
  <c r="D57" i="17"/>
  <c r="F57" i="17" s="1"/>
  <c r="C57" i="17"/>
  <c r="B57" i="17"/>
  <c r="I56" i="17"/>
  <c r="K56" i="17" s="1"/>
  <c r="H56" i="17"/>
  <c r="G56" i="17"/>
  <c r="F56" i="17"/>
  <c r="E56" i="17"/>
  <c r="D56" i="17"/>
  <c r="C56" i="17"/>
  <c r="B56" i="17"/>
  <c r="K55" i="17"/>
  <c r="I55" i="17"/>
  <c r="H55" i="17"/>
  <c r="G55" i="17"/>
  <c r="F55" i="17"/>
  <c r="E55" i="17"/>
  <c r="D55" i="17"/>
  <c r="C55" i="17"/>
  <c r="B55" i="17"/>
  <c r="H54" i="17"/>
  <c r="G54" i="17"/>
  <c r="I54" i="17" s="1"/>
  <c r="E54" i="17"/>
  <c r="D54" i="17"/>
  <c r="F54" i="17" s="1"/>
  <c r="C54" i="17"/>
  <c r="B54" i="17"/>
  <c r="I53" i="17"/>
  <c r="H53" i="17"/>
  <c r="G53" i="17"/>
  <c r="E53" i="17"/>
  <c r="D53" i="17"/>
  <c r="C53" i="17"/>
  <c r="B53" i="17"/>
  <c r="I52" i="17"/>
  <c r="H52" i="17"/>
  <c r="G52" i="17"/>
  <c r="F52" i="17"/>
  <c r="E52" i="17"/>
  <c r="D52" i="17"/>
  <c r="K52" i="17" s="1"/>
  <c r="C52" i="17"/>
  <c r="B52" i="17"/>
  <c r="H51" i="17"/>
  <c r="G51" i="17"/>
  <c r="I51" i="17" s="1"/>
  <c r="F51" i="17"/>
  <c r="E51" i="17"/>
  <c r="K51" i="17" s="1"/>
  <c r="D51" i="17"/>
  <c r="C51" i="17"/>
  <c r="B51" i="17"/>
  <c r="H50" i="17"/>
  <c r="G50" i="17"/>
  <c r="I50" i="17" s="1"/>
  <c r="F50" i="17"/>
  <c r="E50" i="17"/>
  <c r="D50" i="17"/>
  <c r="K50" i="17" s="1"/>
  <c r="C50" i="17"/>
  <c r="B50" i="17"/>
  <c r="I49" i="17"/>
  <c r="H49" i="17"/>
  <c r="G49" i="17"/>
  <c r="E49" i="17"/>
  <c r="D49" i="17"/>
  <c r="F49" i="17" s="1"/>
  <c r="C49" i="17"/>
  <c r="B49" i="17"/>
  <c r="I48" i="17"/>
  <c r="K48" i="17" s="1"/>
  <c r="H48" i="17"/>
  <c r="G48" i="17"/>
  <c r="F48" i="17"/>
  <c r="E48" i="17"/>
  <c r="D48" i="17"/>
  <c r="C48" i="17"/>
  <c r="B48" i="17"/>
  <c r="K47" i="17"/>
  <c r="I47" i="17"/>
  <c r="H47" i="17"/>
  <c r="G47" i="17"/>
  <c r="F47" i="17"/>
  <c r="E47" i="17"/>
  <c r="D47" i="17"/>
  <c r="C47" i="17"/>
  <c r="B47" i="17"/>
  <c r="H46" i="17"/>
  <c r="G46" i="17"/>
  <c r="I46" i="17" s="1"/>
  <c r="E46" i="17"/>
  <c r="D46" i="17"/>
  <c r="F46" i="17" s="1"/>
  <c r="C46" i="17"/>
  <c r="B46" i="17"/>
  <c r="I45" i="17"/>
  <c r="H45" i="17"/>
  <c r="G45" i="17"/>
  <c r="E45" i="17"/>
  <c r="D45" i="17"/>
  <c r="C45" i="17"/>
  <c r="B45" i="17"/>
  <c r="I44" i="17"/>
  <c r="H44" i="17"/>
  <c r="G44" i="17"/>
  <c r="F44" i="17"/>
  <c r="E44" i="17"/>
  <c r="D44" i="17"/>
  <c r="K44" i="17" s="1"/>
  <c r="C44" i="17"/>
  <c r="B44" i="17"/>
  <c r="H43" i="17"/>
  <c r="G43" i="17"/>
  <c r="I43" i="17" s="1"/>
  <c r="F43" i="17"/>
  <c r="E43" i="17"/>
  <c r="K43" i="17" s="1"/>
  <c r="D43" i="17"/>
  <c r="C43" i="17"/>
  <c r="B43" i="17"/>
  <c r="H42" i="17"/>
  <c r="G42" i="17"/>
  <c r="I42" i="17" s="1"/>
  <c r="F42" i="17"/>
  <c r="E42" i="17"/>
  <c r="D42" i="17"/>
  <c r="K42" i="17" s="1"/>
  <c r="C42" i="17"/>
  <c r="B42" i="17"/>
  <c r="H41" i="17"/>
  <c r="I41" i="17" s="1"/>
  <c r="G41" i="17"/>
  <c r="E41" i="17"/>
  <c r="D41" i="17"/>
  <c r="F41" i="17" s="1"/>
  <c r="C41" i="17"/>
  <c r="B41" i="17"/>
  <c r="I40" i="17"/>
  <c r="K40" i="17" s="1"/>
  <c r="H40" i="17"/>
  <c r="G40" i="17"/>
  <c r="F40" i="17"/>
  <c r="E40" i="17"/>
  <c r="D40" i="17"/>
  <c r="C40" i="17"/>
  <c r="B40" i="17"/>
  <c r="K39" i="17"/>
  <c r="I39" i="17"/>
  <c r="H39" i="17"/>
  <c r="G39" i="17"/>
  <c r="F39" i="17"/>
  <c r="E39" i="17"/>
  <c r="D39" i="17"/>
  <c r="C39" i="17"/>
  <c r="B39" i="17"/>
  <c r="H38" i="17"/>
  <c r="G38" i="17"/>
  <c r="I38" i="17" s="1"/>
  <c r="E38" i="17"/>
  <c r="D38" i="17"/>
  <c r="F38" i="17" s="1"/>
  <c r="C38" i="17"/>
  <c r="B38" i="17"/>
  <c r="I37" i="17"/>
  <c r="H37" i="17"/>
  <c r="G37" i="17"/>
  <c r="E37" i="17"/>
  <c r="D37" i="17"/>
  <c r="C37" i="17"/>
  <c r="B37" i="17"/>
  <c r="I36" i="17"/>
  <c r="H36" i="17"/>
  <c r="G36" i="17"/>
  <c r="E36" i="17"/>
  <c r="F36" i="17" s="1"/>
  <c r="D36" i="17"/>
  <c r="K36" i="17" s="1"/>
  <c r="C36" i="17"/>
  <c r="B36" i="17"/>
  <c r="H35" i="17"/>
  <c r="G35" i="17"/>
  <c r="I35" i="17" s="1"/>
  <c r="F35" i="17"/>
  <c r="E35" i="17"/>
  <c r="D35" i="17"/>
  <c r="C35" i="17"/>
  <c r="B35" i="17"/>
  <c r="H34" i="17"/>
  <c r="G34" i="17"/>
  <c r="I34" i="17" s="1"/>
  <c r="E34" i="17"/>
  <c r="F34" i="17" s="1"/>
  <c r="D34" i="17"/>
  <c r="K34" i="17" s="1"/>
  <c r="C34" i="17"/>
  <c r="B34" i="17"/>
  <c r="H33" i="17"/>
  <c r="I33" i="17" s="1"/>
  <c r="G33" i="17"/>
  <c r="F33" i="17"/>
  <c r="E33" i="17"/>
  <c r="D33" i="17"/>
  <c r="K33" i="17" s="1"/>
  <c r="C33" i="17"/>
  <c r="B33" i="17"/>
  <c r="I32" i="17"/>
  <c r="K32" i="17" s="1"/>
  <c r="H32" i="17"/>
  <c r="G32" i="17"/>
  <c r="F32" i="17"/>
  <c r="E32" i="17"/>
  <c r="D32" i="17"/>
  <c r="C32" i="17"/>
  <c r="B32" i="17"/>
  <c r="H31" i="17"/>
  <c r="I31" i="17" s="1"/>
  <c r="K31" i="17" s="1"/>
  <c r="G31" i="17"/>
  <c r="F31" i="17"/>
  <c r="E31" i="17"/>
  <c r="D31" i="17"/>
  <c r="C31" i="17"/>
  <c r="B31" i="17"/>
  <c r="I30" i="17"/>
  <c r="H30" i="17"/>
  <c r="G30" i="17"/>
  <c r="E30" i="17"/>
  <c r="D30" i="17"/>
  <c r="F30" i="17" s="1"/>
  <c r="C30" i="17"/>
  <c r="B30" i="17"/>
  <c r="I29" i="17"/>
  <c r="H29" i="17"/>
  <c r="G29" i="17"/>
  <c r="E29" i="17"/>
  <c r="D29" i="17"/>
  <c r="F29" i="17" s="1"/>
  <c r="C29" i="17"/>
  <c r="B29" i="17"/>
  <c r="I28" i="17"/>
  <c r="H28" i="17"/>
  <c r="G28" i="17"/>
  <c r="E28" i="17"/>
  <c r="F28" i="17" s="1"/>
  <c r="D28" i="17"/>
  <c r="C28" i="17"/>
  <c r="B28" i="17"/>
  <c r="H27" i="17"/>
  <c r="G27" i="17"/>
  <c r="I27" i="17" s="1"/>
  <c r="F27" i="17"/>
  <c r="E27" i="17"/>
  <c r="D27" i="17"/>
  <c r="K27" i="17" s="1"/>
  <c r="C27" i="17"/>
  <c r="B27" i="17"/>
  <c r="H26" i="17"/>
  <c r="G26" i="17"/>
  <c r="I26" i="17" s="1"/>
  <c r="F26" i="17"/>
  <c r="E26" i="17"/>
  <c r="D26" i="17"/>
  <c r="K26" i="17" s="1"/>
  <c r="C26" i="17"/>
  <c r="B26" i="17"/>
  <c r="H25" i="17"/>
  <c r="I25" i="17" s="1"/>
  <c r="G25" i="17"/>
  <c r="F25" i="17"/>
  <c r="E25" i="17"/>
  <c r="D25" i="17"/>
  <c r="K25" i="17" s="1"/>
  <c r="C25" i="17"/>
  <c r="B25" i="17"/>
  <c r="I24" i="17"/>
  <c r="H24" i="17"/>
  <c r="G24" i="17"/>
  <c r="E24" i="17"/>
  <c r="F24" i="17" s="1"/>
  <c r="D24" i="17"/>
  <c r="C24" i="17"/>
  <c r="B24" i="17"/>
  <c r="H23" i="17"/>
  <c r="I23" i="17" s="1"/>
  <c r="K23" i="17" s="1"/>
  <c r="G23" i="17"/>
  <c r="F23" i="17"/>
  <c r="E23" i="17"/>
  <c r="D23" i="17"/>
  <c r="C23" i="17"/>
  <c r="B23" i="17"/>
  <c r="I22" i="17"/>
  <c r="H22" i="17"/>
  <c r="G22" i="17"/>
  <c r="E22" i="17"/>
  <c r="D22" i="17"/>
  <c r="F22" i="17" s="1"/>
  <c r="C22" i="17"/>
  <c r="B22" i="17"/>
  <c r="H21" i="17"/>
  <c r="I21" i="17" s="1"/>
  <c r="G21" i="17"/>
  <c r="E21" i="17"/>
  <c r="D21" i="17"/>
  <c r="F21" i="17" s="1"/>
  <c r="C21" i="17"/>
  <c r="B21" i="17"/>
  <c r="I20" i="17"/>
  <c r="H20" i="17"/>
  <c r="G20" i="17"/>
  <c r="E20" i="17"/>
  <c r="F20" i="17" s="1"/>
  <c r="D20" i="17"/>
  <c r="C20" i="17"/>
  <c r="B20" i="17"/>
  <c r="H19" i="17"/>
  <c r="G19" i="17"/>
  <c r="I19" i="17" s="1"/>
  <c r="F19" i="17"/>
  <c r="E19" i="17"/>
  <c r="D19" i="17"/>
  <c r="K19" i="17" s="1"/>
  <c r="C19" i="17"/>
  <c r="B19" i="17"/>
  <c r="H18" i="17"/>
  <c r="G18" i="17"/>
  <c r="I18" i="17" s="1"/>
  <c r="E18" i="17"/>
  <c r="F18" i="17" s="1"/>
  <c r="D18" i="17"/>
  <c r="K18" i="17" s="1"/>
  <c r="C18" i="17"/>
  <c r="B18" i="17"/>
  <c r="H17" i="17"/>
  <c r="I17" i="17" s="1"/>
  <c r="G17" i="17"/>
  <c r="F17" i="17"/>
  <c r="E17" i="17"/>
  <c r="D17" i="17"/>
  <c r="C17" i="17"/>
  <c r="B17" i="17"/>
  <c r="I16" i="17"/>
  <c r="K16" i="17" s="1"/>
  <c r="H16" i="17"/>
  <c r="G16" i="17"/>
  <c r="E16" i="17"/>
  <c r="F16" i="17" s="1"/>
  <c r="D16" i="17"/>
  <c r="C16" i="17"/>
  <c r="B16" i="17"/>
  <c r="H15" i="17"/>
  <c r="I15" i="17" s="1"/>
  <c r="K15" i="17" s="1"/>
  <c r="G15" i="17"/>
  <c r="F15" i="17"/>
  <c r="E15" i="17"/>
  <c r="D15" i="17"/>
  <c r="C15" i="17"/>
  <c r="B15" i="17"/>
  <c r="I14" i="17"/>
  <c r="H14" i="17"/>
  <c r="G14" i="17"/>
  <c r="E14" i="17"/>
  <c r="D14" i="17"/>
  <c r="F14" i="17" s="1"/>
  <c r="C14" i="17"/>
  <c r="B14" i="17"/>
  <c r="H13" i="17"/>
  <c r="I13" i="17" s="1"/>
  <c r="G13" i="17"/>
  <c r="E13" i="17"/>
  <c r="D13" i="17"/>
  <c r="F13" i="17" s="1"/>
  <c r="C13" i="17"/>
  <c r="B13" i="17"/>
  <c r="I12" i="17"/>
  <c r="H12" i="17"/>
  <c r="G12" i="17"/>
  <c r="E12" i="17"/>
  <c r="F12" i="17" s="1"/>
  <c r="D12" i="17"/>
  <c r="K12" i="17" s="1"/>
  <c r="C12" i="17"/>
  <c r="B12" i="17"/>
  <c r="H11" i="17"/>
  <c r="G11" i="17"/>
  <c r="I11" i="17" s="1"/>
  <c r="F11" i="17"/>
  <c r="E11" i="17"/>
  <c r="D11" i="17"/>
  <c r="K11" i="17" s="1"/>
  <c r="C11" i="17"/>
  <c r="B11" i="17"/>
  <c r="E109" i="16"/>
  <c r="D109" i="16"/>
  <c r="C109" i="16"/>
  <c r="B109" i="16"/>
  <c r="E108" i="16"/>
  <c r="D108" i="16"/>
  <c r="C108" i="16"/>
  <c r="B108" i="16"/>
  <c r="E107" i="16"/>
  <c r="D107" i="16"/>
  <c r="C107" i="16"/>
  <c r="B107" i="16"/>
  <c r="E106" i="16"/>
  <c r="D106" i="16"/>
  <c r="C106" i="16"/>
  <c r="B106" i="16"/>
  <c r="E105" i="16"/>
  <c r="D105" i="16"/>
  <c r="C105" i="16"/>
  <c r="B105" i="16"/>
  <c r="E104" i="16"/>
  <c r="D104" i="16"/>
  <c r="C104" i="16"/>
  <c r="B104" i="16"/>
  <c r="E103" i="16"/>
  <c r="D103" i="16"/>
  <c r="C103" i="16"/>
  <c r="B103" i="16"/>
  <c r="E102" i="16"/>
  <c r="D102" i="16"/>
  <c r="C102" i="16"/>
  <c r="B102" i="16"/>
  <c r="E101" i="16"/>
  <c r="D101" i="16"/>
  <c r="C101" i="16"/>
  <c r="B101" i="16"/>
  <c r="E100" i="16"/>
  <c r="D100" i="16"/>
  <c r="C100" i="16"/>
  <c r="B100" i="16"/>
  <c r="E99" i="16"/>
  <c r="D99" i="16"/>
  <c r="C99" i="16"/>
  <c r="B99" i="16"/>
  <c r="E98" i="16"/>
  <c r="D98" i="16"/>
  <c r="C98" i="16"/>
  <c r="B98" i="16"/>
  <c r="E97" i="16"/>
  <c r="D97" i="16"/>
  <c r="C97" i="16"/>
  <c r="B97" i="16"/>
  <c r="E96" i="16"/>
  <c r="D96" i="16"/>
  <c r="C96" i="16"/>
  <c r="B96" i="16"/>
  <c r="E95" i="16"/>
  <c r="D95" i="16"/>
  <c r="C95" i="16"/>
  <c r="B95" i="16"/>
  <c r="E94" i="16"/>
  <c r="D94" i="16"/>
  <c r="C94" i="16"/>
  <c r="B94" i="16"/>
  <c r="E93" i="16"/>
  <c r="D93" i="16"/>
  <c r="C93" i="16"/>
  <c r="B93" i="16"/>
  <c r="E92" i="16"/>
  <c r="D92" i="16"/>
  <c r="C92" i="16"/>
  <c r="B92" i="16"/>
  <c r="E91" i="16"/>
  <c r="D91" i="16"/>
  <c r="C91" i="16"/>
  <c r="B91" i="16"/>
  <c r="E90" i="16"/>
  <c r="D90" i="16"/>
  <c r="C90" i="16"/>
  <c r="B90" i="16"/>
  <c r="E89" i="16"/>
  <c r="D89" i="16"/>
  <c r="C89" i="16"/>
  <c r="B89" i="16"/>
  <c r="E88" i="16"/>
  <c r="D88" i="16"/>
  <c r="C88" i="16"/>
  <c r="B88" i="16"/>
  <c r="E87" i="16"/>
  <c r="D87" i="16"/>
  <c r="C87" i="16"/>
  <c r="B87" i="16"/>
  <c r="E86" i="16"/>
  <c r="D86" i="16"/>
  <c r="C86" i="16"/>
  <c r="B86" i="16"/>
  <c r="E85" i="16"/>
  <c r="D85" i="16"/>
  <c r="C85" i="16"/>
  <c r="B85" i="16"/>
  <c r="E84" i="16"/>
  <c r="D84" i="16"/>
  <c r="C84" i="16"/>
  <c r="B84" i="16"/>
  <c r="E83" i="16"/>
  <c r="D83" i="16"/>
  <c r="C83" i="16"/>
  <c r="B83" i="16"/>
  <c r="E82" i="16"/>
  <c r="D82" i="16"/>
  <c r="C82" i="16"/>
  <c r="B82" i="16"/>
  <c r="E81" i="16"/>
  <c r="D81" i="16"/>
  <c r="C81" i="16"/>
  <c r="B81" i="16"/>
  <c r="E80" i="16"/>
  <c r="D80" i="16"/>
  <c r="C80" i="16"/>
  <c r="B80" i="16"/>
  <c r="E79" i="16"/>
  <c r="D79" i="16"/>
  <c r="C79" i="16"/>
  <c r="B79" i="16"/>
  <c r="E78" i="16"/>
  <c r="D78" i="16"/>
  <c r="C78" i="16"/>
  <c r="B78" i="16"/>
  <c r="E77" i="16"/>
  <c r="D77" i="16"/>
  <c r="C77" i="16"/>
  <c r="B77" i="16"/>
  <c r="E76" i="16"/>
  <c r="D76" i="16"/>
  <c r="C76" i="16"/>
  <c r="B76" i="16"/>
  <c r="E75" i="16"/>
  <c r="D75" i="16"/>
  <c r="C75" i="16"/>
  <c r="B75" i="16"/>
  <c r="E74" i="16"/>
  <c r="D74" i="16"/>
  <c r="C74" i="16"/>
  <c r="B74" i="16"/>
  <c r="E73" i="16"/>
  <c r="D73" i="16"/>
  <c r="C73" i="16"/>
  <c r="B73" i="16"/>
  <c r="E72" i="16"/>
  <c r="D72" i="16"/>
  <c r="C72" i="16"/>
  <c r="B72" i="16"/>
  <c r="E71" i="16"/>
  <c r="D71" i="16"/>
  <c r="C71" i="16"/>
  <c r="B71" i="16"/>
  <c r="E70" i="16"/>
  <c r="D70" i="16"/>
  <c r="C70" i="16"/>
  <c r="B70" i="16"/>
  <c r="E69" i="16"/>
  <c r="D69" i="16"/>
  <c r="C69" i="16"/>
  <c r="B69" i="16"/>
  <c r="E68" i="16"/>
  <c r="D68" i="16"/>
  <c r="C68" i="16"/>
  <c r="B68" i="16"/>
  <c r="E67" i="16"/>
  <c r="D67" i="16"/>
  <c r="C67" i="16"/>
  <c r="B67" i="16"/>
  <c r="E66" i="16"/>
  <c r="D66" i="16"/>
  <c r="C66" i="16"/>
  <c r="B66" i="16"/>
  <c r="E65" i="16"/>
  <c r="D65" i="16"/>
  <c r="C65" i="16"/>
  <c r="B65" i="16"/>
  <c r="E64" i="16"/>
  <c r="D64" i="16"/>
  <c r="C64" i="16"/>
  <c r="B64" i="16"/>
  <c r="E63" i="16"/>
  <c r="D63" i="16"/>
  <c r="C63" i="16"/>
  <c r="B63" i="16"/>
  <c r="E62" i="16"/>
  <c r="D62" i="16"/>
  <c r="C62" i="16"/>
  <c r="B62" i="16"/>
  <c r="E61" i="16"/>
  <c r="D61" i="16"/>
  <c r="C61" i="16"/>
  <c r="B61" i="16"/>
  <c r="E60" i="16"/>
  <c r="D60" i="16"/>
  <c r="C60" i="16"/>
  <c r="B60" i="16"/>
  <c r="E59" i="16"/>
  <c r="D59" i="16"/>
  <c r="C59" i="16"/>
  <c r="B59" i="16"/>
  <c r="E58" i="16"/>
  <c r="D58" i="16"/>
  <c r="C58" i="16"/>
  <c r="B58" i="16"/>
  <c r="E57" i="16"/>
  <c r="D57" i="16"/>
  <c r="C57" i="16"/>
  <c r="B57" i="16"/>
  <c r="E56" i="16"/>
  <c r="D56" i="16"/>
  <c r="C56" i="16"/>
  <c r="B56" i="16"/>
  <c r="E55" i="16"/>
  <c r="D55" i="16"/>
  <c r="C55" i="16"/>
  <c r="B55" i="16"/>
  <c r="E54" i="16"/>
  <c r="D54" i="16"/>
  <c r="C54" i="16"/>
  <c r="B54" i="16"/>
  <c r="E53" i="16"/>
  <c r="D53" i="16"/>
  <c r="C53" i="16"/>
  <c r="B53" i="16"/>
  <c r="E52" i="16"/>
  <c r="D52" i="16"/>
  <c r="C52" i="16"/>
  <c r="B52" i="16"/>
  <c r="E51" i="16"/>
  <c r="D51" i="16"/>
  <c r="C51" i="16"/>
  <c r="B51" i="16"/>
  <c r="E50" i="16"/>
  <c r="D50" i="16"/>
  <c r="C50" i="16"/>
  <c r="B50" i="16"/>
  <c r="E49" i="16"/>
  <c r="D49" i="16"/>
  <c r="C49" i="16"/>
  <c r="B49" i="16"/>
  <c r="E48" i="16"/>
  <c r="D48" i="16"/>
  <c r="C48" i="16"/>
  <c r="B48" i="16"/>
  <c r="E47" i="16"/>
  <c r="D47" i="16"/>
  <c r="C47" i="16"/>
  <c r="B47" i="16"/>
  <c r="E46" i="16"/>
  <c r="D46" i="16"/>
  <c r="C46" i="16"/>
  <c r="B46" i="16"/>
  <c r="E45" i="16"/>
  <c r="D45" i="16"/>
  <c r="C45" i="16"/>
  <c r="B45" i="16"/>
  <c r="E44" i="16"/>
  <c r="D44" i="16"/>
  <c r="C44" i="16"/>
  <c r="B44" i="16"/>
  <c r="E43" i="16"/>
  <c r="D43" i="16"/>
  <c r="C43" i="16"/>
  <c r="B43" i="16"/>
  <c r="E42" i="16"/>
  <c r="D42" i="16"/>
  <c r="C42" i="16"/>
  <c r="B42" i="16"/>
  <c r="E41" i="16"/>
  <c r="D41" i="16"/>
  <c r="C41" i="16"/>
  <c r="B41" i="16"/>
  <c r="E40" i="16"/>
  <c r="D40" i="16"/>
  <c r="C40" i="16"/>
  <c r="B40" i="16"/>
  <c r="E39" i="16"/>
  <c r="D39" i="16"/>
  <c r="C39" i="16"/>
  <c r="B39" i="16"/>
  <c r="E38" i="16"/>
  <c r="D38" i="16"/>
  <c r="C38" i="16"/>
  <c r="B38" i="16"/>
  <c r="E37" i="16"/>
  <c r="D37" i="16"/>
  <c r="C37" i="16"/>
  <c r="B37" i="16"/>
  <c r="E36" i="16"/>
  <c r="D36" i="16"/>
  <c r="C36" i="16"/>
  <c r="B36" i="16"/>
  <c r="E35" i="16"/>
  <c r="D35" i="16"/>
  <c r="C35" i="16"/>
  <c r="B35" i="16"/>
  <c r="E34" i="16"/>
  <c r="D34" i="16"/>
  <c r="C34" i="16"/>
  <c r="B34" i="16"/>
  <c r="E33" i="16"/>
  <c r="D33" i="16"/>
  <c r="C33" i="16"/>
  <c r="B33" i="16"/>
  <c r="E32" i="16"/>
  <c r="D32" i="16"/>
  <c r="C32" i="16"/>
  <c r="B32" i="16"/>
  <c r="E31" i="16"/>
  <c r="D31" i="16"/>
  <c r="C31" i="16"/>
  <c r="B31" i="16"/>
  <c r="E30" i="16"/>
  <c r="D30" i="16"/>
  <c r="C30" i="16"/>
  <c r="B30" i="16"/>
  <c r="E29" i="16"/>
  <c r="D29" i="16"/>
  <c r="C29" i="16"/>
  <c r="B29" i="16"/>
  <c r="E28" i="16"/>
  <c r="D28" i="16"/>
  <c r="C28" i="16"/>
  <c r="B28" i="16"/>
  <c r="E27" i="16"/>
  <c r="D27" i="16"/>
  <c r="C27" i="16"/>
  <c r="B27" i="16"/>
  <c r="E26" i="16"/>
  <c r="D26" i="16"/>
  <c r="C26" i="16"/>
  <c r="B26" i="16"/>
  <c r="E25" i="16"/>
  <c r="D25" i="16"/>
  <c r="C25" i="16"/>
  <c r="B25" i="16"/>
  <c r="E24" i="16"/>
  <c r="D24" i="16"/>
  <c r="C24" i="16"/>
  <c r="B24" i="16"/>
  <c r="E23" i="16"/>
  <c r="D23" i="16"/>
  <c r="C23" i="16"/>
  <c r="B23" i="16"/>
  <c r="E22" i="16"/>
  <c r="D22" i="16"/>
  <c r="C22" i="16"/>
  <c r="B22" i="16"/>
  <c r="E21" i="16"/>
  <c r="D21" i="16"/>
  <c r="C21" i="16"/>
  <c r="B21" i="16"/>
  <c r="E20" i="16"/>
  <c r="D20" i="16"/>
  <c r="C20" i="16"/>
  <c r="B20" i="16"/>
  <c r="E19" i="16"/>
  <c r="D19" i="16"/>
  <c r="C19" i="16"/>
  <c r="B19" i="16"/>
  <c r="E18" i="16"/>
  <c r="D18" i="16"/>
  <c r="C18" i="16"/>
  <c r="B18" i="16"/>
  <c r="E17" i="16"/>
  <c r="D17" i="16"/>
  <c r="C17" i="16"/>
  <c r="B17" i="16"/>
  <c r="E16" i="16"/>
  <c r="D16" i="16"/>
  <c r="C16" i="16"/>
  <c r="B16" i="16"/>
  <c r="E15" i="16"/>
  <c r="D15" i="16"/>
  <c r="C15" i="16"/>
  <c r="B15" i="16"/>
  <c r="E14" i="16"/>
  <c r="D14" i="16"/>
  <c r="C14" i="16"/>
  <c r="B14" i="16"/>
  <c r="E13" i="16"/>
  <c r="D13" i="16"/>
  <c r="C13" i="16"/>
  <c r="B13" i="16"/>
  <c r="E12" i="16"/>
  <c r="D12" i="16"/>
  <c r="C12" i="16"/>
  <c r="B12" i="16"/>
  <c r="E11" i="16"/>
  <c r="D11" i="16"/>
  <c r="C11" i="16"/>
  <c r="B11" i="16"/>
  <c r="H110" i="15"/>
  <c r="G110" i="15"/>
  <c r="I110" i="15" s="1"/>
  <c r="E110" i="15"/>
  <c r="D110" i="15"/>
  <c r="K110" i="15" s="1"/>
  <c r="C110" i="15"/>
  <c r="B110" i="15"/>
  <c r="H109" i="15"/>
  <c r="G109" i="15"/>
  <c r="I109" i="15" s="1"/>
  <c r="E109" i="15"/>
  <c r="D109" i="15"/>
  <c r="C109" i="15"/>
  <c r="B109" i="15"/>
  <c r="H108" i="15"/>
  <c r="G108" i="15"/>
  <c r="I108" i="15" s="1"/>
  <c r="F108" i="15"/>
  <c r="E108" i="15"/>
  <c r="D108" i="15"/>
  <c r="C108" i="15"/>
  <c r="B108" i="15"/>
  <c r="H107" i="15"/>
  <c r="G107" i="15"/>
  <c r="I107" i="15" s="1"/>
  <c r="E107" i="15"/>
  <c r="D107" i="15"/>
  <c r="C107" i="15"/>
  <c r="B107" i="15"/>
  <c r="H106" i="15"/>
  <c r="G106" i="15"/>
  <c r="I106" i="15" s="1"/>
  <c r="F106" i="15"/>
  <c r="E106" i="15"/>
  <c r="D106" i="15"/>
  <c r="C106" i="15"/>
  <c r="B106" i="15"/>
  <c r="I105" i="15"/>
  <c r="H105" i="15"/>
  <c r="G105" i="15"/>
  <c r="E105" i="15"/>
  <c r="D105" i="15"/>
  <c r="F105" i="15" s="1"/>
  <c r="C105" i="15"/>
  <c r="B105" i="15"/>
  <c r="H104" i="15"/>
  <c r="I104" i="15" s="1"/>
  <c r="G104" i="15"/>
  <c r="E104" i="15"/>
  <c r="D104" i="15"/>
  <c r="F104" i="15" s="1"/>
  <c r="C104" i="15"/>
  <c r="B104" i="15"/>
  <c r="I103" i="15"/>
  <c r="H103" i="15"/>
  <c r="G103" i="15"/>
  <c r="E103" i="15"/>
  <c r="F103" i="15" s="1"/>
  <c r="D103" i="15"/>
  <c r="C103" i="15"/>
  <c r="B103" i="15"/>
  <c r="H102" i="15"/>
  <c r="G102" i="15"/>
  <c r="I102" i="15" s="1"/>
  <c r="E102" i="15"/>
  <c r="D102" i="15"/>
  <c r="C102" i="15"/>
  <c r="B102" i="15"/>
  <c r="H101" i="15"/>
  <c r="G101" i="15"/>
  <c r="I101" i="15" s="1"/>
  <c r="E101" i="15"/>
  <c r="D101" i="15"/>
  <c r="C101" i="15"/>
  <c r="B101" i="15"/>
  <c r="H100" i="15"/>
  <c r="I100" i="15" s="1"/>
  <c r="G100" i="15"/>
  <c r="F100" i="15"/>
  <c r="E100" i="15"/>
  <c r="D100" i="15"/>
  <c r="C100" i="15"/>
  <c r="B100" i="15"/>
  <c r="H99" i="15"/>
  <c r="G99" i="15"/>
  <c r="I99" i="15" s="1"/>
  <c r="E99" i="15"/>
  <c r="D99" i="15"/>
  <c r="C99" i="15"/>
  <c r="B99" i="15"/>
  <c r="H98" i="15"/>
  <c r="G98" i="15"/>
  <c r="I98" i="15" s="1"/>
  <c r="F98" i="15"/>
  <c r="E98" i="15"/>
  <c r="D98" i="15"/>
  <c r="C98" i="15"/>
  <c r="B98" i="15"/>
  <c r="I97" i="15"/>
  <c r="H97" i="15"/>
  <c r="G97" i="15"/>
  <c r="F97" i="15"/>
  <c r="E97" i="15"/>
  <c r="D97" i="15"/>
  <c r="K97" i="15" s="1"/>
  <c r="C97" i="15"/>
  <c r="B97" i="15"/>
  <c r="H96" i="15"/>
  <c r="G96" i="15"/>
  <c r="I96" i="15" s="1"/>
  <c r="K96" i="15" s="1"/>
  <c r="E96" i="15"/>
  <c r="D96" i="15"/>
  <c r="F96" i="15" s="1"/>
  <c r="C96" i="15"/>
  <c r="B96" i="15"/>
  <c r="I95" i="15"/>
  <c r="H95" i="15"/>
  <c r="G95" i="15"/>
  <c r="E95" i="15"/>
  <c r="D95" i="15"/>
  <c r="F95" i="15" s="1"/>
  <c r="C95" i="15"/>
  <c r="B95" i="15"/>
  <c r="I94" i="15"/>
  <c r="H94" i="15"/>
  <c r="G94" i="15"/>
  <c r="E94" i="15"/>
  <c r="D94" i="15"/>
  <c r="C94" i="15"/>
  <c r="B94" i="15"/>
  <c r="H93" i="15"/>
  <c r="G93" i="15"/>
  <c r="I93" i="15" s="1"/>
  <c r="E93" i="15"/>
  <c r="K93" i="15" s="1"/>
  <c r="D93" i="15"/>
  <c r="F93" i="15" s="1"/>
  <c r="C93" i="15"/>
  <c r="B93" i="15"/>
  <c r="H92" i="15"/>
  <c r="G92" i="15"/>
  <c r="I92" i="15" s="1"/>
  <c r="F92" i="15"/>
  <c r="E92" i="15"/>
  <c r="D92" i="15"/>
  <c r="K92" i="15" s="1"/>
  <c r="C92" i="15"/>
  <c r="B92" i="15"/>
  <c r="H91" i="15"/>
  <c r="G91" i="15"/>
  <c r="I91" i="15" s="1"/>
  <c r="E91" i="15"/>
  <c r="D91" i="15"/>
  <c r="C91" i="15"/>
  <c r="B91" i="15"/>
  <c r="H90" i="15"/>
  <c r="G90" i="15"/>
  <c r="I90" i="15" s="1"/>
  <c r="F90" i="15"/>
  <c r="E90" i="15"/>
  <c r="D90" i="15"/>
  <c r="C90" i="15"/>
  <c r="B90" i="15"/>
  <c r="I89" i="15"/>
  <c r="H89" i="15"/>
  <c r="G89" i="15"/>
  <c r="F89" i="15"/>
  <c r="E89" i="15"/>
  <c r="D89" i="15"/>
  <c r="K89" i="15" s="1"/>
  <c r="C89" i="15"/>
  <c r="B89" i="15"/>
  <c r="H88" i="15"/>
  <c r="G88" i="15"/>
  <c r="I88" i="15" s="1"/>
  <c r="E88" i="15"/>
  <c r="D88" i="15"/>
  <c r="F88" i="15" s="1"/>
  <c r="C88" i="15"/>
  <c r="B88" i="15"/>
  <c r="I87" i="15"/>
  <c r="H87" i="15"/>
  <c r="G87" i="15"/>
  <c r="E87" i="15"/>
  <c r="D87" i="15"/>
  <c r="F87" i="15" s="1"/>
  <c r="C87" i="15"/>
  <c r="B87" i="15"/>
  <c r="I86" i="15"/>
  <c r="H86" i="15"/>
  <c r="G86" i="15"/>
  <c r="E86" i="15"/>
  <c r="D86" i="15"/>
  <c r="C86" i="15"/>
  <c r="B86" i="15"/>
  <c r="H85" i="15"/>
  <c r="G85" i="15"/>
  <c r="I85" i="15" s="1"/>
  <c r="E85" i="15"/>
  <c r="K85" i="15" s="1"/>
  <c r="D85" i="15"/>
  <c r="F85" i="15" s="1"/>
  <c r="C85" i="15"/>
  <c r="B85" i="15"/>
  <c r="H84" i="15"/>
  <c r="G84" i="15"/>
  <c r="I84" i="15" s="1"/>
  <c r="F84" i="15"/>
  <c r="E84" i="15"/>
  <c r="D84" i="15"/>
  <c r="C84" i="15"/>
  <c r="B84" i="15"/>
  <c r="H83" i="15"/>
  <c r="G83" i="15"/>
  <c r="I83" i="15" s="1"/>
  <c r="E83" i="15"/>
  <c r="D83" i="15"/>
  <c r="C83" i="15"/>
  <c r="B83" i="15"/>
  <c r="H82" i="15"/>
  <c r="G82" i="15"/>
  <c r="I82" i="15" s="1"/>
  <c r="F82" i="15"/>
  <c r="E82" i="15"/>
  <c r="D82" i="15"/>
  <c r="C82" i="15"/>
  <c r="B82" i="15"/>
  <c r="I81" i="15"/>
  <c r="H81" i="15"/>
  <c r="G81" i="15"/>
  <c r="F81" i="15"/>
  <c r="E81" i="15"/>
  <c r="D81" i="15"/>
  <c r="K81" i="15" s="1"/>
  <c r="C81" i="15"/>
  <c r="B81" i="15"/>
  <c r="H80" i="15"/>
  <c r="G80" i="15"/>
  <c r="I80" i="15" s="1"/>
  <c r="E80" i="15"/>
  <c r="D80" i="15"/>
  <c r="F80" i="15" s="1"/>
  <c r="C80" i="15"/>
  <c r="B80" i="15"/>
  <c r="I79" i="15"/>
  <c r="H79" i="15"/>
  <c r="G79" i="15"/>
  <c r="E79" i="15"/>
  <c r="F79" i="15" s="1"/>
  <c r="D79" i="15"/>
  <c r="C79" i="15"/>
  <c r="B79" i="15"/>
  <c r="I78" i="15"/>
  <c r="H78" i="15"/>
  <c r="G78" i="15"/>
  <c r="E78" i="15"/>
  <c r="D78" i="15"/>
  <c r="K78" i="15" s="1"/>
  <c r="C78" i="15"/>
  <c r="B78" i="15"/>
  <c r="H77" i="15"/>
  <c r="G77" i="15"/>
  <c r="I77" i="15" s="1"/>
  <c r="E77" i="15"/>
  <c r="K77" i="15" s="1"/>
  <c r="D77" i="15"/>
  <c r="F77" i="15" s="1"/>
  <c r="C77" i="15"/>
  <c r="B77" i="15"/>
  <c r="H76" i="15"/>
  <c r="I76" i="15" s="1"/>
  <c r="G76" i="15"/>
  <c r="F76" i="15"/>
  <c r="E76" i="15"/>
  <c r="D76" i="15"/>
  <c r="K76" i="15" s="1"/>
  <c r="C76" i="15"/>
  <c r="B76" i="15"/>
  <c r="H75" i="15"/>
  <c r="G75" i="15"/>
  <c r="I75" i="15" s="1"/>
  <c r="E75" i="15"/>
  <c r="D75" i="15"/>
  <c r="C75" i="15"/>
  <c r="B75" i="15"/>
  <c r="H74" i="15"/>
  <c r="G74" i="15"/>
  <c r="I74" i="15" s="1"/>
  <c r="F74" i="15"/>
  <c r="E74" i="15"/>
  <c r="D74" i="15"/>
  <c r="C74" i="15"/>
  <c r="B74" i="15"/>
  <c r="I73" i="15"/>
  <c r="H73" i="15"/>
  <c r="G73" i="15"/>
  <c r="F73" i="15"/>
  <c r="E73" i="15"/>
  <c r="D73" i="15"/>
  <c r="K73" i="15" s="1"/>
  <c r="C73" i="15"/>
  <c r="B73" i="15"/>
  <c r="H72" i="15"/>
  <c r="G72" i="15"/>
  <c r="I72" i="15" s="1"/>
  <c r="K72" i="15" s="1"/>
  <c r="E72" i="15"/>
  <c r="D72" i="15"/>
  <c r="F72" i="15" s="1"/>
  <c r="C72" i="15"/>
  <c r="B72" i="15"/>
  <c r="I71" i="15"/>
  <c r="H71" i="15"/>
  <c r="G71" i="15"/>
  <c r="E71" i="15"/>
  <c r="F71" i="15" s="1"/>
  <c r="D71" i="15"/>
  <c r="C71" i="15"/>
  <c r="B71" i="15"/>
  <c r="I70" i="15"/>
  <c r="H70" i="15"/>
  <c r="G70" i="15"/>
  <c r="E70" i="15"/>
  <c r="D70" i="15"/>
  <c r="C70" i="15"/>
  <c r="B70" i="15"/>
  <c r="H69" i="15"/>
  <c r="G69" i="15"/>
  <c r="I69" i="15" s="1"/>
  <c r="E69" i="15"/>
  <c r="D69" i="15"/>
  <c r="F69" i="15" s="1"/>
  <c r="C69" i="15"/>
  <c r="B69" i="15"/>
  <c r="H68" i="15"/>
  <c r="I68" i="15" s="1"/>
  <c r="G68" i="15"/>
  <c r="F68" i="15"/>
  <c r="E68" i="15"/>
  <c r="D68" i="15"/>
  <c r="C68" i="15"/>
  <c r="B68" i="15"/>
  <c r="H67" i="15"/>
  <c r="G67" i="15"/>
  <c r="I67" i="15" s="1"/>
  <c r="E67" i="15"/>
  <c r="D67" i="15"/>
  <c r="C67" i="15"/>
  <c r="B67" i="15"/>
  <c r="H66" i="15"/>
  <c r="G66" i="15"/>
  <c r="I66" i="15" s="1"/>
  <c r="F66" i="15"/>
  <c r="E66" i="15"/>
  <c r="D66" i="15"/>
  <c r="C66" i="15"/>
  <c r="B66" i="15"/>
  <c r="I65" i="15"/>
  <c r="H65" i="15"/>
  <c r="G65" i="15"/>
  <c r="F65" i="15"/>
  <c r="E65" i="15"/>
  <c r="D65" i="15"/>
  <c r="K65" i="15" s="1"/>
  <c r="C65" i="15"/>
  <c r="B65" i="15"/>
  <c r="H64" i="15"/>
  <c r="G64" i="15"/>
  <c r="I64" i="15" s="1"/>
  <c r="K64" i="15" s="1"/>
  <c r="E64" i="15"/>
  <c r="D64" i="15"/>
  <c r="F64" i="15" s="1"/>
  <c r="C64" i="15"/>
  <c r="B64" i="15"/>
  <c r="I63" i="15"/>
  <c r="H63" i="15"/>
  <c r="G63" i="15"/>
  <c r="E63" i="15"/>
  <c r="F63" i="15" s="1"/>
  <c r="D63" i="15"/>
  <c r="C63" i="15"/>
  <c r="B63" i="15"/>
  <c r="I62" i="15"/>
  <c r="H62" i="15"/>
  <c r="G62" i="15"/>
  <c r="E62" i="15"/>
  <c r="D62" i="15"/>
  <c r="C62" i="15"/>
  <c r="B62" i="15"/>
  <c r="K61" i="15"/>
  <c r="H61" i="15"/>
  <c r="G61" i="15"/>
  <c r="I61" i="15" s="1"/>
  <c r="E61" i="15"/>
  <c r="D61" i="15"/>
  <c r="F61" i="15" s="1"/>
  <c r="C61" i="15"/>
  <c r="B61" i="15"/>
  <c r="H60" i="15"/>
  <c r="I60" i="15" s="1"/>
  <c r="G60" i="15"/>
  <c r="F60" i="15"/>
  <c r="E60" i="15"/>
  <c r="D60" i="15"/>
  <c r="C60" i="15"/>
  <c r="B60" i="15"/>
  <c r="H59" i="15"/>
  <c r="G59" i="15"/>
  <c r="I59" i="15" s="1"/>
  <c r="E59" i="15"/>
  <c r="D59" i="15"/>
  <c r="C59" i="15"/>
  <c r="B59" i="15"/>
  <c r="H58" i="15"/>
  <c r="G58" i="15"/>
  <c r="I58" i="15" s="1"/>
  <c r="F58" i="15"/>
  <c r="E58" i="15"/>
  <c r="D58" i="15"/>
  <c r="C58" i="15"/>
  <c r="B58" i="15"/>
  <c r="I57" i="15"/>
  <c r="H57" i="15"/>
  <c r="G57" i="15"/>
  <c r="F57" i="15"/>
  <c r="E57" i="15"/>
  <c r="D57" i="15"/>
  <c r="K57" i="15" s="1"/>
  <c r="C57" i="15"/>
  <c r="B57" i="15"/>
  <c r="H56" i="15"/>
  <c r="G56" i="15"/>
  <c r="I56" i="15" s="1"/>
  <c r="E56" i="15"/>
  <c r="D56" i="15"/>
  <c r="F56" i="15" s="1"/>
  <c r="C56" i="15"/>
  <c r="B56" i="15"/>
  <c r="I55" i="15"/>
  <c r="H55" i="15"/>
  <c r="G55" i="15"/>
  <c r="E55" i="15"/>
  <c r="F55" i="15" s="1"/>
  <c r="D55" i="15"/>
  <c r="C55" i="15"/>
  <c r="B55" i="15"/>
  <c r="I54" i="15"/>
  <c r="H54" i="15"/>
  <c r="G54" i="15"/>
  <c r="E54" i="15"/>
  <c r="D54" i="15"/>
  <c r="C54" i="15"/>
  <c r="B54" i="15"/>
  <c r="H53" i="15"/>
  <c r="G53" i="15"/>
  <c r="I53" i="15" s="1"/>
  <c r="E53" i="15"/>
  <c r="D53" i="15"/>
  <c r="F53" i="15" s="1"/>
  <c r="C53" i="15"/>
  <c r="B53" i="15"/>
  <c r="H52" i="15"/>
  <c r="I52" i="15" s="1"/>
  <c r="G52" i="15"/>
  <c r="F52" i="15"/>
  <c r="E52" i="15"/>
  <c r="D52" i="15"/>
  <c r="K52" i="15" s="1"/>
  <c r="C52" i="15"/>
  <c r="B52" i="15"/>
  <c r="H51" i="15"/>
  <c r="G51" i="15"/>
  <c r="I51" i="15" s="1"/>
  <c r="E51" i="15"/>
  <c r="D51" i="15"/>
  <c r="C51" i="15"/>
  <c r="B51" i="15"/>
  <c r="H50" i="15"/>
  <c r="G50" i="15"/>
  <c r="I50" i="15" s="1"/>
  <c r="F50" i="15"/>
  <c r="E50" i="15"/>
  <c r="K50" i="15" s="1"/>
  <c r="D50" i="15"/>
  <c r="C50" i="15"/>
  <c r="B50" i="15"/>
  <c r="I49" i="15"/>
  <c r="H49" i="15"/>
  <c r="G49" i="15"/>
  <c r="F49" i="15"/>
  <c r="E49" i="15"/>
  <c r="D49" i="15"/>
  <c r="K49" i="15" s="1"/>
  <c r="C49" i="15"/>
  <c r="B49" i="15"/>
  <c r="H48" i="15"/>
  <c r="G48" i="15"/>
  <c r="I48" i="15" s="1"/>
  <c r="K48" i="15" s="1"/>
  <c r="E48" i="15"/>
  <c r="D48" i="15"/>
  <c r="F48" i="15" s="1"/>
  <c r="C48" i="15"/>
  <c r="B48" i="15"/>
  <c r="I47" i="15"/>
  <c r="H47" i="15"/>
  <c r="G47" i="15"/>
  <c r="E47" i="15"/>
  <c r="F47" i="15" s="1"/>
  <c r="D47" i="15"/>
  <c r="C47" i="15"/>
  <c r="B47" i="15"/>
  <c r="I46" i="15"/>
  <c r="H46" i="15"/>
  <c r="G46" i="15"/>
  <c r="E46" i="15"/>
  <c r="D46" i="15"/>
  <c r="C46" i="15"/>
  <c r="B46" i="15"/>
  <c r="H45" i="15"/>
  <c r="G45" i="15"/>
  <c r="I45" i="15" s="1"/>
  <c r="E45" i="15"/>
  <c r="D45" i="15"/>
  <c r="F45" i="15" s="1"/>
  <c r="C45" i="15"/>
  <c r="B45" i="15"/>
  <c r="H44" i="15"/>
  <c r="I44" i="15" s="1"/>
  <c r="G44" i="15"/>
  <c r="F44" i="15"/>
  <c r="E44" i="15"/>
  <c r="D44" i="15"/>
  <c r="K44" i="15" s="1"/>
  <c r="C44" i="15"/>
  <c r="B44" i="15"/>
  <c r="H43" i="15"/>
  <c r="G43" i="15"/>
  <c r="I43" i="15" s="1"/>
  <c r="E43" i="15"/>
  <c r="D43" i="15"/>
  <c r="C43" i="15"/>
  <c r="B43" i="15"/>
  <c r="H42" i="15"/>
  <c r="G42" i="15"/>
  <c r="I42" i="15" s="1"/>
  <c r="F42" i="15"/>
  <c r="E42" i="15"/>
  <c r="D42" i="15"/>
  <c r="C42" i="15"/>
  <c r="B42" i="15"/>
  <c r="I41" i="15"/>
  <c r="H41" i="15"/>
  <c r="G41" i="15"/>
  <c r="F41" i="15"/>
  <c r="E41" i="15"/>
  <c r="D41" i="15"/>
  <c r="K41" i="15" s="1"/>
  <c r="C41" i="15"/>
  <c r="B41" i="15"/>
  <c r="H40" i="15"/>
  <c r="G40" i="15"/>
  <c r="I40" i="15" s="1"/>
  <c r="E40" i="15"/>
  <c r="D40" i="15"/>
  <c r="F40" i="15" s="1"/>
  <c r="C40" i="15"/>
  <c r="B40" i="15"/>
  <c r="I39" i="15"/>
  <c r="H39" i="15"/>
  <c r="G39" i="15"/>
  <c r="E39" i="15"/>
  <c r="F39" i="15" s="1"/>
  <c r="D39" i="15"/>
  <c r="C39" i="15"/>
  <c r="B39" i="15"/>
  <c r="I38" i="15"/>
  <c r="H38" i="15"/>
  <c r="G38" i="15"/>
  <c r="E38" i="15"/>
  <c r="D38" i="15"/>
  <c r="C38" i="15"/>
  <c r="B38" i="15"/>
  <c r="H37" i="15"/>
  <c r="G37" i="15"/>
  <c r="I37" i="15" s="1"/>
  <c r="E37" i="15"/>
  <c r="D37" i="15"/>
  <c r="F37" i="15" s="1"/>
  <c r="C37" i="15"/>
  <c r="B37" i="15"/>
  <c r="H36" i="15"/>
  <c r="I36" i="15" s="1"/>
  <c r="G36" i="15"/>
  <c r="F36" i="15"/>
  <c r="E36" i="15"/>
  <c r="D36" i="15"/>
  <c r="K36" i="15" s="1"/>
  <c r="C36" i="15"/>
  <c r="B36" i="15"/>
  <c r="H35" i="15"/>
  <c r="G35" i="15"/>
  <c r="I35" i="15" s="1"/>
  <c r="E35" i="15"/>
  <c r="D35" i="15"/>
  <c r="C35" i="15"/>
  <c r="B35" i="15"/>
  <c r="H34" i="15"/>
  <c r="G34" i="15"/>
  <c r="I34" i="15" s="1"/>
  <c r="F34" i="15"/>
  <c r="E34" i="15"/>
  <c r="D34" i="15"/>
  <c r="C34" i="15"/>
  <c r="B34" i="15"/>
  <c r="I33" i="15"/>
  <c r="H33" i="15"/>
  <c r="G33" i="15"/>
  <c r="F33" i="15"/>
  <c r="E33" i="15"/>
  <c r="D33" i="15"/>
  <c r="K33" i="15" s="1"/>
  <c r="C33" i="15"/>
  <c r="B33" i="15"/>
  <c r="H32" i="15"/>
  <c r="G32" i="15"/>
  <c r="I32" i="15" s="1"/>
  <c r="K32" i="15" s="1"/>
  <c r="E32" i="15"/>
  <c r="D32" i="15"/>
  <c r="F32" i="15" s="1"/>
  <c r="C32" i="15"/>
  <c r="B32" i="15"/>
  <c r="I31" i="15"/>
  <c r="H31" i="15"/>
  <c r="G31" i="15"/>
  <c r="E31" i="15"/>
  <c r="F31" i="15" s="1"/>
  <c r="D31" i="15"/>
  <c r="C31" i="15"/>
  <c r="B31" i="15"/>
  <c r="I30" i="15"/>
  <c r="H30" i="15"/>
  <c r="G30" i="15"/>
  <c r="E30" i="15"/>
  <c r="D30" i="15"/>
  <c r="C30" i="15"/>
  <c r="B30" i="15"/>
  <c r="K29" i="15"/>
  <c r="H29" i="15"/>
  <c r="G29" i="15"/>
  <c r="I29" i="15" s="1"/>
  <c r="E29" i="15"/>
  <c r="D29" i="15"/>
  <c r="F29" i="15" s="1"/>
  <c r="C29" i="15"/>
  <c r="B29" i="15"/>
  <c r="H28" i="15"/>
  <c r="I28" i="15" s="1"/>
  <c r="G28" i="15"/>
  <c r="F28" i="15"/>
  <c r="E28" i="15"/>
  <c r="D28" i="15"/>
  <c r="C28" i="15"/>
  <c r="B28" i="15"/>
  <c r="H27" i="15"/>
  <c r="G27" i="15"/>
  <c r="I27" i="15" s="1"/>
  <c r="E27" i="15"/>
  <c r="D27" i="15"/>
  <c r="K27" i="15" s="1"/>
  <c r="C27" i="15"/>
  <c r="B27" i="15"/>
  <c r="K26" i="15"/>
  <c r="H26" i="15"/>
  <c r="G26" i="15"/>
  <c r="I26" i="15" s="1"/>
  <c r="F26" i="15"/>
  <c r="E26" i="15"/>
  <c r="D26" i="15"/>
  <c r="C26" i="15"/>
  <c r="B26" i="15"/>
  <c r="I25" i="15"/>
  <c r="H25" i="15"/>
  <c r="G25" i="15"/>
  <c r="F25" i="15"/>
  <c r="E25" i="15"/>
  <c r="D25" i="15"/>
  <c r="K25" i="15" s="1"/>
  <c r="C25" i="15"/>
  <c r="B25" i="15"/>
  <c r="H24" i="15"/>
  <c r="G24" i="15"/>
  <c r="I24" i="15" s="1"/>
  <c r="K24" i="15" s="1"/>
  <c r="E24" i="15"/>
  <c r="D24" i="15"/>
  <c r="F24" i="15" s="1"/>
  <c r="C24" i="15"/>
  <c r="B24" i="15"/>
  <c r="I23" i="15"/>
  <c r="H23" i="15"/>
  <c r="G23" i="15"/>
  <c r="E23" i="15"/>
  <c r="F23" i="15" s="1"/>
  <c r="D23" i="15"/>
  <c r="C23" i="15"/>
  <c r="B23" i="15"/>
  <c r="I22" i="15"/>
  <c r="H22" i="15"/>
  <c r="G22" i="15"/>
  <c r="E22" i="15"/>
  <c r="D22" i="15"/>
  <c r="C22" i="15"/>
  <c r="B22" i="15"/>
  <c r="H21" i="15"/>
  <c r="G21" i="15"/>
  <c r="I21" i="15" s="1"/>
  <c r="E21" i="15"/>
  <c r="D21" i="15"/>
  <c r="F21" i="15" s="1"/>
  <c r="C21" i="15"/>
  <c r="B21" i="15"/>
  <c r="H20" i="15"/>
  <c r="I20" i="15" s="1"/>
  <c r="G20" i="15"/>
  <c r="F20" i="15"/>
  <c r="E20" i="15"/>
  <c r="D20" i="15"/>
  <c r="C20" i="15"/>
  <c r="B20" i="15"/>
  <c r="H19" i="15"/>
  <c r="G19" i="15"/>
  <c r="I19" i="15" s="1"/>
  <c r="E19" i="15"/>
  <c r="D19" i="15"/>
  <c r="C19" i="15"/>
  <c r="B19" i="15"/>
  <c r="H18" i="15"/>
  <c r="G18" i="15"/>
  <c r="I18" i="15" s="1"/>
  <c r="F18" i="15"/>
  <c r="E18" i="15"/>
  <c r="D18" i="15"/>
  <c r="C18" i="15"/>
  <c r="B18" i="15"/>
  <c r="I17" i="15"/>
  <c r="H17" i="15"/>
  <c r="G17" i="15"/>
  <c r="F17" i="15"/>
  <c r="E17" i="15"/>
  <c r="D17" i="15"/>
  <c r="K17" i="15" s="1"/>
  <c r="C17" i="15"/>
  <c r="B17" i="15"/>
  <c r="H16" i="15"/>
  <c r="G16" i="15"/>
  <c r="I16" i="15" s="1"/>
  <c r="E16" i="15"/>
  <c r="D16" i="15"/>
  <c r="F16" i="15" s="1"/>
  <c r="C16" i="15"/>
  <c r="B16" i="15"/>
  <c r="I15" i="15"/>
  <c r="H15" i="15"/>
  <c r="K15" i="15" s="1"/>
  <c r="G15" i="15"/>
  <c r="E15" i="15"/>
  <c r="F15" i="15" s="1"/>
  <c r="D15" i="15"/>
  <c r="C15" i="15"/>
  <c r="B15" i="15"/>
  <c r="I14" i="15"/>
  <c r="H14" i="15"/>
  <c r="G14" i="15"/>
  <c r="E14" i="15"/>
  <c r="D14" i="15"/>
  <c r="C14" i="15"/>
  <c r="B14" i="15"/>
  <c r="H13" i="15"/>
  <c r="G13" i="15"/>
  <c r="I13" i="15" s="1"/>
  <c r="E13" i="15"/>
  <c r="D13" i="15"/>
  <c r="F13" i="15" s="1"/>
  <c r="C13" i="15"/>
  <c r="B13" i="15"/>
  <c r="H12" i="15"/>
  <c r="I12" i="15" s="1"/>
  <c r="G12" i="15"/>
  <c r="F12" i="15"/>
  <c r="E12" i="15"/>
  <c r="D12" i="15"/>
  <c r="C12" i="15"/>
  <c r="B12" i="15"/>
  <c r="H11" i="15"/>
  <c r="G11" i="15"/>
  <c r="I11" i="15" s="1"/>
  <c r="E11" i="15"/>
  <c r="D11" i="15"/>
  <c r="C11" i="15"/>
  <c r="B11" i="15"/>
  <c r="H109" i="14"/>
  <c r="I109" i="14" s="1"/>
  <c r="G109" i="14"/>
  <c r="E109" i="14"/>
  <c r="D109" i="14"/>
  <c r="C109" i="14"/>
  <c r="B109" i="14"/>
  <c r="I108" i="14"/>
  <c r="H108" i="14"/>
  <c r="G108" i="14"/>
  <c r="E108" i="14"/>
  <c r="F108" i="14" s="1"/>
  <c r="D108" i="14"/>
  <c r="C108" i="14"/>
  <c r="B108" i="14"/>
  <c r="H107" i="14"/>
  <c r="G107" i="14"/>
  <c r="I107" i="14" s="1"/>
  <c r="F107" i="14"/>
  <c r="E107" i="14"/>
  <c r="D107" i="14"/>
  <c r="C107" i="14"/>
  <c r="B107" i="14"/>
  <c r="H106" i="14"/>
  <c r="G106" i="14"/>
  <c r="I106" i="14" s="1"/>
  <c r="F106" i="14"/>
  <c r="E106" i="14"/>
  <c r="D106" i="14"/>
  <c r="C106" i="14"/>
  <c r="B106" i="14"/>
  <c r="H105" i="14"/>
  <c r="I105" i="14" s="1"/>
  <c r="G105" i="14"/>
  <c r="E105" i="14"/>
  <c r="D105" i="14"/>
  <c r="F105" i="14" s="1"/>
  <c r="C105" i="14"/>
  <c r="B105" i="14"/>
  <c r="I104" i="14"/>
  <c r="K104" i="14" s="1"/>
  <c r="H104" i="14"/>
  <c r="G104" i="14"/>
  <c r="F104" i="14"/>
  <c r="E104" i="14"/>
  <c r="D104" i="14"/>
  <c r="C104" i="14"/>
  <c r="B104" i="14"/>
  <c r="K103" i="14"/>
  <c r="I103" i="14"/>
  <c r="H103" i="14"/>
  <c r="G103" i="14"/>
  <c r="F103" i="14"/>
  <c r="E103" i="14"/>
  <c r="D103" i="14"/>
  <c r="C103" i="14"/>
  <c r="B103" i="14"/>
  <c r="H102" i="14"/>
  <c r="G102" i="14"/>
  <c r="I102" i="14" s="1"/>
  <c r="E102" i="14"/>
  <c r="D102" i="14"/>
  <c r="F102" i="14" s="1"/>
  <c r="C102" i="14"/>
  <c r="B102" i="14"/>
  <c r="I101" i="14"/>
  <c r="H101" i="14"/>
  <c r="G101" i="14"/>
  <c r="E101" i="14"/>
  <c r="D101" i="14"/>
  <c r="C101" i="14"/>
  <c r="B101" i="14"/>
  <c r="I100" i="14"/>
  <c r="H100" i="14"/>
  <c r="G100" i="14"/>
  <c r="E100" i="14"/>
  <c r="F100" i="14" s="1"/>
  <c r="D100" i="14"/>
  <c r="K100" i="14" s="1"/>
  <c r="C100" i="14"/>
  <c r="B100" i="14"/>
  <c r="H99" i="14"/>
  <c r="G99" i="14"/>
  <c r="I99" i="14" s="1"/>
  <c r="F99" i="14"/>
  <c r="E99" i="14"/>
  <c r="D99" i="14"/>
  <c r="C99" i="14"/>
  <c r="B99" i="14"/>
  <c r="H98" i="14"/>
  <c r="G98" i="14"/>
  <c r="I98" i="14" s="1"/>
  <c r="F98" i="14"/>
  <c r="E98" i="14"/>
  <c r="D98" i="14"/>
  <c r="C98" i="14"/>
  <c r="B98" i="14"/>
  <c r="H97" i="14"/>
  <c r="I97" i="14" s="1"/>
  <c r="G97" i="14"/>
  <c r="E97" i="14"/>
  <c r="D97" i="14"/>
  <c r="F97" i="14" s="1"/>
  <c r="C97" i="14"/>
  <c r="B97" i="14"/>
  <c r="I96" i="14"/>
  <c r="K96" i="14" s="1"/>
  <c r="H96" i="14"/>
  <c r="G96" i="14"/>
  <c r="F96" i="14"/>
  <c r="E96" i="14"/>
  <c r="D96" i="14"/>
  <c r="C96" i="14"/>
  <c r="B96" i="14"/>
  <c r="K95" i="14"/>
  <c r="I95" i="14"/>
  <c r="H95" i="14"/>
  <c r="G95" i="14"/>
  <c r="F95" i="14"/>
  <c r="E95" i="14"/>
  <c r="D95" i="14"/>
  <c r="C95" i="14"/>
  <c r="B95" i="14"/>
  <c r="H94" i="14"/>
  <c r="G94" i="14"/>
  <c r="I94" i="14" s="1"/>
  <c r="E94" i="14"/>
  <c r="D94" i="14"/>
  <c r="F94" i="14" s="1"/>
  <c r="C94" i="14"/>
  <c r="B94" i="14"/>
  <c r="I93" i="14"/>
  <c r="H93" i="14"/>
  <c r="G93" i="14"/>
  <c r="E93" i="14"/>
  <c r="D93" i="14"/>
  <c r="C93" i="14"/>
  <c r="B93" i="14"/>
  <c r="I92" i="14"/>
  <c r="H92" i="14"/>
  <c r="G92" i="14"/>
  <c r="E92" i="14"/>
  <c r="F92" i="14" s="1"/>
  <c r="D92" i="14"/>
  <c r="K92" i="14" s="1"/>
  <c r="C92" i="14"/>
  <c r="B92" i="14"/>
  <c r="H91" i="14"/>
  <c r="G91" i="14"/>
  <c r="I91" i="14" s="1"/>
  <c r="F91" i="14"/>
  <c r="E91" i="14"/>
  <c r="K91" i="14" s="1"/>
  <c r="D91" i="14"/>
  <c r="C91" i="14"/>
  <c r="B91" i="14"/>
  <c r="H90" i="14"/>
  <c r="G90" i="14"/>
  <c r="I90" i="14" s="1"/>
  <c r="F90" i="14"/>
  <c r="E90" i="14"/>
  <c r="D90" i="14"/>
  <c r="C90" i="14"/>
  <c r="B90" i="14"/>
  <c r="H89" i="14"/>
  <c r="I89" i="14" s="1"/>
  <c r="G89" i="14"/>
  <c r="E89" i="14"/>
  <c r="D89" i="14"/>
  <c r="F89" i="14" s="1"/>
  <c r="C89" i="14"/>
  <c r="B89" i="14"/>
  <c r="I88" i="14"/>
  <c r="H88" i="14"/>
  <c r="G88" i="14"/>
  <c r="E88" i="14"/>
  <c r="F88" i="14" s="1"/>
  <c r="D88" i="14"/>
  <c r="C88" i="14"/>
  <c r="B88" i="14"/>
  <c r="K87" i="14"/>
  <c r="I87" i="14"/>
  <c r="H87" i="14"/>
  <c r="G87" i="14"/>
  <c r="F87" i="14"/>
  <c r="E87" i="14"/>
  <c r="D87" i="14"/>
  <c r="C87" i="14"/>
  <c r="B87" i="14"/>
  <c r="H86" i="14"/>
  <c r="G86" i="14"/>
  <c r="I86" i="14" s="1"/>
  <c r="E86" i="14"/>
  <c r="D86" i="14"/>
  <c r="F86" i="14" s="1"/>
  <c r="C86" i="14"/>
  <c r="B86" i="14"/>
  <c r="H85" i="14"/>
  <c r="I85" i="14" s="1"/>
  <c r="G85" i="14"/>
  <c r="E85" i="14"/>
  <c r="D85" i="14"/>
  <c r="C85" i="14"/>
  <c r="B85" i="14"/>
  <c r="I84" i="14"/>
  <c r="H84" i="14"/>
  <c r="G84" i="14"/>
  <c r="E84" i="14"/>
  <c r="F84" i="14" s="1"/>
  <c r="D84" i="14"/>
  <c r="K84" i="14" s="1"/>
  <c r="C84" i="14"/>
  <c r="B84" i="14"/>
  <c r="H83" i="14"/>
  <c r="G83" i="14"/>
  <c r="I83" i="14" s="1"/>
  <c r="F83" i="14"/>
  <c r="E83" i="14"/>
  <c r="D83" i="14"/>
  <c r="C83" i="14"/>
  <c r="B83" i="14"/>
  <c r="H82" i="14"/>
  <c r="G82" i="14"/>
  <c r="I82" i="14" s="1"/>
  <c r="F82" i="14"/>
  <c r="E82" i="14"/>
  <c r="D82" i="14"/>
  <c r="C82" i="14"/>
  <c r="B82" i="14"/>
  <c r="H81" i="14"/>
  <c r="I81" i="14" s="1"/>
  <c r="G81" i="14"/>
  <c r="E81" i="14"/>
  <c r="D81" i="14"/>
  <c r="F81" i="14" s="1"/>
  <c r="C81" i="14"/>
  <c r="B81" i="14"/>
  <c r="I80" i="14"/>
  <c r="K80" i="14" s="1"/>
  <c r="H80" i="14"/>
  <c r="G80" i="14"/>
  <c r="F80" i="14"/>
  <c r="E80" i="14"/>
  <c r="D80" i="14"/>
  <c r="C80" i="14"/>
  <c r="B80" i="14"/>
  <c r="K79" i="14"/>
  <c r="I79" i="14"/>
  <c r="H79" i="14"/>
  <c r="G79" i="14"/>
  <c r="F79" i="14"/>
  <c r="E79" i="14"/>
  <c r="D79" i="14"/>
  <c r="C79" i="14"/>
  <c r="B79" i="14"/>
  <c r="H78" i="14"/>
  <c r="G78" i="14"/>
  <c r="I78" i="14" s="1"/>
  <c r="E78" i="14"/>
  <c r="D78" i="14"/>
  <c r="F78" i="14" s="1"/>
  <c r="C78" i="14"/>
  <c r="B78" i="14"/>
  <c r="I77" i="14"/>
  <c r="H77" i="14"/>
  <c r="G77" i="14"/>
  <c r="E77" i="14"/>
  <c r="D77" i="14"/>
  <c r="C77" i="14"/>
  <c r="B77" i="14"/>
  <c r="I76" i="14"/>
  <c r="H76" i="14"/>
  <c r="G76" i="14"/>
  <c r="E76" i="14"/>
  <c r="F76" i="14" s="1"/>
  <c r="D76" i="14"/>
  <c r="K76" i="14" s="1"/>
  <c r="C76" i="14"/>
  <c r="B76" i="14"/>
  <c r="H75" i="14"/>
  <c r="G75" i="14"/>
  <c r="I75" i="14" s="1"/>
  <c r="F75" i="14"/>
  <c r="E75" i="14"/>
  <c r="K75" i="14" s="1"/>
  <c r="D75" i="14"/>
  <c r="C75" i="14"/>
  <c r="B75" i="14"/>
  <c r="H74" i="14"/>
  <c r="G74" i="14"/>
  <c r="I74" i="14" s="1"/>
  <c r="F74" i="14"/>
  <c r="E74" i="14"/>
  <c r="D74" i="14"/>
  <c r="C74" i="14"/>
  <c r="B74" i="14"/>
  <c r="H73" i="14"/>
  <c r="I73" i="14" s="1"/>
  <c r="G73" i="14"/>
  <c r="E73" i="14"/>
  <c r="D73" i="14"/>
  <c r="F73" i="14" s="1"/>
  <c r="C73" i="14"/>
  <c r="B73" i="14"/>
  <c r="I72" i="14"/>
  <c r="K72" i="14" s="1"/>
  <c r="H72" i="14"/>
  <c r="G72" i="14"/>
  <c r="F72" i="14"/>
  <c r="E72" i="14"/>
  <c r="D72" i="14"/>
  <c r="C72" i="14"/>
  <c r="B72" i="14"/>
  <c r="K71" i="14"/>
  <c r="I71" i="14"/>
  <c r="H71" i="14"/>
  <c r="G71" i="14"/>
  <c r="F71" i="14"/>
  <c r="E71" i="14"/>
  <c r="D71" i="14"/>
  <c r="C71" i="14"/>
  <c r="B71" i="14"/>
  <c r="H70" i="14"/>
  <c r="G70" i="14"/>
  <c r="I70" i="14" s="1"/>
  <c r="E70" i="14"/>
  <c r="D70" i="14"/>
  <c r="F70" i="14" s="1"/>
  <c r="C70" i="14"/>
  <c r="B70" i="14"/>
  <c r="H69" i="14"/>
  <c r="I69" i="14" s="1"/>
  <c r="G69" i="14"/>
  <c r="E69" i="14"/>
  <c r="D69" i="14"/>
  <c r="C69" i="14"/>
  <c r="B69" i="14"/>
  <c r="I68" i="14"/>
  <c r="H68" i="14"/>
  <c r="G68" i="14"/>
  <c r="E68" i="14"/>
  <c r="F68" i="14" s="1"/>
  <c r="D68" i="14"/>
  <c r="K68" i="14" s="1"/>
  <c r="C68" i="14"/>
  <c r="B68" i="14"/>
  <c r="H67" i="14"/>
  <c r="G67" i="14"/>
  <c r="I67" i="14" s="1"/>
  <c r="F67" i="14"/>
  <c r="E67" i="14"/>
  <c r="K67" i="14" s="1"/>
  <c r="D67" i="14"/>
  <c r="C67" i="14"/>
  <c r="B67" i="14"/>
  <c r="H66" i="14"/>
  <c r="G66" i="14"/>
  <c r="I66" i="14" s="1"/>
  <c r="F66" i="14"/>
  <c r="E66" i="14"/>
  <c r="D66" i="14"/>
  <c r="C66" i="14"/>
  <c r="B66" i="14"/>
  <c r="H65" i="14"/>
  <c r="I65" i="14" s="1"/>
  <c r="G65" i="14"/>
  <c r="E65" i="14"/>
  <c r="D65" i="14"/>
  <c r="F65" i="14" s="1"/>
  <c r="C65" i="14"/>
  <c r="B65" i="14"/>
  <c r="I64" i="14"/>
  <c r="H64" i="14"/>
  <c r="G64" i="14"/>
  <c r="E64" i="14"/>
  <c r="F64" i="14" s="1"/>
  <c r="D64" i="14"/>
  <c r="C64" i="14"/>
  <c r="B64" i="14"/>
  <c r="K63" i="14"/>
  <c r="I63" i="14"/>
  <c r="H63" i="14"/>
  <c r="G63" i="14"/>
  <c r="F63" i="14"/>
  <c r="E63" i="14"/>
  <c r="D63" i="14"/>
  <c r="C63" i="14"/>
  <c r="B63" i="14"/>
  <c r="H62" i="14"/>
  <c r="G62" i="14"/>
  <c r="I62" i="14" s="1"/>
  <c r="E62" i="14"/>
  <c r="D62" i="14"/>
  <c r="F62" i="14" s="1"/>
  <c r="C62" i="14"/>
  <c r="B62" i="14"/>
  <c r="H61" i="14"/>
  <c r="I61" i="14" s="1"/>
  <c r="G61" i="14"/>
  <c r="E61" i="14"/>
  <c r="D61" i="14"/>
  <c r="K61" i="14" s="1"/>
  <c r="C61" i="14"/>
  <c r="B61" i="14"/>
  <c r="I60" i="14"/>
  <c r="H60" i="14"/>
  <c r="G60" i="14"/>
  <c r="E60" i="14"/>
  <c r="F60" i="14" s="1"/>
  <c r="D60" i="14"/>
  <c r="C60" i="14"/>
  <c r="B60" i="14"/>
  <c r="H59" i="14"/>
  <c r="G59" i="14"/>
  <c r="I59" i="14" s="1"/>
  <c r="F59" i="14"/>
  <c r="E59" i="14"/>
  <c r="D59" i="14"/>
  <c r="C59" i="14"/>
  <c r="B59" i="14"/>
  <c r="H58" i="14"/>
  <c r="G58" i="14"/>
  <c r="I58" i="14" s="1"/>
  <c r="F58" i="14"/>
  <c r="E58" i="14"/>
  <c r="D58" i="14"/>
  <c r="C58" i="14"/>
  <c r="B58" i="14"/>
  <c r="H57" i="14"/>
  <c r="I57" i="14" s="1"/>
  <c r="G57" i="14"/>
  <c r="E57" i="14"/>
  <c r="D57" i="14"/>
  <c r="F57" i="14" s="1"/>
  <c r="C57" i="14"/>
  <c r="B57" i="14"/>
  <c r="I56" i="14"/>
  <c r="H56" i="14"/>
  <c r="G56" i="14"/>
  <c r="E56" i="14"/>
  <c r="F56" i="14" s="1"/>
  <c r="D56" i="14"/>
  <c r="C56" i="14"/>
  <c r="B56" i="14"/>
  <c r="K55" i="14"/>
  <c r="I55" i="14"/>
  <c r="H55" i="14"/>
  <c r="G55" i="14"/>
  <c r="F55" i="14"/>
  <c r="E55" i="14"/>
  <c r="D55" i="14"/>
  <c r="C55" i="14"/>
  <c r="B55" i="14"/>
  <c r="H54" i="14"/>
  <c r="G54" i="14"/>
  <c r="I54" i="14" s="1"/>
  <c r="E54" i="14"/>
  <c r="D54" i="14"/>
  <c r="F54" i="14" s="1"/>
  <c r="C54" i="14"/>
  <c r="B54" i="14"/>
  <c r="H53" i="14"/>
  <c r="I53" i="14" s="1"/>
  <c r="G53" i="14"/>
  <c r="E53" i="14"/>
  <c r="D53" i="14"/>
  <c r="C53" i="14"/>
  <c r="B53" i="14"/>
  <c r="I52" i="14"/>
  <c r="H52" i="14"/>
  <c r="G52" i="14"/>
  <c r="F52" i="14"/>
  <c r="E52" i="14"/>
  <c r="D52" i="14"/>
  <c r="K52" i="14" s="1"/>
  <c r="C52" i="14"/>
  <c r="B52" i="14"/>
  <c r="H51" i="14"/>
  <c r="G51" i="14"/>
  <c r="I51" i="14" s="1"/>
  <c r="F51" i="14"/>
  <c r="E51" i="14"/>
  <c r="D51" i="14"/>
  <c r="C51" i="14"/>
  <c r="B51" i="14"/>
  <c r="H50" i="14"/>
  <c r="G50" i="14"/>
  <c r="I50" i="14" s="1"/>
  <c r="F50" i="14"/>
  <c r="E50" i="14"/>
  <c r="D50" i="14"/>
  <c r="C50" i="14"/>
  <c r="B50" i="14"/>
  <c r="I49" i="14"/>
  <c r="H49" i="14"/>
  <c r="G49" i="14"/>
  <c r="E49" i="14"/>
  <c r="D49" i="14"/>
  <c r="F49" i="14" s="1"/>
  <c r="C49" i="14"/>
  <c r="B49" i="14"/>
  <c r="I48" i="14"/>
  <c r="H48" i="14"/>
  <c r="G48" i="14"/>
  <c r="E48" i="14"/>
  <c r="F48" i="14" s="1"/>
  <c r="D48" i="14"/>
  <c r="C48" i="14"/>
  <c r="B48" i="14"/>
  <c r="K47" i="14"/>
  <c r="I47" i="14"/>
  <c r="H47" i="14"/>
  <c r="G47" i="14"/>
  <c r="F47" i="14"/>
  <c r="E47" i="14"/>
  <c r="D47" i="14"/>
  <c r="C47" i="14"/>
  <c r="B47" i="14"/>
  <c r="H46" i="14"/>
  <c r="G46" i="14"/>
  <c r="I46" i="14" s="1"/>
  <c r="E46" i="14"/>
  <c r="D46" i="14"/>
  <c r="F46" i="14" s="1"/>
  <c r="C46" i="14"/>
  <c r="B46" i="14"/>
  <c r="H45" i="14"/>
  <c r="I45" i="14" s="1"/>
  <c r="G45" i="14"/>
  <c r="E45" i="14"/>
  <c r="D45" i="14"/>
  <c r="C45" i="14"/>
  <c r="B45" i="14"/>
  <c r="I44" i="14"/>
  <c r="H44" i="14"/>
  <c r="G44" i="14"/>
  <c r="F44" i="14"/>
  <c r="E44" i="14"/>
  <c r="D44" i="14"/>
  <c r="K44" i="14" s="1"/>
  <c r="C44" i="14"/>
  <c r="B44" i="14"/>
  <c r="H43" i="14"/>
  <c r="G43" i="14"/>
  <c r="I43" i="14" s="1"/>
  <c r="F43" i="14"/>
  <c r="E43" i="14"/>
  <c r="D43" i="14"/>
  <c r="C43" i="14"/>
  <c r="B43" i="14"/>
  <c r="H42" i="14"/>
  <c r="G42" i="14"/>
  <c r="I42" i="14" s="1"/>
  <c r="F42" i="14"/>
  <c r="E42" i="14"/>
  <c r="D42" i="14"/>
  <c r="C42" i="14"/>
  <c r="B42" i="14"/>
  <c r="H41" i="14"/>
  <c r="I41" i="14" s="1"/>
  <c r="G41" i="14"/>
  <c r="E41" i="14"/>
  <c r="D41" i="14"/>
  <c r="F41" i="14" s="1"/>
  <c r="C41" i="14"/>
  <c r="B41" i="14"/>
  <c r="I40" i="14"/>
  <c r="H40" i="14"/>
  <c r="G40" i="14"/>
  <c r="E40" i="14"/>
  <c r="F40" i="14" s="1"/>
  <c r="D40" i="14"/>
  <c r="C40" i="14"/>
  <c r="B40" i="14"/>
  <c r="K39" i="14"/>
  <c r="I39" i="14"/>
  <c r="H39" i="14"/>
  <c r="G39" i="14"/>
  <c r="F39" i="14"/>
  <c r="E39" i="14"/>
  <c r="D39" i="14"/>
  <c r="C39" i="14"/>
  <c r="B39" i="14"/>
  <c r="H38" i="14"/>
  <c r="G38" i="14"/>
  <c r="I38" i="14" s="1"/>
  <c r="E38" i="14"/>
  <c r="D38" i="14"/>
  <c r="F38" i="14" s="1"/>
  <c r="C38" i="14"/>
  <c r="B38" i="14"/>
  <c r="I37" i="14"/>
  <c r="H37" i="14"/>
  <c r="G37" i="14"/>
  <c r="E37" i="14"/>
  <c r="D37" i="14"/>
  <c r="C37" i="14"/>
  <c r="B37" i="14"/>
  <c r="I36" i="14"/>
  <c r="H36" i="14"/>
  <c r="G36" i="14"/>
  <c r="E36" i="14"/>
  <c r="D36" i="14"/>
  <c r="C36" i="14"/>
  <c r="B36" i="14"/>
  <c r="H35" i="14"/>
  <c r="G35" i="14"/>
  <c r="I35" i="14" s="1"/>
  <c r="F35" i="14"/>
  <c r="E35" i="14"/>
  <c r="D35" i="14"/>
  <c r="C35" i="14"/>
  <c r="B35" i="14"/>
  <c r="H34" i="14"/>
  <c r="G34" i="14"/>
  <c r="I34" i="14" s="1"/>
  <c r="E34" i="14"/>
  <c r="D34" i="14"/>
  <c r="C34" i="14"/>
  <c r="B34" i="14"/>
  <c r="H33" i="14"/>
  <c r="I33" i="14" s="1"/>
  <c r="G33" i="14"/>
  <c r="E33" i="14"/>
  <c r="D33" i="14"/>
  <c r="F33" i="14" s="1"/>
  <c r="C33" i="14"/>
  <c r="B33" i="14"/>
  <c r="I32" i="14"/>
  <c r="K32" i="14" s="1"/>
  <c r="H32" i="14"/>
  <c r="G32" i="14"/>
  <c r="F32" i="14"/>
  <c r="E32" i="14"/>
  <c r="D32" i="14"/>
  <c r="C32" i="14"/>
  <c r="B32" i="14"/>
  <c r="H31" i="14"/>
  <c r="G31" i="14"/>
  <c r="I31" i="14" s="1"/>
  <c r="K31" i="14" s="1"/>
  <c r="F31" i="14"/>
  <c r="E31" i="14"/>
  <c r="D31" i="14"/>
  <c r="C31" i="14"/>
  <c r="B31" i="14"/>
  <c r="H30" i="14"/>
  <c r="G30" i="14"/>
  <c r="I30" i="14" s="1"/>
  <c r="E30" i="14"/>
  <c r="D30" i="14"/>
  <c r="F30" i="14" s="1"/>
  <c r="C30" i="14"/>
  <c r="B30" i="14"/>
  <c r="I29" i="14"/>
  <c r="H29" i="14"/>
  <c r="G29" i="14"/>
  <c r="E29" i="14"/>
  <c r="D29" i="14"/>
  <c r="K29" i="14" s="1"/>
  <c r="C29" i="14"/>
  <c r="B29" i="14"/>
  <c r="I28" i="14"/>
  <c r="H28" i="14"/>
  <c r="G28" i="14"/>
  <c r="E28" i="14"/>
  <c r="D28" i="14"/>
  <c r="C28" i="14"/>
  <c r="B28" i="14"/>
  <c r="H27" i="14"/>
  <c r="G27" i="14"/>
  <c r="I27" i="14" s="1"/>
  <c r="F27" i="14"/>
  <c r="E27" i="14"/>
  <c r="K27" i="14" s="1"/>
  <c r="D27" i="14"/>
  <c r="C27" i="14"/>
  <c r="B27" i="14"/>
  <c r="H26" i="14"/>
  <c r="G26" i="14"/>
  <c r="I26" i="14" s="1"/>
  <c r="E26" i="14"/>
  <c r="D26" i="14"/>
  <c r="K26" i="14" s="1"/>
  <c r="C26" i="14"/>
  <c r="B26" i="14"/>
  <c r="H25" i="14"/>
  <c r="I25" i="14" s="1"/>
  <c r="G25" i="14"/>
  <c r="E25" i="14"/>
  <c r="D25" i="14"/>
  <c r="F25" i="14" s="1"/>
  <c r="C25" i="14"/>
  <c r="B25" i="14"/>
  <c r="I24" i="14"/>
  <c r="K24" i="14" s="1"/>
  <c r="H24" i="14"/>
  <c r="G24" i="14"/>
  <c r="F24" i="14"/>
  <c r="E24" i="14"/>
  <c r="D24" i="14"/>
  <c r="C24" i="14"/>
  <c r="B24" i="14"/>
  <c r="H23" i="14"/>
  <c r="G23" i="14"/>
  <c r="I23" i="14" s="1"/>
  <c r="K23" i="14" s="1"/>
  <c r="F23" i="14"/>
  <c r="E23" i="14"/>
  <c r="D23" i="14"/>
  <c r="C23" i="14"/>
  <c r="B23" i="14"/>
  <c r="H22" i="14"/>
  <c r="G22" i="14"/>
  <c r="I22" i="14" s="1"/>
  <c r="E22" i="14"/>
  <c r="D22" i="14"/>
  <c r="F22" i="14" s="1"/>
  <c r="C22" i="14"/>
  <c r="B22" i="14"/>
  <c r="I21" i="14"/>
  <c r="H21" i="14"/>
  <c r="G21" i="14"/>
  <c r="E21" i="14"/>
  <c r="D21" i="14"/>
  <c r="C21" i="14"/>
  <c r="B21" i="14"/>
  <c r="I20" i="14"/>
  <c r="H20" i="14"/>
  <c r="G20" i="14"/>
  <c r="E20" i="14"/>
  <c r="D20" i="14"/>
  <c r="C20" i="14"/>
  <c r="B20" i="14"/>
  <c r="H19" i="14"/>
  <c r="G19" i="14"/>
  <c r="I19" i="14" s="1"/>
  <c r="F19" i="14"/>
  <c r="E19" i="14"/>
  <c r="K19" i="14" s="1"/>
  <c r="D19" i="14"/>
  <c r="C19" i="14"/>
  <c r="B19" i="14"/>
  <c r="H18" i="14"/>
  <c r="G18" i="14"/>
  <c r="I18" i="14" s="1"/>
  <c r="E18" i="14"/>
  <c r="D18" i="14"/>
  <c r="C18" i="14"/>
  <c r="B18" i="14"/>
  <c r="H17" i="14"/>
  <c r="I17" i="14" s="1"/>
  <c r="G17" i="14"/>
  <c r="E17" i="14"/>
  <c r="D17" i="14"/>
  <c r="F17" i="14" s="1"/>
  <c r="C17" i="14"/>
  <c r="B17" i="14"/>
  <c r="I16" i="14"/>
  <c r="K16" i="14" s="1"/>
  <c r="H16" i="14"/>
  <c r="G16" i="14"/>
  <c r="F16" i="14"/>
  <c r="E16" i="14"/>
  <c r="D16" i="14"/>
  <c r="C16" i="14"/>
  <c r="B16" i="14"/>
  <c r="H15" i="14"/>
  <c r="G15" i="14"/>
  <c r="I15" i="14" s="1"/>
  <c r="K15" i="14" s="1"/>
  <c r="F15" i="14"/>
  <c r="E15" i="14"/>
  <c r="D15" i="14"/>
  <c r="C15" i="14"/>
  <c r="B15" i="14"/>
  <c r="H14" i="14"/>
  <c r="G14" i="14"/>
  <c r="I14" i="14" s="1"/>
  <c r="E14" i="14"/>
  <c r="D14" i="14"/>
  <c r="F14" i="14" s="1"/>
  <c r="C14" i="14"/>
  <c r="B14" i="14"/>
  <c r="I13" i="14"/>
  <c r="H13" i="14"/>
  <c r="G13" i="14"/>
  <c r="E13" i="14"/>
  <c r="D13" i="14"/>
  <c r="C13" i="14"/>
  <c r="B13" i="14"/>
  <c r="I12" i="14"/>
  <c r="H12" i="14"/>
  <c r="G12" i="14"/>
  <c r="E12" i="14"/>
  <c r="F12" i="14" s="1"/>
  <c r="D12" i="14"/>
  <c r="C12" i="14"/>
  <c r="B12" i="14"/>
  <c r="H11" i="14"/>
  <c r="G11" i="14"/>
  <c r="I11" i="14" s="1"/>
  <c r="F11" i="14"/>
  <c r="E11" i="14"/>
  <c r="K11" i="14" s="1"/>
  <c r="D11" i="14"/>
  <c r="C11" i="14"/>
  <c r="B11" i="14"/>
  <c r="K109" i="13"/>
  <c r="I109" i="13"/>
  <c r="H109" i="13"/>
  <c r="G109" i="13"/>
  <c r="E109" i="13"/>
  <c r="D109" i="13"/>
  <c r="F109" i="13" s="1"/>
  <c r="C109" i="13"/>
  <c r="B109" i="13"/>
  <c r="I108" i="13"/>
  <c r="H108" i="13"/>
  <c r="G108" i="13"/>
  <c r="E108" i="13"/>
  <c r="D108" i="13"/>
  <c r="K108" i="13" s="1"/>
  <c r="C108" i="13"/>
  <c r="B108" i="13"/>
  <c r="I107" i="13"/>
  <c r="H107" i="13"/>
  <c r="G107" i="13"/>
  <c r="E107" i="13"/>
  <c r="D107" i="13"/>
  <c r="K107" i="13" s="1"/>
  <c r="C107" i="13"/>
  <c r="B107" i="13"/>
  <c r="H106" i="13"/>
  <c r="G106" i="13"/>
  <c r="I106" i="13" s="1"/>
  <c r="F106" i="13"/>
  <c r="E106" i="13"/>
  <c r="D106" i="13"/>
  <c r="K106" i="13" s="1"/>
  <c r="C106" i="13"/>
  <c r="B106" i="13"/>
  <c r="H105" i="13"/>
  <c r="G105" i="13"/>
  <c r="I105" i="13" s="1"/>
  <c r="F105" i="13"/>
  <c r="E105" i="13"/>
  <c r="D105" i="13"/>
  <c r="K105" i="13" s="1"/>
  <c r="C105" i="13"/>
  <c r="B105" i="13"/>
  <c r="H104" i="13"/>
  <c r="G104" i="13"/>
  <c r="I104" i="13" s="1"/>
  <c r="F104" i="13"/>
  <c r="E104" i="13"/>
  <c r="D104" i="13"/>
  <c r="K104" i="13" s="1"/>
  <c r="C104" i="13"/>
  <c r="B104" i="13"/>
  <c r="I103" i="13"/>
  <c r="H103" i="13"/>
  <c r="G103" i="13"/>
  <c r="F103" i="13"/>
  <c r="E103" i="13"/>
  <c r="D103" i="13"/>
  <c r="K103" i="13" s="1"/>
  <c r="C103" i="13"/>
  <c r="B103" i="13"/>
  <c r="K102" i="13"/>
  <c r="I102" i="13"/>
  <c r="H102" i="13"/>
  <c r="G102" i="13"/>
  <c r="F102" i="13"/>
  <c r="E102" i="13"/>
  <c r="D102" i="13"/>
  <c r="C102" i="13"/>
  <c r="B102" i="13"/>
  <c r="K101" i="13"/>
  <c r="I101" i="13"/>
  <c r="H101" i="13"/>
  <c r="G101" i="13"/>
  <c r="F101" i="13"/>
  <c r="E101" i="13"/>
  <c r="D101" i="13"/>
  <c r="C101" i="13"/>
  <c r="B101" i="13"/>
  <c r="I100" i="13"/>
  <c r="H100" i="13"/>
  <c r="G100" i="13"/>
  <c r="E100" i="13"/>
  <c r="D100" i="13"/>
  <c r="K100" i="13" s="1"/>
  <c r="C100" i="13"/>
  <c r="B100" i="13"/>
  <c r="I99" i="13"/>
  <c r="H99" i="13"/>
  <c r="G99" i="13"/>
  <c r="E99" i="13"/>
  <c r="D99" i="13"/>
  <c r="K99" i="13" s="1"/>
  <c r="C99" i="13"/>
  <c r="B99" i="13"/>
  <c r="I98" i="13"/>
  <c r="H98" i="13"/>
  <c r="G98" i="13"/>
  <c r="F98" i="13"/>
  <c r="E98" i="13"/>
  <c r="D98" i="13"/>
  <c r="K98" i="13" s="1"/>
  <c r="C98" i="13"/>
  <c r="B98" i="13"/>
  <c r="H97" i="13"/>
  <c r="G97" i="13"/>
  <c r="I97" i="13" s="1"/>
  <c r="F97" i="13"/>
  <c r="E97" i="13"/>
  <c r="D97" i="13"/>
  <c r="K97" i="13" s="1"/>
  <c r="C97" i="13"/>
  <c r="B97" i="13"/>
  <c r="H96" i="13"/>
  <c r="G96" i="13"/>
  <c r="I96" i="13" s="1"/>
  <c r="F96" i="13"/>
  <c r="E96" i="13"/>
  <c r="D96" i="13"/>
  <c r="K96" i="13" s="1"/>
  <c r="C96" i="13"/>
  <c r="B96" i="13"/>
  <c r="I95" i="13"/>
  <c r="H95" i="13"/>
  <c r="G95" i="13"/>
  <c r="E95" i="13"/>
  <c r="D95" i="13"/>
  <c r="F95" i="13" s="1"/>
  <c r="C95" i="13"/>
  <c r="B95" i="13"/>
  <c r="K94" i="13"/>
  <c r="I94" i="13"/>
  <c r="H94" i="13"/>
  <c r="G94" i="13"/>
  <c r="F94" i="13"/>
  <c r="E94" i="13"/>
  <c r="D94" i="13"/>
  <c r="C94" i="13"/>
  <c r="B94" i="13"/>
  <c r="K93" i="13"/>
  <c r="I93" i="13"/>
  <c r="H93" i="13"/>
  <c r="G93" i="13"/>
  <c r="F93" i="13"/>
  <c r="E93" i="13"/>
  <c r="D93" i="13"/>
  <c r="C93" i="13"/>
  <c r="B93" i="13"/>
  <c r="H92" i="13"/>
  <c r="G92" i="13"/>
  <c r="I92" i="13" s="1"/>
  <c r="E92" i="13"/>
  <c r="D92" i="13"/>
  <c r="C92" i="13"/>
  <c r="B92" i="13"/>
  <c r="I91" i="13"/>
  <c r="H91" i="13"/>
  <c r="G91" i="13"/>
  <c r="E91" i="13"/>
  <c r="D91" i="13"/>
  <c r="K91" i="13" s="1"/>
  <c r="C91" i="13"/>
  <c r="B91" i="13"/>
  <c r="I90" i="13"/>
  <c r="H90" i="13"/>
  <c r="G90" i="13"/>
  <c r="F90" i="13"/>
  <c r="E90" i="13"/>
  <c r="D90" i="13"/>
  <c r="K90" i="13" s="1"/>
  <c r="C90" i="13"/>
  <c r="B90" i="13"/>
  <c r="H89" i="13"/>
  <c r="G89" i="13"/>
  <c r="I89" i="13" s="1"/>
  <c r="F89" i="13"/>
  <c r="E89" i="13"/>
  <c r="D89" i="13"/>
  <c r="C89" i="13"/>
  <c r="B89" i="13"/>
  <c r="H88" i="13"/>
  <c r="G88" i="13"/>
  <c r="I88" i="13" s="1"/>
  <c r="F88" i="13"/>
  <c r="E88" i="13"/>
  <c r="D88" i="13"/>
  <c r="C88" i="13"/>
  <c r="B88" i="13"/>
  <c r="I87" i="13"/>
  <c r="H87" i="13"/>
  <c r="G87" i="13"/>
  <c r="E87" i="13"/>
  <c r="D87" i="13"/>
  <c r="F87" i="13" s="1"/>
  <c r="C87" i="13"/>
  <c r="B87" i="13"/>
  <c r="K86" i="13"/>
  <c r="I86" i="13"/>
  <c r="H86" i="13"/>
  <c r="G86" i="13"/>
  <c r="F86" i="13"/>
  <c r="E86" i="13"/>
  <c r="D86" i="13"/>
  <c r="C86" i="13"/>
  <c r="B86" i="13"/>
  <c r="K85" i="13"/>
  <c r="I85" i="13"/>
  <c r="H85" i="13"/>
  <c r="G85" i="13"/>
  <c r="F85" i="13"/>
  <c r="E85" i="13"/>
  <c r="D85" i="13"/>
  <c r="C85" i="13"/>
  <c r="B85" i="13"/>
  <c r="H84" i="13"/>
  <c r="G84" i="13"/>
  <c r="I84" i="13" s="1"/>
  <c r="E84" i="13"/>
  <c r="D84" i="13"/>
  <c r="C84" i="13"/>
  <c r="B84" i="13"/>
  <c r="I83" i="13"/>
  <c r="H83" i="13"/>
  <c r="G83" i="13"/>
  <c r="E83" i="13"/>
  <c r="D83" i="13"/>
  <c r="C83" i="13"/>
  <c r="B83" i="13"/>
  <c r="I82" i="13"/>
  <c r="H82" i="13"/>
  <c r="G82" i="13"/>
  <c r="F82" i="13"/>
  <c r="E82" i="13"/>
  <c r="D82" i="13"/>
  <c r="K82" i="13" s="1"/>
  <c r="C82" i="13"/>
  <c r="B82" i="13"/>
  <c r="H81" i="13"/>
  <c r="G81" i="13"/>
  <c r="I81" i="13" s="1"/>
  <c r="F81" i="13"/>
  <c r="E81" i="13"/>
  <c r="K81" i="13" s="1"/>
  <c r="D81" i="13"/>
  <c r="C81" i="13"/>
  <c r="B81" i="13"/>
  <c r="H80" i="13"/>
  <c r="G80" i="13"/>
  <c r="I80" i="13" s="1"/>
  <c r="F80" i="13"/>
  <c r="E80" i="13"/>
  <c r="D80" i="13"/>
  <c r="K80" i="13" s="1"/>
  <c r="C80" i="13"/>
  <c r="B80" i="13"/>
  <c r="I79" i="13"/>
  <c r="H79" i="13"/>
  <c r="G79" i="13"/>
  <c r="E79" i="13"/>
  <c r="D79" i="13"/>
  <c r="F79" i="13" s="1"/>
  <c r="C79" i="13"/>
  <c r="B79" i="13"/>
  <c r="K78" i="13"/>
  <c r="I78" i="13"/>
  <c r="H78" i="13"/>
  <c r="G78" i="13"/>
  <c r="F78" i="13"/>
  <c r="E78" i="13"/>
  <c r="D78" i="13"/>
  <c r="C78" i="13"/>
  <c r="B78" i="13"/>
  <c r="K77" i="13"/>
  <c r="I77" i="13"/>
  <c r="H77" i="13"/>
  <c r="G77" i="13"/>
  <c r="F77" i="13"/>
  <c r="E77" i="13"/>
  <c r="D77" i="13"/>
  <c r="C77" i="13"/>
  <c r="B77" i="13"/>
  <c r="H76" i="13"/>
  <c r="G76" i="13"/>
  <c r="I76" i="13" s="1"/>
  <c r="E76" i="13"/>
  <c r="D76" i="13"/>
  <c r="C76" i="13"/>
  <c r="B76" i="13"/>
  <c r="I75" i="13"/>
  <c r="H75" i="13"/>
  <c r="G75" i="13"/>
  <c r="E75" i="13"/>
  <c r="D75" i="13"/>
  <c r="C75" i="13"/>
  <c r="B75" i="13"/>
  <c r="I74" i="13"/>
  <c r="H74" i="13"/>
  <c r="G74" i="13"/>
  <c r="F74" i="13"/>
  <c r="E74" i="13"/>
  <c r="D74" i="13"/>
  <c r="K74" i="13" s="1"/>
  <c r="C74" i="13"/>
  <c r="B74" i="13"/>
  <c r="H73" i="13"/>
  <c r="G73" i="13"/>
  <c r="I73" i="13" s="1"/>
  <c r="F73" i="13"/>
  <c r="E73" i="13"/>
  <c r="D73" i="13"/>
  <c r="C73" i="13"/>
  <c r="B73" i="13"/>
  <c r="H72" i="13"/>
  <c r="G72" i="13"/>
  <c r="I72" i="13" s="1"/>
  <c r="F72" i="13"/>
  <c r="E72" i="13"/>
  <c r="D72" i="13"/>
  <c r="K72" i="13" s="1"/>
  <c r="C72" i="13"/>
  <c r="B72" i="13"/>
  <c r="I71" i="13"/>
  <c r="H71" i="13"/>
  <c r="G71" i="13"/>
  <c r="E71" i="13"/>
  <c r="D71" i="13"/>
  <c r="F71" i="13" s="1"/>
  <c r="C71" i="13"/>
  <c r="B71" i="13"/>
  <c r="K70" i="13"/>
  <c r="I70" i="13"/>
  <c r="H70" i="13"/>
  <c r="G70" i="13"/>
  <c r="F70" i="13"/>
  <c r="E70" i="13"/>
  <c r="D70" i="13"/>
  <c r="C70" i="13"/>
  <c r="B70" i="13"/>
  <c r="K69" i="13"/>
  <c r="I69" i="13"/>
  <c r="H69" i="13"/>
  <c r="G69" i="13"/>
  <c r="F69" i="13"/>
  <c r="E69" i="13"/>
  <c r="D69" i="13"/>
  <c r="C69" i="13"/>
  <c r="B69" i="13"/>
  <c r="H68" i="13"/>
  <c r="G68" i="13"/>
  <c r="I68" i="13" s="1"/>
  <c r="E68" i="13"/>
  <c r="D68" i="13"/>
  <c r="K68" i="13" s="1"/>
  <c r="C68" i="13"/>
  <c r="B68" i="13"/>
  <c r="I67" i="13"/>
  <c r="H67" i="13"/>
  <c r="G67" i="13"/>
  <c r="E67" i="13"/>
  <c r="D67" i="13"/>
  <c r="C67" i="13"/>
  <c r="B67" i="13"/>
  <c r="I66" i="13"/>
  <c r="H66" i="13"/>
  <c r="G66" i="13"/>
  <c r="F66" i="13"/>
  <c r="E66" i="13"/>
  <c r="D66" i="13"/>
  <c r="K66" i="13" s="1"/>
  <c r="C66" i="13"/>
  <c r="B66" i="13"/>
  <c r="H65" i="13"/>
  <c r="G65" i="13"/>
  <c r="I65" i="13" s="1"/>
  <c r="F65" i="13"/>
  <c r="E65" i="13"/>
  <c r="K65" i="13" s="1"/>
  <c r="D65" i="13"/>
  <c r="C65" i="13"/>
  <c r="B65" i="13"/>
  <c r="H64" i="13"/>
  <c r="G64" i="13"/>
  <c r="I64" i="13" s="1"/>
  <c r="F64" i="13"/>
  <c r="E64" i="13"/>
  <c r="D64" i="13"/>
  <c r="K64" i="13" s="1"/>
  <c r="C64" i="13"/>
  <c r="B64" i="13"/>
  <c r="I63" i="13"/>
  <c r="H63" i="13"/>
  <c r="G63" i="13"/>
  <c r="E63" i="13"/>
  <c r="D63" i="13"/>
  <c r="F63" i="13" s="1"/>
  <c r="C63" i="13"/>
  <c r="B63" i="13"/>
  <c r="K62" i="13"/>
  <c r="I62" i="13"/>
  <c r="H62" i="13"/>
  <c r="G62" i="13"/>
  <c r="F62" i="13"/>
  <c r="E62" i="13"/>
  <c r="D62" i="13"/>
  <c r="C62" i="13"/>
  <c r="B62" i="13"/>
  <c r="K61" i="13"/>
  <c r="I61" i="13"/>
  <c r="H61" i="13"/>
  <c r="G61" i="13"/>
  <c r="F61" i="13"/>
  <c r="E61" i="13"/>
  <c r="D61" i="13"/>
  <c r="C61" i="13"/>
  <c r="B61" i="13"/>
  <c r="H60" i="13"/>
  <c r="G60" i="13"/>
  <c r="I60" i="13" s="1"/>
  <c r="E60" i="13"/>
  <c r="D60" i="13"/>
  <c r="K60" i="13" s="1"/>
  <c r="C60" i="13"/>
  <c r="B60" i="13"/>
  <c r="I59" i="13"/>
  <c r="H59" i="13"/>
  <c r="G59" i="13"/>
  <c r="E59" i="13"/>
  <c r="D59" i="13"/>
  <c r="C59" i="13"/>
  <c r="B59" i="13"/>
  <c r="I58" i="13"/>
  <c r="H58" i="13"/>
  <c r="G58" i="13"/>
  <c r="F58" i="13"/>
  <c r="E58" i="13"/>
  <c r="D58" i="13"/>
  <c r="K58" i="13" s="1"/>
  <c r="C58" i="13"/>
  <c r="B58" i="13"/>
  <c r="K57" i="13"/>
  <c r="H57" i="13"/>
  <c r="G57" i="13"/>
  <c r="I57" i="13" s="1"/>
  <c r="F57" i="13"/>
  <c r="E57" i="13"/>
  <c r="D57" i="13"/>
  <c r="C57" i="13"/>
  <c r="B57" i="13"/>
  <c r="H56" i="13"/>
  <c r="G56" i="13"/>
  <c r="I56" i="13" s="1"/>
  <c r="F56" i="13"/>
  <c r="E56" i="13"/>
  <c r="D56" i="13"/>
  <c r="C56" i="13"/>
  <c r="B56" i="13"/>
  <c r="I55" i="13"/>
  <c r="H55" i="13"/>
  <c r="G55" i="13"/>
  <c r="E55" i="13"/>
  <c r="D55" i="13"/>
  <c r="F55" i="13" s="1"/>
  <c r="C55" i="13"/>
  <c r="B55" i="13"/>
  <c r="K54" i="13"/>
  <c r="I54" i="13"/>
  <c r="H54" i="13"/>
  <c r="G54" i="13"/>
  <c r="F54" i="13"/>
  <c r="E54" i="13"/>
  <c r="D54" i="13"/>
  <c r="C54" i="13"/>
  <c r="B54" i="13"/>
  <c r="H53" i="13"/>
  <c r="G53" i="13"/>
  <c r="F53" i="13"/>
  <c r="E53" i="13"/>
  <c r="D53" i="13"/>
  <c r="C53" i="13"/>
  <c r="B53" i="13"/>
  <c r="H52" i="13"/>
  <c r="G52" i="13"/>
  <c r="I52" i="13" s="1"/>
  <c r="E52" i="13"/>
  <c r="D52" i="13"/>
  <c r="K52" i="13" s="1"/>
  <c r="C52" i="13"/>
  <c r="B52" i="13"/>
  <c r="I51" i="13"/>
  <c r="H51" i="13"/>
  <c r="G51" i="13"/>
  <c r="E51" i="13"/>
  <c r="D51" i="13"/>
  <c r="K51" i="13" s="1"/>
  <c r="C51" i="13"/>
  <c r="B51" i="13"/>
  <c r="I50" i="13"/>
  <c r="H50" i="13"/>
  <c r="G50" i="13"/>
  <c r="F50" i="13"/>
  <c r="E50" i="13"/>
  <c r="K50" i="13" s="1"/>
  <c r="D50" i="13"/>
  <c r="C50" i="13"/>
  <c r="B50" i="13"/>
  <c r="K49" i="13"/>
  <c r="H49" i="13"/>
  <c r="G49" i="13"/>
  <c r="I49" i="13" s="1"/>
  <c r="F49" i="13"/>
  <c r="E49" i="13"/>
  <c r="D49" i="13"/>
  <c r="C49" i="13"/>
  <c r="B49" i="13"/>
  <c r="H48" i="13"/>
  <c r="G48" i="13"/>
  <c r="I48" i="13" s="1"/>
  <c r="E48" i="13"/>
  <c r="D48" i="13"/>
  <c r="F48" i="13" s="1"/>
  <c r="C48" i="13"/>
  <c r="B48" i="13"/>
  <c r="I47" i="13"/>
  <c r="H47" i="13"/>
  <c r="G47" i="13"/>
  <c r="E47" i="13"/>
  <c r="D47" i="13"/>
  <c r="F47" i="13" s="1"/>
  <c r="C47" i="13"/>
  <c r="B47" i="13"/>
  <c r="K46" i="13"/>
  <c r="I46" i="13"/>
  <c r="H46" i="13"/>
  <c r="G46" i="13"/>
  <c r="F46" i="13"/>
  <c r="E46" i="13"/>
  <c r="D46" i="13"/>
  <c r="C46" i="13"/>
  <c r="B46" i="13"/>
  <c r="H45" i="13"/>
  <c r="G45" i="13"/>
  <c r="K45" i="13" s="1"/>
  <c r="F45" i="13"/>
  <c r="E45" i="13"/>
  <c r="D45" i="13"/>
  <c r="C45" i="13"/>
  <c r="B45" i="13"/>
  <c r="H44" i="13"/>
  <c r="G44" i="13"/>
  <c r="I44" i="13" s="1"/>
  <c r="E44" i="13"/>
  <c r="D44" i="13"/>
  <c r="K44" i="13" s="1"/>
  <c r="C44" i="13"/>
  <c r="B44" i="13"/>
  <c r="I43" i="13"/>
  <c r="H43" i="13"/>
  <c r="G43" i="13"/>
  <c r="E43" i="13"/>
  <c r="D43" i="13"/>
  <c r="K43" i="13" s="1"/>
  <c r="C43" i="13"/>
  <c r="B43" i="13"/>
  <c r="I42" i="13"/>
  <c r="H42" i="13"/>
  <c r="G42" i="13"/>
  <c r="F42" i="13"/>
  <c r="K42" i="13" s="1"/>
  <c r="E42" i="13"/>
  <c r="D42" i="13"/>
  <c r="C42" i="13"/>
  <c r="B42" i="13"/>
  <c r="H41" i="13"/>
  <c r="G41" i="13"/>
  <c r="I41" i="13" s="1"/>
  <c r="F41" i="13"/>
  <c r="E41" i="13"/>
  <c r="K41" i="13" s="1"/>
  <c r="D41" i="13"/>
  <c r="C41" i="13"/>
  <c r="B41" i="13"/>
  <c r="H40" i="13"/>
  <c r="G40" i="13"/>
  <c r="I40" i="13" s="1"/>
  <c r="E40" i="13"/>
  <c r="D40" i="13"/>
  <c r="F40" i="13" s="1"/>
  <c r="C40" i="13"/>
  <c r="B40" i="13"/>
  <c r="I39" i="13"/>
  <c r="H39" i="13"/>
  <c r="G39" i="13"/>
  <c r="E39" i="13"/>
  <c r="D39" i="13"/>
  <c r="F39" i="13" s="1"/>
  <c r="C39" i="13"/>
  <c r="B39" i="13"/>
  <c r="K38" i="13"/>
  <c r="I38" i="13"/>
  <c r="H38" i="13"/>
  <c r="G38" i="13"/>
  <c r="F38" i="13"/>
  <c r="E38" i="13"/>
  <c r="D38" i="13"/>
  <c r="C38" i="13"/>
  <c r="B38" i="13"/>
  <c r="K37" i="13"/>
  <c r="H37" i="13"/>
  <c r="G37" i="13"/>
  <c r="I37" i="13" s="1"/>
  <c r="F37" i="13"/>
  <c r="E37" i="13"/>
  <c r="D37" i="13"/>
  <c r="C37" i="13"/>
  <c r="B37" i="13"/>
  <c r="H36" i="13"/>
  <c r="G36" i="13"/>
  <c r="I36" i="13" s="1"/>
  <c r="E36" i="13"/>
  <c r="D36" i="13"/>
  <c r="K36" i="13" s="1"/>
  <c r="C36" i="13"/>
  <c r="B36" i="13"/>
  <c r="I35" i="13"/>
  <c r="H35" i="13"/>
  <c r="G35" i="13"/>
  <c r="E35" i="13"/>
  <c r="D35" i="13"/>
  <c r="C35" i="13"/>
  <c r="B35" i="13"/>
  <c r="I34" i="13"/>
  <c r="H34" i="13"/>
  <c r="G34" i="13"/>
  <c r="F34" i="13"/>
  <c r="K34" i="13" s="1"/>
  <c r="E34" i="13"/>
  <c r="D34" i="13"/>
  <c r="C34" i="13"/>
  <c r="B34" i="13"/>
  <c r="H33" i="13"/>
  <c r="G33" i="13"/>
  <c r="I33" i="13" s="1"/>
  <c r="F33" i="13"/>
  <c r="E33" i="13"/>
  <c r="D33" i="13"/>
  <c r="C33" i="13"/>
  <c r="B33" i="13"/>
  <c r="H32" i="13"/>
  <c r="G32" i="13"/>
  <c r="I32" i="13" s="1"/>
  <c r="E32" i="13"/>
  <c r="D32" i="13"/>
  <c r="F32" i="13" s="1"/>
  <c r="C32" i="13"/>
  <c r="B32" i="13"/>
  <c r="I31" i="13"/>
  <c r="H31" i="13"/>
  <c r="G31" i="13"/>
  <c r="E31" i="13"/>
  <c r="D31" i="13"/>
  <c r="F31" i="13" s="1"/>
  <c r="C31" i="13"/>
  <c r="B31" i="13"/>
  <c r="K30" i="13"/>
  <c r="I30" i="13"/>
  <c r="H30" i="13"/>
  <c r="G30" i="13"/>
  <c r="F30" i="13"/>
  <c r="E30" i="13"/>
  <c r="D30" i="13"/>
  <c r="C30" i="13"/>
  <c r="B30" i="13"/>
  <c r="K29" i="13"/>
  <c r="H29" i="13"/>
  <c r="G29" i="13"/>
  <c r="I29" i="13" s="1"/>
  <c r="F29" i="13"/>
  <c r="E29" i="13"/>
  <c r="D29" i="13"/>
  <c r="C29" i="13"/>
  <c r="B29" i="13"/>
  <c r="H28" i="13"/>
  <c r="G28" i="13"/>
  <c r="I28" i="13" s="1"/>
  <c r="E28" i="13"/>
  <c r="D28" i="13"/>
  <c r="K28" i="13" s="1"/>
  <c r="C28" i="13"/>
  <c r="B28" i="13"/>
  <c r="I27" i="13"/>
  <c r="H27" i="13"/>
  <c r="G27" i="13"/>
  <c r="E27" i="13"/>
  <c r="D27" i="13"/>
  <c r="K27" i="13" s="1"/>
  <c r="C27" i="13"/>
  <c r="B27" i="13"/>
  <c r="K26" i="13"/>
  <c r="I26" i="13"/>
  <c r="H26" i="13"/>
  <c r="G26" i="13"/>
  <c r="F26" i="13"/>
  <c r="E26" i="13"/>
  <c r="D26" i="13"/>
  <c r="C26" i="13"/>
  <c r="B26" i="13"/>
  <c r="H25" i="13"/>
  <c r="G25" i="13"/>
  <c r="F25" i="13"/>
  <c r="E25" i="13"/>
  <c r="D25" i="13"/>
  <c r="C25" i="13"/>
  <c r="B25" i="13"/>
  <c r="H24" i="13"/>
  <c r="G24" i="13"/>
  <c r="I24" i="13" s="1"/>
  <c r="E24" i="13"/>
  <c r="D24" i="13"/>
  <c r="F24" i="13" s="1"/>
  <c r="C24" i="13"/>
  <c r="B24" i="13"/>
  <c r="I23" i="13"/>
  <c r="H23" i="13"/>
  <c r="G23" i="13"/>
  <c r="E23" i="13"/>
  <c r="D23" i="13"/>
  <c r="F23" i="13" s="1"/>
  <c r="C23" i="13"/>
  <c r="B23" i="13"/>
  <c r="K22" i="13"/>
  <c r="I22" i="13"/>
  <c r="H22" i="13"/>
  <c r="G22" i="13"/>
  <c r="F22" i="13"/>
  <c r="E22" i="13"/>
  <c r="D22" i="13"/>
  <c r="C22" i="13"/>
  <c r="B22" i="13"/>
  <c r="H21" i="13"/>
  <c r="G21" i="13"/>
  <c r="F21" i="13"/>
  <c r="E21" i="13"/>
  <c r="D21" i="13"/>
  <c r="C21" i="13"/>
  <c r="B21" i="13"/>
  <c r="H20" i="13"/>
  <c r="G20" i="13"/>
  <c r="I20" i="13" s="1"/>
  <c r="E20" i="13"/>
  <c r="D20" i="13"/>
  <c r="C20" i="13"/>
  <c r="B20" i="13"/>
  <c r="I19" i="13"/>
  <c r="H19" i="13"/>
  <c r="G19" i="13"/>
  <c r="E19" i="13"/>
  <c r="D19" i="13"/>
  <c r="C19" i="13"/>
  <c r="B19" i="13"/>
  <c r="K18" i="13"/>
  <c r="I18" i="13"/>
  <c r="H18" i="13"/>
  <c r="G18" i="13"/>
  <c r="F18" i="13"/>
  <c r="E18" i="13"/>
  <c r="D18" i="13"/>
  <c r="C18" i="13"/>
  <c r="B18" i="13"/>
  <c r="K17" i="13"/>
  <c r="H17" i="13"/>
  <c r="G17" i="13"/>
  <c r="I17" i="13" s="1"/>
  <c r="F17" i="13"/>
  <c r="E17" i="13"/>
  <c r="D17" i="13"/>
  <c r="C17" i="13"/>
  <c r="B17" i="13"/>
  <c r="H16" i="13"/>
  <c r="G16" i="13"/>
  <c r="I16" i="13" s="1"/>
  <c r="E16" i="13"/>
  <c r="D16" i="13"/>
  <c r="F16" i="13" s="1"/>
  <c r="C16" i="13"/>
  <c r="B16" i="13"/>
  <c r="I15" i="13"/>
  <c r="H15" i="13"/>
  <c r="G15" i="13"/>
  <c r="E15" i="13"/>
  <c r="D15" i="13"/>
  <c r="F15" i="13" s="1"/>
  <c r="C15" i="13"/>
  <c r="B15" i="13"/>
  <c r="K14" i="13"/>
  <c r="I14" i="13"/>
  <c r="H14" i="13"/>
  <c r="G14" i="13"/>
  <c r="F14" i="13"/>
  <c r="E14" i="13"/>
  <c r="D14" i="13"/>
  <c r="C14" i="13"/>
  <c r="B14" i="13"/>
  <c r="H13" i="13"/>
  <c r="G13" i="13"/>
  <c r="F13" i="13"/>
  <c r="E13" i="13"/>
  <c r="D13" i="13"/>
  <c r="C13" i="13"/>
  <c r="B13" i="13"/>
  <c r="H12" i="13"/>
  <c r="G12" i="13"/>
  <c r="I12" i="13" s="1"/>
  <c r="E12" i="13"/>
  <c r="D12" i="13"/>
  <c r="K12" i="13" s="1"/>
  <c r="C12" i="13"/>
  <c r="B12" i="13"/>
  <c r="I11" i="13"/>
  <c r="H11" i="13"/>
  <c r="G11" i="13"/>
  <c r="E11" i="13"/>
  <c r="D11" i="13"/>
  <c r="C11" i="13"/>
  <c r="B11" i="13"/>
  <c r="H109" i="3"/>
  <c r="G109" i="3"/>
  <c r="F109" i="3"/>
  <c r="E109" i="3"/>
  <c r="D109" i="3"/>
  <c r="C109" i="3"/>
  <c r="B109" i="3"/>
  <c r="H108" i="3"/>
  <c r="G108" i="3"/>
  <c r="I108" i="3" s="1"/>
  <c r="E108" i="3"/>
  <c r="D108" i="3"/>
  <c r="C108" i="3"/>
  <c r="B108" i="3"/>
  <c r="H107" i="3"/>
  <c r="I107" i="3" s="1"/>
  <c r="G107" i="3"/>
  <c r="E107" i="3"/>
  <c r="D107" i="3"/>
  <c r="C107" i="3"/>
  <c r="B107" i="3"/>
  <c r="I106" i="3"/>
  <c r="H106" i="3"/>
  <c r="G106" i="3"/>
  <c r="F106" i="3"/>
  <c r="E106" i="3"/>
  <c r="D106" i="3"/>
  <c r="K106" i="3" s="1"/>
  <c r="C106" i="3"/>
  <c r="B106" i="3"/>
  <c r="H105" i="3"/>
  <c r="G105" i="3"/>
  <c r="F105" i="3"/>
  <c r="E105" i="3"/>
  <c r="D105" i="3"/>
  <c r="C105" i="3"/>
  <c r="B105" i="3"/>
  <c r="H104" i="3"/>
  <c r="G104" i="3"/>
  <c r="I104" i="3" s="1"/>
  <c r="E104" i="3"/>
  <c r="D104" i="3"/>
  <c r="F104" i="3" s="1"/>
  <c r="C104" i="3"/>
  <c r="B104" i="3"/>
  <c r="I103" i="3"/>
  <c r="H103" i="3"/>
  <c r="G103" i="3"/>
  <c r="E103" i="3"/>
  <c r="D103" i="3"/>
  <c r="F103" i="3" s="1"/>
  <c r="C103" i="3"/>
  <c r="B103" i="3"/>
  <c r="I102" i="3"/>
  <c r="H102" i="3"/>
  <c r="G102" i="3"/>
  <c r="E102" i="3"/>
  <c r="F102" i="3" s="1"/>
  <c r="K102" i="3" s="1"/>
  <c r="D102" i="3"/>
  <c r="C102" i="3"/>
  <c r="B102" i="3"/>
  <c r="H101" i="3"/>
  <c r="G101" i="3"/>
  <c r="I101" i="3" s="1"/>
  <c r="K101" i="3" s="1"/>
  <c r="F101" i="3"/>
  <c r="E101" i="3"/>
  <c r="D101" i="3"/>
  <c r="C101" i="3"/>
  <c r="B101" i="3"/>
  <c r="H100" i="3"/>
  <c r="G100" i="3"/>
  <c r="I100" i="3" s="1"/>
  <c r="E100" i="3"/>
  <c r="D100" i="3"/>
  <c r="C100" i="3"/>
  <c r="B100" i="3"/>
  <c r="H99" i="3"/>
  <c r="I99" i="3" s="1"/>
  <c r="G99" i="3"/>
  <c r="E99" i="3"/>
  <c r="D99" i="3"/>
  <c r="C99" i="3"/>
  <c r="B99" i="3"/>
  <c r="I98" i="3"/>
  <c r="H98" i="3"/>
  <c r="G98" i="3"/>
  <c r="F98" i="3"/>
  <c r="E98" i="3"/>
  <c r="D98" i="3"/>
  <c r="K98" i="3" s="1"/>
  <c r="C98" i="3"/>
  <c r="B98" i="3"/>
  <c r="H97" i="3"/>
  <c r="G97" i="3"/>
  <c r="F97" i="3"/>
  <c r="E97" i="3"/>
  <c r="D97" i="3"/>
  <c r="C97" i="3"/>
  <c r="B97" i="3"/>
  <c r="H96" i="3"/>
  <c r="G96" i="3"/>
  <c r="I96" i="3" s="1"/>
  <c r="E96" i="3"/>
  <c r="D96" i="3"/>
  <c r="F96" i="3" s="1"/>
  <c r="C96" i="3"/>
  <c r="B96" i="3"/>
  <c r="I95" i="3"/>
  <c r="H95" i="3"/>
  <c r="G95" i="3"/>
  <c r="E95" i="3"/>
  <c r="D95" i="3"/>
  <c r="F95" i="3" s="1"/>
  <c r="C95" i="3"/>
  <c r="B95" i="3"/>
  <c r="I94" i="3"/>
  <c r="H94" i="3"/>
  <c r="G94" i="3"/>
  <c r="E94" i="3"/>
  <c r="F94" i="3" s="1"/>
  <c r="K94" i="3" s="1"/>
  <c r="D94" i="3"/>
  <c r="C94" i="3"/>
  <c r="B94" i="3"/>
  <c r="H93" i="3"/>
  <c r="G93" i="3"/>
  <c r="I93" i="3" s="1"/>
  <c r="K93" i="3" s="1"/>
  <c r="F93" i="3"/>
  <c r="E93" i="3"/>
  <c r="D93" i="3"/>
  <c r="C93" i="3"/>
  <c r="B93" i="3"/>
  <c r="H92" i="3"/>
  <c r="G92" i="3"/>
  <c r="I92" i="3" s="1"/>
  <c r="E92" i="3"/>
  <c r="D92" i="3"/>
  <c r="C92" i="3"/>
  <c r="B92" i="3"/>
  <c r="H91" i="3"/>
  <c r="I91" i="3" s="1"/>
  <c r="G91" i="3"/>
  <c r="E91" i="3"/>
  <c r="D91" i="3"/>
  <c r="C91" i="3"/>
  <c r="B91" i="3"/>
  <c r="I90" i="3"/>
  <c r="H90" i="3"/>
  <c r="G90" i="3"/>
  <c r="F90" i="3"/>
  <c r="E90" i="3"/>
  <c r="D90" i="3"/>
  <c r="K90" i="3" s="1"/>
  <c r="C90" i="3"/>
  <c r="B90" i="3"/>
  <c r="H89" i="3"/>
  <c r="G89" i="3"/>
  <c r="F89" i="3"/>
  <c r="E89" i="3"/>
  <c r="D89" i="3"/>
  <c r="C89" i="3"/>
  <c r="B89" i="3"/>
  <c r="H88" i="3"/>
  <c r="G88" i="3"/>
  <c r="I88" i="3" s="1"/>
  <c r="E88" i="3"/>
  <c r="D88" i="3"/>
  <c r="F88" i="3" s="1"/>
  <c r="C88" i="3"/>
  <c r="B88" i="3"/>
  <c r="I87" i="3"/>
  <c r="H87" i="3"/>
  <c r="G87" i="3"/>
  <c r="E87" i="3"/>
  <c r="D87" i="3"/>
  <c r="F87" i="3" s="1"/>
  <c r="C87" i="3"/>
  <c r="B87" i="3"/>
  <c r="I86" i="3"/>
  <c r="H86" i="3"/>
  <c r="G86" i="3"/>
  <c r="E86" i="3"/>
  <c r="F86" i="3" s="1"/>
  <c r="K86" i="3" s="1"/>
  <c r="D86" i="3"/>
  <c r="C86" i="3"/>
  <c r="B86" i="3"/>
  <c r="H85" i="3"/>
  <c r="G85" i="3"/>
  <c r="I85" i="3" s="1"/>
  <c r="K85" i="3" s="1"/>
  <c r="F85" i="3"/>
  <c r="E85" i="3"/>
  <c r="D85" i="3"/>
  <c r="C85" i="3"/>
  <c r="B85" i="3"/>
  <c r="H84" i="3"/>
  <c r="G84" i="3"/>
  <c r="I84" i="3" s="1"/>
  <c r="E84" i="3"/>
  <c r="D84" i="3"/>
  <c r="C84" i="3"/>
  <c r="B84" i="3"/>
  <c r="H83" i="3"/>
  <c r="I83" i="3" s="1"/>
  <c r="G83" i="3"/>
  <c r="E83" i="3"/>
  <c r="D83" i="3"/>
  <c r="C83" i="3"/>
  <c r="B83" i="3"/>
  <c r="I82" i="3"/>
  <c r="H82" i="3"/>
  <c r="G82" i="3"/>
  <c r="F82" i="3"/>
  <c r="E82" i="3"/>
  <c r="D82" i="3"/>
  <c r="K82" i="3" s="1"/>
  <c r="C82" i="3"/>
  <c r="B82" i="3"/>
  <c r="H81" i="3"/>
  <c r="G81" i="3"/>
  <c r="F81" i="3"/>
  <c r="E81" i="3"/>
  <c r="D81" i="3"/>
  <c r="C81" i="3"/>
  <c r="B81" i="3"/>
  <c r="H80" i="3"/>
  <c r="G80" i="3"/>
  <c r="I80" i="3" s="1"/>
  <c r="E80" i="3"/>
  <c r="D80" i="3"/>
  <c r="F80" i="3" s="1"/>
  <c r="C80" i="3"/>
  <c r="B80" i="3"/>
  <c r="I79" i="3"/>
  <c r="H79" i="3"/>
  <c r="G79" i="3"/>
  <c r="E79" i="3"/>
  <c r="D79" i="3"/>
  <c r="F79" i="3" s="1"/>
  <c r="C79" i="3"/>
  <c r="B79" i="3"/>
  <c r="K78" i="3"/>
  <c r="I78" i="3"/>
  <c r="H78" i="3"/>
  <c r="G78" i="3"/>
  <c r="F78" i="3"/>
  <c r="E78" i="3"/>
  <c r="D78" i="3"/>
  <c r="C78" i="3"/>
  <c r="B78" i="3"/>
  <c r="H77" i="3"/>
  <c r="G77" i="3"/>
  <c r="I77" i="3" s="1"/>
  <c r="K77" i="3" s="1"/>
  <c r="F77" i="3"/>
  <c r="E77" i="3"/>
  <c r="D77" i="3"/>
  <c r="C77" i="3"/>
  <c r="B77" i="3"/>
  <c r="H76" i="3"/>
  <c r="G76" i="3"/>
  <c r="I76" i="3" s="1"/>
  <c r="E76" i="3"/>
  <c r="D76" i="3"/>
  <c r="C76" i="3"/>
  <c r="B76" i="3"/>
  <c r="H75" i="3"/>
  <c r="I75" i="3" s="1"/>
  <c r="G75" i="3"/>
  <c r="E75" i="3"/>
  <c r="D75" i="3"/>
  <c r="C75" i="3"/>
  <c r="B75" i="3"/>
  <c r="I74" i="3"/>
  <c r="H74" i="3"/>
  <c r="G74" i="3"/>
  <c r="F74" i="3"/>
  <c r="E74" i="3"/>
  <c r="D74" i="3"/>
  <c r="K74" i="3" s="1"/>
  <c r="C74" i="3"/>
  <c r="B74" i="3"/>
  <c r="H73" i="3"/>
  <c r="G73" i="3"/>
  <c r="F73" i="3"/>
  <c r="E73" i="3"/>
  <c r="D73" i="3"/>
  <c r="C73" i="3"/>
  <c r="B73" i="3"/>
  <c r="H72" i="3"/>
  <c r="G72" i="3"/>
  <c r="I72" i="3" s="1"/>
  <c r="E72" i="3"/>
  <c r="D72" i="3"/>
  <c r="F72" i="3" s="1"/>
  <c r="C72" i="3"/>
  <c r="B72" i="3"/>
  <c r="I71" i="3"/>
  <c r="H71" i="3"/>
  <c r="G71" i="3"/>
  <c r="E71" i="3"/>
  <c r="D71" i="3"/>
  <c r="F71" i="3" s="1"/>
  <c r="C71" i="3"/>
  <c r="B71" i="3"/>
  <c r="I70" i="3"/>
  <c r="H70" i="3"/>
  <c r="G70" i="3"/>
  <c r="E70" i="3"/>
  <c r="F70" i="3" s="1"/>
  <c r="K70" i="3" s="1"/>
  <c r="D70" i="3"/>
  <c r="C70" i="3"/>
  <c r="B70" i="3"/>
  <c r="H69" i="3"/>
  <c r="G69" i="3"/>
  <c r="I69" i="3" s="1"/>
  <c r="K69" i="3" s="1"/>
  <c r="F69" i="3"/>
  <c r="E69" i="3"/>
  <c r="D69" i="3"/>
  <c r="C69" i="3"/>
  <c r="B69" i="3"/>
  <c r="H68" i="3"/>
  <c r="G68" i="3"/>
  <c r="I68" i="3" s="1"/>
  <c r="E68" i="3"/>
  <c r="D68" i="3"/>
  <c r="C68" i="3"/>
  <c r="B68" i="3"/>
  <c r="H67" i="3"/>
  <c r="I67" i="3" s="1"/>
  <c r="G67" i="3"/>
  <c r="E67" i="3"/>
  <c r="D67" i="3"/>
  <c r="C67" i="3"/>
  <c r="B67" i="3"/>
  <c r="I66" i="3"/>
  <c r="H66" i="3"/>
  <c r="G66" i="3"/>
  <c r="F66" i="3"/>
  <c r="E66" i="3"/>
  <c r="D66" i="3"/>
  <c r="K66" i="3" s="1"/>
  <c r="C66" i="3"/>
  <c r="B66" i="3"/>
  <c r="H65" i="3"/>
  <c r="G65" i="3"/>
  <c r="F65" i="3"/>
  <c r="E65" i="3"/>
  <c r="D65" i="3"/>
  <c r="C65" i="3"/>
  <c r="B65" i="3"/>
  <c r="H64" i="3"/>
  <c r="G64" i="3"/>
  <c r="I64" i="3" s="1"/>
  <c r="E64" i="3"/>
  <c r="D64" i="3"/>
  <c r="F64" i="3" s="1"/>
  <c r="C64" i="3"/>
  <c r="B64" i="3"/>
  <c r="I63" i="3"/>
  <c r="H63" i="3"/>
  <c r="G63" i="3"/>
  <c r="E63" i="3"/>
  <c r="D63" i="3"/>
  <c r="F63" i="3" s="1"/>
  <c r="C63" i="3"/>
  <c r="B63" i="3"/>
  <c r="I62" i="3"/>
  <c r="H62" i="3"/>
  <c r="G62" i="3"/>
  <c r="E62" i="3"/>
  <c r="F62" i="3" s="1"/>
  <c r="K62" i="3" s="1"/>
  <c r="D62" i="3"/>
  <c r="C62" i="3"/>
  <c r="B62" i="3"/>
  <c r="K61" i="3"/>
  <c r="H61" i="3"/>
  <c r="G61" i="3"/>
  <c r="I61" i="3" s="1"/>
  <c r="F61" i="3"/>
  <c r="E61" i="3"/>
  <c r="D61" i="3"/>
  <c r="C61" i="3"/>
  <c r="B61" i="3"/>
  <c r="H60" i="3"/>
  <c r="G60" i="3"/>
  <c r="I60" i="3" s="1"/>
  <c r="E60" i="3"/>
  <c r="D60" i="3"/>
  <c r="C60" i="3"/>
  <c r="B60" i="3"/>
  <c r="H59" i="3"/>
  <c r="I59" i="3" s="1"/>
  <c r="G59" i="3"/>
  <c r="E59" i="3"/>
  <c r="D59" i="3"/>
  <c r="C59" i="3"/>
  <c r="B59" i="3"/>
  <c r="I58" i="3"/>
  <c r="H58" i="3"/>
  <c r="G58" i="3"/>
  <c r="F58" i="3"/>
  <c r="E58" i="3"/>
  <c r="D58" i="3"/>
  <c r="K58" i="3" s="1"/>
  <c r="C58" i="3"/>
  <c r="B58" i="3"/>
  <c r="H57" i="3"/>
  <c r="G57" i="3"/>
  <c r="F57" i="3"/>
  <c r="E57" i="3"/>
  <c r="D57" i="3"/>
  <c r="C57" i="3"/>
  <c r="B57" i="3"/>
  <c r="H56" i="3"/>
  <c r="G56" i="3"/>
  <c r="I56" i="3" s="1"/>
  <c r="F56" i="3"/>
  <c r="E56" i="3"/>
  <c r="D56" i="3"/>
  <c r="C56" i="3"/>
  <c r="B56" i="3"/>
  <c r="I55" i="3"/>
  <c r="H55" i="3"/>
  <c r="G55" i="3"/>
  <c r="E55" i="3"/>
  <c r="D55" i="3"/>
  <c r="F55" i="3" s="1"/>
  <c r="C55" i="3"/>
  <c r="B55" i="3"/>
  <c r="I54" i="3"/>
  <c r="H54" i="3"/>
  <c r="G54" i="3"/>
  <c r="E54" i="3"/>
  <c r="F54" i="3" s="1"/>
  <c r="K54" i="3" s="1"/>
  <c r="D54" i="3"/>
  <c r="C54" i="3"/>
  <c r="B54" i="3"/>
  <c r="K53" i="3"/>
  <c r="I53" i="3"/>
  <c r="H53" i="3"/>
  <c r="G53" i="3"/>
  <c r="F53" i="3"/>
  <c r="E53" i="3"/>
  <c r="D53" i="3"/>
  <c r="C53" i="3"/>
  <c r="B53" i="3"/>
  <c r="H52" i="3"/>
  <c r="G52" i="3"/>
  <c r="I52" i="3" s="1"/>
  <c r="E52" i="3"/>
  <c r="D52" i="3"/>
  <c r="K52" i="3" s="1"/>
  <c r="C52" i="3"/>
  <c r="B52" i="3"/>
  <c r="H51" i="3"/>
  <c r="I51" i="3" s="1"/>
  <c r="G51" i="3"/>
  <c r="E51" i="3"/>
  <c r="D51" i="3"/>
  <c r="C51" i="3"/>
  <c r="B51" i="3"/>
  <c r="I50" i="3"/>
  <c r="H50" i="3"/>
  <c r="G50" i="3"/>
  <c r="F50" i="3"/>
  <c r="E50" i="3"/>
  <c r="D50" i="3"/>
  <c r="K50" i="3" s="1"/>
  <c r="C50" i="3"/>
  <c r="B50" i="3"/>
  <c r="K49" i="3"/>
  <c r="H49" i="3"/>
  <c r="G49" i="3"/>
  <c r="I49" i="3" s="1"/>
  <c r="F49" i="3"/>
  <c r="E49" i="3"/>
  <c r="D49" i="3"/>
  <c r="C49" i="3"/>
  <c r="B49" i="3"/>
  <c r="H48" i="3"/>
  <c r="G48" i="3"/>
  <c r="I48" i="3" s="1"/>
  <c r="F48" i="3"/>
  <c r="E48" i="3"/>
  <c r="D48" i="3"/>
  <c r="K48" i="3" s="1"/>
  <c r="C48" i="3"/>
  <c r="B48" i="3"/>
  <c r="I47" i="3"/>
  <c r="H47" i="3"/>
  <c r="G47" i="3"/>
  <c r="E47" i="3"/>
  <c r="D47" i="3"/>
  <c r="F47" i="3" s="1"/>
  <c r="C47" i="3"/>
  <c r="B47" i="3"/>
  <c r="I46" i="3"/>
  <c r="H46" i="3"/>
  <c r="G46" i="3"/>
  <c r="E46" i="3"/>
  <c r="F46" i="3" s="1"/>
  <c r="K46" i="3" s="1"/>
  <c r="D46" i="3"/>
  <c r="C46" i="3"/>
  <c r="B46" i="3"/>
  <c r="K45" i="3"/>
  <c r="I45" i="3"/>
  <c r="H45" i="3"/>
  <c r="G45" i="3"/>
  <c r="F45" i="3"/>
  <c r="E45" i="3"/>
  <c r="D45" i="3"/>
  <c r="C45" i="3"/>
  <c r="B45" i="3"/>
  <c r="H44" i="3"/>
  <c r="G44" i="3"/>
  <c r="I44" i="3" s="1"/>
  <c r="E44" i="3"/>
  <c r="D44" i="3"/>
  <c r="K44" i="3" s="1"/>
  <c r="C44" i="3"/>
  <c r="B44" i="3"/>
  <c r="H43" i="3"/>
  <c r="I43" i="3" s="1"/>
  <c r="G43" i="3"/>
  <c r="E43" i="3"/>
  <c r="D43" i="3"/>
  <c r="C43" i="3"/>
  <c r="B43" i="3"/>
  <c r="I42" i="3"/>
  <c r="H42" i="3"/>
  <c r="G42" i="3"/>
  <c r="F42" i="3"/>
  <c r="E42" i="3"/>
  <c r="D42" i="3"/>
  <c r="K42" i="3" s="1"/>
  <c r="C42" i="3"/>
  <c r="B42" i="3"/>
  <c r="H41" i="3"/>
  <c r="G41" i="3"/>
  <c r="F41" i="3"/>
  <c r="E41" i="3"/>
  <c r="D41" i="3"/>
  <c r="C41" i="3"/>
  <c r="B41" i="3"/>
  <c r="H40" i="3"/>
  <c r="G40" i="3"/>
  <c r="I40" i="3" s="1"/>
  <c r="F40" i="3"/>
  <c r="E40" i="3"/>
  <c r="D40" i="3"/>
  <c r="K40" i="3" s="1"/>
  <c r="C40" i="3"/>
  <c r="B40" i="3"/>
  <c r="I39" i="3"/>
  <c r="H39" i="3"/>
  <c r="G39" i="3"/>
  <c r="E39" i="3"/>
  <c r="D39" i="3"/>
  <c r="F39" i="3" s="1"/>
  <c r="C39" i="3"/>
  <c r="B39" i="3"/>
  <c r="I38" i="3"/>
  <c r="H38" i="3"/>
  <c r="G38" i="3"/>
  <c r="E38" i="3"/>
  <c r="F38" i="3" s="1"/>
  <c r="K38" i="3" s="1"/>
  <c r="D38" i="3"/>
  <c r="C38" i="3"/>
  <c r="B38" i="3"/>
  <c r="K37" i="3"/>
  <c r="I37" i="3"/>
  <c r="H37" i="3"/>
  <c r="G37" i="3"/>
  <c r="F37" i="3"/>
  <c r="E37" i="3"/>
  <c r="D37" i="3"/>
  <c r="C37" i="3"/>
  <c r="B37" i="3"/>
  <c r="H36" i="3"/>
  <c r="G36" i="3"/>
  <c r="I36" i="3" s="1"/>
  <c r="E36" i="3"/>
  <c r="D36" i="3"/>
  <c r="C36" i="3"/>
  <c r="B36" i="3"/>
  <c r="H35" i="3"/>
  <c r="I35" i="3" s="1"/>
  <c r="G35" i="3"/>
  <c r="E35" i="3"/>
  <c r="D35" i="3"/>
  <c r="C35" i="3"/>
  <c r="B35" i="3"/>
  <c r="I34" i="3"/>
  <c r="H34" i="3"/>
  <c r="G34" i="3"/>
  <c r="F34" i="3"/>
  <c r="E34" i="3"/>
  <c r="D34" i="3"/>
  <c r="K34" i="3" s="1"/>
  <c r="C34" i="3"/>
  <c r="B34" i="3"/>
  <c r="H33" i="3"/>
  <c r="G33" i="3"/>
  <c r="F33" i="3"/>
  <c r="E33" i="3"/>
  <c r="D33" i="3"/>
  <c r="C33" i="3"/>
  <c r="B33" i="3"/>
  <c r="H32" i="3"/>
  <c r="G32" i="3"/>
  <c r="I32" i="3" s="1"/>
  <c r="F32" i="3"/>
  <c r="E32" i="3"/>
  <c r="D32" i="3"/>
  <c r="K32" i="3" s="1"/>
  <c r="C32" i="3"/>
  <c r="B32" i="3"/>
  <c r="I31" i="3"/>
  <c r="H31" i="3"/>
  <c r="G31" i="3"/>
  <c r="E31" i="3"/>
  <c r="D31" i="3"/>
  <c r="F31" i="3" s="1"/>
  <c r="C31" i="3"/>
  <c r="B31" i="3"/>
  <c r="I30" i="3"/>
  <c r="H30" i="3"/>
  <c r="G30" i="3"/>
  <c r="E30" i="3"/>
  <c r="F30" i="3" s="1"/>
  <c r="K30" i="3" s="1"/>
  <c r="D30" i="3"/>
  <c r="C30" i="3"/>
  <c r="B30" i="3"/>
  <c r="K29" i="3"/>
  <c r="I29" i="3"/>
  <c r="H29" i="3"/>
  <c r="G29" i="3"/>
  <c r="F29" i="3"/>
  <c r="E29" i="3"/>
  <c r="D29" i="3"/>
  <c r="C29" i="3"/>
  <c r="B29" i="3"/>
  <c r="H28" i="3"/>
  <c r="G28" i="3"/>
  <c r="I28" i="3" s="1"/>
  <c r="E28" i="3"/>
  <c r="D28" i="3"/>
  <c r="C28" i="3"/>
  <c r="B28" i="3"/>
  <c r="I27" i="3"/>
  <c r="H27" i="3"/>
  <c r="G27" i="3"/>
  <c r="E27" i="3"/>
  <c r="D27" i="3"/>
  <c r="K27" i="3" s="1"/>
  <c r="C27" i="3"/>
  <c r="B27" i="3"/>
  <c r="I26" i="3"/>
  <c r="H26" i="3"/>
  <c r="G26" i="3"/>
  <c r="F26" i="3"/>
  <c r="E26" i="3"/>
  <c r="D26" i="3"/>
  <c r="K26" i="3" s="1"/>
  <c r="C26" i="3"/>
  <c r="B26" i="3"/>
  <c r="H25" i="3"/>
  <c r="G25" i="3"/>
  <c r="F25" i="3"/>
  <c r="E25" i="3"/>
  <c r="D25" i="3"/>
  <c r="C25" i="3"/>
  <c r="B25" i="3"/>
  <c r="H24" i="3"/>
  <c r="G24" i="3"/>
  <c r="I24" i="3" s="1"/>
  <c r="F24" i="3"/>
  <c r="E24" i="3"/>
  <c r="D24" i="3"/>
  <c r="K24" i="3" s="1"/>
  <c r="C24" i="3"/>
  <c r="B24" i="3"/>
  <c r="I23" i="3"/>
  <c r="H23" i="3"/>
  <c r="G23" i="3"/>
  <c r="E23" i="3"/>
  <c r="D23" i="3"/>
  <c r="F23" i="3" s="1"/>
  <c r="C23" i="3"/>
  <c r="B23" i="3"/>
  <c r="I22" i="3"/>
  <c r="H22" i="3"/>
  <c r="G22" i="3"/>
  <c r="E22" i="3"/>
  <c r="F22" i="3" s="1"/>
  <c r="K22" i="3" s="1"/>
  <c r="D22" i="3"/>
  <c r="C22" i="3"/>
  <c r="B22" i="3"/>
  <c r="K21" i="3"/>
  <c r="I21" i="3"/>
  <c r="H21" i="3"/>
  <c r="G21" i="3"/>
  <c r="F21" i="3"/>
  <c r="E21" i="3"/>
  <c r="D21" i="3"/>
  <c r="C21" i="3"/>
  <c r="B21" i="3"/>
  <c r="H20" i="3"/>
  <c r="G20" i="3"/>
  <c r="I20" i="3" s="1"/>
  <c r="E20" i="3"/>
  <c r="D20" i="3"/>
  <c r="C20" i="3"/>
  <c r="B20" i="3"/>
  <c r="H19" i="3"/>
  <c r="I19" i="3" s="1"/>
  <c r="G19" i="3"/>
  <c r="E19" i="3"/>
  <c r="D19" i="3"/>
  <c r="C19" i="3"/>
  <c r="B19" i="3"/>
  <c r="I18" i="3"/>
  <c r="H18" i="3"/>
  <c r="G18" i="3"/>
  <c r="F18" i="3"/>
  <c r="E18" i="3"/>
  <c r="D18" i="3"/>
  <c r="K18" i="3" s="1"/>
  <c r="C18" i="3"/>
  <c r="B18" i="3"/>
  <c r="H17" i="3"/>
  <c r="G17" i="3"/>
  <c r="F17" i="3"/>
  <c r="E17" i="3"/>
  <c r="D17" i="3"/>
  <c r="C17" i="3"/>
  <c r="B17" i="3"/>
  <c r="H16" i="3"/>
  <c r="G16" i="3"/>
  <c r="I16" i="3" s="1"/>
  <c r="F16" i="3"/>
  <c r="E16" i="3"/>
  <c r="D16" i="3"/>
  <c r="C16" i="3"/>
  <c r="B16" i="3"/>
  <c r="I15" i="3"/>
  <c r="H15" i="3"/>
  <c r="G15" i="3"/>
  <c r="E15" i="3"/>
  <c r="D15" i="3"/>
  <c r="F15" i="3" s="1"/>
  <c r="C15" i="3"/>
  <c r="B15" i="3"/>
  <c r="I14" i="3"/>
  <c r="H14" i="3"/>
  <c r="G14" i="3"/>
  <c r="E14" i="3"/>
  <c r="F14" i="3" s="1"/>
  <c r="K14" i="3" s="1"/>
  <c r="D14" i="3"/>
  <c r="C14" i="3"/>
  <c r="B14" i="3"/>
  <c r="K13" i="3"/>
  <c r="I13" i="3"/>
  <c r="H13" i="3"/>
  <c r="G13" i="3"/>
  <c r="F13" i="3"/>
  <c r="E13" i="3"/>
  <c r="D13" i="3"/>
  <c r="C13" i="3"/>
  <c r="B13" i="3"/>
  <c r="H12" i="3"/>
  <c r="G12" i="3"/>
  <c r="I12" i="3" s="1"/>
  <c r="E12" i="3"/>
  <c r="D12" i="3"/>
  <c r="C12" i="3"/>
  <c r="B12" i="3"/>
  <c r="H11" i="3"/>
  <c r="I11" i="3" s="1"/>
  <c r="G11" i="3"/>
  <c r="E11" i="3"/>
  <c r="D11" i="3"/>
  <c r="C11" i="3"/>
  <c r="B11" i="3"/>
  <c r="H109" i="5"/>
  <c r="G109" i="5"/>
  <c r="E109" i="5"/>
  <c r="D109" i="5"/>
  <c r="F109" i="5" s="1"/>
  <c r="C109" i="5"/>
  <c r="B109" i="5"/>
  <c r="H108" i="5"/>
  <c r="I108" i="5" s="1"/>
  <c r="G108" i="5"/>
  <c r="E108" i="5"/>
  <c r="D108" i="5"/>
  <c r="C108" i="5"/>
  <c r="B108" i="5"/>
  <c r="I107" i="5"/>
  <c r="H107" i="5"/>
  <c r="G107" i="5"/>
  <c r="E107" i="5"/>
  <c r="D107" i="5"/>
  <c r="C107" i="5"/>
  <c r="B107" i="5"/>
  <c r="H106" i="5"/>
  <c r="G106" i="5"/>
  <c r="I106" i="5" s="1"/>
  <c r="F106" i="5"/>
  <c r="E106" i="5"/>
  <c r="D106" i="5"/>
  <c r="K106" i="5" s="1"/>
  <c r="C106" i="5"/>
  <c r="B106" i="5"/>
  <c r="H105" i="5"/>
  <c r="G105" i="5"/>
  <c r="I105" i="5" s="1"/>
  <c r="F105" i="5"/>
  <c r="E105" i="5"/>
  <c r="D105" i="5"/>
  <c r="K105" i="5" s="1"/>
  <c r="C105" i="5"/>
  <c r="B105" i="5"/>
  <c r="H104" i="5"/>
  <c r="G104" i="5"/>
  <c r="I104" i="5" s="1"/>
  <c r="E104" i="5"/>
  <c r="D104" i="5"/>
  <c r="F104" i="5" s="1"/>
  <c r="C104" i="5"/>
  <c r="B104" i="5"/>
  <c r="I103" i="5"/>
  <c r="H103" i="5"/>
  <c r="G103" i="5"/>
  <c r="E103" i="5"/>
  <c r="F103" i="5" s="1"/>
  <c r="D103" i="5"/>
  <c r="C103" i="5"/>
  <c r="B103" i="5"/>
  <c r="K102" i="5"/>
  <c r="I102" i="5"/>
  <c r="H102" i="5"/>
  <c r="G102" i="5"/>
  <c r="F102" i="5"/>
  <c r="E102" i="5"/>
  <c r="D102" i="5"/>
  <c r="C102" i="5"/>
  <c r="B102" i="5"/>
  <c r="H101" i="5"/>
  <c r="G101" i="5"/>
  <c r="I101" i="5" s="1"/>
  <c r="E101" i="5"/>
  <c r="F101" i="5" s="1"/>
  <c r="D101" i="5"/>
  <c r="C101" i="5"/>
  <c r="B101" i="5"/>
  <c r="H100" i="5"/>
  <c r="I100" i="5" s="1"/>
  <c r="G100" i="5"/>
  <c r="E100" i="5"/>
  <c r="D100" i="5"/>
  <c r="C100" i="5"/>
  <c r="B100" i="5"/>
  <c r="I99" i="5"/>
  <c r="H99" i="5"/>
  <c r="G99" i="5"/>
  <c r="E99" i="5"/>
  <c r="D99" i="5"/>
  <c r="C99" i="5"/>
  <c r="B99" i="5"/>
  <c r="H98" i="5"/>
  <c r="I98" i="5" s="1"/>
  <c r="G98" i="5"/>
  <c r="F98" i="5"/>
  <c r="E98" i="5"/>
  <c r="D98" i="5"/>
  <c r="C98" i="5"/>
  <c r="B98" i="5"/>
  <c r="H97" i="5"/>
  <c r="G97" i="5"/>
  <c r="I97" i="5" s="1"/>
  <c r="F97" i="5"/>
  <c r="E97" i="5"/>
  <c r="D97" i="5"/>
  <c r="C97" i="5"/>
  <c r="B97" i="5"/>
  <c r="H96" i="5"/>
  <c r="G96" i="5"/>
  <c r="I96" i="5" s="1"/>
  <c r="E96" i="5"/>
  <c r="D96" i="5"/>
  <c r="F96" i="5" s="1"/>
  <c r="C96" i="5"/>
  <c r="B96" i="5"/>
  <c r="I95" i="5"/>
  <c r="H95" i="5"/>
  <c r="G95" i="5"/>
  <c r="E95" i="5"/>
  <c r="F95" i="5" s="1"/>
  <c r="D95" i="5"/>
  <c r="K95" i="5" s="1"/>
  <c r="C95" i="5"/>
  <c r="B95" i="5"/>
  <c r="K94" i="5"/>
  <c r="I94" i="5"/>
  <c r="H94" i="5"/>
  <c r="G94" i="5"/>
  <c r="F94" i="5"/>
  <c r="E94" i="5"/>
  <c r="D94" i="5"/>
  <c r="C94" i="5"/>
  <c r="B94" i="5"/>
  <c r="H93" i="5"/>
  <c r="G93" i="5"/>
  <c r="I93" i="5" s="1"/>
  <c r="E93" i="5"/>
  <c r="F93" i="5" s="1"/>
  <c r="D93" i="5"/>
  <c r="C93" i="5"/>
  <c r="B93" i="5"/>
  <c r="H92" i="5"/>
  <c r="I92" i="5" s="1"/>
  <c r="G92" i="5"/>
  <c r="E92" i="5"/>
  <c r="D92" i="5"/>
  <c r="C92" i="5"/>
  <c r="B92" i="5"/>
  <c r="I91" i="5"/>
  <c r="H91" i="5"/>
  <c r="G91" i="5"/>
  <c r="E91" i="5"/>
  <c r="D91" i="5"/>
  <c r="C91" i="5"/>
  <c r="B91" i="5"/>
  <c r="H90" i="5"/>
  <c r="I90" i="5" s="1"/>
  <c r="G90" i="5"/>
  <c r="F90" i="5"/>
  <c r="E90" i="5"/>
  <c r="D90" i="5"/>
  <c r="C90" i="5"/>
  <c r="B90" i="5"/>
  <c r="H89" i="5"/>
  <c r="G89" i="5"/>
  <c r="I89" i="5" s="1"/>
  <c r="F89" i="5"/>
  <c r="E89" i="5"/>
  <c r="D89" i="5"/>
  <c r="C89" i="5"/>
  <c r="B89" i="5"/>
  <c r="H88" i="5"/>
  <c r="G88" i="5"/>
  <c r="I88" i="5" s="1"/>
  <c r="E88" i="5"/>
  <c r="D88" i="5"/>
  <c r="F88" i="5" s="1"/>
  <c r="C88" i="5"/>
  <c r="B88" i="5"/>
  <c r="I87" i="5"/>
  <c r="H87" i="5"/>
  <c r="G87" i="5"/>
  <c r="E87" i="5"/>
  <c r="F87" i="5" s="1"/>
  <c r="D87" i="5"/>
  <c r="K87" i="5" s="1"/>
  <c r="C87" i="5"/>
  <c r="B87" i="5"/>
  <c r="K86" i="5"/>
  <c r="I86" i="5"/>
  <c r="H86" i="5"/>
  <c r="G86" i="5"/>
  <c r="F86" i="5"/>
  <c r="E86" i="5"/>
  <c r="D86" i="5"/>
  <c r="C86" i="5"/>
  <c r="B86" i="5"/>
  <c r="H85" i="5"/>
  <c r="G85" i="5"/>
  <c r="I85" i="5" s="1"/>
  <c r="K85" i="5" s="1"/>
  <c r="F85" i="5"/>
  <c r="E85" i="5"/>
  <c r="D85" i="5"/>
  <c r="C85" i="5"/>
  <c r="B85" i="5"/>
  <c r="H84" i="5"/>
  <c r="I84" i="5" s="1"/>
  <c r="G84" i="5"/>
  <c r="E84" i="5"/>
  <c r="D84" i="5"/>
  <c r="C84" i="5"/>
  <c r="B84" i="5"/>
  <c r="I83" i="5"/>
  <c r="H83" i="5"/>
  <c r="G83" i="5"/>
  <c r="E83" i="5"/>
  <c r="D83" i="5"/>
  <c r="C83" i="5"/>
  <c r="B83" i="5"/>
  <c r="I82" i="5"/>
  <c r="H82" i="5"/>
  <c r="G82" i="5"/>
  <c r="F82" i="5"/>
  <c r="E82" i="5"/>
  <c r="K82" i="5" s="1"/>
  <c r="D82" i="5"/>
  <c r="C82" i="5"/>
  <c r="B82" i="5"/>
  <c r="H81" i="5"/>
  <c r="G81" i="5"/>
  <c r="I81" i="5" s="1"/>
  <c r="F81" i="5"/>
  <c r="E81" i="5"/>
  <c r="D81" i="5"/>
  <c r="C81" i="5"/>
  <c r="B81" i="5"/>
  <c r="H80" i="5"/>
  <c r="G80" i="5"/>
  <c r="I80" i="5" s="1"/>
  <c r="E80" i="5"/>
  <c r="D80" i="5"/>
  <c r="F80" i="5" s="1"/>
  <c r="C80" i="5"/>
  <c r="B80" i="5"/>
  <c r="I79" i="5"/>
  <c r="H79" i="5"/>
  <c r="G79" i="5"/>
  <c r="E79" i="5"/>
  <c r="F79" i="5" s="1"/>
  <c r="D79" i="5"/>
  <c r="C79" i="5"/>
  <c r="B79" i="5"/>
  <c r="K78" i="5"/>
  <c r="I78" i="5"/>
  <c r="H78" i="5"/>
  <c r="G78" i="5"/>
  <c r="F78" i="5"/>
  <c r="E78" i="5"/>
  <c r="D78" i="5"/>
  <c r="C78" i="5"/>
  <c r="B78" i="5"/>
  <c r="H77" i="5"/>
  <c r="G77" i="5"/>
  <c r="I77" i="5" s="1"/>
  <c r="K77" i="5" s="1"/>
  <c r="F77" i="5"/>
  <c r="E77" i="5"/>
  <c r="D77" i="5"/>
  <c r="C77" i="5"/>
  <c r="B77" i="5"/>
  <c r="H76" i="5"/>
  <c r="I76" i="5" s="1"/>
  <c r="G76" i="5"/>
  <c r="E76" i="5"/>
  <c r="D76" i="5"/>
  <c r="C76" i="5"/>
  <c r="B76" i="5"/>
  <c r="I75" i="5"/>
  <c r="H75" i="5"/>
  <c r="G75" i="5"/>
  <c r="E75" i="5"/>
  <c r="D75" i="5"/>
  <c r="C75" i="5"/>
  <c r="B75" i="5"/>
  <c r="I74" i="5"/>
  <c r="H74" i="5"/>
  <c r="G74" i="5"/>
  <c r="F74" i="5"/>
  <c r="E74" i="5"/>
  <c r="K74" i="5" s="1"/>
  <c r="D74" i="5"/>
  <c r="C74" i="5"/>
  <c r="B74" i="5"/>
  <c r="H73" i="5"/>
  <c r="G73" i="5"/>
  <c r="I73" i="5" s="1"/>
  <c r="F73" i="5"/>
  <c r="E73" i="5"/>
  <c r="D73" i="5"/>
  <c r="K73" i="5" s="1"/>
  <c r="C73" i="5"/>
  <c r="B73" i="5"/>
  <c r="H72" i="5"/>
  <c r="G72" i="5"/>
  <c r="I72" i="5" s="1"/>
  <c r="E72" i="5"/>
  <c r="D72" i="5"/>
  <c r="F72" i="5" s="1"/>
  <c r="C72" i="5"/>
  <c r="B72" i="5"/>
  <c r="I71" i="5"/>
  <c r="H71" i="5"/>
  <c r="G71" i="5"/>
  <c r="E71" i="5"/>
  <c r="F71" i="5" s="1"/>
  <c r="D71" i="5"/>
  <c r="C71" i="5"/>
  <c r="B71" i="5"/>
  <c r="K70" i="5"/>
  <c r="I70" i="5"/>
  <c r="H70" i="5"/>
  <c r="G70" i="5"/>
  <c r="F70" i="5"/>
  <c r="E70" i="5"/>
  <c r="D70" i="5"/>
  <c r="C70" i="5"/>
  <c r="B70" i="5"/>
  <c r="H69" i="5"/>
  <c r="G69" i="5"/>
  <c r="I69" i="5" s="1"/>
  <c r="K69" i="5" s="1"/>
  <c r="F69" i="5"/>
  <c r="E69" i="5"/>
  <c r="D69" i="5"/>
  <c r="C69" i="5"/>
  <c r="B69" i="5"/>
  <c r="H68" i="5"/>
  <c r="I68" i="5" s="1"/>
  <c r="G68" i="5"/>
  <c r="E68" i="5"/>
  <c r="D68" i="5"/>
  <c r="C68" i="5"/>
  <c r="B68" i="5"/>
  <c r="I67" i="5"/>
  <c r="H67" i="5"/>
  <c r="G67" i="5"/>
  <c r="E67" i="5"/>
  <c r="D67" i="5"/>
  <c r="C67" i="5"/>
  <c r="B67" i="5"/>
  <c r="I66" i="5"/>
  <c r="H66" i="5"/>
  <c r="G66" i="5"/>
  <c r="F66" i="5"/>
  <c r="E66" i="5"/>
  <c r="K66" i="5" s="1"/>
  <c r="D66" i="5"/>
  <c r="C66" i="5"/>
  <c r="B66" i="5"/>
  <c r="H65" i="5"/>
  <c r="G65" i="5"/>
  <c r="I65" i="5" s="1"/>
  <c r="F65" i="5"/>
  <c r="E65" i="5"/>
  <c r="D65" i="5"/>
  <c r="C65" i="5"/>
  <c r="B65" i="5"/>
  <c r="H64" i="5"/>
  <c r="G64" i="5"/>
  <c r="I64" i="5" s="1"/>
  <c r="E64" i="5"/>
  <c r="D64" i="5"/>
  <c r="F64" i="5" s="1"/>
  <c r="C64" i="5"/>
  <c r="B64" i="5"/>
  <c r="I63" i="5"/>
  <c r="H63" i="5"/>
  <c r="G63" i="5"/>
  <c r="E63" i="5"/>
  <c r="F63" i="5" s="1"/>
  <c r="D63" i="5"/>
  <c r="K63" i="5" s="1"/>
  <c r="C63" i="5"/>
  <c r="B63" i="5"/>
  <c r="K62" i="5"/>
  <c r="I62" i="5"/>
  <c r="H62" i="5"/>
  <c r="G62" i="5"/>
  <c r="F62" i="5"/>
  <c r="E62" i="5"/>
  <c r="D62" i="5"/>
  <c r="C62" i="5"/>
  <c r="B62" i="5"/>
  <c r="K61" i="5"/>
  <c r="H61" i="5"/>
  <c r="G61" i="5"/>
  <c r="I61" i="5" s="1"/>
  <c r="F61" i="5"/>
  <c r="E61" i="5"/>
  <c r="D61" i="5"/>
  <c r="C61" i="5"/>
  <c r="B61" i="5"/>
  <c r="H60" i="5"/>
  <c r="I60" i="5" s="1"/>
  <c r="G60" i="5"/>
  <c r="E60" i="5"/>
  <c r="D60" i="5"/>
  <c r="C60" i="5"/>
  <c r="B60" i="5"/>
  <c r="I59" i="5"/>
  <c r="H59" i="5"/>
  <c r="G59" i="5"/>
  <c r="E59" i="5"/>
  <c r="D59" i="5"/>
  <c r="C59" i="5"/>
  <c r="B59" i="5"/>
  <c r="I58" i="5"/>
  <c r="H58" i="5"/>
  <c r="G58" i="5"/>
  <c r="F58" i="5"/>
  <c r="E58" i="5"/>
  <c r="K58" i="5" s="1"/>
  <c r="D58" i="5"/>
  <c r="C58" i="5"/>
  <c r="B58" i="5"/>
  <c r="H57" i="5"/>
  <c r="G57" i="5"/>
  <c r="I57" i="5" s="1"/>
  <c r="F57" i="5"/>
  <c r="E57" i="5"/>
  <c r="D57" i="5"/>
  <c r="C57" i="5"/>
  <c r="B57" i="5"/>
  <c r="H56" i="5"/>
  <c r="G56" i="5"/>
  <c r="I56" i="5" s="1"/>
  <c r="E56" i="5"/>
  <c r="D56" i="5"/>
  <c r="F56" i="5" s="1"/>
  <c r="C56" i="5"/>
  <c r="B56" i="5"/>
  <c r="I55" i="5"/>
  <c r="H55" i="5"/>
  <c r="G55" i="5"/>
  <c r="E55" i="5"/>
  <c r="F55" i="5" s="1"/>
  <c r="D55" i="5"/>
  <c r="K55" i="5" s="1"/>
  <c r="C55" i="5"/>
  <c r="B55" i="5"/>
  <c r="K54" i="5"/>
  <c r="I54" i="5"/>
  <c r="H54" i="5"/>
  <c r="G54" i="5"/>
  <c r="F54" i="5"/>
  <c r="E54" i="5"/>
  <c r="D54" i="5"/>
  <c r="C54" i="5"/>
  <c r="B54" i="5"/>
  <c r="H53" i="5"/>
  <c r="G53" i="5"/>
  <c r="I53" i="5" s="1"/>
  <c r="K53" i="5" s="1"/>
  <c r="F53" i="5"/>
  <c r="E53" i="5"/>
  <c r="D53" i="5"/>
  <c r="C53" i="5"/>
  <c r="B53" i="5"/>
  <c r="H52" i="5"/>
  <c r="I52" i="5" s="1"/>
  <c r="G52" i="5"/>
  <c r="E52" i="5"/>
  <c r="D52" i="5"/>
  <c r="K52" i="5" s="1"/>
  <c r="C52" i="5"/>
  <c r="B52" i="5"/>
  <c r="I51" i="5"/>
  <c r="H51" i="5"/>
  <c r="G51" i="5"/>
  <c r="E51" i="5"/>
  <c r="D51" i="5"/>
  <c r="C51" i="5"/>
  <c r="B51" i="5"/>
  <c r="I50" i="5"/>
  <c r="H50" i="5"/>
  <c r="G50" i="5"/>
  <c r="F50" i="5"/>
  <c r="E50" i="5"/>
  <c r="K50" i="5" s="1"/>
  <c r="D50" i="5"/>
  <c r="C50" i="5"/>
  <c r="B50" i="5"/>
  <c r="H49" i="5"/>
  <c r="G49" i="5"/>
  <c r="I49" i="5" s="1"/>
  <c r="F49" i="5"/>
  <c r="E49" i="5"/>
  <c r="D49" i="5"/>
  <c r="K49" i="5" s="1"/>
  <c r="C49" i="5"/>
  <c r="B49" i="5"/>
  <c r="H48" i="5"/>
  <c r="G48" i="5"/>
  <c r="I48" i="5" s="1"/>
  <c r="E48" i="5"/>
  <c r="D48" i="5"/>
  <c r="F48" i="5" s="1"/>
  <c r="C48" i="5"/>
  <c r="B48" i="5"/>
  <c r="I47" i="5"/>
  <c r="H47" i="5"/>
  <c r="G47" i="5"/>
  <c r="E47" i="5"/>
  <c r="F47" i="5" s="1"/>
  <c r="D47" i="5"/>
  <c r="C47" i="5"/>
  <c r="B47" i="5"/>
  <c r="K46" i="5"/>
  <c r="I46" i="5"/>
  <c r="H46" i="5"/>
  <c r="G46" i="5"/>
  <c r="F46" i="5"/>
  <c r="E46" i="5"/>
  <c r="D46" i="5"/>
  <c r="C46" i="5"/>
  <c r="B46" i="5"/>
  <c r="H45" i="5"/>
  <c r="G45" i="5"/>
  <c r="I45" i="5" s="1"/>
  <c r="K45" i="5" s="1"/>
  <c r="F45" i="5"/>
  <c r="E45" i="5"/>
  <c r="D45" i="5"/>
  <c r="C45" i="5"/>
  <c r="B45" i="5"/>
  <c r="H44" i="5"/>
  <c r="I44" i="5" s="1"/>
  <c r="G44" i="5"/>
  <c r="E44" i="5"/>
  <c r="D44" i="5"/>
  <c r="K44" i="5" s="1"/>
  <c r="C44" i="5"/>
  <c r="B44" i="5"/>
  <c r="I43" i="5"/>
  <c r="H43" i="5"/>
  <c r="G43" i="5"/>
  <c r="E43" i="5"/>
  <c r="D43" i="5"/>
  <c r="C43" i="5"/>
  <c r="B43" i="5"/>
  <c r="I42" i="5"/>
  <c r="H42" i="5"/>
  <c r="G42" i="5"/>
  <c r="F42" i="5"/>
  <c r="E42" i="5"/>
  <c r="K42" i="5" s="1"/>
  <c r="D42" i="5"/>
  <c r="C42" i="5"/>
  <c r="B42" i="5"/>
  <c r="H41" i="5"/>
  <c r="G41" i="5"/>
  <c r="I41" i="5" s="1"/>
  <c r="F41" i="5"/>
  <c r="E41" i="5"/>
  <c r="D41" i="5"/>
  <c r="C41" i="5"/>
  <c r="B41" i="5"/>
  <c r="H40" i="5"/>
  <c r="G40" i="5"/>
  <c r="I40" i="5" s="1"/>
  <c r="E40" i="5"/>
  <c r="D40" i="5"/>
  <c r="F40" i="5" s="1"/>
  <c r="C40" i="5"/>
  <c r="B40" i="5"/>
  <c r="I39" i="5"/>
  <c r="H39" i="5"/>
  <c r="G39" i="5"/>
  <c r="E39" i="5"/>
  <c r="F39" i="5" s="1"/>
  <c r="D39" i="5"/>
  <c r="K39" i="5" s="1"/>
  <c r="C39" i="5"/>
  <c r="B39" i="5"/>
  <c r="K38" i="5"/>
  <c r="I38" i="5"/>
  <c r="H38" i="5"/>
  <c r="G38" i="5"/>
  <c r="F38" i="5"/>
  <c r="E38" i="5"/>
  <c r="D38" i="5"/>
  <c r="C38" i="5"/>
  <c r="B38" i="5"/>
  <c r="H37" i="5"/>
  <c r="G37" i="5"/>
  <c r="I37" i="5" s="1"/>
  <c r="K37" i="5" s="1"/>
  <c r="F37" i="5"/>
  <c r="E37" i="5"/>
  <c r="D37" i="5"/>
  <c r="C37" i="5"/>
  <c r="B37" i="5"/>
  <c r="H36" i="5"/>
  <c r="I36" i="5" s="1"/>
  <c r="G36" i="5"/>
  <c r="E36" i="5"/>
  <c r="D36" i="5"/>
  <c r="C36" i="5"/>
  <c r="B36" i="5"/>
  <c r="I35" i="5"/>
  <c r="H35" i="5"/>
  <c r="G35" i="5"/>
  <c r="E35" i="5"/>
  <c r="D35" i="5"/>
  <c r="C35" i="5"/>
  <c r="B35" i="5"/>
  <c r="I34" i="5"/>
  <c r="H34" i="5"/>
  <c r="G34" i="5"/>
  <c r="F34" i="5"/>
  <c r="E34" i="5"/>
  <c r="K34" i="5" s="1"/>
  <c r="D34" i="5"/>
  <c r="C34" i="5"/>
  <c r="B34" i="5"/>
  <c r="H33" i="5"/>
  <c r="G33" i="5"/>
  <c r="I33" i="5" s="1"/>
  <c r="F33" i="5"/>
  <c r="E33" i="5"/>
  <c r="D33" i="5"/>
  <c r="C33" i="5"/>
  <c r="B33" i="5"/>
  <c r="H32" i="5"/>
  <c r="G32" i="5"/>
  <c r="I32" i="5" s="1"/>
  <c r="E32" i="5"/>
  <c r="D32" i="5"/>
  <c r="F32" i="5" s="1"/>
  <c r="C32" i="5"/>
  <c r="B32" i="5"/>
  <c r="I31" i="5"/>
  <c r="H31" i="5"/>
  <c r="G31" i="5"/>
  <c r="E31" i="5"/>
  <c r="F31" i="5" s="1"/>
  <c r="D31" i="5"/>
  <c r="C31" i="5"/>
  <c r="B31" i="5"/>
  <c r="K30" i="5"/>
  <c r="I30" i="5"/>
  <c r="H30" i="5"/>
  <c r="G30" i="5"/>
  <c r="F30" i="5"/>
  <c r="E30" i="5"/>
  <c r="D30" i="5"/>
  <c r="C30" i="5"/>
  <c r="B30" i="5"/>
  <c r="K29" i="5"/>
  <c r="H29" i="5"/>
  <c r="G29" i="5"/>
  <c r="I29" i="5" s="1"/>
  <c r="F29" i="5"/>
  <c r="E29" i="5"/>
  <c r="D29" i="5"/>
  <c r="C29" i="5"/>
  <c r="B29" i="5"/>
  <c r="H28" i="5"/>
  <c r="I28" i="5" s="1"/>
  <c r="G28" i="5"/>
  <c r="E28" i="5"/>
  <c r="D28" i="5"/>
  <c r="C28" i="5"/>
  <c r="B28" i="5"/>
  <c r="I27" i="5"/>
  <c r="H27" i="5"/>
  <c r="G27" i="5"/>
  <c r="E27" i="5"/>
  <c r="D27" i="5"/>
  <c r="K27" i="5" s="1"/>
  <c r="C27" i="5"/>
  <c r="B27" i="5"/>
  <c r="K26" i="5"/>
  <c r="I26" i="5"/>
  <c r="H26" i="5"/>
  <c r="G26" i="5"/>
  <c r="F26" i="5"/>
  <c r="E26" i="5"/>
  <c r="D26" i="5"/>
  <c r="C26" i="5"/>
  <c r="B26" i="5"/>
  <c r="H25" i="5"/>
  <c r="G25" i="5"/>
  <c r="I25" i="5" s="1"/>
  <c r="F25" i="5"/>
  <c r="E25" i="5"/>
  <c r="D25" i="5"/>
  <c r="K25" i="5" s="1"/>
  <c r="C25" i="5"/>
  <c r="B25" i="5"/>
  <c r="H24" i="5"/>
  <c r="G24" i="5"/>
  <c r="I24" i="5" s="1"/>
  <c r="E24" i="5"/>
  <c r="D24" i="5"/>
  <c r="F24" i="5" s="1"/>
  <c r="C24" i="5"/>
  <c r="B24" i="5"/>
  <c r="I23" i="5"/>
  <c r="H23" i="5"/>
  <c r="G23" i="5"/>
  <c r="E23" i="5"/>
  <c r="F23" i="5" s="1"/>
  <c r="D23" i="5"/>
  <c r="K23" i="5" s="1"/>
  <c r="C23" i="5"/>
  <c r="B23" i="5"/>
  <c r="K22" i="5"/>
  <c r="I22" i="5"/>
  <c r="H22" i="5"/>
  <c r="G22" i="5"/>
  <c r="F22" i="5"/>
  <c r="E22" i="5"/>
  <c r="D22" i="5"/>
  <c r="C22" i="5"/>
  <c r="B22" i="5"/>
  <c r="H21" i="5"/>
  <c r="G21" i="5"/>
  <c r="I21" i="5" s="1"/>
  <c r="K21" i="5" s="1"/>
  <c r="F21" i="5"/>
  <c r="E21" i="5"/>
  <c r="D21" i="5"/>
  <c r="C21" i="5"/>
  <c r="B21" i="5"/>
  <c r="H20" i="5"/>
  <c r="I20" i="5" s="1"/>
  <c r="G20" i="5"/>
  <c r="E20" i="5"/>
  <c r="D20" i="5"/>
  <c r="C20" i="5"/>
  <c r="B20" i="5"/>
  <c r="I19" i="5"/>
  <c r="H19" i="5"/>
  <c r="G19" i="5"/>
  <c r="E19" i="5"/>
  <c r="D19" i="5"/>
  <c r="C19" i="5"/>
  <c r="B19" i="5"/>
  <c r="I18" i="5"/>
  <c r="H18" i="5"/>
  <c r="G18" i="5"/>
  <c r="F18" i="5"/>
  <c r="E18" i="5"/>
  <c r="K18" i="5" s="1"/>
  <c r="D18" i="5"/>
  <c r="C18" i="5"/>
  <c r="B18" i="5"/>
  <c r="H17" i="5"/>
  <c r="G17" i="5"/>
  <c r="I17" i="5" s="1"/>
  <c r="F17" i="5"/>
  <c r="E17" i="5"/>
  <c r="D17" i="5"/>
  <c r="K17" i="5" s="1"/>
  <c r="C17" i="5"/>
  <c r="B17" i="5"/>
  <c r="H16" i="5"/>
  <c r="G16" i="5"/>
  <c r="I16" i="5" s="1"/>
  <c r="E16" i="5"/>
  <c r="D16" i="5"/>
  <c r="F16" i="5" s="1"/>
  <c r="C16" i="5"/>
  <c r="B16" i="5"/>
  <c r="I15" i="5"/>
  <c r="H15" i="5"/>
  <c r="G15" i="5"/>
  <c r="E15" i="5"/>
  <c r="F15" i="5" s="1"/>
  <c r="D15" i="5"/>
  <c r="K15" i="5" s="1"/>
  <c r="C15" i="5"/>
  <c r="B15" i="5"/>
  <c r="K14" i="5"/>
  <c r="I14" i="5"/>
  <c r="H14" i="5"/>
  <c r="G14" i="5"/>
  <c r="F14" i="5"/>
  <c r="E14" i="5"/>
  <c r="D14" i="5"/>
  <c r="C14" i="5"/>
  <c r="B14" i="5"/>
  <c r="H13" i="5"/>
  <c r="G13" i="5"/>
  <c r="I13" i="5" s="1"/>
  <c r="K13" i="5" s="1"/>
  <c r="F13" i="5"/>
  <c r="E13" i="5"/>
  <c r="D13" i="5"/>
  <c r="C13" i="5"/>
  <c r="B13" i="5"/>
  <c r="H12" i="5"/>
  <c r="I12" i="5" s="1"/>
  <c r="G12" i="5"/>
  <c r="E12" i="5"/>
  <c r="D12" i="5"/>
  <c r="C12" i="5"/>
  <c r="B12" i="5"/>
  <c r="I11" i="5"/>
  <c r="H11" i="5"/>
  <c r="G11" i="5"/>
  <c r="E11" i="5"/>
  <c r="D11" i="5"/>
  <c r="C11" i="5"/>
  <c r="B11" i="5"/>
  <c r="H109" i="7"/>
  <c r="G109" i="7"/>
  <c r="I109" i="7" s="1"/>
  <c r="E109" i="7"/>
  <c r="D109" i="7"/>
  <c r="C109" i="7"/>
  <c r="B109" i="7"/>
  <c r="I108" i="7"/>
  <c r="H108" i="7"/>
  <c r="G108" i="7"/>
  <c r="E108" i="7"/>
  <c r="D108" i="7"/>
  <c r="C108" i="7"/>
  <c r="B108" i="7"/>
  <c r="H107" i="7"/>
  <c r="G107" i="7"/>
  <c r="I107" i="7" s="1"/>
  <c r="F107" i="7"/>
  <c r="E107" i="7"/>
  <c r="D107" i="7"/>
  <c r="C107" i="7"/>
  <c r="B107" i="7"/>
  <c r="H106" i="7"/>
  <c r="G106" i="7"/>
  <c r="I106" i="7" s="1"/>
  <c r="E106" i="7"/>
  <c r="D106" i="7"/>
  <c r="C106" i="7"/>
  <c r="B106" i="7"/>
  <c r="H105" i="7"/>
  <c r="G105" i="7"/>
  <c r="I105" i="7" s="1"/>
  <c r="E105" i="7"/>
  <c r="D105" i="7"/>
  <c r="F105" i="7" s="1"/>
  <c r="C105" i="7"/>
  <c r="B105" i="7"/>
  <c r="I104" i="7"/>
  <c r="H104" i="7"/>
  <c r="G104" i="7"/>
  <c r="E104" i="7"/>
  <c r="D104" i="7"/>
  <c r="F104" i="7" s="1"/>
  <c r="C104" i="7"/>
  <c r="B104" i="7"/>
  <c r="H103" i="7"/>
  <c r="G103" i="7"/>
  <c r="I103" i="7" s="1"/>
  <c r="K103" i="7" s="1"/>
  <c r="F103" i="7"/>
  <c r="E103" i="7"/>
  <c r="D103" i="7"/>
  <c r="C103" i="7"/>
  <c r="B103" i="7"/>
  <c r="H102" i="7"/>
  <c r="G102" i="7"/>
  <c r="I102" i="7" s="1"/>
  <c r="F102" i="7"/>
  <c r="E102" i="7"/>
  <c r="D102" i="7"/>
  <c r="C102" i="7"/>
  <c r="B102" i="7"/>
  <c r="H101" i="7"/>
  <c r="G101" i="7"/>
  <c r="I101" i="7" s="1"/>
  <c r="E101" i="7"/>
  <c r="D101" i="7"/>
  <c r="C101" i="7"/>
  <c r="B101" i="7"/>
  <c r="I100" i="7"/>
  <c r="H100" i="7"/>
  <c r="G100" i="7"/>
  <c r="E100" i="7"/>
  <c r="D100" i="7"/>
  <c r="C100" i="7"/>
  <c r="B100" i="7"/>
  <c r="I99" i="7"/>
  <c r="H99" i="7"/>
  <c r="G99" i="7"/>
  <c r="F99" i="7"/>
  <c r="K99" i="7" s="1"/>
  <c r="E99" i="7"/>
  <c r="D99" i="7"/>
  <c r="C99" i="7"/>
  <c r="B99" i="7"/>
  <c r="H98" i="7"/>
  <c r="G98" i="7"/>
  <c r="I98" i="7" s="1"/>
  <c r="E98" i="7"/>
  <c r="D98" i="7"/>
  <c r="C98" i="7"/>
  <c r="B98" i="7"/>
  <c r="H97" i="7"/>
  <c r="G97" i="7"/>
  <c r="I97" i="7" s="1"/>
  <c r="E97" i="7"/>
  <c r="D97" i="7"/>
  <c r="F97" i="7" s="1"/>
  <c r="C97" i="7"/>
  <c r="B97" i="7"/>
  <c r="I96" i="7"/>
  <c r="H96" i="7"/>
  <c r="G96" i="7"/>
  <c r="E96" i="7"/>
  <c r="D96" i="7"/>
  <c r="F96" i="7" s="1"/>
  <c r="C96" i="7"/>
  <c r="B96" i="7"/>
  <c r="H95" i="7"/>
  <c r="I95" i="7" s="1"/>
  <c r="K95" i="7" s="1"/>
  <c r="G95" i="7"/>
  <c r="F95" i="7"/>
  <c r="E95" i="7"/>
  <c r="D95" i="7"/>
  <c r="C95" i="7"/>
  <c r="B95" i="7"/>
  <c r="H94" i="7"/>
  <c r="G94" i="7"/>
  <c r="I94" i="7" s="1"/>
  <c r="F94" i="7"/>
  <c r="E94" i="7"/>
  <c r="D94" i="7"/>
  <c r="K94" i="7" s="1"/>
  <c r="C94" i="7"/>
  <c r="B94" i="7"/>
  <c r="H93" i="7"/>
  <c r="G93" i="7"/>
  <c r="I93" i="7" s="1"/>
  <c r="E93" i="7"/>
  <c r="D93" i="7"/>
  <c r="C93" i="7"/>
  <c r="B93" i="7"/>
  <c r="I92" i="7"/>
  <c r="H92" i="7"/>
  <c r="G92" i="7"/>
  <c r="E92" i="7"/>
  <c r="D92" i="7"/>
  <c r="C92" i="7"/>
  <c r="B92" i="7"/>
  <c r="I91" i="7"/>
  <c r="H91" i="7"/>
  <c r="G91" i="7"/>
  <c r="F91" i="7"/>
  <c r="K91" i="7" s="1"/>
  <c r="E91" i="7"/>
  <c r="D91" i="7"/>
  <c r="C91" i="7"/>
  <c r="B91" i="7"/>
  <c r="H90" i="7"/>
  <c r="G90" i="7"/>
  <c r="I90" i="7" s="1"/>
  <c r="E90" i="7"/>
  <c r="D90" i="7"/>
  <c r="C90" i="7"/>
  <c r="B90" i="7"/>
  <c r="H89" i="7"/>
  <c r="G89" i="7"/>
  <c r="I89" i="7" s="1"/>
  <c r="E89" i="7"/>
  <c r="D89" i="7"/>
  <c r="F89" i="7" s="1"/>
  <c r="C89" i="7"/>
  <c r="B89" i="7"/>
  <c r="I88" i="7"/>
  <c r="H88" i="7"/>
  <c r="G88" i="7"/>
  <c r="E88" i="7"/>
  <c r="D88" i="7"/>
  <c r="F88" i="7" s="1"/>
  <c r="C88" i="7"/>
  <c r="B88" i="7"/>
  <c r="H87" i="7"/>
  <c r="I87" i="7" s="1"/>
  <c r="K87" i="7" s="1"/>
  <c r="G87" i="7"/>
  <c r="F87" i="7"/>
  <c r="E87" i="7"/>
  <c r="D87" i="7"/>
  <c r="C87" i="7"/>
  <c r="B87" i="7"/>
  <c r="H86" i="7"/>
  <c r="G86" i="7"/>
  <c r="I86" i="7" s="1"/>
  <c r="F86" i="7"/>
  <c r="E86" i="7"/>
  <c r="D86" i="7"/>
  <c r="K86" i="7" s="1"/>
  <c r="C86" i="7"/>
  <c r="B86" i="7"/>
  <c r="H85" i="7"/>
  <c r="G85" i="7"/>
  <c r="I85" i="7" s="1"/>
  <c r="E85" i="7"/>
  <c r="D85" i="7"/>
  <c r="C85" i="7"/>
  <c r="B85" i="7"/>
  <c r="I84" i="7"/>
  <c r="H84" i="7"/>
  <c r="G84" i="7"/>
  <c r="E84" i="7"/>
  <c r="D84" i="7"/>
  <c r="C84" i="7"/>
  <c r="B84" i="7"/>
  <c r="I83" i="7"/>
  <c r="H83" i="7"/>
  <c r="G83" i="7"/>
  <c r="F83" i="7"/>
  <c r="K83" i="7" s="1"/>
  <c r="E83" i="7"/>
  <c r="D83" i="7"/>
  <c r="C83" i="7"/>
  <c r="B83" i="7"/>
  <c r="H82" i="7"/>
  <c r="G82" i="7"/>
  <c r="I82" i="7" s="1"/>
  <c r="E82" i="7"/>
  <c r="D82" i="7"/>
  <c r="C82" i="7"/>
  <c r="B82" i="7"/>
  <c r="H81" i="7"/>
  <c r="G81" i="7"/>
  <c r="I81" i="7" s="1"/>
  <c r="E81" i="7"/>
  <c r="D81" i="7"/>
  <c r="F81" i="7" s="1"/>
  <c r="C81" i="7"/>
  <c r="B81" i="7"/>
  <c r="I80" i="7"/>
  <c r="H80" i="7"/>
  <c r="G80" i="7"/>
  <c r="E80" i="7"/>
  <c r="D80" i="7"/>
  <c r="F80" i="7" s="1"/>
  <c r="C80" i="7"/>
  <c r="B80" i="7"/>
  <c r="H79" i="7"/>
  <c r="I79" i="7" s="1"/>
  <c r="K79" i="7" s="1"/>
  <c r="G79" i="7"/>
  <c r="F79" i="7"/>
  <c r="E79" i="7"/>
  <c r="D79" i="7"/>
  <c r="C79" i="7"/>
  <c r="B79" i="7"/>
  <c r="H78" i="7"/>
  <c r="G78" i="7"/>
  <c r="I78" i="7" s="1"/>
  <c r="F78" i="7"/>
  <c r="E78" i="7"/>
  <c r="D78" i="7"/>
  <c r="K78" i="7" s="1"/>
  <c r="C78" i="7"/>
  <c r="B78" i="7"/>
  <c r="H77" i="7"/>
  <c r="G77" i="7"/>
  <c r="I77" i="7" s="1"/>
  <c r="E77" i="7"/>
  <c r="D77" i="7"/>
  <c r="C77" i="7"/>
  <c r="B77" i="7"/>
  <c r="I76" i="7"/>
  <c r="H76" i="7"/>
  <c r="G76" i="7"/>
  <c r="E76" i="7"/>
  <c r="D76" i="7"/>
  <c r="C76" i="7"/>
  <c r="B76" i="7"/>
  <c r="I75" i="7"/>
  <c r="H75" i="7"/>
  <c r="G75" i="7"/>
  <c r="F75" i="7"/>
  <c r="K75" i="7" s="1"/>
  <c r="E75" i="7"/>
  <c r="D75" i="7"/>
  <c r="C75" i="7"/>
  <c r="B75" i="7"/>
  <c r="H74" i="7"/>
  <c r="G74" i="7"/>
  <c r="I74" i="7" s="1"/>
  <c r="E74" i="7"/>
  <c r="D74" i="7"/>
  <c r="C74" i="7"/>
  <c r="B74" i="7"/>
  <c r="H73" i="7"/>
  <c r="G73" i="7"/>
  <c r="I73" i="7" s="1"/>
  <c r="E73" i="7"/>
  <c r="D73" i="7"/>
  <c r="F73" i="7" s="1"/>
  <c r="C73" i="7"/>
  <c r="B73" i="7"/>
  <c r="I72" i="7"/>
  <c r="H72" i="7"/>
  <c r="G72" i="7"/>
  <c r="E72" i="7"/>
  <c r="D72" i="7"/>
  <c r="F72" i="7" s="1"/>
  <c r="C72" i="7"/>
  <c r="B72" i="7"/>
  <c r="H71" i="7"/>
  <c r="I71" i="7" s="1"/>
  <c r="K71" i="7" s="1"/>
  <c r="G71" i="7"/>
  <c r="F71" i="7"/>
  <c r="E71" i="7"/>
  <c r="D71" i="7"/>
  <c r="C71" i="7"/>
  <c r="B71" i="7"/>
  <c r="H70" i="7"/>
  <c r="G70" i="7"/>
  <c r="I70" i="7" s="1"/>
  <c r="F70" i="7"/>
  <c r="E70" i="7"/>
  <c r="D70" i="7"/>
  <c r="C70" i="7"/>
  <c r="B70" i="7"/>
  <c r="H69" i="7"/>
  <c r="G69" i="7"/>
  <c r="I69" i="7" s="1"/>
  <c r="E69" i="7"/>
  <c r="D69" i="7"/>
  <c r="C69" i="7"/>
  <c r="B69" i="7"/>
  <c r="I68" i="7"/>
  <c r="H68" i="7"/>
  <c r="G68" i="7"/>
  <c r="E68" i="7"/>
  <c r="D68" i="7"/>
  <c r="C68" i="7"/>
  <c r="B68" i="7"/>
  <c r="I67" i="7"/>
  <c r="H67" i="7"/>
  <c r="G67" i="7"/>
  <c r="F67" i="7"/>
  <c r="K67" i="7" s="1"/>
  <c r="E67" i="7"/>
  <c r="D67" i="7"/>
  <c r="C67" i="7"/>
  <c r="B67" i="7"/>
  <c r="H66" i="7"/>
  <c r="G66" i="7"/>
  <c r="I66" i="7" s="1"/>
  <c r="E66" i="7"/>
  <c r="D66" i="7"/>
  <c r="F66" i="7" s="1"/>
  <c r="C66" i="7"/>
  <c r="B66" i="7"/>
  <c r="H65" i="7"/>
  <c r="G65" i="7"/>
  <c r="I65" i="7" s="1"/>
  <c r="E65" i="7"/>
  <c r="D65" i="7"/>
  <c r="F65" i="7" s="1"/>
  <c r="C65" i="7"/>
  <c r="B65" i="7"/>
  <c r="I64" i="7"/>
  <c r="H64" i="7"/>
  <c r="G64" i="7"/>
  <c r="E64" i="7"/>
  <c r="D64" i="7"/>
  <c r="F64" i="7" s="1"/>
  <c r="C64" i="7"/>
  <c r="B64" i="7"/>
  <c r="H63" i="7"/>
  <c r="G63" i="7"/>
  <c r="I63" i="7" s="1"/>
  <c r="K63" i="7" s="1"/>
  <c r="F63" i="7"/>
  <c r="E63" i="7"/>
  <c r="D63" i="7"/>
  <c r="C63" i="7"/>
  <c r="B63" i="7"/>
  <c r="H62" i="7"/>
  <c r="G62" i="7"/>
  <c r="I62" i="7" s="1"/>
  <c r="F62" i="7"/>
  <c r="E62" i="7"/>
  <c r="D62" i="7"/>
  <c r="K62" i="7" s="1"/>
  <c r="C62" i="7"/>
  <c r="B62" i="7"/>
  <c r="H61" i="7"/>
  <c r="G61" i="7"/>
  <c r="I61" i="7" s="1"/>
  <c r="E61" i="7"/>
  <c r="D61" i="7"/>
  <c r="K61" i="7" s="1"/>
  <c r="C61" i="7"/>
  <c r="B61" i="7"/>
  <c r="I60" i="7"/>
  <c r="H60" i="7"/>
  <c r="G60" i="7"/>
  <c r="E60" i="7"/>
  <c r="D60" i="7"/>
  <c r="C60" i="7"/>
  <c r="B60" i="7"/>
  <c r="I59" i="7"/>
  <c r="H59" i="7"/>
  <c r="G59" i="7"/>
  <c r="F59" i="7"/>
  <c r="K59" i="7" s="1"/>
  <c r="E59" i="7"/>
  <c r="D59" i="7"/>
  <c r="C59" i="7"/>
  <c r="B59" i="7"/>
  <c r="H58" i="7"/>
  <c r="G58" i="7"/>
  <c r="E58" i="7"/>
  <c r="D58" i="7"/>
  <c r="F58" i="7" s="1"/>
  <c r="C58" i="7"/>
  <c r="B58" i="7"/>
  <c r="H57" i="7"/>
  <c r="G57" i="7"/>
  <c r="I57" i="7" s="1"/>
  <c r="E57" i="7"/>
  <c r="D57" i="7"/>
  <c r="F57" i="7" s="1"/>
  <c r="C57" i="7"/>
  <c r="B57" i="7"/>
  <c r="I56" i="7"/>
  <c r="H56" i="7"/>
  <c r="G56" i="7"/>
  <c r="E56" i="7"/>
  <c r="D56" i="7"/>
  <c r="F56" i="7" s="1"/>
  <c r="C56" i="7"/>
  <c r="B56" i="7"/>
  <c r="H55" i="7"/>
  <c r="G55" i="7"/>
  <c r="I55" i="7" s="1"/>
  <c r="K55" i="7" s="1"/>
  <c r="F55" i="7"/>
  <c r="E55" i="7"/>
  <c r="D55" i="7"/>
  <c r="C55" i="7"/>
  <c r="B55" i="7"/>
  <c r="H54" i="7"/>
  <c r="G54" i="7"/>
  <c r="I54" i="7" s="1"/>
  <c r="F54" i="7"/>
  <c r="E54" i="7"/>
  <c r="D54" i="7"/>
  <c r="K54" i="7" s="1"/>
  <c r="C54" i="7"/>
  <c r="B54" i="7"/>
  <c r="H53" i="7"/>
  <c r="G53" i="7"/>
  <c r="I53" i="7" s="1"/>
  <c r="E53" i="7"/>
  <c r="D53" i="7"/>
  <c r="C53" i="7"/>
  <c r="B53" i="7"/>
  <c r="I52" i="7"/>
  <c r="H52" i="7"/>
  <c r="G52" i="7"/>
  <c r="E52" i="7"/>
  <c r="D52" i="7"/>
  <c r="K52" i="7" s="1"/>
  <c r="C52" i="7"/>
  <c r="B52" i="7"/>
  <c r="I51" i="7"/>
  <c r="H51" i="7"/>
  <c r="G51" i="7"/>
  <c r="F51" i="7"/>
  <c r="K51" i="7" s="1"/>
  <c r="E51" i="7"/>
  <c r="D51" i="7"/>
  <c r="C51" i="7"/>
  <c r="B51" i="7"/>
  <c r="H50" i="7"/>
  <c r="G50" i="7"/>
  <c r="E50" i="7"/>
  <c r="D50" i="7"/>
  <c r="F50" i="7" s="1"/>
  <c r="C50" i="7"/>
  <c r="B50" i="7"/>
  <c r="H49" i="7"/>
  <c r="G49" i="7"/>
  <c r="I49" i="7" s="1"/>
  <c r="E49" i="7"/>
  <c r="D49" i="7"/>
  <c r="F49" i="7" s="1"/>
  <c r="C49" i="7"/>
  <c r="B49" i="7"/>
  <c r="I48" i="7"/>
  <c r="H48" i="7"/>
  <c r="G48" i="7"/>
  <c r="E48" i="7"/>
  <c r="D48" i="7"/>
  <c r="F48" i="7" s="1"/>
  <c r="C48" i="7"/>
  <c r="B48" i="7"/>
  <c r="H47" i="7"/>
  <c r="G47" i="7"/>
  <c r="I47" i="7" s="1"/>
  <c r="K47" i="7" s="1"/>
  <c r="F47" i="7"/>
  <c r="E47" i="7"/>
  <c r="D47" i="7"/>
  <c r="C47" i="7"/>
  <c r="B47" i="7"/>
  <c r="H46" i="7"/>
  <c r="G46" i="7"/>
  <c r="I46" i="7" s="1"/>
  <c r="F46" i="7"/>
  <c r="E46" i="7"/>
  <c r="D46" i="7"/>
  <c r="K46" i="7" s="1"/>
  <c r="C46" i="7"/>
  <c r="B46" i="7"/>
  <c r="H45" i="7"/>
  <c r="G45" i="7"/>
  <c r="I45" i="7" s="1"/>
  <c r="E45" i="7"/>
  <c r="D45" i="7"/>
  <c r="C45" i="7"/>
  <c r="B45" i="7"/>
  <c r="I44" i="7"/>
  <c r="H44" i="7"/>
  <c r="G44" i="7"/>
  <c r="F44" i="7"/>
  <c r="E44" i="7"/>
  <c r="D44" i="7"/>
  <c r="K44" i="7" s="1"/>
  <c r="C44" i="7"/>
  <c r="B44" i="7"/>
  <c r="I43" i="7"/>
  <c r="H43" i="7"/>
  <c r="G43" i="7"/>
  <c r="F43" i="7"/>
  <c r="K43" i="7" s="1"/>
  <c r="E43" i="7"/>
  <c r="D43" i="7"/>
  <c r="C43" i="7"/>
  <c r="B43" i="7"/>
  <c r="H42" i="7"/>
  <c r="G42" i="7"/>
  <c r="E42" i="7"/>
  <c r="D42" i="7"/>
  <c r="F42" i="7" s="1"/>
  <c r="C42" i="7"/>
  <c r="B42" i="7"/>
  <c r="H41" i="7"/>
  <c r="I41" i="7" s="1"/>
  <c r="G41" i="7"/>
  <c r="E41" i="7"/>
  <c r="D41" i="7"/>
  <c r="F41" i="7" s="1"/>
  <c r="C41" i="7"/>
  <c r="B41" i="7"/>
  <c r="I40" i="7"/>
  <c r="H40" i="7"/>
  <c r="G40" i="7"/>
  <c r="E40" i="7"/>
  <c r="D40" i="7"/>
  <c r="F40" i="7" s="1"/>
  <c r="C40" i="7"/>
  <c r="B40" i="7"/>
  <c r="K39" i="7"/>
  <c r="H39" i="7"/>
  <c r="G39" i="7"/>
  <c r="I39" i="7" s="1"/>
  <c r="F39" i="7"/>
  <c r="E39" i="7"/>
  <c r="D39" i="7"/>
  <c r="C39" i="7"/>
  <c r="B39" i="7"/>
  <c r="H38" i="7"/>
  <c r="G38" i="7"/>
  <c r="I38" i="7" s="1"/>
  <c r="F38" i="7"/>
  <c r="E38" i="7"/>
  <c r="D38" i="7"/>
  <c r="K38" i="7" s="1"/>
  <c r="C38" i="7"/>
  <c r="B38" i="7"/>
  <c r="H37" i="7"/>
  <c r="G37" i="7"/>
  <c r="I37" i="7" s="1"/>
  <c r="E37" i="7"/>
  <c r="D37" i="7"/>
  <c r="C37" i="7"/>
  <c r="B37" i="7"/>
  <c r="I36" i="7"/>
  <c r="H36" i="7"/>
  <c r="G36" i="7"/>
  <c r="E36" i="7"/>
  <c r="F36" i="7" s="1"/>
  <c r="D36" i="7"/>
  <c r="C36" i="7"/>
  <c r="B36" i="7"/>
  <c r="I35" i="7"/>
  <c r="H35" i="7"/>
  <c r="G35" i="7"/>
  <c r="F35" i="7"/>
  <c r="K35" i="7" s="1"/>
  <c r="E35" i="7"/>
  <c r="D35" i="7"/>
  <c r="C35" i="7"/>
  <c r="B35" i="7"/>
  <c r="H34" i="7"/>
  <c r="G34" i="7"/>
  <c r="E34" i="7"/>
  <c r="D34" i="7"/>
  <c r="F34" i="7" s="1"/>
  <c r="C34" i="7"/>
  <c r="B34" i="7"/>
  <c r="H33" i="7"/>
  <c r="I33" i="7" s="1"/>
  <c r="G33" i="7"/>
  <c r="E33" i="7"/>
  <c r="D33" i="7"/>
  <c r="F33" i="7" s="1"/>
  <c r="C33" i="7"/>
  <c r="B33" i="7"/>
  <c r="I32" i="7"/>
  <c r="H32" i="7"/>
  <c r="G32" i="7"/>
  <c r="E32" i="7"/>
  <c r="D32" i="7"/>
  <c r="F32" i="7" s="1"/>
  <c r="C32" i="7"/>
  <c r="B32" i="7"/>
  <c r="H31" i="7"/>
  <c r="G31" i="7"/>
  <c r="I31" i="7" s="1"/>
  <c r="K31" i="7" s="1"/>
  <c r="F31" i="7"/>
  <c r="E31" i="7"/>
  <c r="D31" i="7"/>
  <c r="C31" i="7"/>
  <c r="B31" i="7"/>
  <c r="H30" i="7"/>
  <c r="G30" i="7"/>
  <c r="I30" i="7" s="1"/>
  <c r="F30" i="7"/>
  <c r="E30" i="7"/>
  <c r="D30" i="7"/>
  <c r="C30" i="7"/>
  <c r="B30" i="7"/>
  <c r="H29" i="7"/>
  <c r="G29" i="7"/>
  <c r="I29" i="7" s="1"/>
  <c r="E29" i="7"/>
  <c r="D29" i="7"/>
  <c r="K29" i="7" s="1"/>
  <c r="C29" i="7"/>
  <c r="B29" i="7"/>
  <c r="I28" i="7"/>
  <c r="H28" i="7"/>
  <c r="G28" i="7"/>
  <c r="E28" i="7"/>
  <c r="F28" i="7" s="1"/>
  <c r="D28" i="7"/>
  <c r="K28" i="7" s="1"/>
  <c r="C28" i="7"/>
  <c r="B28" i="7"/>
  <c r="K27" i="7"/>
  <c r="I27" i="7"/>
  <c r="H27" i="7"/>
  <c r="G27" i="7"/>
  <c r="F27" i="7"/>
  <c r="E27" i="7"/>
  <c r="D27" i="7"/>
  <c r="C27" i="7"/>
  <c r="B27" i="7"/>
  <c r="K26" i="7"/>
  <c r="H26" i="7"/>
  <c r="G26" i="7"/>
  <c r="I26" i="7" s="1"/>
  <c r="E26" i="7"/>
  <c r="D26" i="7"/>
  <c r="F26" i="7" s="1"/>
  <c r="C26" i="7"/>
  <c r="B26" i="7"/>
  <c r="H25" i="7"/>
  <c r="I25" i="7" s="1"/>
  <c r="G25" i="7"/>
  <c r="E25" i="7"/>
  <c r="D25" i="7"/>
  <c r="F25" i="7" s="1"/>
  <c r="C25" i="7"/>
  <c r="B25" i="7"/>
  <c r="I24" i="7"/>
  <c r="H24" i="7"/>
  <c r="G24" i="7"/>
  <c r="E24" i="7"/>
  <c r="D24" i="7"/>
  <c r="F24" i="7" s="1"/>
  <c r="C24" i="7"/>
  <c r="B24" i="7"/>
  <c r="H23" i="7"/>
  <c r="G23" i="7"/>
  <c r="I23" i="7" s="1"/>
  <c r="K23" i="7" s="1"/>
  <c r="F23" i="7"/>
  <c r="E23" i="7"/>
  <c r="D23" i="7"/>
  <c r="C23" i="7"/>
  <c r="B23" i="7"/>
  <c r="H22" i="7"/>
  <c r="G22" i="7"/>
  <c r="I22" i="7" s="1"/>
  <c r="F22" i="7"/>
  <c r="E22" i="7"/>
  <c r="D22" i="7"/>
  <c r="C22" i="7"/>
  <c r="B22" i="7"/>
  <c r="H21" i="7"/>
  <c r="G21" i="7"/>
  <c r="I21" i="7" s="1"/>
  <c r="E21" i="7"/>
  <c r="D21" i="7"/>
  <c r="C21" i="7"/>
  <c r="B21" i="7"/>
  <c r="I20" i="7"/>
  <c r="H20" i="7"/>
  <c r="G20" i="7"/>
  <c r="E20" i="7"/>
  <c r="D20" i="7"/>
  <c r="C20" i="7"/>
  <c r="B20" i="7"/>
  <c r="I19" i="7"/>
  <c r="H19" i="7"/>
  <c r="G19" i="7"/>
  <c r="F19" i="7"/>
  <c r="K19" i="7" s="1"/>
  <c r="E19" i="7"/>
  <c r="D19" i="7"/>
  <c r="C19" i="7"/>
  <c r="B19" i="7"/>
  <c r="H18" i="7"/>
  <c r="G18" i="7"/>
  <c r="E18" i="7"/>
  <c r="F18" i="7" s="1"/>
  <c r="D18" i="7"/>
  <c r="C18" i="7"/>
  <c r="B18" i="7"/>
  <c r="H17" i="7"/>
  <c r="G17" i="7"/>
  <c r="I17" i="7" s="1"/>
  <c r="E17" i="7"/>
  <c r="D17" i="7"/>
  <c r="F17" i="7" s="1"/>
  <c r="C17" i="7"/>
  <c r="B17" i="7"/>
  <c r="I16" i="7"/>
  <c r="H16" i="7"/>
  <c r="G16" i="7"/>
  <c r="E16" i="7"/>
  <c r="D16" i="7"/>
  <c r="F16" i="7" s="1"/>
  <c r="C16" i="7"/>
  <c r="B16" i="7"/>
  <c r="H15" i="7"/>
  <c r="I15" i="7" s="1"/>
  <c r="K15" i="7" s="1"/>
  <c r="G15" i="7"/>
  <c r="F15" i="7"/>
  <c r="E15" i="7"/>
  <c r="D15" i="7"/>
  <c r="C15" i="7"/>
  <c r="B15" i="7"/>
  <c r="H14" i="7"/>
  <c r="G14" i="7"/>
  <c r="I14" i="7" s="1"/>
  <c r="F14" i="7"/>
  <c r="E14" i="7"/>
  <c r="D14" i="7"/>
  <c r="C14" i="7"/>
  <c r="B14" i="7"/>
  <c r="H13" i="7"/>
  <c r="G13" i="7"/>
  <c r="I13" i="7" s="1"/>
  <c r="E13" i="7"/>
  <c r="D13" i="7"/>
  <c r="C13" i="7"/>
  <c r="B13" i="7"/>
  <c r="I12" i="7"/>
  <c r="H12" i="7"/>
  <c r="G12" i="7"/>
  <c r="E12" i="7"/>
  <c r="D12" i="7"/>
  <c r="C12" i="7"/>
  <c r="B12" i="7"/>
  <c r="I11" i="7"/>
  <c r="H11" i="7"/>
  <c r="G11" i="7"/>
  <c r="F11" i="7"/>
  <c r="K11" i="7" s="1"/>
  <c r="E11" i="7"/>
  <c r="D11" i="7"/>
  <c r="C11" i="7"/>
  <c r="B11" i="7"/>
  <c r="I109" i="9"/>
  <c r="H109" i="9"/>
  <c r="G109" i="9"/>
  <c r="E109" i="9"/>
  <c r="D109" i="9"/>
  <c r="C109" i="9"/>
  <c r="B109" i="9"/>
  <c r="I108" i="9"/>
  <c r="H108" i="9"/>
  <c r="G108" i="9"/>
  <c r="E108" i="9"/>
  <c r="D108" i="9"/>
  <c r="C108" i="9"/>
  <c r="B108" i="9"/>
  <c r="H107" i="9"/>
  <c r="G107" i="9"/>
  <c r="I107" i="9" s="1"/>
  <c r="F107" i="9"/>
  <c r="E107" i="9"/>
  <c r="D107" i="9"/>
  <c r="C107" i="9"/>
  <c r="B107" i="9"/>
  <c r="H106" i="9"/>
  <c r="G106" i="9"/>
  <c r="I106" i="9" s="1"/>
  <c r="E106" i="9"/>
  <c r="D106" i="9"/>
  <c r="C106" i="9"/>
  <c r="B106" i="9"/>
  <c r="H105" i="9"/>
  <c r="I105" i="9" s="1"/>
  <c r="G105" i="9"/>
  <c r="E105" i="9"/>
  <c r="D105" i="9"/>
  <c r="F105" i="9" s="1"/>
  <c r="C105" i="9"/>
  <c r="B105" i="9"/>
  <c r="I104" i="9"/>
  <c r="K104" i="9" s="1"/>
  <c r="H104" i="9"/>
  <c r="G104" i="9"/>
  <c r="F104" i="9"/>
  <c r="E104" i="9"/>
  <c r="D104" i="9"/>
  <c r="C104" i="9"/>
  <c r="B104" i="9"/>
  <c r="H103" i="9"/>
  <c r="G103" i="9"/>
  <c r="I103" i="9" s="1"/>
  <c r="K103" i="9" s="1"/>
  <c r="F103" i="9"/>
  <c r="E103" i="9"/>
  <c r="D103" i="9"/>
  <c r="C103" i="9"/>
  <c r="B103" i="9"/>
  <c r="H102" i="9"/>
  <c r="G102" i="9"/>
  <c r="I102" i="9" s="1"/>
  <c r="E102" i="9"/>
  <c r="D102" i="9"/>
  <c r="F102" i="9" s="1"/>
  <c r="C102" i="9"/>
  <c r="B102" i="9"/>
  <c r="I101" i="9"/>
  <c r="H101" i="9"/>
  <c r="G101" i="9"/>
  <c r="E101" i="9"/>
  <c r="D101" i="9"/>
  <c r="C101" i="9"/>
  <c r="B101" i="9"/>
  <c r="I100" i="9"/>
  <c r="H100" i="9"/>
  <c r="G100" i="9"/>
  <c r="E100" i="9"/>
  <c r="D100" i="9"/>
  <c r="C100" i="9"/>
  <c r="B100" i="9"/>
  <c r="H99" i="9"/>
  <c r="G99" i="9"/>
  <c r="F99" i="9"/>
  <c r="E99" i="9"/>
  <c r="D99" i="9"/>
  <c r="C99" i="9"/>
  <c r="B99" i="9"/>
  <c r="H98" i="9"/>
  <c r="G98" i="9"/>
  <c r="I98" i="9" s="1"/>
  <c r="E98" i="9"/>
  <c r="D98" i="9"/>
  <c r="C98" i="9"/>
  <c r="B98" i="9"/>
  <c r="H97" i="9"/>
  <c r="I97" i="9" s="1"/>
  <c r="G97" i="9"/>
  <c r="E97" i="9"/>
  <c r="D97" i="9"/>
  <c r="F97" i="9" s="1"/>
  <c r="C97" i="9"/>
  <c r="B97" i="9"/>
  <c r="I96" i="9"/>
  <c r="K96" i="9" s="1"/>
  <c r="H96" i="9"/>
  <c r="G96" i="9"/>
  <c r="F96" i="9"/>
  <c r="E96" i="9"/>
  <c r="D96" i="9"/>
  <c r="C96" i="9"/>
  <c r="B96" i="9"/>
  <c r="H95" i="9"/>
  <c r="G95" i="9"/>
  <c r="I95" i="9" s="1"/>
  <c r="K95" i="9" s="1"/>
  <c r="F95" i="9"/>
  <c r="E95" i="9"/>
  <c r="D95" i="9"/>
  <c r="C95" i="9"/>
  <c r="B95" i="9"/>
  <c r="H94" i="9"/>
  <c r="G94" i="9"/>
  <c r="I94" i="9" s="1"/>
  <c r="E94" i="9"/>
  <c r="D94" i="9"/>
  <c r="F94" i="9" s="1"/>
  <c r="C94" i="9"/>
  <c r="B94" i="9"/>
  <c r="I93" i="9"/>
  <c r="H93" i="9"/>
  <c r="G93" i="9"/>
  <c r="E93" i="9"/>
  <c r="D93" i="9"/>
  <c r="C93" i="9"/>
  <c r="B93" i="9"/>
  <c r="I92" i="9"/>
  <c r="H92" i="9"/>
  <c r="G92" i="9"/>
  <c r="E92" i="9"/>
  <c r="D92" i="9"/>
  <c r="C92" i="9"/>
  <c r="B92" i="9"/>
  <c r="H91" i="9"/>
  <c r="G91" i="9"/>
  <c r="F91" i="9"/>
  <c r="E91" i="9"/>
  <c r="D91" i="9"/>
  <c r="C91" i="9"/>
  <c r="B91" i="9"/>
  <c r="H90" i="9"/>
  <c r="G90" i="9"/>
  <c r="I90" i="9" s="1"/>
  <c r="E90" i="9"/>
  <c r="D90" i="9"/>
  <c r="C90" i="9"/>
  <c r="B90" i="9"/>
  <c r="H89" i="9"/>
  <c r="I89" i="9" s="1"/>
  <c r="G89" i="9"/>
  <c r="E89" i="9"/>
  <c r="D89" i="9"/>
  <c r="F89" i="9" s="1"/>
  <c r="C89" i="9"/>
  <c r="B89" i="9"/>
  <c r="I88" i="9"/>
  <c r="K88" i="9" s="1"/>
  <c r="H88" i="9"/>
  <c r="G88" i="9"/>
  <c r="F88" i="9"/>
  <c r="E88" i="9"/>
  <c r="D88" i="9"/>
  <c r="C88" i="9"/>
  <c r="B88" i="9"/>
  <c r="H87" i="9"/>
  <c r="G87" i="9"/>
  <c r="I87" i="9" s="1"/>
  <c r="K87" i="9" s="1"/>
  <c r="F87" i="9"/>
  <c r="E87" i="9"/>
  <c r="D87" i="9"/>
  <c r="C87" i="9"/>
  <c r="B87" i="9"/>
  <c r="H86" i="9"/>
  <c r="G86" i="9"/>
  <c r="I86" i="9" s="1"/>
  <c r="E86" i="9"/>
  <c r="D86" i="9"/>
  <c r="F86" i="9" s="1"/>
  <c r="C86" i="9"/>
  <c r="B86" i="9"/>
  <c r="I85" i="9"/>
  <c r="H85" i="9"/>
  <c r="G85" i="9"/>
  <c r="E85" i="9"/>
  <c r="D85" i="9"/>
  <c r="C85" i="9"/>
  <c r="B85" i="9"/>
  <c r="I84" i="9"/>
  <c r="H84" i="9"/>
  <c r="G84" i="9"/>
  <c r="E84" i="9"/>
  <c r="D84" i="9"/>
  <c r="C84" i="9"/>
  <c r="B84" i="9"/>
  <c r="H83" i="9"/>
  <c r="G83" i="9"/>
  <c r="F83" i="9"/>
  <c r="E83" i="9"/>
  <c r="D83" i="9"/>
  <c r="C83" i="9"/>
  <c r="B83" i="9"/>
  <c r="H82" i="9"/>
  <c r="G82" i="9"/>
  <c r="I82" i="9" s="1"/>
  <c r="E82" i="9"/>
  <c r="D82" i="9"/>
  <c r="C82" i="9"/>
  <c r="B82" i="9"/>
  <c r="H81" i="9"/>
  <c r="I81" i="9" s="1"/>
  <c r="G81" i="9"/>
  <c r="E81" i="9"/>
  <c r="D81" i="9"/>
  <c r="F81" i="9" s="1"/>
  <c r="C81" i="9"/>
  <c r="B81" i="9"/>
  <c r="I80" i="9"/>
  <c r="K80" i="9" s="1"/>
  <c r="H80" i="9"/>
  <c r="G80" i="9"/>
  <c r="F80" i="9"/>
  <c r="E80" i="9"/>
  <c r="D80" i="9"/>
  <c r="C80" i="9"/>
  <c r="B80" i="9"/>
  <c r="H79" i="9"/>
  <c r="G79" i="9"/>
  <c r="I79" i="9" s="1"/>
  <c r="K79" i="9" s="1"/>
  <c r="F79" i="9"/>
  <c r="E79" i="9"/>
  <c r="D79" i="9"/>
  <c r="C79" i="9"/>
  <c r="B79" i="9"/>
  <c r="H78" i="9"/>
  <c r="G78" i="9"/>
  <c r="I78" i="9" s="1"/>
  <c r="E78" i="9"/>
  <c r="D78" i="9"/>
  <c r="F78" i="9" s="1"/>
  <c r="C78" i="9"/>
  <c r="B78" i="9"/>
  <c r="I77" i="9"/>
  <c r="H77" i="9"/>
  <c r="G77" i="9"/>
  <c r="E77" i="9"/>
  <c r="D77" i="9"/>
  <c r="C77" i="9"/>
  <c r="B77" i="9"/>
  <c r="I76" i="9"/>
  <c r="H76" i="9"/>
  <c r="G76" i="9"/>
  <c r="E76" i="9"/>
  <c r="D76" i="9"/>
  <c r="C76" i="9"/>
  <c r="B76" i="9"/>
  <c r="H75" i="9"/>
  <c r="G75" i="9"/>
  <c r="F75" i="9"/>
  <c r="E75" i="9"/>
  <c r="D75" i="9"/>
  <c r="C75" i="9"/>
  <c r="B75" i="9"/>
  <c r="H74" i="9"/>
  <c r="G74" i="9"/>
  <c r="I74" i="9" s="1"/>
  <c r="E74" i="9"/>
  <c r="D74" i="9"/>
  <c r="C74" i="9"/>
  <c r="B74" i="9"/>
  <c r="H73" i="9"/>
  <c r="I73" i="9" s="1"/>
  <c r="G73" i="9"/>
  <c r="E73" i="9"/>
  <c r="D73" i="9"/>
  <c r="F73" i="9" s="1"/>
  <c r="C73" i="9"/>
  <c r="B73" i="9"/>
  <c r="I72" i="9"/>
  <c r="K72" i="9" s="1"/>
  <c r="H72" i="9"/>
  <c r="G72" i="9"/>
  <c r="F72" i="9"/>
  <c r="E72" i="9"/>
  <c r="D72" i="9"/>
  <c r="C72" i="9"/>
  <c r="B72" i="9"/>
  <c r="H71" i="9"/>
  <c r="G71" i="9"/>
  <c r="I71" i="9" s="1"/>
  <c r="K71" i="9" s="1"/>
  <c r="F71" i="9"/>
  <c r="E71" i="9"/>
  <c r="D71" i="9"/>
  <c r="C71" i="9"/>
  <c r="B71" i="9"/>
  <c r="H70" i="9"/>
  <c r="G70" i="9"/>
  <c r="I70" i="9" s="1"/>
  <c r="E70" i="9"/>
  <c r="D70" i="9"/>
  <c r="F70" i="9" s="1"/>
  <c r="C70" i="9"/>
  <c r="B70" i="9"/>
  <c r="I69" i="9"/>
  <c r="H69" i="9"/>
  <c r="G69" i="9"/>
  <c r="E69" i="9"/>
  <c r="D69" i="9"/>
  <c r="C69" i="9"/>
  <c r="B69" i="9"/>
  <c r="I68" i="9"/>
  <c r="H68" i="9"/>
  <c r="G68" i="9"/>
  <c r="E68" i="9"/>
  <c r="D68" i="9"/>
  <c r="C68" i="9"/>
  <c r="B68" i="9"/>
  <c r="H67" i="9"/>
  <c r="G67" i="9"/>
  <c r="F67" i="9"/>
  <c r="E67" i="9"/>
  <c r="D67" i="9"/>
  <c r="C67" i="9"/>
  <c r="B67" i="9"/>
  <c r="H66" i="9"/>
  <c r="G66" i="9"/>
  <c r="I66" i="9" s="1"/>
  <c r="E66" i="9"/>
  <c r="D66" i="9"/>
  <c r="C66" i="9"/>
  <c r="B66" i="9"/>
  <c r="H65" i="9"/>
  <c r="I65" i="9" s="1"/>
  <c r="G65" i="9"/>
  <c r="E65" i="9"/>
  <c r="D65" i="9"/>
  <c r="F65" i="9" s="1"/>
  <c r="C65" i="9"/>
  <c r="B65" i="9"/>
  <c r="I64" i="9"/>
  <c r="K64" i="9" s="1"/>
  <c r="H64" i="9"/>
  <c r="G64" i="9"/>
  <c r="F64" i="9"/>
  <c r="E64" i="9"/>
  <c r="D64" i="9"/>
  <c r="C64" i="9"/>
  <c r="B64" i="9"/>
  <c r="H63" i="9"/>
  <c r="G63" i="9"/>
  <c r="I63" i="9" s="1"/>
  <c r="K63" i="9" s="1"/>
  <c r="F63" i="9"/>
  <c r="E63" i="9"/>
  <c r="D63" i="9"/>
  <c r="C63" i="9"/>
  <c r="B63" i="9"/>
  <c r="H62" i="9"/>
  <c r="G62" i="9"/>
  <c r="I62" i="9" s="1"/>
  <c r="E62" i="9"/>
  <c r="D62" i="9"/>
  <c r="F62" i="9" s="1"/>
  <c r="C62" i="9"/>
  <c r="B62" i="9"/>
  <c r="I61" i="9"/>
  <c r="H61" i="9"/>
  <c r="G61" i="9"/>
  <c r="E61" i="9"/>
  <c r="D61" i="9"/>
  <c r="K61" i="9" s="1"/>
  <c r="C61" i="9"/>
  <c r="B61" i="9"/>
  <c r="I60" i="9"/>
  <c r="H60" i="9"/>
  <c r="G60" i="9"/>
  <c r="E60" i="9"/>
  <c r="D60" i="9"/>
  <c r="C60" i="9"/>
  <c r="B60" i="9"/>
  <c r="H59" i="9"/>
  <c r="G59" i="9"/>
  <c r="F59" i="9"/>
  <c r="E59" i="9"/>
  <c r="D59" i="9"/>
  <c r="C59" i="9"/>
  <c r="B59" i="9"/>
  <c r="H58" i="9"/>
  <c r="G58" i="9"/>
  <c r="I58" i="9" s="1"/>
  <c r="E58" i="9"/>
  <c r="D58" i="9"/>
  <c r="C58" i="9"/>
  <c r="B58" i="9"/>
  <c r="H57" i="9"/>
  <c r="I57" i="9" s="1"/>
  <c r="G57" i="9"/>
  <c r="E57" i="9"/>
  <c r="D57" i="9"/>
  <c r="F57" i="9" s="1"/>
  <c r="C57" i="9"/>
  <c r="B57" i="9"/>
  <c r="I56" i="9"/>
  <c r="K56" i="9" s="1"/>
  <c r="H56" i="9"/>
  <c r="G56" i="9"/>
  <c r="F56" i="9"/>
  <c r="E56" i="9"/>
  <c r="D56" i="9"/>
  <c r="C56" i="9"/>
  <c r="B56" i="9"/>
  <c r="H55" i="9"/>
  <c r="G55" i="9"/>
  <c r="I55" i="9" s="1"/>
  <c r="K55" i="9" s="1"/>
  <c r="F55" i="9"/>
  <c r="E55" i="9"/>
  <c r="D55" i="9"/>
  <c r="C55" i="9"/>
  <c r="B55" i="9"/>
  <c r="H54" i="9"/>
  <c r="G54" i="9"/>
  <c r="I54" i="9" s="1"/>
  <c r="E54" i="9"/>
  <c r="D54" i="9"/>
  <c r="F54" i="9" s="1"/>
  <c r="C54" i="9"/>
  <c r="B54" i="9"/>
  <c r="I53" i="9"/>
  <c r="H53" i="9"/>
  <c r="G53" i="9"/>
  <c r="E53" i="9"/>
  <c r="D53" i="9"/>
  <c r="C53" i="9"/>
  <c r="B53" i="9"/>
  <c r="K52" i="9"/>
  <c r="I52" i="9"/>
  <c r="H52" i="9"/>
  <c r="G52" i="9"/>
  <c r="F52" i="9"/>
  <c r="E52" i="9"/>
  <c r="D52" i="9"/>
  <c r="C52" i="9"/>
  <c r="B52" i="9"/>
  <c r="H51" i="9"/>
  <c r="G51" i="9"/>
  <c r="F51" i="9"/>
  <c r="E51" i="9"/>
  <c r="D51" i="9"/>
  <c r="C51" i="9"/>
  <c r="B51" i="9"/>
  <c r="H50" i="9"/>
  <c r="G50" i="9"/>
  <c r="I50" i="9" s="1"/>
  <c r="E50" i="9"/>
  <c r="D50" i="9"/>
  <c r="C50" i="9"/>
  <c r="B50" i="9"/>
  <c r="I49" i="9"/>
  <c r="H49" i="9"/>
  <c r="G49" i="9"/>
  <c r="E49" i="9"/>
  <c r="D49" i="9"/>
  <c r="F49" i="9" s="1"/>
  <c r="C49" i="9"/>
  <c r="B49" i="9"/>
  <c r="I48" i="9"/>
  <c r="K48" i="9" s="1"/>
  <c r="H48" i="9"/>
  <c r="G48" i="9"/>
  <c r="F48" i="9"/>
  <c r="E48" i="9"/>
  <c r="D48" i="9"/>
  <c r="C48" i="9"/>
  <c r="B48" i="9"/>
  <c r="H47" i="9"/>
  <c r="G47" i="9"/>
  <c r="I47" i="9" s="1"/>
  <c r="K47" i="9" s="1"/>
  <c r="F47" i="9"/>
  <c r="E47" i="9"/>
  <c r="D47" i="9"/>
  <c r="C47" i="9"/>
  <c r="B47" i="9"/>
  <c r="H46" i="9"/>
  <c r="G46" i="9"/>
  <c r="I46" i="9" s="1"/>
  <c r="E46" i="9"/>
  <c r="D46" i="9"/>
  <c r="F46" i="9" s="1"/>
  <c r="C46" i="9"/>
  <c r="B46" i="9"/>
  <c r="I45" i="9"/>
  <c r="H45" i="9"/>
  <c r="G45" i="9"/>
  <c r="E45" i="9"/>
  <c r="D45" i="9"/>
  <c r="C45" i="9"/>
  <c r="B45" i="9"/>
  <c r="K44" i="9"/>
  <c r="I44" i="9"/>
  <c r="H44" i="9"/>
  <c r="G44" i="9"/>
  <c r="F44" i="9"/>
  <c r="E44" i="9"/>
  <c r="D44" i="9"/>
  <c r="C44" i="9"/>
  <c r="B44" i="9"/>
  <c r="H43" i="9"/>
  <c r="G43" i="9"/>
  <c r="F43" i="9"/>
  <c r="E43" i="9"/>
  <c r="D43" i="9"/>
  <c r="C43" i="9"/>
  <c r="B43" i="9"/>
  <c r="H42" i="9"/>
  <c r="G42" i="9"/>
  <c r="I42" i="9" s="1"/>
  <c r="E42" i="9"/>
  <c r="D42" i="9"/>
  <c r="C42" i="9"/>
  <c r="B42" i="9"/>
  <c r="H41" i="9"/>
  <c r="I41" i="9" s="1"/>
  <c r="G41" i="9"/>
  <c r="E41" i="9"/>
  <c r="D41" i="9"/>
  <c r="F41" i="9" s="1"/>
  <c r="C41" i="9"/>
  <c r="B41" i="9"/>
  <c r="I40" i="9"/>
  <c r="K40" i="9" s="1"/>
  <c r="H40" i="9"/>
  <c r="G40" i="9"/>
  <c r="F40" i="9"/>
  <c r="E40" i="9"/>
  <c r="D40" i="9"/>
  <c r="C40" i="9"/>
  <c r="B40" i="9"/>
  <c r="K39" i="9"/>
  <c r="H39" i="9"/>
  <c r="G39" i="9"/>
  <c r="I39" i="9" s="1"/>
  <c r="F39" i="9"/>
  <c r="E39" i="9"/>
  <c r="D39" i="9"/>
  <c r="C39" i="9"/>
  <c r="B39" i="9"/>
  <c r="H38" i="9"/>
  <c r="G38" i="9"/>
  <c r="I38" i="9" s="1"/>
  <c r="E38" i="9"/>
  <c r="D38" i="9"/>
  <c r="F38" i="9" s="1"/>
  <c r="C38" i="9"/>
  <c r="B38" i="9"/>
  <c r="I37" i="9"/>
  <c r="H37" i="9"/>
  <c r="G37" i="9"/>
  <c r="E37" i="9"/>
  <c r="D37" i="9"/>
  <c r="C37" i="9"/>
  <c r="B37" i="9"/>
  <c r="I36" i="9"/>
  <c r="H36" i="9"/>
  <c r="G36" i="9"/>
  <c r="E36" i="9"/>
  <c r="F36" i="9" s="1"/>
  <c r="D36" i="9"/>
  <c r="C36" i="9"/>
  <c r="B36" i="9"/>
  <c r="H35" i="9"/>
  <c r="G35" i="9"/>
  <c r="F35" i="9"/>
  <c r="E35" i="9"/>
  <c r="D35" i="9"/>
  <c r="C35" i="9"/>
  <c r="B35" i="9"/>
  <c r="H34" i="9"/>
  <c r="G34" i="9"/>
  <c r="I34" i="9" s="1"/>
  <c r="E34" i="9"/>
  <c r="D34" i="9"/>
  <c r="C34" i="9"/>
  <c r="B34" i="9"/>
  <c r="H33" i="9"/>
  <c r="I33" i="9" s="1"/>
  <c r="G33" i="9"/>
  <c r="E33" i="9"/>
  <c r="D33" i="9"/>
  <c r="F33" i="9" s="1"/>
  <c r="C33" i="9"/>
  <c r="B33" i="9"/>
  <c r="I32" i="9"/>
  <c r="K32" i="9" s="1"/>
  <c r="H32" i="9"/>
  <c r="G32" i="9"/>
  <c r="F32" i="9"/>
  <c r="E32" i="9"/>
  <c r="D32" i="9"/>
  <c r="C32" i="9"/>
  <c r="B32" i="9"/>
  <c r="H31" i="9"/>
  <c r="G31" i="9"/>
  <c r="I31" i="9" s="1"/>
  <c r="K31" i="9" s="1"/>
  <c r="F31" i="9"/>
  <c r="E31" i="9"/>
  <c r="D31" i="9"/>
  <c r="C31" i="9"/>
  <c r="B31" i="9"/>
  <c r="H30" i="9"/>
  <c r="G30" i="9"/>
  <c r="I30" i="9" s="1"/>
  <c r="E30" i="9"/>
  <c r="D30" i="9"/>
  <c r="F30" i="9" s="1"/>
  <c r="C30" i="9"/>
  <c r="B30" i="9"/>
  <c r="I29" i="9"/>
  <c r="H29" i="9"/>
  <c r="G29" i="9"/>
  <c r="E29" i="9"/>
  <c r="D29" i="9"/>
  <c r="K29" i="9" s="1"/>
  <c r="C29" i="9"/>
  <c r="B29" i="9"/>
  <c r="I28" i="9"/>
  <c r="H28" i="9"/>
  <c r="G28" i="9"/>
  <c r="E28" i="9"/>
  <c r="F28" i="9" s="1"/>
  <c r="D28" i="9"/>
  <c r="C28" i="9"/>
  <c r="B28" i="9"/>
  <c r="H27" i="9"/>
  <c r="G27" i="9"/>
  <c r="K27" i="9" s="1"/>
  <c r="F27" i="9"/>
  <c r="E27" i="9"/>
  <c r="D27" i="9"/>
  <c r="C27" i="9"/>
  <c r="B27" i="9"/>
  <c r="H26" i="9"/>
  <c r="G26" i="9"/>
  <c r="I26" i="9" s="1"/>
  <c r="E26" i="9"/>
  <c r="D26" i="9"/>
  <c r="K26" i="9" s="1"/>
  <c r="C26" i="9"/>
  <c r="B26" i="9"/>
  <c r="H25" i="9"/>
  <c r="I25" i="9" s="1"/>
  <c r="G25" i="9"/>
  <c r="E25" i="9"/>
  <c r="D25" i="9"/>
  <c r="F25" i="9" s="1"/>
  <c r="C25" i="9"/>
  <c r="B25" i="9"/>
  <c r="I24" i="9"/>
  <c r="K24" i="9" s="1"/>
  <c r="H24" i="9"/>
  <c r="G24" i="9"/>
  <c r="F24" i="9"/>
  <c r="E24" i="9"/>
  <c r="D24" i="9"/>
  <c r="C24" i="9"/>
  <c r="B24" i="9"/>
  <c r="H23" i="9"/>
  <c r="G23" i="9"/>
  <c r="I23" i="9" s="1"/>
  <c r="K23" i="9" s="1"/>
  <c r="F23" i="9"/>
  <c r="E23" i="9"/>
  <c r="D23" i="9"/>
  <c r="C23" i="9"/>
  <c r="B23" i="9"/>
  <c r="H22" i="9"/>
  <c r="G22" i="9"/>
  <c r="I22" i="9" s="1"/>
  <c r="E22" i="9"/>
  <c r="D22" i="9"/>
  <c r="F22" i="9" s="1"/>
  <c r="C22" i="9"/>
  <c r="B22" i="9"/>
  <c r="I21" i="9"/>
  <c r="H21" i="9"/>
  <c r="G21" i="9"/>
  <c r="E21" i="9"/>
  <c r="D21" i="9"/>
  <c r="C21" i="9"/>
  <c r="B21" i="9"/>
  <c r="I20" i="9"/>
  <c r="H20" i="9"/>
  <c r="G20" i="9"/>
  <c r="E20" i="9"/>
  <c r="F20" i="9" s="1"/>
  <c r="D20" i="9"/>
  <c r="C20" i="9"/>
  <c r="B20" i="9"/>
  <c r="H19" i="9"/>
  <c r="G19" i="9"/>
  <c r="F19" i="9"/>
  <c r="E19" i="9"/>
  <c r="D19" i="9"/>
  <c r="C19" i="9"/>
  <c r="B19" i="9"/>
  <c r="H18" i="9"/>
  <c r="G18" i="9"/>
  <c r="I18" i="9" s="1"/>
  <c r="E18" i="9"/>
  <c r="D18" i="9"/>
  <c r="C18" i="9"/>
  <c r="B18" i="9"/>
  <c r="H17" i="9"/>
  <c r="I17" i="9" s="1"/>
  <c r="G17" i="9"/>
  <c r="E17" i="9"/>
  <c r="D17" i="9"/>
  <c r="F17" i="9" s="1"/>
  <c r="C17" i="9"/>
  <c r="B17" i="9"/>
  <c r="I16" i="9"/>
  <c r="K16" i="9" s="1"/>
  <c r="H16" i="9"/>
  <c r="G16" i="9"/>
  <c r="F16" i="9"/>
  <c r="E16" i="9"/>
  <c r="D16" i="9"/>
  <c r="C16" i="9"/>
  <c r="B16" i="9"/>
  <c r="H15" i="9"/>
  <c r="G15" i="9"/>
  <c r="I15" i="9" s="1"/>
  <c r="K15" i="9" s="1"/>
  <c r="F15" i="9"/>
  <c r="E15" i="9"/>
  <c r="D15" i="9"/>
  <c r="C15" i="9"/>
  <c r="B15" i="9"/>
  <c r="H14" i="9"/>
  <c r="G14" i="9"/>
  <c r="I14" i="9" s="1"/>
  <c r="E14" i="9"/>
  <c r="D14" i="9"/>
  <c r="F14" i="9" s="1"/>
  <c r="C14" i="9"/>
  <c r="B14" i="9"/>
  <c r="I13" i="9"/>
  <c r="H13" i="9"/>
  <c r="G13" i="9"/>
  <c r="E13" i="9"/>
  <c r="D13" i="9"/>
  <c r="C13" i="9"/>
  <c r="B13" i="9"/>
  <c r="I12" i="9"/>
  <c r="H12" i="9"/>
  <c r="G12" i="9"/>
  <c r="E12" i="9"/>
  <c r="D12" i="9"/>
  <c r="C12" i="9"/>
  <c r="B12" i="9"/>
  <c r="H11" i="9"/>
  <c r="G11" i="9"/>
  <c r="I11" i="9" s="1"/>
  <c r="K11" i="9" s="1"/>
  <c r="F11" i="9"/>
  <c r="E11" i="9"/>
  <c r="D11" i="9"/>
  <c r="C11" i="9"/>
  <c r="B11" i="9"/>
  <c r="H109" i="11"/>
  <c r="G109" i="11"/>
  <c r="I109" i="11" s="1"/>
  <c r="E109" i="11"/>
  <c r="D109" i="11"/>
  <c r="F109" i="11" s="1"/>
  <c r="C109" i="11"/>
  <c r="B109" i="11"/>
  <c r="H108" i="11"/>
  <c r="G108" i="11"/>
  <c r="I108" i="11" s="1"/>
  <c r="K108" i="11" s="1"/>
  <c r="E108" i="11"/>
  <c r="D108" i="11"/>
  <c r="F108" i="11" s="1"/>
  <c r="C108" i="11"/>
  <c r="B108" i="11"/>
  <c r="H107" i="11"/>
  <c r="G107" i="11"/>
  <c r="I107" i="11" s="1"/>
  <c r="E107" i="11"/>
  <c r="D107" i="11"/>
  <c r="C107" i="11"/>
  <c r="B107" i="11"/>
  <c r="H106" i="11"/>
  <c r="G106" i="11"/>
  <c r="E106" i="11"/>
  <c r="D106" i="11"/>
  <c r="C106" i="11"/>
  <c r="B106" i="11"/>
  <c r="H105" i="11"/>
  <c r="G105" i="11"/>
  <c r="E105" i="11"/>
  <c r="D105" i="11"/>
  <c r="F105" i="11" s="1"/>
  <c r="C105" i="11"/>
  <c r="B105" i="11"/>
  <c r="H104" i="11"/>
  <c r="G104" i="11"/>
  <c r="I104" i="11" s="1"/>
  <c r="E104" i="11"/>
  <c r="D104" i="11"/>
  <c r="F104" i="11" s="1"/>
  <c r="C104" i="11"/>
  <c r="B104" i="11"/>
  <c r="H103" i="11"/>
  <c r="G103" i="11"/>
  <c r="E103" i="11"/>
  <c r="D103" i="11"/>
  <c r="C103" i="11"/>
  <c r="B103" i="11"/>
  <c r="I102" i="11"/>
  <c r="H102" i="11"/>
  <c r="G102" i="11"/>
  <c r="E102" i="11"/>
  <c r="D102" i="11"/>
  <c r="F102" i="11" s="1"/>
  <c r="C102" i="11"/>
  <c r="B102" i="11"/>
  <c r="I101" i="11"/>
  <c r="H101" i="11"/>
  <c r="G101" i="11"/>
  <c r="E101" i="11"/>
  <c r="D101" i="11"/>
  <c r="F101" i="11" s="1"/>
  <c r="C101" i="11"/>
  <c r="B101" i="11"/>
  <c r="H100" i="11"/>
  <c r="G100" i="11"/>
  <c r="I100" i="11" s="1"/>
  <c r="E100" i="11"/>
  <c r="D100" i="11"/>
  <c r="F100" i="11" s="1"/>
  <c r="C100" i="11"/>
  <c r="B100" i="11"/>
  <c r="H99" i="11"/>
  <c r="I99" i="11" s="1"/>
  <c r="G99" i="11"/>
  <c r="E99" i="11"/>
  <c r="D99" i="11"/>
  <c r="C99" i="11"/>
  <c r="B99" i="11"/>
  <c r="I98" i="11"/>
  <c r="H98" i="11"/>
  <c r="G98" i="11"/>
  <c r="E98" i="11"/>
  <c r="D98" i="11"/>
  <c r="F98" i="11" s="1"/>
  <c r="C98" i="11"/>
  <c r="B98" i="11"/>
  <c r="H97" i="11"/>
  <c r="G97" i="11"/>
  <c r="I97" i="11" s="1"/>
  <c r="E97" i="11"/>
  <c r="D97" i="11"/>
  <c r="F97" i="11" s="1"/>
  <c r="C97" i="11"/>
  <c r="B97" i="11"/>
  <c r="H96" i="11"/>
  <c r="G96" i="11"/>
  <c r="F96" i="11"/>
  <c r="E96" i="11"/>
  <c r="D96" i="11"/>
  <c r="C96" i="11"/>
  <c r="B96" i="11"/>
  <c r="H95" i="11"/>
  <c r="G95" i="11"/>
  <c r="I95" i="11" s="1"/>
  <c r="E95" i="11"/>
  <c r="D95" i="11"/>
  <c r="F95" i="11" s="1"/>
  <c r="C95" i="11"/>
  <c r="B95" i="11"/>
  <c r="H94" i="11"/>
  <c r="G94" i="11"/>
  <c r="E94" i="11"/>
  <c r="D94" i="11"/>
  <c r="F94" i="11" s="1"/>
  <c r="C94" i="11"/>
  <c r="B94" i="11"/>
  <c r="H93" i="11"/>
  <c r="G93" i="11"/>
  <c r="I93" i="11" s="1"/>
  <c r="K93" i="11" s="1"/>
  <c r="E93" i="11"/>
  <c r="D93" i="11"/>
  <c r="F93" i="11" s="1"/>
  <c r="C93" i="11"/>
  <c r="B93" i="11"/>
  <c r="H92" i="11"/>
  <c r="G92" i="11"/>
  <c r="E92" i="11"/>
  <c r="D92" i="11"/>
  <c r="C92" i="11"/>
  <c r="B92" i="11"/>
  <c r="I91" i="11"/>
  <c r="H91" i="11"/>
  <c r="G91" i="11"/>
  <c r="E91" i="11"/>
  <c r="D91" i="11"/>
  <c r="C91" i="11"/>
  <c r="B91" i="11"/>
  <c r="H90" i="11"/>
  <c r="I90" i="11" s="1"/>
  <c r="G90" i="11"/>
  <c r="E90" i="11"/>
  <c r="D90" i="11"/>
  <c r="C90" i="11"/>
  <c r="B90" i="11"/>
  <c r="H89" i="11"/>
  <c r="G89" i="11"/>
  <c r="E89" i="11"/>
  <c r="F89" i="11" s="1"/>
  <c r="D89" i="11"/>
  <c r="C89" i="11"/>
  <c r="B89" i="11"/>
  <c r="H88" i="11"/>
  <c r="G88" i="11"/>
  <c r="E88" i="11"/>
  <c r="D88" i="11"/>
  <c r="F88" i="11" s="1"/>
  <c r="C88" i="11"/>
  <c r="B88" i="11"/>
  <c r="H87" i="11"/>
  <c r="G87" i="11"/>
  <c r="I87" i="11" s="1"/>
  <c r="E87" i="11"/>
  <c r="D87" i="11"/>
  <c r="F87" i="11" s="1"/>
  <c r="C87" i="11"/>
  <c r="B87" i="11"/>
  <c r="H86" i="11"/>
  <c r="G86" i="11"/>
  <c r="E86" i="11"/>
  <c r="D86" i="11"/>
  <c r="F86" i="11" s="1"/>
  <c r="C86" i="11"/>
  <c r="B86" i="11"/>
  <c r="I85" i="11"/>
  <c r="H85" i="11"/>
  <c r="G85" i="11"/>
  <c r="E85" i="11"/>
  <c r="D85" i="11"/>
  <c r="F85" i="11" s="1"/>
  <c r="C85" i="11"/>
  <c r="B85" i="11"/>
  <c r="H84" i="11"/>
  <c r="G84" i="11"/>
  <c r="E84" i="11"/>
  <c r="D84" i="11"/>
  <c r="C84" i="11"/>
  <c r="B84" i="11"/>
  <c r="H83" i="11"/>
  <c r="G83" i="11"/>
  <c r="I83" i="11" s="1"/>
  <c r="E83" i="11"/>
  <c r="D83" i="11"/>
  <c r="C83" i="11"/>
  <c r="B83" i="11"/>
  <c r="H82" i="11"/>
  <c r="G82" i="11"/>
  <c r="I82" i="11" s="1"/>
  <c r="E82" i="11"/>
  <c r="D82" i="11"/>
  <c r="C82" i="11"/>
  <c r="B82" i="11"/>
  <c r="H81" i="11"/>
  <c r="G81" i="11"/>
  <c r="E81" i="11"/>
  <c r="F81" i="11" s="1"/>
  <c r="D81" i="11"/>
  <c r="C81" i="11"/>
  <c r="B81" i="11"/>
  <c r="H80" i="11"/>
  <c r="G80" i="11"/>
  <c r="F80" i="11"/>
  <c r="E80" i="11"/>
  <c r="D80" i="11"/>
  <c r="C80" i="11"/>
  <c r="B80" i="11"/>
  <c r="H79" i="11"/>
  <c r="G79" i="11"/>
  <c r="I79" i="11" s="1"/>
  <c r="E79" i="11"/>
  <c r="D79" i="11"/>
  <c r="F79" i="11" s="1"/>
  <c r="C79" i="11"/>
  <c r="B79" i="11"/>
  <c r="H78" i="11"/>
  <c r="I78" i="11" s="1"/>
  <c r="G78" i="11"/>
  <c r="E78" i="11"/>
  <c r="D78" i="11"/>
  <c r="K78" i="11" s="1"/>
  <c r="C78" i="11"/>
  <c r="B78" i="11"/>
  <c r="H77" i="11"/>
  <c r="G77" i="11"/>
  <c r="I77" i="11" s="1"/>
  <c r="E77" i="11"/>
  <c r="D77" i="11"/>
  <c r="F77" i="11" s="1"/>
  <c r="C77" i="11"/>
  <c r="B77" i="11"/>
  <c r="H76" i="11"/>
  <c r="G76" i="11"/>
  <c r="I76" i="11" s="1"/>
  <c r="K76" i="11" s="1"/>
  <c r="E76" i="11"/>
  <c r="D76" i="11"/>
  <c r="F76" i="11" s="1"/>
  <c r="C76" i="11"/>
  <c r="B76" i="11"/>
  <c r="H75" i="11"/>
  <c r="I75" i="11" s="1"/>
  <c r="G75" i="11"/>
  <c r="E75" i="11"/>
  <c r="D75" i="11"/>
  <c r="C75" i="11"/>
  <c r="B75" i="11"/>
  <c r="I74" i="11"/>
  <c r="H74" i="11"/>
  <c r="G74" i="11"/>
  <c r="E74" i="11"/>
  <c r="D74" i="11"/>
  <c r="F74" i="11" s="1"/>
  <c r="C74" i="11"/>
  <c r="B74" i="11"/>
  <c r="H73" i="11"/>
  <c r="G73" i="11"/>
  <c r="I73" i="11" s="1"/>
  <c r="E73" i="11"/>
  <c r="D73" i="11"/>
  <c r="C73" i="11"/>
  <c r="B73" i="11"/>
  <c r="H72" i="11"/>
  <c r="G72" i="11"/>
  <c r="I72" i="11" s="1"/>
  <c r="E72" i="11"/>
  <c r="D72" i="11"/>
  <c r="C72" i="11"/>
  <c r="B72" i="11"/>
  <c r="H71" i="11"/>
  <c r="G71" i="11"/>
  <c r="E71" i="11"/>
  <c r="D71" i="11"/>
  <c r="C71" i="11"/>
  <c r="B71" i="11"/>
  <c r="H70" i="11"/>
  <c r="G70" i="11"/>
  <c r="F70" i="11"/>
  <c r="E70" i="11"/>
  <c r="D70" i="11"/>
  <c r="C70" i="11"/>
  <c r="B70" i="11"/>
  <c r="H69" i="11"/>
  <c r="G69" i="11"/>
  <c r="I69" i="11" s="1"/>
  <c r="K69" i="11" s="1"/>
  <c r="F69" i="11"/>
  <c r="E69" i="11"/>
  <c r="D69" i="11"/>
  <c r="C69" i="11"/>
  <c r="B69" i="11"/>
  <c r="H68" i="11"/>
  <c r="G68" i="11"/>
  <c r="I68" i="11" s="1"/>
  <c r="E68" i="11"/>
  <c r="D68" i="11"/>
  <c r="F68" i="11" s="1"/>
  <c r="C68" i="11"/>
  <c r="B68" i="11"/>
  <c r="H67" i="11"/>
  <c r="G67" i="11"/>
  <c r="I67" i="11" s="1"/>
  <c r="E67" i="11"/>
  <c r="D67" i="11"/>
  <c r="C67" i="11"/>
  <c r="B67" i="11"/>
  <c r="H66" i="11"/>
  <c r="G66" i="11"/>
  <c r="I66" i="11" s="1"/>
  <c r="E66" i="11"/>
  <c r="D66" i="11"/>
  <c r="F66" i="11" s="1"/>
  <c r="C66" i="11"/>
  <c r="B66" i="11"/>
  <c r="H65" i="11"/>
  <c r="G65" i="11"/>
  <c r="I65" i="11" s="1"/>
  <c r="E65" i="11"/>
  <c r="D65" i="11"/>
  <c r="C65" i="11"/>
  <c r="B65" i="11"/>
  <c r="H64" i="11"/>
  <c r="G64" i="11"/>
  <c r="I64" i="11" s="1"/>
  <c r="E64" i="11"/>
  <c r="D64" i="11"/>
  <c r="F64" i="11" s="1"/>
  <c r="C64" i="11"/>
  <c r="B64" i="11"/>
  <c r="H63" i="11"/>
  <c r="G63" i="11"/>
  <c r="E63" i="11"/>
  <c r="D63" i="11"/>
  <c r="C63" i="11"/>
  <c r="B63" i="11"/>
  <c r="H62" i="11"/>
  <c r="G62" i="11"/>
  <c r="E62" i="11"/>
  <c r="D62" i="11"/>
  <c r="F62" i="11" s="1"/>
  <c r="C62" i="11"/>
  <c r="B62" i="11"/>
  <c r="I61" i="11"/>
  <c r="H61" i="11"/>
  <c r="G61" i="11"/>
  <c r="E61" i="11"/>
  <c r="D61" i="11"/>
  <c r="F61" i="11" s="1"/>
  <c r="C61" i="11"/>
  <c r="B61" i="11"/>
  <c r="H60" i="11"/>
  <c r="G60" i="11"/>
  <c r="E60" i="11"/>
  <c r="D60" i="11"/>
  <c r="C60" i="11"/>
  <c r="B60" i="11"/>
  <c r="H59" i="11"/>
  <c r="G59" i="11"/>
  <c r="I59" i="11" s="1"/>
  <c r="E59" i="11"/>
  <c r="D59" i="11"/>
  <c r="C59" i="11"/>
  <c r="B59" i="11"/>
  <c r="H58" i="11"/>
  <c r="G58" i="11"/>
  <c r="I58" i="11" s="1"/>
  <c r="E58" i="11"/>
  <c r="D58" i="11"/>
  <c r="C58" i="11"/>
  <c r="B58" i="11"/>
  <c r="H57" i="11"/>
  <c r="G57" i="11"/>
  <c r="E57" i="11"/>
  <c r="F57" i="11" s="1"/>
  <c r="D57" i="11"/>
  <c r="C57" i="11"/>
  <c r="B57" i="11"/>
  <c r="H56" i="11"/>
  <c r="G56" i="11"/>
  <c r="F56" i="11"/>
  <c r="E56" i="11"/>
  <c r="D56" i="11"/>
  <c r="C56" i="11"/>
  <c r="B56" i="11"/>
  <c r="H55" i="11"/>
  <c r="G55" i="11"/>
  <c r="I55" i="11" s="1"/>
  <c r="E55" i="11"/>
  <c r="D55" i="11"/>
  <c r="F55" i="11" s="1"/>
  <c r="C55" i="11"/>
  <c r="B55" i="11"/>
  <c r="H54" i="11"/>
  <c r="G54" i="11"/>
  <c r="E54" i="11"/>
  <c r="D54" i="11"/>
  <c r="F54" i="11" s="1"/>
  <c r="C54" i="11"/>
  <c r="B54" i="11"/>
  <c r="H53" i="11"/>
  <c r="G53" i="11"/>
  <c r="I53" i="11" s="1"/>
  <c r="E53" i="11"/>
  <c r="D53" i="11"/>
  <c r="F53" i="11" s="1"/>
  <c r="C53" i="11"/>
  <c r="B53" i="11"/>
  <c r="H52" i="11"/>
  <c r="G52" i="11"/>
  <c r="I52" i="11" s="1"/>
  <c r="E52" i="11"/>
  <c r="D52" i="11"/>
  <c r="F52" i="11" s="1"/>
  <c r="C52" i="11"/>
  <c r="B52" i="11"/>
  <c r="H51" i="11"/>
  <c r="G51" i="11"/>
  <c r="I51" i="11" s="1"/>
  <c r="E51" i="11"/>
  <c r="D51" i="11"/>
  <c r="C51" i="11"/>
  <c r="B51" i="11"/>
  <c r="I50" i="11"/>
  <c r="H50" i="11"/>
  <c r="G50" i="11"/>
  <c r="E50" i="11"/>
  <c r="D50" i="11"/>
  <c r="F50" i="11" s="1"/>
  <c r="C50" i="11"/>
  <c r="B50" i="11"/>
  <c r="H49" i="11"/>
  <c r="G49" i="11"/>
  <c r="I49" i="11" s="1"/>
  <c r="E49" i="11"/>
  <c r="D49" i="11"/>
  <c r="K49" i="11" s="1"/>
  <c r="C49" i="11"/>
  <c r="B49" i="11"/>
  <c r="H48" i="11"/>
  <c r="G48" i="11"/>
  <c r="I48" i="11" s="1"/>
  <c r="E48" i="11"/>
  <c r="F48" i="11" s="1"/>
  <c r="D48" i="11"/>
  <c r="C48" i="11"/>
  <c r="B48" i="11"/>
  <c r="H47" i="11"/>
  <c r="G47" i="11"/>
  <c r="E47" i="11"/>
  <c r="D47" i="11"/>
  <c r="C47" i="11"/>
  <c r="B47" i="11"/>
  <c r="H46" i="11"/>
  <c r="G46" i="11"/>
  <c r="E46" i="11"/>
  <c r="D46" i="11"/>
  <c r="F46" i="11" s="1"/>
  <c r="C46" i="11"/>
  <c r="B46" i="11"/>
  <c r="H45" i="11"/>
  <c r="G45" i="11"/>
  <c r="I45" i="11" s="1"/>
  <c r="K45" i="11" s="1"/>
  <c r="E45" i="11"/>
  <c r="D45" i="11"/>
  <c r="F45" i="11" s="1"/>
  <c r="C45" i="11"/>
  <c r="B45" i="11"/>
  <c r="H44" i="11"/>
  <c r="G44" i="11"/>
  <c r="E44" i="11"/>
  <c r="D44" i="11"/>
  <c r="F44" i="11" s="1"/>
  <c r="C44" i="11"/>
  <c r="B44" i="11"/>
  <c r="H43" i="11"/>
  <c r="G43" i="11"/>
  <c r="I43" i="11" s="1"/>
  <c r="E43" i="11"/>
  <c r="D43" i="11"/>
  <c r="C43" i="11"/>
  <c r="B43" i="11"/>
  <c r="H42" i="11"/>
  <c r="I42" i="11" s="1"/>
  <c r="G42" i="11"/>
  <c r="E42" i="11"/>
  <c r="D42" i="11"/>
  <c r="C42" i="11"/>
  <c r="B42" i="11"/>
  <c r="H41" i="11"/>
  <c r="G41" i="11"/>
  <c r="E41" i="11"/>
  <c r="F41" i="11" s="1"/>
  <c r="D41" i="11"/>
  <c r="C41" i="11"/>
  <c r="B41" i="11"/>
  <c r="H40" i="11"/>
  <c r="G40" i="11"/>
  <c r="F40" i="11"/>
  <c r="E40" i="11"/>
  <c r="D40" i="11"/>
  <c r="C40" i="11"/>
  <c r="B40" i="11"/>
  <c r="H39" i="11"/>
  <c r="G39" i="11"/>
  <c r="I39" i="11" s="1"/>
  <c r="E39" i="11"/>
  <c r="D39" i="11"/>
  <c r="F39" i="11" s="1"/>
  <c r="C39" i="11"/>
  <c r="B39" i="11"/>
  <c r="H38" i="11"/>
  <c r="G38" i="11"/>
  <c r="E38" i="11"/>
  <c r="D38" i="11"/>
  <c r="F38" i="11" s="1"/>
  <c r="C38" i="11"/>
  <c r="B38" i="11"/>
  <c r="H37" i="11"/>
  <c r="G37" i="11"/>
  <c r="I37" i="11" s="1"/>
  <c r="K37" i="11" s="1"/>
  <c r="E37" i="11"/>
  <c r="D37" i="11"/>
  <c r="F37" i="11" s="1"/>
  <c r="C37" i="11"/>
  <c r="B37" i="11"/>
  <c r="H36" i="11"/>
  <c r="G36" i="11"/>
  <c r="E36" i="11"/>
  <c r="D36" i="11"/>
  <c r="C36" i="11"/>
  <c r="B36" i="11"/>
  <c r="I35" i="11"/>
  <c r="H35" i="11"/>
  <c r="G35" i="11"/>
  <c r="E35" i="11"/>
  <c r="D35" i="11"/>
  <c r="C35" i="11"/>
  <c r="B35" i="11"/>
  <c r="H34" i="11"/>
  <c r="I34" i="11" s="1"/>
  <c r="G34" i="11"/>
  <c r="E34" i="11"/>
  <c r="D34" i="11"/>
  <c r="C34" i="11"/>
  <c r="B34" i="11"/>
  <c r="H33" i="11"/>
  <c r="G33" i="11"/>
  <c r="E33" i="11"/>
  <c r="F33" i="11" s="1"/>
  <c r="D33" i="11"/>
  <c r="C33" i="11"/>
  <c r="B33" i="11"/>
  <c r="H32" i="11"/>
  <c r="G32" i="11"/>
  <c r="E32" i="11"/>
  <c r="D32" i="11"/>
  <c r="F32" i="11" s="1"/>
  <c r="C32" i="11"/>
  <c r="B32" i="11"/>
  <c r="H31" i="11"/>
  <c r="G31" i="11"/>
  <c r="I31" i="11" s="1"/>
  <c r="E31" i="11"/>
  <c r="D31" i="11"/>
  <c r="F31" i="11" s="1"/>
  <c r="C31" i="11"/>
  <c r="B31" i="11"/>
  <c r="H30" i="11"/>
  <c r="G30" i="11"/>
  <c r="E30" i="11"/>
  <c r="D30" i="11"/>
  <c r="F30" i="11" s="1"/>
  <c r="C30" i="11"/>
  <c r="B30" i="11"/>
  <c r="K29" i="11"/>
  <c r="H29" i="11"/>
  <c r="I29" i="11" s="1"/>
  <c r="G29" i="11"/>
  <c r="F29" i="11"/>
  <c r="E29" i="11"/>
  <c r="D29" i="11"/>
  <c r="C29" i="11"/>
  <c r="B29" i="11"/>
  <c r="H28" i="11"/>
  <c r="G28" i="11"/>
  <c r="I28" i="11" s="1"/>
  <c r="E28" i="11"/>
  <c r="D28" i="11"/>
  <c r="F28" i="11" s="1"/>
  <c r="C28" i="11"/>
  <c r="B28" i="11"/>
  <c r="I27" i="11"/>
  <c r="H27" i="11"/>
  <c r="G27" i="11"/>
  <c r="E27" i="11"/>
  <c r="D27" i="11"/>
  <c r="C27" i="11"/>
  <c r="B27" i="11"/>
  <c r="H26" i="11"/>
  <c r="G26" i="11"/>
  <c r="I26" i="11" s="1"/>
  <c r="E26" i="11"/>
  <c r="D26" i="11"/>
  <c r="F26" i="11" s="1"/>
  <c r="C26" i="11"/>
  <c r="B26" i="11"/>
  <c r="H25" i="11"/>
  <c r="G25" i="11"/>
  <c r="I25" i="11" s="1"/>
  <c r="E25" i="11"/>
  <c r="D25" i="11"/>
  <c r="C25" i="11"/>
  <c r="B25" i="11"/>
  <c r="H24" i="11"/>
  <c r="G24" i="11"/>
  <c r="I24" i="11" s="1"/>
  <c r="E24" i="11"/>
  <c r="D24" i="11"/>
  <c r="F24" i="11" s="1"/>
  <c r="C24" i="11"/>
  <c r="B24" i="11"/>
  <c r="H23" i="11"/>
  <c r="G23" i="11"/>
  <c r="E23" i="11"/>
  <c r="D23" i="11"/>
  <c r="C23" i="11"/>
  <c r="B23" i="11"/>
  <c r="H22" i="11"/>
  <c r="G22" i="11"/>
  <c r="E22" i="11"/>
  <c r="D22" i="11"/>
  <c r="F22" i="11" s="1"/>
  <c r="C22" i="11"/>
  <c r="B22" i="11"/>
  <c r="H21" i="11"/>
  <c r="I21" i="11" s="1"/>
  <c r="G21" i="11"/>
  <c r="E21" i="11"/>
  <c r="D21" i="11"/>
  <c r="F21" i="11" s="1"/>
  <c r="C21" i="11"/>
  <c r="B21" i="11"/>
  <c r="H20" i="11"/>
  <c r="G20" i="11"/>
  <c r="I20" i="11" s="1"/>
  <c r="K20" i="11" s="1"/>
  <c r="E20" i="11"/>
  <c r="D20" i="11"/>
  <c r="F20" i="11" s="1"/>
  <c r="C20" i="11"/>
  <c r="B20" i="11"/>
  <c r="H19" i="11"/>
  <c r="G19" i="11"/>
  <c r="I19" i="11" s="1"/>
  <c r="E19" i="11"/>
  <c r="D19" i="11"/>
  <c r="C19" i="11"/>
  <c r="B19" i="11"/>
  <c r="I18" i="11"/>
  <c r="H18" i="11"/>
  <c r="G18" i="11"/>
  <c r="E18" i="11"/>
  <c r="D18" i="11"/>
  <c r="C18" i="11"/>
  <c r="B18" i="11"/>
  <c r="H17" i="11"/>
  <c r="G17" i="11"/>
  <c r="I17" i="11" s="1"/>
  <c r="E17" i="11"/>
  <c r="D17" i="11"/>
  <c r="C17" i="11"/>
  <c r="B17" i="11"/>
  <c r="H16" i="11"/>
  <c r="G16" i="11"/>
  <c r="I16" i="11" s="1"/>
  <c r="E16" i="11"/>
  <c r="F16" i="11" s="1"/>
  <c r="D16" i="11"/>
  <c r="C16" i="11"/>
  <c r="B16" i="11"/>
  <c r="H15" i="11"/>
  <c r="G15" i="11"/>
  <c r="E15" i="11"/>
  <c r="D15" i="11"/>
  <c r="C15" i="11"/>
  <c r="B15" i="11"/>
  <c r="H14" i="11"/>
  <c r="G14" i="11"/>
  <c r="F14" i="11"/>
  <c r="E14" i="11"/>
  <c r="D14" i="11"/>
  <c r="C14" i="11"/>
  <c r="B14" i="11"/>
  <c r="H13" i="11"/>
  <c r="G13" i="11"/>
  <c r="I13" i="11" s="1"/>
  <c r="K13" i="11" s="1"/>
  <c r="F13" i="11"/>
  <c r="E13" i="11"/>
  <c r="D13" i="11"/>
  <c r="C13" i="11"/>
  <c r="B13" i="11"/>
  <c r="H12" i="11"/>
  <c r="G12" i="11"/>
  <c r="I12" i="11" s="1"/>
  <c r="E12" i="11"/>
  <c r="D12" i="11"/>
  <c r="F12" i="11" s="1"/>
  <c r="C12" i="11"/>
  <c r="B12" i="11"/>
  <c r="H11" i="11"/>
  <c r="I11" i="11" s="1"/>
  <c r="G11" i="11"/>
  <c r="E11" i="11"/>
  <c r="D11" i="11"/>
  <c r="C11" i="11"/>
  <c r="B11" i="11"/>
  <c r="K37" i="35" l="1"/>
  <c r="K82" i="35"/>
  <c r="K36" i="35"/>
  <c r="K28" i="35"/>
  <c r="K42" i="35"/>
  <c r="K34" i="35"/>
  <c r="K60" i="35"/>
  <c r="K53" i="35"/>
  <c r="K92" i="35"/>
  <c r="K100" i="35"/>
  <c r="K38" i="35"/>
  <c r="K66" i="35"/>
  <c r="K106" i="35"/>
  <c r="K14" i="35"/>
  <c r="F18" i="35"/>
  <c r="K18" i="35" s="1"/>
  <c r="K22" i="35"/>
  <c r="K46" i="35"/>
  <c r="F50" i="35"/>
  <c r="K50" i="35" s="1"/>
  <c r="K54" i="35"/>
  <c r="F58" i="35"/>
  <c r="K58" i="35" s="1"/>
  <c r="F66" i="35"/>
  <c r="F74" i="35"/>
  <c r="K74" i="35" s="1"/>
  <c r="F82" i="35"/>
  <c r="F90" i="35"/>
  <c r="K90" i="35" s="1"/>
  <c r="F98" i="35"/>
  <c r="K98" i="35" s="1"/>
  <c r="F106" i="35"/>
  <c r="F12" i="35"/>
  <c r="K12" i="35" s="1"/>
  <c r="K16" i="35"/>
  <c r="F20" i="35"/>
  <c r="K20" i="35" s="1"/>
  <c r="K24" i="35"/>
  <c r="F28" i="35"/>
  <c r="K32" i="35"/>
  <c r="F36" i="35"/>
  <c r="K40" i="35"/>
  <c r="F44" i="35"/>
  <c r="K48" i="35"/>
  <c r="F52" i="35"/>
  <c r="K56" i="35"/>
  <c r="F60" i="35"/>
  <c r="K64" i="35"/>
  <c r="F68" i="35"/>
  <c r="K68" i="35" s="1"/>
  <c r="K72" i="35"/>
  <c r="F76" i="35"/>
  <c r="K76" i="35" s="1"/>
  <c r="K80" i="35"/>
  <c r="F84" i="35"/>
  <c r="K84" i="35" s="1"/>
  <c r="K88" i="35"/>
  <c r="F92" i="35"/>
  <c r="K96" i="35"/>
  <c r="F100" i="35"/>
  <c r="K104" i="35"/>
  <c r="F108" i="35"/>
  <c r="K108" i="35" s="1"/>
  <c r="F13" i="35"/>
  <c r="K13" i="35" s="1"/>
  <c r="K17" i="35"/>
  <c r="F21" i="35"/>
  <c r="K21" i="35" s="1"/>
  <c r="K25" i="35"/>
  <c r="F29" i="35"/>
  <c r="K33" i="35"/>
  <c r="F37" i="35"/>
  <c r="K41" i="35"/>
  <c r="F45" i="35"/>
  <c r="K49" i="35"/>
  <c r="F53" i="35"/>
  <c r="K57" i="35"/>
  <c r="F61" i="35"/>
  <c r="F69" i="35"/>
  <c r="K69" i="35" s="1"/>
  <c r="F77" i="35"/>
  <c r="K77" i="35" s="1"/>
  <c r="F85" i="35"/>
  <c r="K85" i="35" s="1"/>
  <c r="F93" i="35"/>
  <c r="K93" i="35" s="1"/>
  <c r="F101" i="35"/>
  <c r="K101" i="35" s="1"/>
  <c r="F109" i="35"/>
  <c r="K109" i="35" s="1"/>
  <c r="K84" i="31"/>
  <c r="K38" i="31"/>
  <c r="K22" i="31"/>
  <c r="K32" i="31"/>
  <c r="K75" i="31"/>
  <c r="K97" i="31"/>
  <c r="K43" i="31"/>
  <c r="K67" i="31"/>
  <c r="K14" i="31"/>
  <c r="K94" i="31"/>
  <c r="K12" i="31"/>
  <c r="K40" i="31"/>
  <c r="K54" i="31"/>
  <c r="K64" i="31"/>
  <c r="K70" i="31"/>
  <c r="F11" i="31"/>
  <c r="K11" i="31" s="1"/>
  <c r="K15" i="31"/>
  <c r="I16" i="31"/>
  <c r="K16" i="31" s="1"/>
  <c r="F19" i="31"/>
  <c r="K19" i="31" s="1"/>
  <c r="K23" i="31"/>
  <c r="F27" i="31"/>
  <c r="K31" i="31"/>
  <c r="I32" i="31"/>
  <c r="F35" i="31"/>
  <c r="K35" i="31" s="1"/>
  <c r="K39" i="31"/>
  <c r="I40" i="31"/>
  <c r="F43" i="31"/>
  <c r="K47" i="31"/>
  <c r="I48" i="31"/>
  <c r="K48" i="31" s="1"/>
  <c r="F51" i="31"/>
  <c r="K51" i="31" s="1"/>
  <c r="K55" i="31"/>
  <c r="F59" i="31"/>
  <c r="K59" i="31" s="1"/>
  <c r="K63" i="31"/>
  <c r="I64" i="31"/>
  <c r="F67" i="31"/>
  <c r="K71" i="31"/>
  <c r="F75" i="31"/>
  <c r="K79" i="31"/>
  <c r="F83" i="31"/>
  <c r="K83" i="31" s="1"/>
  <c r="K87" i="31"/>
  <c r="F91" i="31"/>
  <c r="K91" i="31" s="1"/>
  <c r="K95" i="31"/>
  <c r="F99" i="31"/>
  <c r="K103" i="31"/>
  <c r="F107" i="31"/>
  <c r="K107" i="31" s="1"/>
  <c r="K86" i="31"/>
  <c r="F12" i="31"/>
  <c r="F20" i="31"/>
  <c r="K20" i="31" s="1"/>
  <c r="F28" i="31"/>
  <c r="K28" i="31" s="1"/>
  <c r="F36" i="31"/>
  <c r="K36" i="31" s="1"/>
  <c r="F44" i="31"/>
  <c r="F52" i="31"/>
  <c r="F60" i="31"/>
  <c r="K60" i="31" s="1"/>
  <c r="F68" i="31"/>
  <c r="K72" i="31"/>
  <c r="F76" i="31"/>
  <c r="K76" i="31" s="1"/>
  <c r="K80" i="31"/>
  <c r="F84" i="31"/>
  <c r="K88" i="31"/>
  <c r="I89" i="31"/>
  <c r="K89" i="31" s="1"/>
  <c r="F92" i="31"/>
  <c r="K92" i="31" s="1"/>
  <c r="K96" i="31"/>
  <c r="I97" i="31"/>
  <c r="F100" i="31"/>
  <c r="K100" i="31" s="1"/>
  <c r="K104" i="31"/>
  <c r="F108" i="31"/>
  <c r="K33" i="29"/>
  <c r="K59" i="29"/>
  <c r="K43" i="29"/>
  <c r="K20" i="29"/>
  <c r="K65" i="29"/>
  <c r="K91" i="29"/>
  <c r="K35" i="29"/>
  <c r="K57" i="29"/>
  <c r="K19" i="29"/>
  <c r="K75" i="29"/>
  <c r="K83" i="29"/>
  <c r="K108" i="29"/>
  <c r="K73" i="29"/>
  <c r="K25" i="29"/>
  <c r="K100" i="29"/>
  <c r="F11" i="29"/>
  <c r="K11" i="29" s="1"/>
  <c r="K15" i="29"/>
  <c r="F19" i="29"/>
  <c r="K23" i="29"/>
  <c r="F27" i="29"/>
  <c r="K31" i="29"/>
  <c r="F35" i="29"/>
  <c r="K39" i="29"/>
  <c r="F43" i="29"/>
  <c r="K47" i="29"/>
  <c r="F51" i="29"/>
  <c r="K51" i="29" s="1"/>
  <c r="K55" i="29"/>
  <c r="F59" i="29"/>
  <c r="K63" i="29"/>
  <c r="F67" i="29"/>
  <c r="K67" i="29" s="1"/>
  <c r="K71" i="29"/>
  <c r="F75" i="29"/>
  <c r="K79" i="29"/>
  <c r="F83" i="29"/>
  <c r="K87" i="29"/>
  <c r="F91" i="29"/>
  <c r="K95" i="29"/>
  <c r="F99" i="29"/>
  <c r="K99" i="29" s="1"/>
  <c r="K103" i="29"/>
  <c r="F107" i="29"/>
  <c r="K107" i="29" s="1"/>
  <c r="F12" i="29"/>
  <c r="K12" i="29" s="1"/>
  <c r="K16" i="29"/>
  <c r="I17" i="29"/>
  <c r="K17" i="29" s="1"/>
  <c r="F20" i="29"/>
  <c r="K24" i="29"/>
  <c r="I25" i="29"/>
  <c r="F28" i="29"/>
  <c r="K28" i="29" s="1"/>
  <c r="K32" i="29"/>
  <c r="I33" i="29"/>
  <c r="F36" i="29"/>
  <c r="K36" i="29" s="1"/>
  <c r="K40" i="29"/>
  <c r="I41" i="29"/>
  <c r="K41" i="29" s="1"/>
  <c r="F44" i="29"/>
  <c r="K48" i="29"/>
  <c r="F52" i="29"/>
  <c r="K56" i="29"/>
  <c r="I57" i="29"/>
  <c r="F60" i="29"/>
  <c r="K60" i="29" s="1"/>
  <c r="K64" i="29"/>
  <c r="I65" i="29"/>
  <c r="F68" i="29"/>
  <c r="K68" i="29" s="1"/>
  <c r="K72" i="29"/>
  <c r="I73" i="29"/>
  <c r="F76" i="29"/>
  <c r="K76" i="29" s="1"/>
  <c r="K80" i="29"/>
  <c r="I81" i="29"/>
  <c r="K81" i="29" s="1"/>
  <c r="F84" i="29"/>
  <c r="K84" i="29" s="1"/>
  <c r="K88" i="29"/>
  <c r="I89" i="29"/>
  <c r="K89" i="29" s="1"/>
  <c r="F92" i="29"/>
  <c r="K92" i="29" s="1"/>
  <c r="K96" i="29"/>
  <c r="I97" i="29"/>
  <c r="K97" i="29" s="1"/>
  <c r="F100" i="29"/>
  <c r="K104" i="29"/>
  <c r="I105" i="29"/>
  <c r="K105" i="29" s="1"/>
  <c r="F108" i="29"/>
  <c r="I109" i="29"/>
  <c r="K109" i="29" s="1"/>
  <c r="K20" i="27"/>
  <c r="K81" i="27"/>
  <c r="K13" i="27"/>
  <c r="K65" i="27"/>
  <c r="K79" i="27"/>
  <c r="K57" i="27"/>
  <c r="K71" i="27"/>
  <c r="K91" i="27"/>
  <c r="K97" i="27"/>
  <c r="K84" i="27"/>
  <c r="K103" i="27"/>
  <c r="K109" i="27"/>
  <c r="K67" i="27"/>
  <c r="K77" i="27"/>
  <c r="F11" i="27"/>
  <c r="K11" i="27" s="1"/>
  <c r="K15" i="27"/>
  <c r="F19" i="27"/>
  <c r="K19" i="27" s="1"/>
  <c r="K23" i="27"/>
  <c r="F27" i="27"/>
  <c r="K31" i="27"/>
  <c r="F35" i="27"/>
  <c r="K35" i="27" s="1"/>
  <c r="K39" i="27"/>
  <c r="F43" i="27"/>
  <c r="K43" i="27" s="1"/>
  <c r="K47" i="27"/>
  <c r="F51" i="27"/>
  <c r="K51" i="27" s="1"/>
  <c r="F59" i="27"/>
  <c r="K59" i="27" s="1"/>
  <c r="F67" i="27"/>
  <c r="F75" i="27"/>
  <c r="K75" i="27" s="1"/>
  <c r="F83" i="27"/>
  <c r="K83" i="27" s="1"/>
  <c r="F91" i="27"/>
  <c r="F99" i="27"/>
  <c r="K99" i="27" s="1"/>
  <c r="F107" i="27"/>
  <c r="K107" i="27" s="1"/>
  <c r="F12" i="27"/>
  <c r="K12" i="27" s="1"/>
  <c r="K16" i="27"/>
  <c r="F20" i="27"/>
  <c r="K24" i="27"/>
  <c r="F28" i="27"/>
  <c r="K28" i="27" s="1"/>
  <c r="K32" i="27"/>
  <c r="F36" i="27"/>
  <c r="K36" i="27" s="1"/>
  <c r="K40" i="27"/>
  <c r="F44" i="27"/>
  <c r="K48" i="27"/>
  <c r="F52" i="27"/>
  <c r="K56" i="27"/>
  <c r="F60" i="27"/>
  <c r="K60" i="27" s="1"/>
  <c r="K64" i="27"/>
  <c r="F68" i="27"/>
  <c r="K68" i="27" s="1"/>
  <c r="K72" i="27"/>
  <c r="F76" i="27"/>
  <c r="K76" i="27" s="1"/>
  <c r="K80" i="27"/>
  <c r="F84" i="27"/>
  <c r="K88" i="27"/>
  <c r="F92" i="27"/>
  <c r="K92" i="27" s="1"/>
  <c r="K96" i="27"/>
  <c r="F100" i="27"/>
  <c r="K100" i="27" s="1"/>
  <c r="K104" i="27"/>
  <c r="F108" i="27"/>
  <c r="K108" i="27" s="1"/>
  <c r="K17" i="27"/>
  <c r="K25" i="27"/>
  <c r="K33" i="27"/>
  <c r="K41" i="27"/>
  <c r="I13" i="27"/>
  <c r="I21" i="27"/>
  <c r="K21" i="27" s="1"/>
  <c r="I37" i="27"/>
  <c r="K37" i="27" s="1"/>
  <c r="I45" i="27"/>
  <c r="K45" i="27" s="1"/>
  <c r="I53" i="27"/>
  <c r="K53" i="27" s="1"/>
  <c r="I69" i="27"/>
  <c r="K69" i="27" s="1"/>
  <c r="I77" i="27"/>
  <c r="I85" i="27"/>
  <c r="K85" i="27" s="1"/>
  <c r="I93" i="27"/>
  <c r="K93" i="27" s="1"/>
  <c r="I101" i="27"/>
  <c r="K101" i="27" s="1"/>
  <c r="I109" i="27"/>
  <c r="K14" i="25"/>
  <c r="K22" i="25"/>
  <c r="K62" i="25"/>
  <c r="K70" i="25"/>
  <c r="K30" i="25"/>
  <c r="K16" i="25"/>
  <c r="K24" i="25"/>
  <c r="K35" i="25"/>
  <c r="K51" i="25"/>
  <c r="K59" i="25"/>
  <c r="K84" i="25"/>
  <c r="K108" i="25"/>
  <c r="K11" i="25"/>
  <c r="K19" i="25"/>
  <c r="K46" i="25"/>
  <c r="K67" i="25"/>
  <c r="K32" i="25"/>
  <c r="K40" i="25"/>
  <c r="K48" i="25"/>
  <c r="K56" i="25"/>
  <c r="K38" i="25"/>
  <c r="K64" i="25"/>
  <c r="K72" i="25"/>
  <c r="K83" i="25"/>
  <c r="K91" i="25"/>
  <c r="K99" i="25"/>
  <c r="F12" i="25"/>
  <c r="K12" i="25" s="1"/>
  <c r="F20" i="25"/>
  <c r="K20" i="25" s="1"/>
  <c r="F28" i="25"/>
  <c r="K28" i="25" s="1"/>
  <c r="F36" i="25"/>
  <c r="K36" i="25" s="1"/>
  <c r="F44" i="25"/>
  <c r="F52" i="25"/>
  <c r="F60" i="25"/>
  <c r="K60" i="25" s="1"/>
  <c r="F68" i="25"/>
  <c r="K68" i="25" s="1"/>
  <c r="F76" i="25"/>
  <c r="K76" i="25" s="1"/>
  <c r="F84" i="25"/>
  <c r="F92" i="25"/>
  <c r="K92" i="25" s="1"/>
  <c r="F100" i="25"/>
  <c r="K100" i="25" s="1"/>
  <c r="F108" i="25"/>
  <c r="K17" i="25"/>
  <c r="K25" i="25"/>
  <c r="K33" i="25"/>
  <c r="K41" i="25"/>
  <c r="K49" i="25"/>
  <c r="K57" i="25"/>
  <c r="K65" i="25"/>
  <c r="K73" i="25"/>
  <c r="K81" i="25"/>
  <c r="K89" i="25"/>
  <c r="K97" i="25"/>
  <c r="K105" i="25"/>
  <c r="I109" i="25"/>
  <c r="K109" i="25" s="1"/>
  <c r="K47" i="23"/>
  <c r="K59" i="23"/>
  <c r="K101" i="23"/>
  <c r="K50" i="23"/>
  <c r="K63" i="23"/>
  <c r="K79" i="23"/>
  <c r="K83" i="23"/>
  <c r="K95" i="23"/>
  <c r="K99" i="23"/>
  <c r="K106" i="23"/>
  <c r="K42" i="23"/>
  <c r="K67" i="23"/>
  <c r="K93" i="23"/>
  <c r="K21" i="23"/>
  <c r="K82" i="23"/>
  <c r="K98" i="23"/>
  <c r="K18" i="23"/>
  <c r="K74" i="23"/>
  <c r="K60" i="23"/>
  <c r="K75" i="23"/>
  <c r="K76" i="23"/>
  <c r="K81" i="23"/>
  <c r="K91" i="23"/>
  <c r="K107" i="23"/>
  <c r="K108" i="23"/>
  <c r="K14" i="23"/>
  <c r="F18" i="23"/>
  <c r="K22" i="23"/>
  <c r="F26" i="23"/>
  <c r="K30" i="23"/>
  <c r="F34" i="23"/>
  <c r="K34" i="23" s="1"/>
  <c r="K38" i="23"/>
  <c r="F42" i="23"/>
  <c r="K46" i="23"/>
  <c r="F50" i="23"/>
  <c r="K54" i="23"/>
  <c r="F58" i="23"/>
  <c r="K58" i="23" s="1"/>
  <c r="K62" i="23"/>
  <c r="F66" i="23"/>
  <c r="K66" i="23" s="1"/>
  <c r="K70" i="23"/>
  <c r="F74" i="23"/>
  <c r="K78" i="23"/>
  <c r="F82" i="23"/>
  <c r="K86" i="23"/>
  <c r="F90" i="23"/>
  <c r="K90" i="23" s="1"/>
  <c r="K94" i="23"/>
  <c r="F98" i="23"/>
  <c r="K102" i="23"/>
  <c r="F106" i="23"/>
  <c r="F36" i="23"/>
  <c r="K36" i="23" s="1"/>
  <c r="F84" i="23"/>
  <c r="K84" i="23" s="1"/>
  <c r="F13" i="23"/>
  <c r="K13" i="23" s="1"/>
  <c r="K17" i="23"/>
  <c r="F21" i="23"/>
  <c r="K25" i="23"/>
  <c r="F29" i="23"/>
  <c r="K33" i="23"/>
  <c r="F37" i="23"/>
  <c r="K37" i="23" s="1"/>
  <c r="K41" i="23"/>
  <c r="F45" i="23"/>
  <c r="K45" i="23" s="1"/>
  <c r="K49" i="23"/>
  <c r="F53" i="23"/>
  <c r="K53" i="23" s="1"/>
  <c r="K57" i="23"/>
  <c r="F61" i="23"/>
  <c r="K65" i="23"/>
  <c r="F69" i="23"/>
  <c r="K69" i="23" s="1"/>
  <c r="K73" i="23"/>
  <c r="F77" i="23"/>
  <c r="K77" i="23" s="1"/>
  <c r="F85" i="23"/>
  <c r="K85" i="23" s="1"/>
  <c r="K89" i="23"/>
  <c r="F93" i="23"/>
  <c r="K97" i="23"/>
  <c r="F101" i="23"/>
  <c r="K105" i="23"/>
  <c r="F109" i="23"/>
  <c r="K109" i="23" s="1"/>
  <c r="F60" i="23"/>
  <c r="F92" i="23"/>
  <c r="K92" i="23" s="1"/>
  <c r="F108" i="23"/>
  <c r="I11" i="23"/>
  <c r="K11" i="23" s="1"/>
  <c r="I19" i="23"/>
  <c r="K19" i="23" s="1"/>
  <c r="I27" i="23"/>
  <c r="I35" i="23"/>
  <c r="K35" i="23" s="1"/>
  <c r="F76" i="23"/>
  <c r="F12" i="23"/>
  <c r="K12" i="23" s="1"/>
  <c r="F28" i="23"/>
  <c r="K28" i="23" s="1"/>
  <c r="F100" i="23"/>
  <c r="K100" i="23" s="1"/>
  <c r="K20" i="23"/>
  <c r="K68" i="23"/>
  <c r="K93" i="21"/>
  <c r="K100" i="21"/>
  <c r="K53" i="21"/>
  <c r="K60" i="21"/>
  <c r="K85" i="21"/>
  <c r="K92" i="21"/>
  <c r="K98" i="21"/>
  <c r="K21" i="21"/>
  <c r="K34" i="21"/>
  <c r="K50" i="21"/>
  <c r="K68" i="21"/>
  <c r="K18" i="21"/>
  <c r="K101" i="21"/>
  <c r="K14" i="21"/>
  <c r="F18" i="21"/>
  <c r="K22" i="21"/>
  <c r="F26" i="21"/>
  <c r="K30" i="21"/>
  <c r="F34" i="21"/>
  <c r="K38" i="21"/>
  <c r="F42" i="21"/>
  <c r="K42" i="21" s="1"/>
  <c r="K46" i="21"/>
  <c r="F50" i="21"/>
  <c r="K54" i="21"/>
  <c r="F58" i="21"/>
  <c r="K58" i="21" s="1"/>
  <c r="K62" i="21"/>
  <c r="F66" i="21"/>
  <c r="K66" i="21" s="1"/>
  <c r="K70" i="21"/>
  <c r="F74" i="21"/>
  <c r="K74" i="21" s="1"/>
  <c r="K78" i="21"/>
  <c r="F82" i="21"/>
  <c r="K82" i="21" s="1"/>
  <c r="K86" i="21"/>
  <c r="F90" i="21"/>
  <c r="K90" i="21" s="1"/>
  <c r="K94" i="21"/>
  <c r="F98" i="21"/>
  <c r="K102" i="21"/>
  <c r="F106" i="21"/>
  <c r="K106" i="21" s="1"/>
  <c r="F12" i="21"/>
  <c r="K12" i="21" s="1"/>
  <c r="F20" i="21"/>
  <c r="K20" i="21" s="1"/>
  <c r="F28" i="21"/>
  <c r="K28" i="21" s="1"/>
  <c r="F36" i="21"/>
  <c r="K36" i="21" s="1"/>
  <c r="F60" i="21"/>
  <c r="F68" i="21"/>
  <c r="F76" i="21"/>
  <c r="K76" i="21" s="1"/>
  <c r="F84" i="21"/>
  <c r="K84" i="21" s="1"/>
  <c r="F92" i="21"/>
  <c r="F100" i="21"/>
  <c r="F13" i="21"/>
  <c r="K13" i="21" s="1"/>
  <c r="K17" i="21"/>
  <c r="F21" i="21"/>
  <c r="K25" i="21"/>
  <c r="F29" i="21"/>
  <c r="K33" i="21"/>
  <c r="F37" i="21"/>
  <c r="K37" i="21" s="1"/>
  <c r="K41" i="21"/>
  <c r="F45" i="21"/>
  <c r="K49" i="21"/>
  <c r="F53" i="21"/>
  <c r="K57" i="21"/>
  <c r="F61" i="21"/>
  <c r="K65" i="21"/>
  <c r="F69" i="21"/>
  <c r="K69" i="21" s="1"/>
  <c r="K73" i="21"/>
  <c r="F77" i="21"/>
  <c r="K77" i="21" s="1"/>
  <c r="K81" i="21"/>
  <c r="F85" i="21"/>
  <c r="K89" i="21"/>
  <c r="F93" i="21"/>
  <c r="K97" i="21"/>
  <c r="F101" i="21"/>
  <c r="K105" i="21"/>
  <c r="F109" i="21"/>
  <c r="K109" i="21" s="1"/>
  <c r="K11" i="19"/>
  <c r="K12" i="19"/>
  <c r="K19" i="19"/>
  <c r="K35" i="19"/>
  <c r="K74" i="19"/>
  <c r="K106" i="19"/>
  <c r="K43" i="19"/>
  <c r="K57" i="19"/>
  <c r="K65" i="19"/>
  <c r="K73" i="19"/>
  <c r="K81" i="19"/>
  <c r="K89" i="19"/>
  <c r="K97" i="19"/>
  <c r="K105" i="19"/>
  <c r="K42" i="19"/>
  <c r="K60" i="19"/>
  <c r="K84" i="19"/>
  <c r="K92" i="19"/>
  <c r="K14" i="19"/>
  <c r="F18" i="19"/>
  <c r="K18" i="19" s="1"/>
  <c r="K22" i="19"/>
  <c r="F26" i="19"/>
  <c r="K30" i="19"/>
  <c r="F34" i="19"/>
  <c r="K34" i="19" s="1"/>
  <c r="K38" i="19"/>
  <c r="F42" i="19"/>
  <c r="K46" i="19"/>
  <c r="F50" i="19"/>
  <c r="K50" i="19" s="1"/>
  <c r="K54" i="19"/>
  <c r="F58" i="19"/>
  <c r="K58" i="19" s="1"/>
  <c r="K62" i="19"/>
  <c r="F66" i="19"/>
  <c r="K66" i="19" s="1"/>
  <c r="K70" i="19"/>
  <c r="F74" i="19"/>
  <c r="K78" i="19"/>
  <c r="F82" i="19"/>
  <c r="K82" i="19" s="1"/>
  <c r="K86" i="19"/>
  <c r="F90" i="19"/>
  <c r="K90" i="19" s="1"/>
  <c r="K94" i="19"/>
  <c r="F98" i="19"/>
  <c r="K98" i="19" s="1"/>
  <c r="K102" i="19"/>
  <c r="F106" i="19"/>
  <c r="F12" i="19"/>
  <c r="F20" i="19"/>
  <c r="K20" i="19" s="1"/>
  <c r="F28" i="19"/>
  <c r="K28" i="19" s="1"/>
  <c r="F36" i="19"/>
  <c r="K36" i="19" s="1"/>
  <c r="F60" i="19"/>
  <c r="F68" i="19"/>
  <c r="K68" i="19" s="1"/>
  <c r="F76" i="19"/>
  <c r="K76" i="19" s="1"/>
  <c r="F84" i="19"/>
  <c r="F92" i="19"/>
  <c r="F100" i="19"/>
  <c r="K100" i="19" s="1"/>
  <c r="F13" i="19"/>
  <c r="K13" i="19" s="1"/>
  <c r="F21" i="19"/>
  <c r="K21" i="19" s="1"/>
  <c r="F29" i="19"/>
  <c r="F37" i="19"/>
  <c r="K37" i="19" s="1"/>
  <c r="F45" i="19"/>
  <c r="K45" i="19" s="1"/>
  <c r="F53" i="19"/>
  <c r="K53" i="19" s="1"/>
  <c r="F61" i="19"/>
  <c r="F69" i="19"/>
  <c r="K69" i="19" s="1"/>
  <c r="F77" i="19"/>
  <c r="K77" i="19" s="1"/>
  <c r="F85" i="19"/>
  <c r="K85" i="19" s="1"/>
  <c r="F93" i="19"/>
  <c r="K93" i="19" s="1"/>
  <c r="F101" i="19"/>
  <c r="K101" i="19" s="1"/>
  <c r="F109" i="19"/>
  <c r="K109" i="19" s="1"/>
  <c r="K17" i="17"/>
  <c r="K81" i="17"/>
  <c r="K60" i="17"/>
  <c r="K89" i="17"/>
  <c r="K106" i="17"/>
  <c r="K37" i="17"/>
  <c r="K97" i="17"/>
  <c r="K24" i="17"/>
  <c r="K28" i="17"/>
  <c r="K58" i="17"/>
  <c r="K59" i="17"/>
  <c r="K67" i="17"/>
  <c r="K76" i="17"/>
  <c r="K20" i="17"/>
  <c r="K66" i="17"/>
  <c r="K75" i="17"/>
  <c r="K84" i="17"/>
  <c r="K35" i="17"/>
  <c r="K92" i="17"/>
  <c r="K13" i="17"/>
  <c r="K21" i="17"/>
  <c r="K29" i="17"/>
  <c r="K14" i="17"/>
  <c r="K22" i="17"/>
  <c r="K30" i="17"/>
  <c r="K38" i="17"/>
  <c r="K46" i="17"/>
  <c r="K54" i="17"/>
  <c r="K62" i="17"/>
  <c r="K70" i="17"/>
  <c r="K78" i="17"/>
  <c r="K86" i="17"/>
  <c r="K94" i="17"/>
  <c r="K102" i="17"/>
  <c r="F106" i="17"/>
  <c r="F37" i="17"/>
  <c r="K41" i="17"/>
  <c r="F45" i="17"/>
  <c r="K45" i="17" s="1"/>
  <c r="K49" i="17"/>
  <c r="F53" i="17"/>
  <c r="K53" i="17" s="1"/>
  <c r="K57" i="17"/>
  <c r="F61" i="17"/>
  <c r="K65" i="17"/>
  <c r="F69" i="17"/>
  <c r="K69" i="17" s="1"/>
  <c r="F77" i="17"/>
  <c r="K77" i="17" s="1"/>
  <c r="F85" i="17"/>
  <c r="K85" i="17" s="1"/>
  <c r="F93" i="17"/>
  <c r="K93" i="17" s="1"/>
  <c r="F101" i="17"/>
  <c r="K101" i="17" s="1"/>
  <c r="F109" i="17"/>
  <c r="K109" i="17" s="1"/>
  <c r="F108" i="17"/>
  <c r="K108" i="17" s="1"/>
  <c r="K45" i="15"/>
  <c r="K58" i="15"/>
  <c r="K74" i="15"/>
  <c r="K102" i="15"/>
  <c r="K104" i="15"/>
  <c r="K37" i="15"/>
  <c r="K16" i="15"/>
  <c r="K28" i="15"/>
  <c r="K56" i="15"/>
  <c r="K68" i="15"/>
  <c r="K69" i="15"/>
  <c r="K100" i="15"/>
  <c r="K94" i="15"/>
  <c r="K95" i="15"/>
  <c r="K98" i="15"/>
  <c r="K20" i="15"/>
  <c r="K21" i="15"/>
  <c r="K42" i="15"/>
  <c r="K60" i="15"/>
  <c r="K88" i="15"/>
  <c r="K90" i="15"/>
  <c r="K83" i="15"/>
  <c r="K99" i="15"/>
  <c r="K12" i="15"/>
  <c r="K13" i="15"/>
  <c r="K34" i="15"/>
  <c r="K53" i="15"/>
  <c r="K80" i="15"/>
  <c r="K82" i="15"/>
  <c r="K106" i="15"/>
  <c r="K109" i="15"/>
  <c r="K18" i="15"/>
  <c r="K40" i="15"/>
  <c r="K66" i="15"/>
  <c r="K84" i="15"/>
  <c r="K91" i="15"/>
  <c r="K108" i="15"/>
  <c r="F11" i="15"/>
  <c r="K11" i="15" s="1"/>
  <c r="F19" i="15"/>
  <c r="K19" i="15" s="1"/>
  <c r="K23" i="15"/>
  <c r="F27" i="15"/>
  <c r="K31" i="15"/>
  <c r="F35" i="15"/>
  <c r="K35" i="15" s="1"/>
  <c r="K39" i="15"/>
  <c r="F43" i="15"/>
  <c r="K43" i="15" s="1"/>
  <c r="K47" i="15"/>
  <c r="F51" i="15"/>
  <c r="K51" i="15" s="1"/>
  <c r="K55" i="15"/>
  <c r="F59" i="15"/>
  <c r="K59" i="15" s="1"/>
  <c r="K63" i="15"/>
  <c r="F67" i="15"/>
  <c r="K67" i="15" s="1"/>
  <c r="K71" i="15"/>
  <c r="F75" i="15"/>
  <c r="K75" i="15" s="1"/>
  <c r="K79" i="15"/>
  <c r="F83" i="15"/>
  <c r="K87" i="15"/>
  <c r="F91" i="15"/>
  <c r="F99" i="15"/>
  <c r="K103" i="15"/>
  <c r="F107" i="15"/>
  <c r="K107" i="15" s="1"/>
  <c r="F101" i="15"/>
  <c r="K101" i="15" s="1"/>
  <c r="K105" i="15"/>
  <c r="F109" i="15"/>
  <c r="F14" i="15"/>
  <c r="K14" i="15" s="1"/>
  <c r="F22" i="15"/>
  <c r="K22" i="15" s="1"/>
  <c r="F30" i="15"/>
  <c r="K30" i="15" s="1"/>
  <c r="F38" i="15"/>
  <c r="K38" i="15" s="1"/>
  <c r="F46" i="15"/>
  <c r="K46" i="15" s="1"/>
  <c r="F54" i="15"/>
  <c r="K54" i="15" s="1"/>
  <c r="F62" i="15"/>
  <c r="K62" i="15" s="1"/>
  <c r="F70" i="15"/>
  <c r="K70" i="15" s="1"/>
  <c r="F78" i="15"/>
  <c r="F86" i="15"/>
  <c r="K86" i="15" s="1"/>
  <c r="F94" i="15"/>
  <c r="F102" i="15"/>
  <c r="F110" i="15"/>
  <c r="K40" i="14"/>
  <c r="K48" i="14"/>
  <c r="K60" i="14"/>
  <c r="K64" i="14"/>
  <c r="K88" i="14"/>
  <c r="K109" i="14"/>
  <c r="K13" i="14"/>
  <c r="K35" i="14"/>
  <c r="K42" i="14"/>
  <c r="K43" i="14"/>
  <c r="K56" i="14"/>
  <c r="K66" i="14"/>
  <c r="K74" i="14"/>
  <c r="K90" i="14"/>
  <c r="K108" i="14"/>
  <c r="K50" i="14"/>
  <c r="K51" i="14"/>
  <c r="K58" i="14"/>
  <c r="K59" i="14"/>
  <c r="K82" i="14"/>
  <c r="K83" i="14"/>
  <c r="K98" i="14"/>
  <c r="K99" i="14"/>
  <c r="K106" i="14"/>
  <c r="K107" i="14"/>
  <c r="F36" i="14"/>
  <c r="K36" i="14" s="1"/>
  <c r="K14" i="14"/>
  <c r="F18" i="14"/>
  <c r="K18" i="14" s="1"/>
  <c r="K22" i="14"/>
  <c r="F26" i="14"/>
  <c r="K30" i="14"/>
  <c r="F34" i="14"/>
  <c r="K34" i="14" s="1"/>
  <c r="K38" i="14"/>
  <c r="K46" i="14"/>
  <c r="K54" i="14"/>
  <c r="K62" i="14"/>
  <c r="K70" i="14"/>
  <c r="K78" i="14"/>
  <c r="K86" i="14"/>
  <c r="K94" i="14"/>
  <c r="K102" i="14"/>
  <c r="F20" i="14"/>
  <c r="K20" i="14" s="1"/>
  <c r="F13" i="14"/>
  <c r="K17" i="14"/>
  <c r="F21" i="14"/>
  <c r="K21" i="14" s="1"/>
  <c r="K25" i="14"/>
  <c r="F29" i="14"/>
  <c r="K33" i="14"/>
  <c r="F37" i="14"/>
  <c r="K37" i="14" s="1"/>
  <c r="K41" i="14"/>
  <c r="F45" i="14"/>
  <c r="K45" i="14" s="1"/>
  <c r="K49" i="14"/>
  <c r="F53" i="14"/>
  <c r="K53" i="14" s="1"/>
  <c r="K57" i="14"/>
  <c r="F61" i="14"/>
  <c r="K65" i="14"/>
  <c r="F69" i="14"/>
  <c r="K69" i="14" s="1"/>
  <c r="K73" i="14"/>
  <c r="F77" i="14"/>
  <c r="K77" i="14" s="1"/>
  <c r="K81" i="14"/>
  <c r="F85" i="14"/>
  <c r="K85" i="14" s="1"/>
  <c r="K89" i="14"/>
  <c r="F93" i="14"/>
  <c r="K93" i="14" s="1"/>
  <c r="K97" i="14"/>
  <c r="F101" i="14"/>
  <c r="K101" i="14" s="1"/>
  <c r="K105" i="14"/>
  <c r="F109" i="14"/>
  <c r="F28" i="14"/>
  <c r="K28" i="14" s="1"/>
  <c r="K12" i="14"/>
  <c r="K76" i="13"/>
  <c r="K35" i="13"/>
  <c r="K56" i="13"/>
  <c r="K11" i="13"/>
  <c r="K13" i="13"/>
  <c r="K73" i="13"/>
  <c r="K88" i="13"/>
  <c r="K89" i="13"/>
  <c r="K53" i="13"/>
  <c r="K33" i="13"/>
  <c r="K84" i="13"/>
  <c r="F11" i="13"/>
  <c r="K15" i="13"/>
  <c r="F19" i="13"/>
  <c r="K19" i="13" s="1"/>
  <c r="K23" i="13"/>
  <c r="F27" i="13"/>
  <c r="K31" i="13"/>
  <c r="F35" i="13"/>
  <c r="K39" i="13"/>
  <c r="F43" i="13"/>
  <c r="K47" i="13"/>
  <c r="F51" i="13"/>
  <c r="K55" i="13"/>
  <c r="F59" i="13"/>
  <c r="K59" i="13" s="1"/>
  <c r="K63" i="13"/>
  <c r="F67" i="13"/>
  <c r="K67" i="13" s="1"/>
  <c r="K71" i="13"/>
  <c r="F75" i="13"/>
  <c r="K75" i="13" s="1"/>
  <c r="K79" i="13"/>
  <c r="F83" i="13"/>
  <c r="K83" i="13" s="1"/>
  <c r="K87" i="13"/>
  <c r="F91" i="13"/>
  <c r="K95" i="13"/>
  <c r="F99" i="13"/>
  <c r="F107" i="13"/>
  <c r="F12" i="13"/>
  <c r="K16" i="13"/>
  <c r="F20" i="13"/>
  <c r="K20" i="13" s="1"/>
  <c r="K24" i="13"/>
  <c r="I25" i="13"/>
  <c r="K25" i="13" s="1"/>
  <c r="F28" i="13"/>
  <c r="K32" i="13"/>
  <c r="F36" i="13"/>
  <c r="K40" i="13"/>
  <c r="F44" i="13"/>
  <c r="K48" i="13"/>
  <c r="F52" i="13"/>
  <c r="F60" i="13"/>
  <c r="F68" i="13"/>
  <c r="F76" i="13"/>
  <c r="F84" i="13"/>
  <c r="F92" i="13"/>
  <c r="K92" i="13" s="1"/>
  <c r="F100" i="13"/>
  <c r="F108" i="13"/>
  <c r="I13" i="13"/>
  <c r="I21" i="13"/>
  <c r="K21" i="13" s="1"/>
  <c r="I45" i="13"/>
  <c r="I53" i="13"/>
  <c r="K33" i="3"/>
  <c r="K28" i="3"/>
  <c r="K99" i="3"/>
  <c r="K56" i="3"/>
  <c r="K16" i="3"/>
  <c r="K65" i="3"/>
  <c r="K76" i="3"/>
  <c r="K105" i="3"/>
  <c r="K17" i="3"/>
  <c r="K68" i="3"/>
  <c r="K83" i="3"/>
  <c r="K97" i="3"/>
  <c r="K109" i="3"/>
  <c r="K51" i="3"/>
  <c r="K67" i="3"/>
  <c r="F11" i="3"/>
  <c r="K11" i="3" s="1"/>
  <c r="K15" i="3"/>
  <c r="F19" i="3"/>
  <c r="K19" i="3" s="1"/>
  <c r="K23" i="3"/>
  <c r="F27" i="3"/>
  <c r="K31" i="3"/>
  <c r="F35" i="3"/>
  <c r="K35" i="3" s="1"/>
  <c r="K39" i="3"/>
  <c r="F43" i="3"/>
  <c r="K43" i="3" s="1"/>
  <c r="K47" i="3"/>
  <c r="F51" i="3"/>
  <c r="K55" i="3"/>
  <c r="F59" i="3"/>
  <c r="K59" i="3" s="1"/>
  <c r="K63" i="3"/>
  <c r="F67" i="3"/>
  <c r="K71" i="3"/>
  <c r="F75" i="3"/>
  <c r="K75" i="3" s="1"/>
  <c r="K79" i="3"/>
  <c r="F83" i="3"/>
  <c r="K87" i="3"/>
  <c r="F91" i="3"/>
  <c r="K91" i="3" s="1"/>
  <c r="K95" i="3"/>
  <c r="F99" i="3"/>
  <c r="K103" i="3"/>
  <c r="F107" i="3"/>
  <c r="K107" i="3" s="1"/>
  <c r="F12" i="3"/>
  <c r="K12" i="3" s="1"/>
  <c r="I17" i="3"/>
  <c r="F20" i="3"/>
  <c r="K20" i="3" s="1"/>
  <c r="I25" i="3"/>
  <c r="K25" i="3" s="1"/>
  <c r="F28" i="3"/>
  <c r="I33" i="3"/>
  <c r="F36" i="3"/>
  <c r="K36" i="3" s="1"/>
  <c r="I41" i="3"/>
  <c r="K41" i="3" s="1"/>
  <c r="F44" i="3"/>
  <c r="F52" i="3"/>
  <c r="I57" i="3"/>
  <c r="K57" i="3" s="1"/>
  <c r="F60" i="3"/>
  <c r="K60" i="3" s="1"/>
  <c r="K64" i="3"/>
  <c r="I65" i="3"/>
  <c r="F68" i="3"/>
  <c r="K72" i="3"/>
  <c r="I73" i="3"/>
  <c r="K73" i="3" s="1"/>
  <c r="F76" i="3"/>
  <c r="K80" i="3"/>
  <c r="I81" i="3"/>
  <c r="K81" i="3" s="1"/>
  <c r="F84" i="3"/>
  <c r="K84" i="3" s="1"/>
  <c r="K88" i="3"/>
  <c r="I89" i="3"/>
  <c r="K89" i="3" s="1"/>
  <c r="F92" i="3"/>
  <c r="K92" i="3" s="1"/>
  <c r="K96" i="3"/>
  <c r="I97" i="3"/>
  <c r="F100" i="3"/>
  <c r="K100" i="3" s="1"/>
  <c r="K104" i="3"/>
  <c r="I105" i="3"/>
  <c r="F108" i="3"/>
  <c r="K108" i="3" s="1"/>
  <c r="I109" i="3"/>
  <c r="K47" i="5"/>
  <c r="K65" i="5"/>
  <c r="K93" i="5"/>
  <c r="K99" i="5"/>
  <c r="K81" i="5"/>
  <c r="K97" i="5"/>
  <c r="K98" i="5"/>
  <c r="K33" i="5"/>
  <c r="K43" i="5"/>
  <c r="K89" i="5"/>
  <c r="K90" i="5"/>
  <c r="K12" i="5"/>
  <c r="K41" i="5"/>
  <c r="K71" i="5"/>
  <c r="K103" i="5"/>
  <c r="K20" i="5"/>
  <c r="K79" i="5"/>
  <c r="K31" i="5"/>
  <c r="K57" i="5"/>
  <c r="K100" i="5"/>
  <c r="K101" i="5"/>
  <c r="F11" i="5"/>
  <c r="K11" i="5" s="1"/>
  <c r="F19" i="5"/>
  <c r="K19" i="5" s="1"/>
  <c r="F27" i="5"/>
  <c r="F35" i="5"/>
  <c r="K35" i="5" s="1"/>
  <c r="F43" i="5"/>
  <c r="F51" i="5"/>
  <c r="K51" i="5" s="1"/>
  <c r="F59" i="5"/>
  <c r="K59" i="5" s="1"/>
  <c r="F67" i="5"/>
  <c r="K67" i="5" s="1"/>
  <c r="F75" i="5"/>
  <c r="K75" i="5" s="1"/>
  <c r="F83" i="5"/>
  <c r="K83" i="5" s="1"/>
  <c r="F91" i="5"/>
  <c r="K91" i="5" s="1"/>
  <c r="F99" i="5"/>
  <c r="F107" i="5"/>
  <c r="K107" i="5" s="1"/>
  <c r="F12" i="5"/>
  <c r="K16" i="5"/>
  <c r="F20" i="5"/>
  <c r="K24" i="5"/>
  <c r="F28" i="5"/>
  <c r="K28" i="5" s="1"/>
  <c r="K32" i="5"/>
  <c r="F36" i="5"/>
  <c r="K36" i="5" s="1"/>
  <c r="K40" i="5"/>
  <c r="F44" i="5"/>
  <c r="K48" i="5"/>
  <c r="F52" i="5"/>
  <c r="K56" i="5"/>
  <c r="F60" i="5"/>
  <c r="K60" i="5" s="1"/>
  <c r="K64" i="5"/>
  <c r="F68" i="5"/>
  <c r="K68" i="5" s="1"/>
  <c r="K72" i="5"/>
  <c r="F76" i="5"/>
  <c r="K76" i="5" s="1"/>
  <c r="K80" i="5"/>
  <c r="F84" i="5"/>
  <c r="K84" i="5" s="1"/>
  <c r="K88" i="5"/>
  <c r="F92" i="5"/>
  <c r="K92" i="5" s="1"/>
  <c r="K96" i="5"/>
  <c r="F100" i="5"/>
  <c r="K104" i="5"/>
  <c r="F108" i="5"/>
  <c r="K108" i="5" s="1"/>
  <c r="I109" i="5"/>
  <c r="K109" i="5" s="1"/>
  <c r="K106" i="7"/>
  <c r="K42" i="7"/>
  <c r="K60" i="7"/>
  <c r="K92" i="7"/>
  <c r="K53" i="7"/>
  <c r="K66" i="7"/>
  <c r="K84" i="7"/>
  <c r="K109" i="7"/>
  <c r="K50" i="7"/>
  <c r="K22" i="7"/>
  <c r="K30" i="7"/>
  <c r="K70" i="7"/>
  <c r="K102" i="7"/>
  <c r="K36" i="7"/>
  <c r="K107" i="7"/>
  <c r="K20" i="7"/>
  <c r="K21" i="7"/>
  <c r="K14" i="7"/>
  <c r="F74" i="7"/>
  <c r="K74" i="7" s="1"/>
  <c r="F82" i="7"/>
  <c r="K82" i="7" s="1"/>
  <c r="F90" i="7"/>
  <c r="K90" i="7" s="1"/>
  <c r="F98" i="7"/>
  <c r="K98" i="7" s="1"/>
  <c r="F106" i="7"/>
  <c r="F12" i="7"/>
  <c r="K12" i="7" s="1"/>
  <c r="K16" i="7"/>
  <c r="F20" i="7"/>
  <c r="K24" i="7"/>
  <c r="K32" i="7"/>
  <c r="K40" i="7"/>
  <c r="K48" i="7"/>
  <c r="F52" i="7"/>
  <c r="K56" i="7"/>
  <c r="F60" i="7"/>
  <c r="K64" i="7"/>
  <c r="F68" i="7"/>
  <c r="K68" i="7" s="1"/>
  <c r="K72" i="7"/>
  <c r="F76" i="7"/>
  <c r="K76" i="7" s="1"/>
  <c r="K80" i="7"/>
  <c r="F84" i="7"/>
  <c r="K88" i="7"/>
  <c r="F92" i="7"/>
  <c r="K96" i="7"/>
  <c r="F100" i="7"/>
  <c r="K100" i="7" s="1"/>
  <c r="K104" i="7"/>
  <c r="F108" i="7"/>
  <c r="K108" i="7" s="1"/>
  <c r="F13" i="7"/>
  <c r="K13" i="7" s="1"/>
  <c r="K17" i="7"/>
  <c r="I18" i="7"/>
  <c r="K18" i="7" s="1"/>
  <c r="F21" i="7"/>
  <c r="K25" i="7"/>
  <c r="F29" i="7"/>
  <c r="K33" i="7"/>
  <c r="I34" i="7"/>
  <c r="K34" i="7" s="1"/>
  <c r="F37" i="7"/>
  <c r="K37" i="7" s="1"/>
  <c r="K41" i="7"/>
  <c r="I42" i="7"/>
  <c r="F45" i="7"/>
  <c r="K45" i="7" s="1"/>
  <c r="K49" i="7"/>
  <c r="I50" i="7"/>
  <c r="F53" i="7"/>
  <c r="K57" i="7"/>
  <c r="I58" i="7"/>
  <c r="K58" i="7" s="1"/>
  <c r="F61" i="7"/>
  <c r="K65" i="7"/>
  <c r="F69" i="7"/>
  <c r="K69" i="7" s="1"/>
  <c r="K73" i="7"/>
  <c r="F77" i="7"/>
  <c r="K77" i="7" s="1"/>
  <c r="K81" i="7"/>
  <c r="F85" i="7"/>
  <c r="K85" i="7" s="1"/>
  <c r="K89" i="7"/>
  <c r="F93" i="7"/>
  <c r="K93" i="7" s="1"/>
  <c r="K97" i="7"/>
  <c r="F101" i="7"/>
  <c r="K101" i="7" s="1"/>
  <c r="K105" i="7"/>
  <c r="F109" i="7"/>
  <c r="K75" i="9"/>
  <c r="K60" i="9"/>
  <c r="K19" i="9"/>
  <c r="K42" i="9"/>
  <c r="K34" i="9"/>
  <c r="K77" i="9"/>
  <c r="K91" i="9"/>
  <c r="K101" i="9"/>
  <c r="K107" i="9"/>
  <c r="K82" i="9"/>
  <c r="K83" i="9"/>
  <c r="K18" i="9"/>
  <c r="K74" i="9"/>
  <c r="K100" i="9"/>
  <c r="K106" i="9"/>
  <c r="K20" i="9"/>
  <c r="K28" i="9"/>
  <c r="K36" i="9"/>
  <c r="K14" i="9"/>
  <c r="F18" i="9"/>
  <c r="K22" i="9"/>
  <c r="F26" i="9"/>
  <c r="K30" i="9"/>
  <c r="F34" i="9"/>
  <c r="K38" i="9"/>
  <c r="F42" i="9"/>
  <c r="K46" i="9"/>
  <c r="F50" i="9"/>
  <c r="K50" i="9" s="1"/>
  <c r="K54" i="9"/>
  <c r="F58" i="9"/>
  <c r="K58" i="9" s="1"/>
  <c r="K62" i="9"/>
  <c r="F66" i="9"/>
  <c r="K66" i="9" s="1"/>
  <c r="K70" i="9"/>
  <c r="F74" i="9"/>
  <c r="K78" i="9"/>
  <c r="F82" i="9"/>
  <c r="K86" i="9"/>
  <c r="F90" i="9"/>
  <c r="K90" i="9" s="1"/>
  <c r="K94" i="9"/>
  <c r="F98" i="9"/>
  <c r="K98" i="9" s="1"/>
  <c r="K102" i="9"/>
  <c r="F106" i="9"/>
  <c r="F60" i="9"/>
  <c r="F68" i="9"/>
  <c r="K68" i="9" s="1"/>
  <c r="F76" i="9"/>
  <c r="K76" i="9" s="1"/>
  <c r="F84" i="9"/>
  <c r="K84" i="9" s="1"/>
  <c r="F92" i="9"/>
  <c r="K92" i="9" s="1"/>
  <c r="F100" i="9"/>
  <c r="F108" i="9"/>
  <c r="K108" i="9" s="1"/>
  <c r="F13" i="9"/>
  <c r="K13" i="9" s="1"/>
  <c r="K17" i="9"/>
  <c r="F21" i="9"/>
  <c r="K21" i="9" s="1"/>
  <c r="K25" i="9"/>
  <c r="F29" i="9"/>
  <c r="K33" i="9"/>
  <c r="F37" i="9"/>
  <c r="K37" i="9" s="1"/>
  <c r="K41" i="9"/>
  <c r="F45" i="9"/>
  <c r="K45" i="9" s="1"/>
  <c r="K49" i="9"/>
  <c r="F53" i="9"/>
  <c r="K53" i="9" s="1"/>
  <c r="K57" i="9"/>
  <c r="F61" i="9"/>
  <c r="K65" i="9"/>
  <c r="F69" i="9"/>
  <c r="K69" i="9" s="1"/>
  <c r="K73" i="9"/>
  <c r="F77" i="9"/>
  <c r="K81" i="9"/>
  <c r="F85" i="9"/>
  <c r="K85" i="9" s="1"/>
  <c r="K89" i="9"/>
  <c r="F93" i="9"/>
  <c r="K93" i="9" s="1"/>
  <c r="K97" i="9"/>
  <c r="F101" i="9"/>
  <c r="K105" i="9"/>
  <c r="F109" i="9"/>
  <c r="K109" i="9" s="1"/>
  <c r="F12" i="9"/>
  <c r="K12" i="9" s="1"/>
  <c r="I19" i="9"/>
  <c r="I27" i="9"/>
  <c r="I35" i="9"/>
  <c r="K35" i="9" s="1"/>
  <c r="I43" i="9"/>
  <c r="K43" i="9" s="1"/>
  <c r="I51" i="9"/>
  <c r="K51" i="9" s="1"/>
  <c r="I59" i="9"/>
  <c r="K59" i="9" s="1"/>
  <c r="I67" i="9"/>
  <c r="K67" i="9" s="1"/>
  <c r="I75" i="9"/>
  <c r="I83" i="9"/>
  <c r="I91" i="9"/>
  <c r="I99" i="9"/>
  <c r="K99" i="9" s="1"/>
  <c r="K53" i="11"/>
  <c r="K21" i="11"/>
  <c r="K77" i="11"/>
  <c r="K16" i="11"/>
  <c r="F23" i="11"/>
  <c r="K23" i="11" s="1"/>
  <c r="I32" i="11"/>
  <c r="F36" i="11"/>
  <c r="F42" i="11"/>
  <c r="K42" i="11" s="1"/>
  <c r="I44" i="11"/>
  <c r="F58" i="11"/>
  <c r="I60" i="11"/>
  <c r="F73" i="11"/>
  <c r="I81" i="11"/>
  <c r="I88" i="11"/>
  <c r="F92" i="11"/>
  <c r="K102" i="11"/>
  <c r="F106" i="11"/>
  <c r="F15" i="11"/>
  <c r="I23" i="11"/>
  <c r="K27" i="11"/>
  <c r="F34" i="11"/>
  <c r="I36" i="11"/>
  <c r="K44" i="11"/>
  <c r="K61" i="11"/>
  <c r="F65" i="11"/>
  <c r="F71" i="11"/>
  <c r="F72" i="11"/>
  <c r="K72" i="11" s="1"/>
  <c r="I80" i="11"/>
  <c r="K80" i="11" s="1"/>
  <c r="F84" i="11"/>
  <c r="F90" i="11"/>
  <c r="I92" i="11"/>
  <c r="K92" i="11" s="1"/>
  <c r="I106" i="11"/>
  <c r="K28" i="11"/>
  <c r="F49" i="11"/>
  <c r="K52" i="11"/>
  <c r="F78" i="11"/>
  <c r="K109" i="11"/>
  <c r="I15" i="11"/>
  <c r="I41" i="11"/>
  <c r="K41" i="11" s="1"/>
  <c r="F47" i="11"/>
  <c r="I57" i="11"/>
  <c r="F63" i="11"/>
  <c r="I71" i="11"/>
  <c r="F82" i="11"/>
  <c r="K82" i="11" s="1"/>
  <c r="I84" i="11"/>
  <c r="K84" i="11" s="1"/>
  <c r="F103" i="11"/>
  <c r="I105" i="11"/>
  <c r="K105" i="11" s="1"/>
  <c r="K85" i="11"/>
  <c r="K101" i="11"/>
  <c r="K24" i="11"/>
  <c r="I33" i="11"/>
  <c r="I40" i="11"/>
  <c r="I47" i="11"/>
  <c r="I56" i="11"/>
  <c r="F60" i="11"/>
  <c r="K60" i="11" s="1"/>
  <c r="I63" i="11"/>
  <c r="I89" i="11"/>
  <c r="I96" i="11"/>
  <c r="K96" i="11" s="1"/>
  <c r="I103" i="11"/>
  <c r="K12" i="11"/>
  <c r="K68" i="11"/>
  <c r="K91" i="11"/>
  <c r="K100" i="11"/>
  <c r="K36" i="11"/>
  <c r="K48" i="11"/>
  <c r="K64" i="11"/>
  <c r="K104" i="11"/>
  <c r="K40" i="11"/>
  <c r="K56" i="11"/>
  <c r="K97" i="11"/>
  <c r="K22" i="11"/>
  <c r="K32" i="11"/>
  <c r="K88" i="11"/>
  <c r="K59" i="11"/>
  <c r="F17" i="11"/>
  <c r="K17" i="11" s="1"/>
  <c r="F25" i="11"/>
  <c r="K25" i="11" s="1"/>
  <c r="F11" i="11"/>
  <c r="K11" i="11" s="1"/>
  <c r="K15" i="11"/>
  <c r="F19" i="11"/>
  <c r="K19" i="11" s="1"/>
  <c r="F27" i="11"/>
  <c r="K31" i="11"/>
  <c r="F35" i="11"/>
  <c r="K35" i="11" s="1"/>
  <c r="K39" i="11"/>
  <c r="F43" i="11"/>
  <c r="K43" i="11" s="1"/>
  <c r="K47" i="11"/>
  <c r="F51" i="11"/>
  <c r="K51" i="11" s="1"/>
  <c r="K55" i="11"/>
  <c r="F59" i="11"/>
  <c r="K63" i="11"/>
  <c r="F67" i="11"/>
  <c r="K67" i="11" s="1"/>
  <c r="K71" i="11"/>
  <c r="F75" i="11"/>
  <c r="K75" i="11" s="1"/>
  <c r="K79" i="11"/>
  <c r="F83" i="11"/>
  <c r="K83" i="11" s="1"/>
  <c r="K87" i="11"/>
  <c r="F91" i="11"/>
  <c r="K95" i="11"/>
  <c r="F99" i="11"/>
  <c r="K99" i="11" s="1"/>
  <c r="K103" i="11"/>
  <c r="F107" i="11"/>
  <c r="K107" i="11" s="1"/>
  <c r="I14" i="11"/>
  <c r="K14" i="11" s="1"/>
  <c r="F18" i="11"/>
  <c r="K18" i="11" s="1"/>
  <c r="K33" i="11"/>
  <c r="K57" i="11"/>
  <c r="K65" i="11"/>
  <c r="K73" i="11"/>
  <c r="K81" i="11"/>
  <c r="K89" i="11"/>
  <c r="K26" i="11"/>
  <c r="K34" i="11"/>
  <c r="K50" i="11"/>
  <c r="K58" i="11"/>
  <c r="K66" i="11"/>
  <c r="K74" i="11"/>
  <c r="K90" i="11"/>
  <c r="K98" i="11"/>
  <c r="K106" i="11"/>
  <c r="I22" i="11"/>
  <c r="I30" i="11"/>
  <c r="K30" i="11" s="1"/>
  <c r="I38" i="11"/>
  <c r="K38" i="11" s="1"/>
  <c r="I46" i="11"/>
  <c r="K46" i="11" s="1"/>
  <c r="I54" i="11"/>
  <c r="K54" i="11" s="1"/>
  <c r="I62" i="11"/>
  <c r="K62" i="11" s="1"/>
  <c r="I70" i="11"/>
  <c r="K70" i="11" s="1"/>
  <c r="I86" i="11"/>
  <c r="K86" i="11" s="1"/>
  <c r="I94" i="11"/>
  <c r="K94" i="11" s="1"/>
  <c r="H108" i="12"/>
  <c r="G108" i="12"/>
  <c r="E108" i="12"/>
  <c r="D108" i="12"/>
  <c r="C108" i="12"/>
  <c r="B108" i="12"/>
  <c r="I108" i="12" l="1"/>
  <c r="F108" i="12"/>
  <c r="K108" i="12" s="1"/>
  <c r="G10" i="13" l="1"/>
  <c r="H107" i="12"/>
  <c r="G107" i="12"/>
  <c r="E107" i="12"/>
  <c r="D107" i="12"/>
  <c r="C107" i="12"/>
  <c r="B107" i="12"/>
  <c r="H106" i="12"/>
  <c r="G106" i="12"/>
  <c r="E106" i="12"/>
  <c r="D106" i="12"/>
  <c r="C106" i="12"/>
  <c r="B106" i="12"/>
  <c r="H105" i="12"/>
  <c r="G105" i="12"/>
  <c r="E105" i="12"/>
  <c r="D105" i="12"/>
  <c r="C105" i="12"/>
  <c r="B105" i="12"/>
  <c r="H104" i="12"/>
  <c r="G104" i="12"/>
  <c r="E104" i="12"/>
  <c r="D104" i="12"/>
  <c r="C104" i="12"/>
  <c r="B104" i="12"/>
  <c r="H103" i="12"/>
  <c r="G103" i="12"/>
  <c r="E103" i="12"/>
  <c r="D103" i="12"/>
  <c r="C103" i="12"/>
  <c r="B103" i="12"/>
  <c r="H102" i="12"/>
  <c r="G102" i="12"/>
  <c r="E102" i="12"/>
  <c r="D102" i="12"/>
  <c r="C102" i="12"/>
  <c r="B102" i="12"/>
  <c r="H101" i="12"/>
  <c r="G101" i="12"/>
  <c r="E101" i="12"/>
  <c r="D101" i="12"/>
  <c r="C101" i="12"/>
  <c r="B101" i="12"/>
  <c r="H100" i="12"/>
  <c r="G100" i="12"/>
  <c r="E100" i="12"/>
  <c r="D100" i="12"/>
  <c r="C100" i="12"/>
  <c r="B100" i="12"/>
  <c r="H99" i="12"/>
  <c r="G99" i="12"/>
  <c r="E99" i="12"/>
  <c r="D99" i="12"/>
  <c r="C99" i="12"/>
  <c r="B99" i="12"/>
  <c r="H98" i="12"/>
  <c r="G98" i="12"/>
  <c r="I98" i="12" s="1"/>
  <c r="E98" i="12"/>
  <c r="D98" i="12"/>
  <c r="C98" i="12"/>
  <c r="B98" i="12"/>
  <c r="H97" i="12"/>
  <c r="G97" i="12"/>
  <c r="I97" i="12" s="1"/>
  <c r="E97" i="12"/>
  <c r="D97" i="12"/>
  <c r="C97" i="12"/>
  <c r="B97" i="12"/>
  <c r="H96" i="12"/>
  <c r="G96" i="12"/>
  <c r="E96" i="12"/>
  <c r="D96" i="12"/>
  <c r="C96" i="12"/>
  <c r="B96" i="12"/>
  <c r="H95" i="12"/>
  <c r="G95" i="12"/>
  <c r="E95" i="12"/>
  <c r="D95" i="12"/>
  <c r="C95" i="12"/>
  <c r="B95" i="12"/>
  <c r="H94" i="12"/>
  <c r="G94" i="12"/>
  <c r="E94" i="12"/>
  <c r="D94" i="12"/>
  <c r="C94" i="12"/>
  <c r="B94" i="12"/>
  <c r="H93" i="12"/>
  <c r="G93" i="12"/>
  <c r="I93" i="12" s="1"/>
  <c r="E93" i="12"/>
  <c r="D93" i="12"/>
  <c r="C93" i="12"/>
  <c r="B93" i="12"/>
  <c r="H92" i="12"/>
  <c r="G92" i="12"/>
  <c r="E92" i="12"/>
  <c r="D92" i="12"/>
  <c r="C92" i="12"/>
  <c r="B92" i="12"/>
  <c r="H91" i="12"/>
  <c r="G91" i="12"/>
  <c r="E91" i="12"/>
  <c r="D91" i="12"/>
  <c r="C91" i="12"/>
  <c r="B91" i="12"/>
  <c r="H90" i="12"/>
  <c r="G90" i="12"/>
  <c r="E90" i="12"/>
  <c r="D90" i="12"/>
  <c r="C90" i="12"/>
  <c r="B90" i="12"/>
  <c r="H89" i="12"/>
  <c r="G89" i="12"/>
  <c r="E89" i="12"/>
  <c r="D89" i="12"/>
  <c r="C89" i="12"/>
  <c r="B89" i="12"/>
  <c r="H88" i="12"/>
  <c r="G88" i="12"/>
  <c r="E88" i="12"/>
  <c r="D88" i="12"/>
  <c r="C88" i="12"/>
  <c r="B88" i="12"/>
  <c r="H87" i="12"/>
  <c r="G87" i="12"/>
  <c r="E87" i="12"/>
  <c r="D87" i="12"/>
  <c r="C87" i="12"/>
  <c r="B87" i="12"/>
  <c r="H86" i="12"/>
  <c r="G86" i="12"/>
  <c r="I86" i="12" s="1"/>
  <c r="E86" i="12"/>
  <c r="D86" i="12"/>
  <c r="C86" i="12"/>
  <c r="B86" i="12"/>
  <c r="H85" i="12"/>
  <c r="G85" i="12"/>
  <c r="E85" i="12"/>
  <c r="D85" i="12"/>
  <c r="C85" i="12"/>
  <c r="B85" i="12"/>
  <c r="H84" i="12"/>
  <c r="G84" i="12"/>
  <c r="E84" i="12"/>
  <c r="D84" i="12"/>
  <c r="C84" i="12"/>
  <c r="B84" i="12"/>
  <c r="H83" i="12"/>
  <c r="G83" i="12"/>
  <c r="E83" i="12"/>
  <c r="D83" i="12"/>
  <c r="C83" i="12"/>
  <c r="B83" i="12"/>
  <c r="H82" i="12"/>
  <c r="G82" i="12"/>
  <c r="E82" i="12"/>
  <c r="D82" i="12"/>
  <c r="C82" i="12"/>
  <c r="B82" i="12"/>
  <c r="H81" i="12"/>
  <c r="G81" i="12"/>
  <c r="I81" i="12" s="1"/>
  <c r="E81" i="12"/>
  <c r="D81" i="12"/>
  <c r="C81" i="12"/>
  <c r="B81" i="12"/>
  <c r="H80" i="12"/>
  <c r="G80" i="12"/>
  <c r="E80" i="12"/>
  <c r="D80" i="12"/>
  <c r="C80" i="12"/>
  <c r="B80" i="12"/>
  <c r="H79" i="12"/>
  <c r="G79" i="12"/>
  <c r="E79" i="12"/>
  <c r="D79" i="12"/>
  <c r="C79" i="12"/>
  <c r="B79" i="12"/>
  <c r="H78" i="12"/>
  <c r="G78" i="12"/>
  <c r="E78" i="12"/>
  <c r="D78" i="12"/>
  <c r="C78" i="12"/>
  <c r="B78" i="12"/>
  <c r="H77" i="12"/>
  <c r="G77" i="12"/>
  <c r="I77" i="12" s="1"/>
  <c r="E77" i="12"/>
  <c r="D77" i="12"/>
  <c r="C77" i="12"/>
  <c r="B77" i="12"/>
  <c r="H76" i="12"/>
  <c r="G76" i="12"/>
  <c r="E76" i="12"/>
  <c r="D76" i="12"/>
  <c r="C76" i="12"/>
  <c r="B76" i="12"/>
  <c r="H75" i="12"/>
  <c r="G75" i="12"/>
  <c r="E75" i="12"/>
  <c r="D75" i="12"/>
  <c r="C75" i="12"/>
  <c r="B75" i="12"/>
  <c r="H74" i="12"/>
  <c r="G74" i="12"/>
  <c r="E74" i="12"/>
  <c r="D74" i="12"/>
  <c r="C74" i="12"/>
  <c r="B74" i="12"/>
  <c r="H73" i="12"/>
  <c r="G73" i="12"/>
  <c r="E73" i="12"/>
  <c r="D73" i="12"/>
  <c r="C73" i="12"/>
  <c r="B73" i="12"/>
  <c r="H72" i="12"/>
  <c r="G72" i="12"/>
  <c r="E72" i="12"/>
  <c r="D72" i="12"/>
  <c r="C72" i="12"/>
  <c r="B72" i="12"/>
  <c r="H71" i="12"/>
  <c r="G71" i="12"/>
  <c r="I71" i="12" s="1"/>
  <c r="E71" i="12"/>
  <c r="D71" i="12"/>
  <c r="C71" i="12"/>
  <c r="B71" i="12"/>
  <c r="H70" i="12"/>
  <c r="G70" i="12"/>
  <c r="I70" i="12" s="1"/>
  <c r="E70" i="12"/>
  <c r="D70" i="12"/>
  <c r="C70" i="12"/>
  <c r="B70" i="12"/>
  <c r="H69" i="12"/>
  <c r="G69" i="12"/>
  <c r="I69" i="12" s="1"/>
  <c r="E69" i="12"/>
  <c r="D69" i="12"/>
  <c r="C69" i="12"/>
  <c r="B69" i="12"/>
  <c r="H68" i="12"/>
  <c r="G68" i="12"/>
  <c r="E68" i="12"/>
  <c r="D68" i="12"/>
  <c r="C68" i="12"/>
  <c r="B68" i="12"/>
  <c r="H67" i="12"/>
  <c r="G67" i="12"/>
  <c r="E67" i="12"/>
  <c r="D67" i="12"/>
  <c r="C67" i="12"/>
  <c r="B67" i="12"/>
  <c r="H66" i="12"/>
  <c r="G66" i="12"/>
  <c r="E66" i="12"/>
  <c r="D66" i="12"/>
  <c r="C66" i="12"/>
  <c r="B66" i="12"/>
  <c r="H65" i="12"/>
  <c r="G65" i="12"/>
  <c r="E65" i="12"/>
  <c r="D65" i="12"/>
  <c r="C65" i="12"/>
  <c r="B65" i="12"/>
  <c r="H64" i="12"/>
  <c r="G64" i="12"/>
  <c r="E64" i="12"/>
  <c r="D64" i="12"/>
  <c r="C64" i="12"/>
  <c r="B64" i="12"/>
  <c r="H63" i="12"/>
  <c r="G63" i="12"/>
  <c r="E63" i="12"/>
  <c r="D63" i="12"/>
  <c r="C63" i="12"/>
  <c r="B63" i="12"/>
  <c r="H62" i="12"/>
  <c r="G62" i="12"/>
  <c r="I62" i="12" s="1"/>
  <c r="E62" i="12"/>
  <c r="D62" i="12"/>
  <c r="C62" i="12"/>
  <c r="B62" i="12"/>
  <c r="H61" i="12"/>
  <c r="G61" i="12"/>
  <c r="E61" i="12"/>
  <c r="D61" i="12"/>
  <c r="C61" i="12"/>
  <c r="B61" i="12"/>
  <c r="H60" i="12"/>
  <c r="G60" i="12"/>
  <c r="I60" i="12" s="1"/>
  <c r="E60" i="12"/>
  <c r="D60" i="12"/>
  <c r="C60" i="12"/>
  <c r="B60" i="12"/>
  <c r="H59" i="12"/>
  <c r="G59" i="12"/>
  <c r="E59" i="12"/>
  <c r="D59" i="12"/>
  <c r="C59" i="12"/>
  <c r="B59" i="12"/>
  <c r="H58" i="12"/>
  <c r="G58" i="12"/>
  <c r="E58" i="12"/>
  <c r="D58" i="12"/>
  <c r="C58" i="12"/>
  <c r="B58" i="12"/>
  <c r="H57" i="12"/>
  <c r="G57" i="12"/>
  <c r="E57" i="12"/>
  <c r="D57" i="12"/>
  <c r="C57" i="12"/>
  <c r="B57" i="12"/>
  <c r="H56" i="12"/>
  <c r="G56" i="12"/>
  <c r="E56" i="12"/>
  <c r="D56" i="12"/>
  <c r="C56" i="12"/>
  <c r="B56" i="12"/>
  <c r="H55" i="12"/>
  <c r="G55" i="12"/>
  <c r="E55" i="12"/>
  <c r="D55" i="12"/>
  <c r="C55" i="12"/>
  <c r="B55" i="12"/>
  <c r="H54" i="12"/>
  <c r="G54" i="12"/>
  <c r="E54" i="12"/>
  <c r="D54" i="12"/>
  <c r="C54" i="12"/>
  <c r="B54" i="12"/>
  <c r="H53" i="12"/>
  <c r="G53" i="12"/>
  <c r="E53" i="12"/>
  <c r="D53" i="12"/>
  <c r="C53" i="12"/>
  <c r="B53" i="12"/>
  <c r="H52" i="12"/>
  <c r="G52" i="12"/>
  <c r="E52" i="12"/>
  <c r="D52" i="12"/>
  <c r="C52" i="12"/>
  <c r="B52" i="12"/>
  <c r="H51" i="12"/>
  <c r="G51" i="12"/>
  <c r="E51" i="12"/>
  <c r="D51" i="12"/>
  <c r="C51" i="12"/>
  <c r="B51" i="12"/>
  <c r="H50" i="12"/>
  <c r="G50" i="12"/>
  <c r="E50" i="12"/>
  <c r="D50" i="12"/>
  <c r="C50" i="12"/>
  <c r="B50" i="12"/>
  <c r="H49" i="12"/>
  <c r="G49" i="12"/>
  <c r="E49" i="12"/>
  <c r="D49" i="12"/>
  <c r="C49" i="12"/>
  <c r="B49" i="12"/>
  <c r="H48" i="12"/>
  <c r="G48" i="12"/>
  <c r="I48" i="12" s="1"/>
  <c r="E48" i="12"/>
  <c r="D48" i="12"/>
  <c r="C48" i="12"/>
  <c r="B48" i="12"/>
  <c r="H47" i="12"/>
  <c r="G47" i="12"/>
  <c r="E47" i="12"/>
  <c r="D47" i="12"/>
  <c r="C47" i="12"/>
  <c r="B47" i="12"/>
  <c r="H46" i="12"/>
  <c r="G46" i="12"/>
  <c r="E46" i="12"/>
  <c r="D46" i="12"/>
  <c r="C46" i="12"/>
  <c r="B46" i="12"/>
  <c r="H45" i="12"/>
  <c r="G45" i="12"/>
  <c r="I45" i="12" s="1"/>
  <c r="E45" i="12"/>
  <c r="D45" i="12"/>
  <c r="C45" i="12"/>
  <c r="B45" i="12"/>
  <c r="H44" i="12"/>
  <c r="G44" i="12"/>
  <c r="E44" i="12"/>
  <c r="D44" i="12"/>
  <c r="C44" i="12"/>
  <c r="B44" i="12"/>
  <c r="H43" i="12"/>
  <c r="G43" i="12"/>
  <c r="E43" i="12"/>
  <c r="D43" i="12"/>
  <c r="K43" i="12" s="1"/>
  <c r="C43" i="12"/>
  <c r="B43" i="12"/>
  <c r="H42" i="12"/>
  <c r="G42" i="12"/>
  <c r="E42" i="12"/>
  <c r="D42" i="12"/>
  <c r="C42" i="12"/>
  <c r="B42" i="12"/>
  <c r="H41" i="12"/>
  <c r="G41" i="12"/>
  <c r="I41" i="12" s="1"/>
  <c r="E41" i="12"/>
  <c r="D41" i="12"/>
  <c r="C41" i="12"/>
  <c r="B41" i="12"/>
  <c r="H40" i="12"/>
  <c r="G40" i="12"/>
  <c r="I40" i="12" s="1"/>
  <c r="E40" i="12"/>
  <c r="D40" i="12"/>
  <c r="C40" i="12"/>
  <c r="B40" i="12"/>
  <c r="H39" i="12"/>
  <c r="G39" i="12"/>
  <c r="E39" i="12"/>
  <c r="D39" i="12"/>
  <c r="C39" i="12"/>
  <c r="B39" i="12"/>
  <c r="H38" i="12"/>
  <c r="G38" i="12"/>
  <c r="E38" i="12"/>
  <c r="D38" i="12"/>
  <c r="C38" i="12"/>
  <c r="B38" i="12"/>
  <c r="H37" i="12"/>
  <c r="G37" i="12"/>
  <c r="E37" i="12"/>
  <c r="D37" i="12"/>
  <c r="C37" i="12"/>
  <c r="B37" i="12"/>
  <c r="H36" i="12"/>
  <c r="G36" i="12"/>
  <c r="E36" i="12"/>
  <c r="D36" i="12"/>
  <c r="C36" i="12"/>
  <c r="B36" i="12"/>
  <c r="H35" i="12"/>
  <c r="G35" i="12"/>
  <c r="E35" i="12"/>
  <c r="D35" i="12"/>
  <c r="C35" i="12"/>
  <c r="B35" i="12"/>
  <c r="H34" i="12"/>
  <c r="G34" i="12"/>
  <c r="E34" i="12"/>
  <c r="D34" i="12"/>
  <c r="C34" i="12"/>
  <c r="B34" i="12"/>
  <c r="H33" i="12"/>
  <c r="G33" i="12"/>
  <c r="E33" i="12"/>
  <c r="D33" i="12"/>
  <c r="C33" i="12"/>
  <c r="B33" i="12"/>
  <c r="H32" i="12"/>
  <c r="G32" i="12"/>
  <c r="E32" i="12"/>
  <c r="D32" i="12"/>
  <c r="C32" i="12"/>
  <c r="B32" i="12"/>
  <c r="H31" i="12"/>
  <c r="G31" i="12"/>
  <c r="E31" i="12"/>
  <c r="D31" i="12"/>
  <c r="C31" i="12"/>
  <c r="B31" i="12"/>
  <c r="H30" i="12"/>
  <c r="G30" i="12"/>
  <c r="I30" i="12" s="1"/>
  <c r="E30" i="12"/>
  <c r="D30" i="12"/>
  <c r="C30" i="12"/>
  <c r="B30" i="12"/>
  <c r="H29" i="12"/>
  <c r="G29" i="12"/>
  <c r="E29" i="12"/>
  <c r="D29" i="12"/>
  <c r="C29" i="12"/>
  <c r="B29" i="12"/>
  <c r="H28" i="12"/>
  <c r="G28" i="12"/>
  <c r="I28" i="12" s="1"/>
  <c r="E28" i="12"/>
  <c r="D28" i="12"/>
  <c r="C28" i="12"/>
  <c r="B28" i="12"/>
  <c r="H27" i="12"/>
  <c r="G27" i="12"/>
  <c r="E27" i="12"/>
  <c r="D27" i="12"/>
  <c r="C27" i="12"/>
  <c r="B27" i="12"/>
  <c r="H26" i="12"/>
  <c r="G26" i="12"/>
  <c r="E26" i="12"/>
  <c r="D26" i="12"/>
  <c r="C26" i="12"/>
  <c r="B26" i="12"/>
  <c r="H25" i="12"/>
  <c r="G25" i="12"/>
  <c r="E25" i="12"/>
  <c r="D25" i="12"/>
  <c r="C25" i="12"/>
  <c r="B25" i="12"/>
  <c r="H24" i="12"/>
  <c r="G24" i="12"/>
  <c r="E24" i="12"/>
  <c r="D24" i="12"/>
  <c r="C24" i="12"/>
  <c r="B24" i="12"/>
  <c r="H23" i="12"/>
  <c r="G23" i="12"/>
  <c r="E23" i="12"/>
  <c r="D23" i="12"/>
  <c r="C23" i="12"/>
  <c r="B23" i="12"/>
  <c r="H22" i="12"/>
  <c r="G22" i="12"/>
  <c r="E22" i="12"/>
  <c r="D22" i="12"/>
  <c r="C22" i="12"/>
  <c r="B22" i="12"/>
  <c r="H21" i="12"/>
  <c r="G21" i="12"/>
  <c r="E21" i="12"/>
  <c r="D21" i="12"/>
  <c r="C21" i="12"/>
  <c r="B21" i="12"/>
  <c r="H20" i="12"/>
  <c r="G20" i="12"/>
  <c r="E20" i="12"/>
  <c r="D20" i="12"/>
  <c r="C20" i="12"/>
  <c r="B20" i="12"/>
  <c r="H19" i="12"/>
  <c r="G19" i="12"/>
  <c r="E19" i="12"/>
  <c r="D19" i="12"/>
  <c r="C19" i="12"/>
  <c r="B19" i="12"/>
  <c r="H18" i="12"/>
  <c r="G18" i="12"/>
  <c r="E18" i="12"/>
  <c r="D18" i="12"/>
  <c r="C18" i="12"/>
  <c r="B18" i="12"/>
  <c r="H17" i="12"/>
  <c r="G17" i="12"/>
  <c r="E17" i="12"/>
  <c r="D17" i="12"/>
  <c r="C17" i="12"/>
  <c r="B17" i="12"/>
  <c r="H16" i="12"/>
  <c r="G16" i="12"/>
  <c r="E16" i="12"/>
  <c r="D16" i="12"/>
  <c r="C16" i="12"/>
  <c r="B16" i="12"/>
  <c r="H15" i="12"/>
  <c r="G15" i="12"/>
  <c r="E15" i="12"/>
  <c r="D15" i="12"/>
  <c r="C15" i="12"/>
  <c r="B15" i="12"/>
  <c r="H14" i="12"/>
  <c r="G14" i="12"/>
  <c r="E14" i="12"/>
  <c r="D14" i="12"/>
  <c r="C14" i="12"/>
  <c r="B14" i="12"/>
  <c r="H13" i="12"/>
  <c r="G13" i="12"/>
  <c r="I13" i="12" s="1"/>
  <c r="E13" i="12"/>
  <c r="D13" i="12"/>
  <c r="C13" i="12"/>
  <c r="B13" i="12"/>
  <c r="H12" i="12"/>
  <c r="G12" i="12"/>
  <c r="E12" i="12"/>
  <c r="D12" i="12"/>
  <c r="C12" i="12"/>
  <c r="B12" i="12"/>
  <c r="H11" i="12"/>
  <c r="G11" i="12"/>
  <c r="E11" i="12"/>
  <c r="D11" i="12"/>
  <c r="C11" i="12"/>
  <c r="B11" i="12"/>
  <c r="I19" i="12" l="1"/>
  <c r="I23" i="12"/>
  <c r="F29" i="12"/>
  <c r="I14" i="12"/>
  <c r="I26" i="12"/>
  <c r="I80" i="12"/>
  <c r="I83" i="12"/>
  <c r="I12" i="12"/>
  <c r="F41" i="12"/>
  <c r="F74" i="12"/>
  <c r="I102" i="12"/>
  <c r="F49" i="12"/>
  <c r="I59" i="12"/>
  <c r="I63" i="12"/>
  <c r="I79" i="12"/>
  <c r="I101" i="12"/>
  <c r="I105" i="12"/>
  <c r="F53" i="12"/>
  <c r="F82" i="12"/>
  <c r="I92" i="12"/>
  <c r="I53" i="12"/>
  <c r="K53" i="12" s="1"/>
  <c r="I73" i="12"/>
  <c r="I104" i="12"/>
  <c r="I31" i="12"/>
  <c r="I35" i="12"/>
  <c r="I56" i="12"/>
  <c r="I68" i="12"/>
  <c r="I95" i="12"/>
  <c r="I99" i="12"/>
  <c r="I17" i="12"/>
  <c r="I21" i="12"/>
  <c r="I25" i="12"/>
  <c r="I32" i="12"/>
  <c r="I34" i="12"/>
  <c r="I36" i="12"/>
  <c r="I38" i="12"/>
  <c r="I49" i="12"/>
  <c r="I51" i="12"/>
  <c r="I78" i="12"/>
  <c r="I85" i="12"/>
  <c r="I87" i="12"/>
  <c r="I89" i="12"/>
  <c r="I44" i="12"/>
  <c r="I46" i="12"/>
  <c r="I82" i="12"/>
  <c r="K82" i="12" s="1"/>
  <c r="I16" i="12"/>
  <c r="I18" i="12"/>
  <c r="I75" i="12"/>
  <c r="I43" i="12"/>
  <c r="I54" i="12"/>
  <c r="I58" i="12"/>
  <c r="I64" i="12"/>
  <c r="I66" i="12"/>
  <c r="I94" i="12"/>
  <c r="I103" i="12"/>
  <c r="I20" i="12"/>
  <c r="I24" i="12"/>
  <c r="I29" i="12"/>
  <c r="K29" i="12" s="1"/>
  <c r="I33" i="12"/>
  <c r="I37" i="12"/>
  <c r="I42" i="12"/>
  <c r="I52" i="12"/>
  <c r="I57" i="12"/>
  <c r="I61" i="12"/>
  <c r="I65" i="12"/>
  <c r="I72" i="12"/>
  <c r="I74" i="12"/>
  <c r="I90" i="12"/>
  <c r="K90" i="12" s="1"/>
  <c r="I106" i="12"/>
  <c r="I11" i="12"/>
  <c r="I27" i="12"/>
  <c r="I39" i="12"/>
  <c r="I47" i="12"/>
  <c r="I50" i="12"/>
  <c r="I67" i="12"/>
  <c r="I84" i="12"/>
  <c r="I91" i="12"/>
  <c r="I96" i="12"/>
  <c r="I107" i="12"/>
  <c r="I15" i="12"/>
  <c r="I22" i="12"/>
  <c r="I55" i="12"/>
  <c r="I76" i="12"/>
  <c r="I88" i="12"/>
  <c r="I100" i="12"/>
  <c r="F17" i="12"/>
  <c r="K17" i="12" s="1"/>
  <c r="F61" i="12"/>
  <c r="F90" i="12"/>
  <c r="F98" i="12"/>
  <c r="K98" i="12" s="1"/>
  <c r="F13" i="12"/>
  <c r="K61" i="12"/>
  <c r="F25" i="12"/>
  <c r="F33" i="12"/>
  <c r="K41" i="12"/>
  <c r="K49" i="12"/>
  <c r="F106" i="12"/>
  <c r="K13" i="12"/>
  <c r="F26" i="12"/>
  <c r="K26" i="12"/>
  <c r="F30" i="12"/>
  <c r="K30" i="12"/>
  <c r="F45" i="12"/>
  <c r="K45" i="12" s="1"/>
  <c r="F94" i="12"/>
  <c r="K94" i="12" s="1"/>
  <c r="F102" i="12"/>
  <c r="K60" i="12"/>
  <c r="K92" i="12"/>
  <c r="F103" i="12"/>
  <c r="K103" i="12" s="1"/>
  <c r="K48" i="12"/>
  <c r="K51" i="12"/>
  <c r="F21" i="12"/>
  <c r="K21" i="12" s="1"/>
  <c r="F37" i="12"/>
  <c r="F57" i="12"/>
  <c r="F65" i="12"/>
  <c r="K65" i="12" s="1"/>
  <c r="K69" i="12"/>
  <c r="F70" i="12"/>
  <c r="K70" i="12" s="1"/>
  <c r="K77" i="12"/>
  <c r="F78" i="12"/>
  <c r="K78" i="12" s="1"/>
  <c r="F86" i="12"/>
  <c r="K86" i="12" s="1"/>
  <c r="K106" i="12"/>
  <c r="K93" i="12"/>
  <c r="F12" i="12"/>
  <c r="K12" i="12" s="1"/>
  <c r="F16" i="12"/>
  <c r="F20" i="12"/>
  <c r="K20" i="12" s="1"/>
  <c r="F24" i="12"/>
  <c r="K24" i="12" s="1"/>
  <c r="F28" i="12"/>
  <c r="K28" i="12" s="1"/>
  <c r="F32" i="12"/>
  <c r="F36" i="12"/>
  <c r="K36" i="12" s="1"/>
  <c r="F40" i="12"/>
  <c r="K40" i="12" s="1"/>
  <c r="F44" i="12"/>
  <c r="K44" i="12" s="1"/>
  <c r="F48" i="12"/>
  <c r="F52" i="12"/>
  <c r="K52" i="12" s="1"/>
  <c r="F56" i="12"/>
  <c r="F60" i="12"/>
  <c r="F64" i="12"/>
  <c r="F68" i="12"/>
  <c r="K68" i="12" s="1"/>
  <c r="F72" i="12"/>
  <c r="K72" i="12" s="1"/>
  <c r="F76" i="12"/>
  <c r="K76" i="12" s="1"/>
  <c r="F80" i="12"/>
  <c r="K80" i="12" s="1"/>
  <c r="F84" i="12"/>
  <c r="K84" i="12" s="1"/>
  <c r="F88" i="12"/>
  <c r="K88" i="12" s="1"/>
  <c r="F92" i="12"/>
  <c r="F96" i="12"/>
  <c r="F100" i="12"/>
  <c r="F104" i="12"/>
  <c r="K104" i="12" s="1"/>
  <c r="F69" i="12"/>
  <c r="F73" i="12"/>
  <c r="K73" i="12" s="1"/>
  <c r="F77" i="12"/>
  <c r="F81" i="12"/>
  <c r="K81" i="12" s="1"/>
  <c r="F85" i="12"/>
  <c r="K85" i="12" s="1"/>
  <c r="F89" i="12"/>
  <c r="K89" i="12" s="1"/>
  <c r="F93" i="12"/>
  <c r="F97" i="12"/>
  <c r="K97" i="12" s="1"/>
  <c r="F101" i="12"/>
  <c r="K101" i="12" s="1"/>
  <c r="F105" i="12"/>
  <c r="K105" i="12" s="1"/>
  <c r="F14" i="12"/>
  <c r="K14" i="12" s="1"/>
  <c r="F18" i="12"/>
  <c r="F22" i="12"/>
  <c r="K22" i="12" s="1"/>
  <c r="F34" i="12"/>
  <c r="K34" i="12" s="1"/>
  <c r="F38" i="12"/>
  <c r="K38" i="12" s="1"/>
  <c r="F42" i="12"/>
  <c r="K42" i="12" s="1"/>
  <c r="F46" i="12"/>
  <c r="K46" i="12" s="1"/>
  <c r="F50" i="12"/>
  <c r="F54" i="12"/>
  <c r="F58" i="12"/>
  <c r="K58" i="12" s="1"/>
  <c r="F62" i="12"/>
  <c r="K62" i="12" s="1"/>
  <c r="F66" i="12"/>
  <c r="K66" i="12" s="1"/>
  <c r="F11" i="12"/>
  <c r="F15" i="12"/>
  <c r="F19" i="12"/>
  <c r="K19" i="12" s="1"/>
  <c r="F23" i="12"/>
  <c r="K23" i="12" s="1"/>
  <c r="F27" i="12"/>
  <c r="K27" i="12" s="1"/>
  <c r="F31" i="12"/>
  <c r="K31" i="12" s="1"/>
  <c r="F35" i="12"/>
  <c r="K35" i="12" s="1"/>
  <c r="F39" i="12"/>
  <c r="K39" i="12" s="1"/>
  <c r="F43" i="12"/>
  <c r="F47" i="12"/>
  <c r="K47" i="12" s="1"/>
  <c r="F51" i="12"/>
  <c r="F55" i="12"/>
  <c r="K55" i="12" s="1"/>
  <c r="F59" i="12"/>
  <c r="K59" i="12" s="1"/>
  <c r="F63" i="12"/>
  <c r="K63" i="12" s="1"/>
  <c r="F67" i="12"/>
  <c r="F71" i="12"/>
  <c r="K71" i="12" s="1"/>
  <c r="F75" i="12"/>
  <c r="F79" i="12"/>
  <c r="F83" i="12"/>
  <c r="K83" i="12" s="1"/>
  <c r="F87" i="12"/>
  <c r="K87" i="12" s="1"/>
  <c r="F91" i="12"/>
  <c r="K91" i="12" s="1"/>
  <c r="F95" i="12"/>
  <c r="F99" i="12"/>
  <c r="K99" i="12" s="1"/>
  <c r="F107" i="12"/>
  <c r="K107" i="12" s="1"/>
  <c r="H10" i="29"/>
  <c r="G10" i="29"/>
  <c r="E10" i="29"/>
  <c r="D10" i="29"/>
  <c r="H10" i="27"/>
  <c r="G10" i="27"/>
  <c r="E10" i="27"/>
  <c r="D10" i="27"/>
  <c r="E7" i="35"/>
  <c r="F7" i="35" s="1"/>
  <c r="H7" i="35" s="1"/>
  <c r="I7" i="35" s="1"/>
  <c r="E7" i="31"/>
  <c r="F7" i="31" s="1"/>
  <c r="H7" i="31" s="1"/>
  <c r="I7" i="31" s="1"/>
  <c r="E7" i="29"/>
  <c r="F7" i="29" s="1"/>
  <c r="H7" i="29" s="1"/>
  <c r="I7" i="29" s="1"/>
  <c r="E7" i="27"/>
  <c r="F7" i="27" s="1"/>
  <c r="H7" i="27" s="1"/>
  <c r="I7" i="27" s="1"/>
  <c r="E7" i="25"/>
  <c r="F7" i="25" s="1"/>
  <c r="H7" i="25" s="1"/>
  <c r="I7" i="25" s="1"/>
  <c r="E7" i="23"/>
  <c r="F7" i="23" s="1"/>
  <c r="H7" i="23" s="1"/>
  <c r="I7" i="23" s="1"/>
  <c r="E7" i="21"/>
  <c r="F7" i="21" s="1"/>
  <c r="H7" i="21" s="1"/>
  <c r="I7" i="21" s="1"/>
  <c r="E7" i="19"/>
  <c r="F7" i="19" s="1"/>
  <c r="H7" i="19" s="1"/>
  <c r="I7" i="19" s="1"/>
  <c r="E7" i="17"/>
  <c r="F7" i="17" s="1"/>
  <c r="H7" i="17" s="1"/>
  <c r="I7" i="17" s="1"/>
  <c r="D7" i="16"/>
  <c r="E7" i="16" s="1"/>
  <c r="E7" i="15"/>
  <c r="F7" i="15" s="1"/>
  <c r="H7" i="15" s="1"/>
  <c r="I7" i="15" s="1"/>
  <c r="E7" i="14"/>
  <c r="F7" i="14" s="1"/>
  <c r="H7" i="14" s="1"/>
  <c r="I7" i="14" s="1"/>
  <c r="E7" i="13"/>
  <c r="F7" i="13" s="1"/>
  <c r="H7" i="13" s="1"/>
  <c r="I7" i="13" s="1"/>
  <c r="E7" i="12"/>
  <c r="F7" i="12" s="1"/>
  <c r="H7" i="12" s="1"/>
  <c r="I7" i="12" s="1"/>
  <c r="E7" i="3"/>
  <c r="F7" i="3" s="1"/>
  <c r="H7" i="3" s="1"/>
  <c r="I7" i="3" s="1"/>
  <c r="E7" i="5"/>
  <c r="F7" i="5" s="1"/>
  <c r="H7" i="5" s="1"/>
  <c r="I7" i="5" s="1"/>
  <c r="E7" i="7"/>
  <c r="F7" i="7" s="1"/>
  <c r="H7" i="7" s="1"/>
  <c r="I7" i="7" s="1"/>
  <c r="E7" i="9"/>
  <c r="F7" i="9" s="1"/>
  <c r="H7" i="9" s="1"/>
  <c r="I7" i="9" s="1"/>
  <c r="E7" i="11"/>
  <c r="F7" i="11" s="1"/>
  <c r="H7" i="11" s="1"/>
  <c r="I7" i="11" s="1"/>
  <c r="D10" i="35"/>
  <c r="E10" i="35"/>
  <c r="G10" i="35"/>
  <c r="H10" i="35"/>
  <c r="C10" i="35"/>
  <c r="B10" i="35"/>
  <c r="D10" i="31"/>
  <c r="G10" i="31"/>
  <c r="H10" i="31"/>
  <c r="E10" i="31"/>
  <c r="C10" i="31"/>
  <c r="B10" i="31"/>
  <c r="C10" i="29"/>
  <c r="B10" i="29"/>
  <c r="C10" i="27"/>
  <c r="B10" i="27"/>
  <c r="D10" i="25"/>
  <c r="E10" i="25"/>
  <c r="G10" i="25"/>
  <c r="H10" i="25"/>
  <c r="C10" i="25"/>
  <c r="B10" i="25"/>
  <c r="D10" i="23"/>
  <c r="E10" i="23"/>
  <c r="G10" i="23"/>
  <c r="H10" i="23"/>
  <c r="C10" i="23"/>
  <c r="B10" i="23"/>
  <c r="D10" i="21"/>
  <c r="E10" i="21"/>
  <c r="G10" i="21"/>
  <c r="H10" i="21"/>
  <c r="C10" i="21"/>
  <c r="B10" i="21"/>
  <c r="D10" i="19"/>
  <c r="E10" i="19"/>
  <c r="G10" i="19"/>
  <c r="H10" i="19"/>
  <c r="I10" i="19" s="1"/>
  <c r="C10" i="19"/>
  <c r="B10" i="19"/>
  <c r="D10" i="17"/>
  <c r="E10" i="17"/>
  <c r="G10" i="17"/>
  <c r="H10" i="17"/>
  <c r="C10" i="17"/>
  <c r="B10" i="17"/>
  <c r="E10" i="16"/>
  <c r="D10" i="16"/>
  <c r="C10" i="16"/>
  <c r="B10" i="16"/>
  <c r="D10" i="15"/>
  <c r="E10" i="15"/>
  <c r="G10" i="15"/>
  <c r="H10" i="15"/>
  <c r="C10" i="15"/>
  <c r="B10" i="15"/>
  <c r="D10" i="14"/>
  <c r="E10" i="14"/>
  <c r="G10" i="14"/>
  <c r="H10" i="14"/>
  <c r="C10" i="14"/>
  <c r="B10" i="14"/>
  <c r="D10" i="13"/>
  <c r="D10" i="12"/>
  <c r="E10" i="13" s="1"/>
  <c r="G10" i="12"/>
  <c r="H10" i="13" s="1"/>
  <c r="I10" i="13" s="1"/>
  <c r="C10" i="13"/>
  <c r="B10" i="13"/>
  <c r="E10" i="12"/>
  <c r="H10" i="12"/>
  <c r="C10" i="12"/>
  <c r="B10" i="12"/>
  <c r="D10" i="3"/>
  <c r="E10" i="3"/>
  <c r="G10" i="3"/>
  <c r="I10" i="3" s="1"/>
  <c r="H10" i="3"/>
  <c r="C10" i="3"/>
  <c r="B10" i="3"/>
  <c r="D10" i="5"/>
  <c r="E10" i="5"/>
  <c r="G10" i="5"/>
  <c r="H10" i="5"/>
  <c r="C10" i="5"/>
  <c r="B10" i="5"/>
  <c r="D10" i="7"/>
  <c r="E10" i="7"/>
  <c r="G10" i="7"/>
  <c r="H10" i="7"/>
  <c r="C10" i="7"/>
  <c r="B10" i="7"/>
  <c r="D10" i="9"/>
  <c r="E10" i="9"/>
  <c r="G10" i="9"/>
  <c r="H10" i="9"/>
  <c r="D10" i="11"/>
  <c r="E10" i="11"/>
  <c r="G10" i="11"/>
  <c r="H10" i="11"/>
  <c r="C10" i="11"/>
  <c r="B10" i="11"/>
  <c r="C10" i="9"/>
  <c r="B10" i="9"/>
  <c r="I10" i="21" l="1"/>
  <c r="I10" i="29"/>
  <c r="K96" i="12"/>
  <c r="K64" i="12"/>
  <c r="K95" i="12"/>
  <c r="K57" i="12"/>
  <c r="K79" i="12"/>
  <c r="K75" i="12"/>
  <c r="K11" i="12"/>
  <c r="K100" i="12"/>
  <c r="I10" i="11"/>
  <c r="K74" i="12"/>
  <c r="I10" i="7"/>
  <c r="K15" i="12"/>
  <c r="K32" i="12"/>
  <c r="I10" i="17"/>
  <c r="I10" i="25"/>
  <c r="I10" i="27"/>
  <c r="K67" i="12"/>
  <c r="K18" i="12"/>
  <c r="K56" i="12"/>
  <c r="K37" i="12"/>
  <c r="K54" i="12"/>
  <c r="K33" i="12"/>
  <c r="F10" i="3"/>
  <c r="K10" i="3" s="1"/>
  <c r="I10" i="31"/>
  <c r="K50" i="12"/>
  <c r="K16" i="12"/>
  <c r="K102" i="12"/>
  <c r="K25" i="12"/>
  <c r="I10" i="15"/>
  <c r="F10" i="17"/>
  <c r="F10" i="25"/>
  <c r="K10" i="25" s="1"/>
  <c r="F10" i="27"/>
  <c r="F10" i="31"/>
  <c r="K10" i="27"/>
  <c r="I10" i="9"/>
  <c r="I10" i="5"/>
  <c r="K10" i="5" s="1"/>
  <c r="I10" i="23"/>
  <c r="F10" i="11"/>
  <c r="K10" i="11" s="1"/>
  <c r="F10" i="9"/>
  <c r="F10" i="5"/>
  <c r="F10" i="19"/>
  <c r="K10" i="19" s="1"/>
  <c r="F10" i="23"/>
  <c r="F10" i="29"/>
  <c r="K10" i="29" s="1"/>
  <c r="I10" i="14"/>
  <c r="F10" i="12"/>
  <c r="F10" i="14"/>
  <c r="F10" i="35"/>
  <c r="F10" i="13"/>
  <c r="K10" i="13" s="1"/>
  <c r="F10" i="21"/>
  <c r="K10" i="21" s="1"/>
  <c r="K10" i="17"/>
  <c r="I10" i="12"/>
  <c r="F10" i="15"/>
  <c r="K10" i="15" s="1"/>
  <c r="I10" i="35"/>
  <c r="K10" i="35" s="1"/>
  <c r="F10" i="7"/>
  <c r="K10" i="7" s="1"/>
  <c r="K10" i="31" l="1"/>
  <c r="K10" i="23"/>
  <c r="K10" i="12"/>
  <c r="K10" i="9"/>
  <c r="K10" i="14"/>
</calcChain>
</file>

<file path=xl/sharedStrings.xml><?xml version="1.0" encoding="utf-8"?>
<sst xmlns="http://schemas.openxmlformats.org/spreadsheetml/2006/main" count="1249" uniqueCount="309">
  <si>
    <t>PATIENT REVENUE SCREENING VARIABLES</t>
  </si>
  <si>
    <t>GROSS</t>
  </si>
  <si>
    <t>REVENUE</t>
  </si>
  <si>
    <t>ACMVU</t>
  </si>
  <si>
    <t>BK1.003</t>
  </si>
  <si>
    <t>A P D</t>
  </si>
  <si>
    <t>BK1.005</t>
  </si>
  <si>
    <t>NET</t>
  </si>
  <si>
    <t>BK1.007</t>
  </si>
  <si>
    <t>OPERATING</t>
  </si>
  <si>
    <t>EXPENSES</t>
  </si>
  <si>
    <t>SUPPLEMENTAL PRIMARY SCREENING VARIABLES</t>
  </si>
  <si>
    <t>BK1.009</t>
  </si>
  <si>
    <t>APD</t>
  </si>
  <si>
    <t>BK1.011</t>
  </si>
  <si>
    <t xml:space="preserve">LENGTH OF STAY </t>
  </si>
  <si>
    <t>PATIENT</t>
  </si>
  <si>
    <t>DAYS</t>
  </si>
  <si>
    <t>L O S</t>
  </si>
  <si>
    <t>BK1.012</t>
  </si>
  <si>
    <t>TOTAL</t>
  </si>
  <si>
    <t>%</t>
  </si>
  <si>
    <t>BK1.013</t>
  </si>
  <si>
    <t>BEDS</t>
  </si>
  <si>
    <t>BK1.014</t>
  </si>
  <si>
    <t>BK1.015</t>
  </si>
  <si>
    <t>CASEMIX INDEX</t>
  </si>
  <si>
    <t>CMI</t>
  </si>
  <si>
    <t>BK1.016</t>
  </si>
  <si>
    <t>OTHER AGGREGATE SCREENING VARIABLES</t>
  </si>
  <si>
    <t>SALARIES &amp;</t>
  </si>
  <si>
    <t>WAGES</t>
  </si>
  <si>
    <t>BK1.018</t>
  </si>
  <si>
    <t>EMPLOYEE</t>
  </si>
  <si>
    <t>BENEFITS</t>
  </si>
  <si>
    <t>BK1.020</t>
  </si>
  <si>
    <t>FEES</t>
  </si>
  <si>
    <t>BK1.022</t>
  </si>
  <si>
    <t>SUPPLIES</t>
  </si>
  <si>
    <t>BK1.024</t>
  </si>
  <si>
    <t>PURCHASED</t>
  </si>
  <si>
    <t>SERVICES</t>
  </si>
  <si>
    <t>BK1.026</t>
  </si>
  <si>
    <t>EXPENSE</t>
  </si>
  <si>
    <t>BK1.028</t>
  </si>
  <si>
    <t>RENT/LEASE</t>
  </si>
  <si>
    <t>BK1.030</t>
  </si>
  <si>
    <t>INTEREST</t>
  </si>
  <si>
    <t>BK1.034</t>
  </si>
  <si>
    <t>PAID HRS</t>
  </si>
  <si>
    <t>BK1.OO1</t>
  </si>
  <si>
    <t>LICNO</t>
  </si>
  <si>
    <t>HOSPITAL</t>
  </si>
  <si>
    <t>TOTAL PATIENT REVENUE/ACMVU</t>
  </si>
  <si>
    <t>TOTAL PATIENT REVENUE/APD</t>
  </si>
  <si>
    <t>NET PATIENT REVENUE/ACMVU</t>
  </si>
  <si>
    <t>OPERATING EXPENSES/ACMVU</t>
  </si>
  <si>
    <t>OPERATING EXPENSES/APD</t>
  </si>
  <si>
    <t>EXPLANATORY SCREENING VARIABLES</t>
  </si>
  <si>
    <t xml:space="preserve"> % OF INTENSIVE TO TOTAL PATIENT DAYS</t>
  </si>
  <si>
    <t>PERCENT OCCUPANCY OF LICENSED BEDS</t>
  </si>
  <si>
    <t>PERCENT OCCUPANCY OF AVAILABLE BEDS</t>
  </si>
  <si>
    <t>SALARIES &amp; WAGES /ACMVU</t>
  </si>
  <si>
    <t>EMPLOYEE BENEFITS /ACMVU</t>
  </si>
  <si>
    <t>PROFESSIONAL FEES /ACMVU</t>
  </si>
  <si>
    <t>SUPPLIES EXPENSES /ACMVU</t>
  </si>
  <si>
    <t>PURCHASED SERVICES /ACMVU</t>
  </si>
  <si>
    <t>DEPRECIATION EXPENSE /ACMVU</t>
  </si>
  <si>
    <t>RENTALS &amp; LEASES /ACMVU</t>
  </si>
  <si>
    <t>TOTAL INTEREST /ACMVU</t>
  </si>
  <si>
    <t>TOTAL PAID HOURS/ ACMVU</t>
  </si>
  <si>
    <t>PAGE</t>
  </si>
  <si>
    <t>Full</t>
  </si>
  <si>
    <t>Inpatient</t>
  </si>
  <si>
    <t xml:space="preserve">Outpatient </t>
  </si>
  <si>
    <t>Total</t>
  </si>
  <si>
    <t>Other</t>
  </si>
  <si>
    <t>Purchased</t>
  </si>
  <si>
    <t>Depreciation</t>
  </si>
  <si>
    <t>Bad</t>
  </si>
  <si>
    <t xml:space="preserve">Other </t>
  </si>
  <si>
    <t>Net</t>
  </si>
  <si>
    <t>Non Operating</t>
  </si>
  <si>
    <t>Net Revenue</t>
  </si>
  <si>
    <t xml:space="preserve">Federal </t>
  </si>
  <si>
    <t>Time</t>
  </si>
  <si>
    <t>Gross</t>
  </si>
  <si>
    <t>Contractual</t>
  </si>
  <si>
    <t>Administrative</t>
  </si>
  <si>
    <t>Deducts From</t>
  </si>
  <si>
    <t xml:space="preserve">Operating </t>
  </si>
  <si>
    <t>Tax</t>
  </si>
  <si>
    <t>Operating</t>
  </si>
  <si>
    <t>Professional</t>
  </si>
  <si>
    <t>Services</t>
  </si>
  <si>
    <t>Rentals</t>
  </si>
  <si>
    <t>Licenses &amp;</t>
  </si>
  <si>
    <t>Debt</t>
  </si>
  <si>
    <t>Direct</t>
  </si>
  <si>
    <t>Before Extr.</t>
  </si>
  <si>
    <t>Extraordinary</t>
  </si>
  <si>
    <t>Income</t>
  </si>
  <si>
    <t>Licno</t>
  </si>
  <si>
    <t>Hospital</t>
  </si>
  <si>
    <t>Year</t>
  </si>
  <si>
    <t>Equivalents</t>
  </si>
  <si>
    <t>Revenue</t>
  </si>
  <si>
    <t>Adjustments</t>
  </si>
  <si>
    <t>Charity</t>
  </si>
  <si>
    <t>Salaries</t>
  </si>
  <si>
    <t>Benefits</t>
  </si>
  <si>
    <t>Fees</t>
  </si>
  <si>
    <t>Supplies</t>
  </si>
  <si>
    <t>Utilities</t>
  </si>
  <si>
    <t>Leases</t>
  </si>
  <si>
    <t>Insurance</t>
  </si>
  <si>
    <t>Taxes</t>
  </si>
  <si>
    <t>Interest</t>
  </si>
  <si>
    <t>Expense</t>
  </si>
  <si>
    <t>Expenses</t>
  </si>
  <si>
    <t>Items</t>
  </si>
  <si>
    <t>DPLLICNO</t>
  </si>
  <si>
    <t>DPLHOSPNAME</t>
  </si>
  <si>
    <t>YEAR</t>
  </si>
  <si>
    <t>YCSFTE</t>
  </si>
  <si>
    <t>YCSIPR</t>
  </si>
  <si>
    <t>YCSOPR</t>
  </si>
  <si>
    <t>TYCSPSR</t>
  </si>
  <si>
    <t>YCSCA</t>
  </si>
  <si>
    <t>YCSCUC</t>
  </si>
  <si>
    <t>YCSOAA</t>
  </si>
  <si>
    <t>TYCSDFR</t>
  </si>
  <si>
    <t>TYCSNPSR</t>
  </si>
  <si>
    <t>YCSOOR</t>
  </si>
  <si>
    <t>YCSTR</t>
  </si>
  <si>
    <t>TYCSOR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</si>
  <si>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</si>
  <si>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</si>
  <si>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</si>
  <si>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</si>
  <si>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</si>
  <si>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</si>
  <si>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</si>
  <si>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</si>
  <si>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</si>
  <si>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</si>
  <si>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</si>
  <si>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</si>
  <si>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</si>
  <si>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TYCSOE</t>
  </si>
  <si>
    <t>TYCSNOR</t>
  </si>
  <si>
    <t>YCSNORNE</t>
  </si>
  <si>
    <t>TYCSNRBEI</t>
  </si>
  <si>
    <t>YCSEI</t>
  </si>
  <si>
    <t>YCSFIT</t>
  </si>
  <si>
    <t>TYCSNRE</t>
  </si>
  <si>
    <t>TCALAPD</t>
  </si>
  <si>
    <t>TCALAA</t>
  </si>
  <si>
    <t>TYACVU</t>
  </si>
  <si>
    <t>YCASEMX</t>
  </si>
  <si>
    <t>Net Patient</t>
  </si>
  <si>
    <t>Service</t>
  </si>
  <si>
    <t>Patient</t>
  </si>
  <si>
    <t xml:space="preserve">Total </t>
  </si>
  <si>
    <t>Beds</t>
  </si>
  <si>
    <t xml:space="preserve">Beds </t>
  </si>
  <si>
    <t>Days</t>
  </si>
  <si>
    <t>Admissions</t>
  </si>
  <si>
    <t>Licensed</t>
  </si>
  <si>
    <t>Available</t>
  </si>
  <si>
    <t>YHPDYS</t>
  </si>
  <si>
    <t>YADMISAP</t>
  </si>
  <si>
    <t>YTBL</t>
  </si>
  <si>
    <t>TYBA</t>
  </si>
  <si>
    <t>Intensive</t>
  </si>
  <si>
    <t>YUTS</t>
  </si>
  <si>
    <t>Adjusted</t>
  </si>
  <si>
    <t>Case Mix</t>
  </si>
  <si>
    <t>Values</t>
  </si>
  <si>
    <t>Case</t>
  </si>
  <si>
    <t>Mix</t>
  </si>
  <si>
    <t>CHANGE</t>
  </si>
  <si>
    <t xml:space="preserve">PER </t>
  </si>
  <si>
    <t>PER</t>
  </si>
  <si>
    <t>ADMITS</t>
  </si>
  <si>
    <t>ICU</t>
  </si>
  <si>
    <t>PRO</t>
  </si>
  <si>
    <t>DEPREC.</t>
  </si>
  <si>
    <t>LIC.</t>
  </si>
  <si>
    <t>AVAIL.</t>
  </si>
  <si>
    <t>SNF</t>
  </si>
  <si>
    <t>ATC</t>
  </si>
  <si>
    <t>Avail.</t>
  </si>
  <si>
    <t>YSNF</t>
  </si>
  <si>
    <t>YATC</t>
  </si>
  <si>
    <t>BHC FAIRFAX HOSPITAL</t>
  </si>
  <si>
    <t>CAPITAL MEDICAL CENTER</t>
  </si>
  <si>
    <t>CASCADE MEDICAL CENTER</t>
  </si>
  <si>
    <t>CASCADE VALLEY HOSPITAL</t>
  </si>
  <si>
    <t>CENTRAL WASHINGTON HOSPITAL</t>
  </si>
  <si>
    <t>COLUMBIA BASIN HOSPITAL</t>
  </si>
  <si>
    <t>DAYTON GENERAL HOSPITAL</t>
  </si>
  <si>
    <t>FERRY COUNTY MEMORIAL HOSPITAL</t>
  </si>
  <si>
    <t>FORKS COMMUNITY HOSPITAL</t>
  </si>
  <si>
    <t>GARFIELD COUNTY MEMORIAL HOSPITAL</t>
  </si>
  <si>
    <t>GRAYS HARBOR COMMUNITY HOSPITAL</t>
  </si>
  <si>
    <t>HARBORVIEW MEDICAL CENTER</t>
  </si>
  <si>
    <t>ISLAND HOSPITAL</t>
  </si>
  <si>
    <t>LAKE CHELAN COMMUNITY HOSPITAL</t>
  </si>
  <si>
    <t>LINCOLN HOSPITAL</t>
  </si>
  <si>
    <t>LOURDES COUNSELING CENTER</t>
  </si>
  <si>
    <t>LOURDES MEDICAL CENTER</t>
  </si>
  <si>
    <t>MASON GENERAL HOSPITAL</t>
  </si>
  <si>
    <t>MORTON GENERAL HOSPITAL</t>
  </si>
  <si>
    <t>NORTH VALLEY HOSPITAL</t>
  </si>
  <si>
    <t>OCEAN BEACH HOSPITAL</t>
  </si>
  <si>
    <t>OTHELLO COMMUNITY HOSPITAL</t>
  </si>
  <si>
    <t>OVERLAKE HOSPITAL MEDICAL CENTER</t>
  </si>
  <si>
    <t>PROVIDENCE CENTRALIA HOSPITAL</t>
  </si>
  <si>
    <t>SKYLINE HOSPITAL</t>
  </si>
  <si>
    <t>SUNNYSIDE COMMUNITY HOSPITAL</t>
  </si>
  <si>
    <t>TRI-STATE MEMORIAL HOSPITAL</t>
  </si>
  <si>
    <t>VALLEY GENERAL HOSPITAL</t>
  </si>
  <si>
    <t>VIRGINIA MASON MEDICAL CENTER</t>
  </si>
  <si>
    <t>WALLA WALLA GENERAL HOSPITAL</t>
  </si>
  <si>
    <t>WHIDBEY GENERAL HOSPITAL</t>
  </si>
  <si>
    <t>WHITMAN HOSPITAL AND MEDICAL CENTER</t>
  </si>
  <si>
    <t>WILLAPA HARBOR HOSPITAL</t>
  </si>
  <si>
    <t>YAKIMA VALLEY MEMORIAL HOSPITAL</t>
  </si>
  <si>
    <t>ACCTNO</t>
  </si>
  <si>
    <t>SEATTLE CANCER CARE ALLIANCE</t>
  </si>
  <si>
    <t>SNOQUALMIE VALLEY HOSPITAL</t>
  </si>
  <si>
    <t>TOPPENISH COMMUNITY HOSPITAL</t>
  </si>
  <si>
    <t>SKAGIT VALLEY HOSPITAL</t>
  </si>
  <si>
    <t>HARRISON MEDICAL CENTER</t>
  </si>
  <si>
    <t>HIGHLINE MEDICAL CENTER</t>
  </si>
  <si>
    <t>LEGACY SALMON CREEK HOSPITAL</t>
  </si>
  <si>
    <t>MID VALLEY HOSPITAL</t>
  </si>
  <si>
    <t>OLYMPIC MEDICAL CENTER</t>
  </si>
  <si>
    <t>PULLMAN REGIONAL HOSPITAL</t>
  </si>
  <si>
    <t>UNIVERSITY OF WASHINGTON MEDICAL CENTER</t>
  </si>
  <si>
    <t>PROVIDENCE HOLY FAMILY HOSPITAL</t>
  </si>
  <si>
    <t>PROVIDENCE MOUNT CARMEL HOSPITAL</t>
  </si>
  <si>
    <t>PROVIDENCE SACRED HEART MEDICAL CENTER</t>
  </si>
  <si>
    <t>SEATTLE CHILDRENS HOSPITAL</t>
  </si>
  <si>
    <t>PROVIDENCE REGIONAL MEDICAL CENTER EVERETT</t>
  </si>
  <si>
    <t>YAKIMA REGIONAL MEDICAL AND CARDIAC CENTER</t>
  </si>
  <si>
    <t>QUINCY VALLEY MEDICAL CENTER</t>
  </si>
  <si>
    <t>KADLEC REGIONAL MEDICAL CENTER</t>
  </si>
  <si>
    <t>MARY BRIDGE CHILDRENS HEALTH CENTER</t>
  </si>
  <si>
    <t>NAVOS</t>
  </si>
  <si>
    <t>SWEDISH EDMONDS</t>
  </si>
  <si>
    <t>KLICKITAT VALLEY HEALTH</t>
  </si>
  <si>
    <t>THREE RIVERS HOSPITAL</t>
  </si>
  <si>
    <t>DEACONESS HOSPITAL</t>
  </si>
  <si>
    <t>PMH MEDICAL CENTER</t>
  </si>
  <si>
    <t>PEACEHEALTH SOUTHWEST MEDICAL CENTER</t>
  </si>
  <si>
    <t>REGIONAL HOSPITAL</t>
  </si>
  <si>
    <t>WENATCHEE VALLEY HOSPITAL</t>
  </si>
  <si>
    <t>JEFFERSON HEALTHCARE</t>
  </si>
  <si>
    <t>UW MEDICINE/NORTHWEST HOSPITAL</t>
  </si>
  <si>
    <t>KITTITAS VALLEY HEALTHCARE</t>
  </si>
  <si>
    <t>UW MEDICINE/VALLEY MEDICAL CENTER</t>
  </si>
  <si>
    <t>EVERGREENHEALTH MEDICAL CENTER</t>
  </si>
  <si>
    <t>MULTICARE AUBURN MEDICAL CENTER</t>
  </si>
  <si>
    <t>PEACEHEALTH PEACE ISLAND MEDICAL CENTER</t>
  </si>
  <si>
    <t>SUMMIT PACIFIC MEDICAL CENTER</t>
  </si>
  <si>
    <t>PEACEHEALTH UNITED GENERAL MEDICAL CENTER</t>
  </si>
  <si>
    <t>SWEDISH MEDICAL CENTER - FIRST HILL</t>
  </si>
  <si>
    <t>SWEDISH MEDICAL CENTER - CHERRY HILL</t>
  </si>
  <si>
    <t>GROUP HEALTH CENTRAL HOSPITAL</t>
  </si>
  <si>
    <t>NEWPORT HOSPITAL AND HEALTH SERVICES</t>
  </si>
  <si>
    <t>PEACEHEALTH ST JOHN MEDICAL CENTER</t>
  </si>
  <si>
    <t>ST JOSEPH MEDICAL CENTER</t>
  </si>
  <si>
    <t>ST ELIZABETH HOSPITAL</t>
  </si>
  <si>
    <t>TRIOS HEALTH</t>
  </si>
  <si>
    <t>PROVIDENCE ST MARY MEDICAL CENTER</t>
  </si>
  <si>
    <t>SAMARITAN HEALTHCARE</t>
  </si>
  <si>
    <t>ODESSA MEMORIAL HEALTHCARE CENTER</t>
  </si>
  <si>
    <t>MULTICARE GOOD SAMARITAN</t>
  </si>
  <si>
    <t>EAST ADAMS RURAL HEALTHCARE</t>
  </si>
  <si>
    <t>ST CLARE HOSPITAL</t>
  </si>
  <si>
    <t>PEACEHEALTH ST JOSEPH HOSPITAL</t>
  </si>
  <si>
    <t>KINDRED HOSPITAL SEATTLE - NORTHGATE</t>
  </si>
  <si>
    <t>COULEE MEDICAL CENTER</t>
  </si>
  <si>
    <t>ST LUKES REHABILIATION INSTITUTE</t>
  </si>
  <si>
    <t>PROVIDENCE ST PETER HOSPITAL</t>
  </si>
  <si>
    <t>TACOMA GENERAL/ALLENMORE HOSPITAL</t>
  </si>
  <si>
    <t>VALLEY HOSPITAL</t>
  </si>
  <si>
    <t>PROVIDENCE ST JOSEPHS HOSPITAL</t>
  </si>
  <si>
    <t>ST FRANCIS COMMUNITY HOSPITAL</t>
  </si>
  <si>
    <t>ST ANTHONY HOSPITAL</t>
  </si>
  <si>
    <t>SWEDISH MEDICAL CENTER - ISSAQUAH CAMPUS</t>
  </si>
  <si>
    <t>Cascade Behavioral Health</t>
  </si>
  <si>
    <t>FAIRFAX EVERETT</t>
  </si>
  <si>
    <t>SHRINE HOSPITAL SPOKANE</t>
  </si>
  <si>
    <t>MULTICARE DEACONESS HOSPITAL</t>
  </si>
  <si>
    <t>SHRINERS HOSPITAL FOR CHILDREN</t>
  </si>
  <si>
    <t>VIRGINIA MASON MEMORIAL</t>
  </si>
  <si>
    <t>ASTRIA REGIONAL MEDICAL CENTER</t>
  </si>
  <si>
    <t>EVERGREENHEALTH MONROE</t>
  </si>
  <si>
    <t>PEACEHEALTH ST JOSEPH MEDICAL CENTER</t>
  </si>
  <si>
    <t>WHIDBEYHEALTH MEDICAL CENTER</t>
  </si>
  <si>
    <t>MULTICARE VALLEY HOSPITAL</t>
  </si>
  <si>
    <t>ASTRIA SUNNYSIDE HOSPITAL</t>
  </si>
  <si>
    <t>ASTRIA TOPPENISH HOSPITAL</t>
  </si>
  <si>
    <t>SKAGIT REGIONAL HEALTH</t>
  </si>
  <si>
    <t>CASCADE BEHAVIORAL HOSPITAL</t>
  </si>
  <si>
    <t>BHC FAIRFAX HOSPITAL NORTH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</si>
</sst>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;;;"/>
    <numFmt numFmtId="165" formatCode="#,##0.00000_);\(#,##0.00000\)"/>
    <numFmt numFmtId="166" formatCode="0.0000"/>
    <numFmt numFmtId="167" formatCode="0.00000"/>
    <numFmt numFmtId="168" formatCode="0.00000_);\(0.00000\)"/>
    <numFmt numFmtId="169" formatCode="General_)"/>
    <numFmt numFmtId="170" formatCode="0_)"/>
    <numFmt numFmtId="171" formatCode="#,##0.000000_);\(#,##0.000000\)"/>
  </numFmts>
  <fonts count="9" x14ac:knownFonts="1">
    <font>
      <sz val="10"/>
      <name val="Courier"/>
    </font>
    <font>
      <sz val="10"/>
      <name val="Arial"/>
      <family val="2"/>
    </font>
    <font>
      <sz val="10"/>
      <name val="Courier"/>
      <family val="3"/>
    </font>
    <font>
      <sz val="10"/>
      <name val="Courier New"/>
      <family val="3"/>
    </font>
    <font>
      <sz val="10"/>
      <color indexed="12"/>
      <name val="Courier New"/>
      <family val="3"/>
    </font>
    <font>
      <sz val="10"/>
      <color indexed="12"/>
      <name val="Courier"/>
      <family val="3"/>
    </font>
    <font>
      <sz val="10"/>
      <color indexed="12"/>
      <name val="Arial"/>
      <family val="2"/>
    </font>
    <font>
      <sz val="10"/>
      <name val="Arial"/>
      <family val="2"/>
    </font>
    <font>
      <b/>
      <sz val="10"/>
      <name val="Courier"/>
      <family val="3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0">
    <xf numFmtId="0" fontId="0" fillId="0" borderId="0" xfId="0"/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/>
    </xf>
    <xf numFmtId="164" fontId="0" fillId="0" borderId="0" xfId="0" applyNumberFormat="1" applyProtection="1"/>
    <xf numFmtId="0" fontId="0" fillId="0" borderId="0" xfId="0" quotePrefix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Continuous"/>
    </xf>
    <xf numFmtId="0" fontId="0" fillId="0" borderId="0" xfId="0" applyAlignment="1" applyProtection="1">
      <alignment horizontal="centerContinuous"/>
    </xf>
    <xf numFmtId="164" fontId="0" fillId="0" borderId="0" xfId="0" applyNumberFormat="1" applyAlignment="1" applyProtection="1">
      <alignment horizontal="centerContinuous"/>
    </xf>
    <xf numFmtId="0" fontId="0" fillId="0" borderId="0" xfId="0" quotePrefix="1" applyAlignment="1">
      <alignment horizontal="centerContinuous"/>
    </xf>
    <xf numFmtId="3" fontId="0" fillId="0" borderId="0" xfId="0" applyNumberFormat="1"/>
    <xf numFmtId="4" fontId="0" fillId="0" borderId="0" xfId="0" applyNumberFormat="1"/>
    <xf numFmtId="10" fontId="0" fillId="0" borderId="0" xfId="0" applyNumberFormat="1"/>
    <xf numFmtId="37" fontId="0" fillId="0" borderId="0" xfId="0" applyNumberFormat="1"/>
    <xf numFmtId="0" fontId="0" fillId="0" borderId="0" xfId="0" quotePrefix="1" applyAlignment="1">
      <alignment horizontal="center"/>
    </xf>
    <xf numFmtId="0" fontId="2" fillId="0" borderId="0" xfId="0" applyFont="1" applyAlignment="1">
      <alignment horizontal="centerContinuous"/>
    </xf>
    <xf numFmtId="0" fontId="2" fillId="0" borderId="0" xfId="0" applyFont="1" applyAlignment="1" applyProtection="1">
      <alignment horizontal="centerContinuous"/>
    </xf>
    <xf numFmtId="0" fontId="2" fillId="0" borderId="0" xfId="0" applyFont="1"/>
    <xf numFmtId="0" fontId="2" fillId="0" borderId="0" xfId="0" applyFont="1" applyAlignment="1" applyProtection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Protection="1"/>
    <xf numFmtId="164" fontId="2" fillId="0" borderId="0" xfId="0" applyNumberFormat="1" applyFont="1" applyAlignment="1" applyProtection="1">
      <alignment horizontal="centerContinuous"/>
    </xf>
    <xf numFmtId="0" fontId="2" fillId="0" borderId="0" xfId="0" quotePrefix="1" applyFont="1" applyAlignment="1">
      <alignment horizontal="center"/>
    </xf>
    <xf numFmtId="3" fontId="2" fillId="0" borderId="0" xfId="0" applyNumberFormat="1" applyFont="1"/>
    <xf numFmtId="4" fontId="2" fillId="0" borderId="0" xfId="0" applyNumberFormat="1" applyFont="1"/>
    <xf numFmtId="166" fontId="0" fillId="0" borderId="0" xfId="0" applyNumberFormat="1"/>
    <xf numFmtId="10" fontId="2" fillId="0" borderId="0" xfId="0" applyNumberFormat="1" applyFont="1"/>
    <xf numFmtId="167" fontId="0" fillId="0" borderId="0" xfId="0" applyNumberFormat="1" applyAlignment="1">
      <alignment horizontal="centerContinuous"/>
    </xf>
    <xf numFmtId="167" fontId="0" fillId="0" borderId="0" xfId="0" applyNumberFormat="1"/>
    <xf numFmtId="167" fontId="0" fillId="0" borderId="0" xfId="0" applyNumberFormat="1" applyProtection="1"/>
    <xf numFmtId="167" fontId="0" fillId="0" borderId="0" xfId="0" applyNumberFormat="1" applyAlignment="1" applyProtection="1">
      <alignment horizontal="center"/>
    </xf>
    <xf numFmtId="167" fontId="0" fillId="0" borderId="0" xfId="0" applyNumberFormat="1" applyAlignment="1" applyProtection="1">
      <alignment horizontal="centerContinuous"/>
    </xf>
    <xf numFmtId="1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2" borderId="0" xfId="0" applyNumberFormat="1" applyFont="1" applyFill="1" applyAlignment="1">
      <alignment horizontal="center"/>
    </xf>
    <xf numFmtId="3" fontId="3" fillId="0" borderId="0" xfId="0" applyNumberFormat="1" applyFont="1"/>
    <xf numFmtId="0" fontId="3" fillId="0" borderId="0" xfId="0" applyFont="1"/>
    <xf numFmtId="3" fontId="3" fillId="0" borderId="0" xfId="0" quotePrefix="1" applyNumberFormat="1" applyFont="1" applyAlignment="1">
      <alignment horizontal="center"/>
    </xf>
    <xf numFmtId="3" fontId="3" fillId="2" borderId="0" xfId="0" applyNumberFormat="1" applyFont="1" applyFill="1"/>
    <xf numFmtId="0" fontId="4" fillId="0" borderId="0" xfId="0" applyFont="1" applyAlignment="1" applyProtection="1">
      <alignment horizontal="center"/>
      <protection locked="0"/>
    </xf>
    <xf numFmtId="3" fontId="4" fillId="0" borderId="0" xfId="0" applyNumberFormat="1" applyFont="1" applyAlignment="1" applyProtection="1">
      <alignment horizontal="center"/>
      <protection locked="0"/>
    </xf>
    <xf numFmtId="3" fontId="4" fillId="2" borderId="0" xfId="0" applyNumberFormat="1" applyFont="1" applyFill="1" applyAlignment="1" applyProtection="1">
      <alignment horizontal="center"/>
      <protection locked="0"/>
    </xf>
    <xf numFmtId="37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37" fontId="3" fillId="0" borderId="0" xfId="0" applyNumberFormat="1" applyFont="1"/>
    <xf numFmtId="3" fontId="4" fillId="2" borderId="0" xfId="0" applyNumberFormat="1" applyFont="1" applyFill="1" applyProtection="1">
      <protection locked="0"/>
    </xf>
    <xf numFmtId="168" fontId="3" fillId="0" borderId="0" xfId="0" applyNumberFormat="1" applyFont="1"/>
    <xf numFmtId="0" fontId="3" fillId="0" borderId="0" xfId="0" applyFont="1" applyAlignment="1" applyProtection="1">
      <alignment horizontal="center"/>
    </xf>
    <xf numFmtId="169" fontId="3" fillId="0" borderId="0" xfId="0" applyNumberFormat="1" applyFont="1" applyAlignment="1" applyProtection="1">
      <alignment horizontal="center"/>
    </xf>
    <xf numFmtId="37" fontId="4" fillId="0" borderId="0" xfId="0" applyNumberFormat="1" applyFont="1" applyAlignment="1" applyProtection="1">
      <alignment horizontal="left"/>
      <protection locked="0"/>
    </xf>
    <xf numFmtId="4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 applyAlignment="1" applyProtection="1">
      <protection locked="0"/>
    </xf>
    <xf numFmtId="0" fontId="4" fillId="0" borderId="0" xfId="0" applyFont="1"/>
    <xf numFmtId="3" fontId="4" fillId="0" borderId="0" xfId="0" applyNumberFormat="1" applyFont="1" applyProtection="1">
      <protection locked="0"/>
    </xf>
    <xf numFmtId="165" fontId="0" fillId="0" borderId="0" xfId="0" applyNumberFormat="1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39" fontId="7" fillId="0" borderId="0" xfId="0" applyNumberFormat="1" applyFont="1"/>
    <xf numFmtId="37" fontId="7" fillId="0" borderId="0" xfId="0" applyNumberFormat="1" applyFont="1"/>
    <xf numFmtId="0" fontId="6" fillId="0" borderId="0" xfId="0" quotePrefix="1" applyFont="1" applyAlignment="1" applyProtection="1">
      <alignment horizontal="left"/>
      <protection locked="0"/>
    </xf>
    <xf numFmtId="0" fontId="6" fillId="0" borderId="0" xfId="0" applyFont="1" applyFill="1"/>
    <xf numFmtId="0" fontId="7" fillId="0" borderId="0" xfId="0" applyFont="1"/>
    <xf numFmtId="169" fontId="0" fillId="0" borderId="0" xfId="0" applyNumberFormat="1" applyAlignment="1" applyProtection="1">
      <alignment horizontal="center"/>
    </xf>
    <xf numFmtId="37" fontId="5" fillId="0" borderId="0" xfId="0" applyNumberFormat="1" applyFont="1" applyAlignment="1" applyProtection="1">
      <alignment horizontal="center"/>
      <protection locked="0"/>
    </xf>
    <xf numFmtId="37" fontId="5" fillId="0" borderId="0" xfId="0" applyNumberFormat="1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170" fontId="6" fillId="0" borderId="0" xfId="0" applyNumberFormat="1" applyFont="1" applyProtection="1">
      <protection locked="0"/>
    </xf>
    <xf numFmtId="169" fontId="7" fillId="0" borderId="0" xfId="0" applyNumberFormat="1" applyFont="1" applyAlignment="1" applyProtection="1">
      <alignment horizontal="left"/>
    </xf>
    <xf numFmtId="165" fontId="7" fillId="0" borderId="0" xfId="0" applyNumberFormat="1" applyFont="1"/>
    <xf numFmtId="169" fontId="6" fillId="0" borderId="0" xfId="0" applyNumberFormat="1" applyFont="1" applyProtection="1">
      <protection locked="0"/>
    </xf>
    <xf numFmtId="169" fontId="7" fillId="0" borderId="0" xfId="0" quotePrefix="1" applyNumberFormat="1" applyFont="1" applyAlignment="1" applyProtection="1">
      <alignment horizontal="left"/>
    </xf>
    <xf numFmtId="169" fontId="7" fillId="0" borderId="0" xfId="0" applyNumberFormat="1" applyFont="1" applyProtection="1"/>
    <xf numFmtId="37" fontId="7" fillId="0" borderId="0" xfId="0" applyNumberFormat="1" applyFont="1" applyProtection="1"/>
    <xf numFmtId="37" fontId="6" fillId="0" borderId="0" xfId="0" applyNumberFormat="1" applyFont="1" applyProtection="1">
      <protection locked="0"/>
    </xf>
    <xf numFmtId="1" fontId="2" fillId="0" borderId="0" xfId="0" applyNumberFormat="1" applyFont="1" applyAlignment="1">
      <alignment horizontal="center"/>
    </xf>
    <xf numFmtId="39" fontId="1" fillId="0" borderId="0" xfId="3" applyNumberFormat="1"/>
    <xf numFmtId="37" fontId="1" fillId="0" borderId="0" xfId="3" applyNumberFormat="1"/>
    <xf numFmtId="169" fontId="6" fillId="0" borderId="0" xfId="0" applyNumberFormat="1" applyFont="1" applyAlignment="1" applyProtection="1">
      <alignment horizontal="left"/>
      <protection locked="0"/>
    </xf>
    <xf numFmtId="37" fontId="1" fillId="0" borderId="0" xfId="4" applyNumberFormat="1"/>
    <xf numFmtId="165" fontId="1" fillId="0" borderId="0" xfId="4" applyNumberFormat="1"/>
    <xf numFmtId="0" fontId="1" fillId="0" borderId="0" xfId="2"/>
    <xf numFmtId="39" fontId="1" fillId="0" borderId="0" xfId="2" applyNumberFormat="1"/>
    <xf numFmtId="37" fontId="1" fillId="0" borderId="0" xfId="2" applyNumberFormat="1"/>
    <xf numFmtId="0" fontId="8" fillId="0" borderId="0" xfId="0" quotePrefix="1" applyFont="1" applyAlignment="1" applyProtection="1">
      <alignment horizontal="center"/>
    </xf>
    <xf numFmtId="3" fontId="3" fillId="0" borderId="0" xfId="0" applyNumberFormat="1" applyFont="1" applyAlignment="1">
      <alignment horizontal="right"/>
    </xf>
    <xf numFmtId="0" fontId="7" fillId="0" borderId="0" xfId="0" applyFont="1" applyAlignment="1" applyProtection="1">
      <alignment horizontal="center"/>
    </xf>
    <xf numFmtId="171" fontId="7" fillId="0" borderId="0" xfId="0" applyNumberFormat="1" applyFont="1"/>
    <xf numFmtId="0" fontId="1" fillId="0" borderId="0" xfId="1"/>
  </cellXfs>
  <cellStyles count="5">
    <cellStyle name="Normal" xfId="0" builtinId="0"/>
    <cellStyle name="Normal_Aggregate Screens" xfId="1"/>
    <cellStyle name="Normal_DEP" xfId="2"/>
    <cellStyle name="Normal_FS1" xfId="3"/>
    <cellStyle name="Normal_HOS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0"/>
  <sheetViews>
    <sheetView tabSelected="1" zoomScale="70" zoomScaleNormal="70" workbookViewId="0">
      <selection activeCell="K10" sqref="K10"/>
    </sheetView>
  </sheetViews>
  <sheetFormatPr defaultColWidth="6.88671875" defaultRowHeight="12" x14ac:dyDescent="0.2"/>
  <cols>
    <col min="1" max="1" width="7.21875" style="17" customWidth="1"/>
    <col min="2" max="2" width="6.109375" style="17" bestFit="1" customWidth="1"/>
    <col min="3" max="3" width="42.21875" style="17" customWidth="1"/>
    <col min="4" max="4" width="12" style="17" bestFit="1" customWidth="1"/>
    <col min="5" max="5" width="7.109375" style="17" bestFit="1" customWidth="1"/>
    <col min="6" max="6" width="10" style="17" bestFit="1" customWidth="1"/>
    <col min="7" max="7" width="12" style="17" bestFit="1" customWidth="1"/>
    <col min="8" max="8" width="7.109375" style="17" bestFit="1" customWidth="1"/>
    <col min="9" max="9" width="10" style="17" bestFit="1" customWidth="1"/>
    <col min="10" max="10" width="2.6640625" style="17" customWidth="1"/>
    <col min="11" max="11" width="8.109375" style="17" bestFit="1" customWidth="1"/>
    <col min="12" max="16384" width="6.88671875" style="17"/>
  </cols>
  <sheetData>
    <row r="1" spans="1:11" x14ac:dyDescent="0.2">
      <c r="A1" s="15" t="s">
        <v>50</v>
      </c>
      <c r="B1" s="15"/>
      <c r="C1" s="15"/>
      <c r="D1" s="15"/>
      <c r="E1" s="15"/>
      <c r="F1" s="16"/>
      <c r="G1" s="15"/>
      <c r="H1" s="15"/>
      <c r="I1" s="15"/>
    </row>
    <row r="2" spans="1:11" x14ac:dyDescent="0.2">
      <c r="F2" s="18"/>
      <c r="K2" s="19" t="s">
        <v>71</v>
      </c>
    </row>
    <row r="3" spans="1:11" x14ac:dyDescent="0.2">
      <c r="D3" s="20"/>
      <c r="F3" s="18"/>
      <c r="K3" s="17">
        <v>1</v>
      </c>
    </row>
    <row r="4" spans="1:11" x14ac:dyDescent="0.2">
      <c r="A4" s="16" t="s">
        <v>0</v>
      </c>
      <c r="B4" s="15"/>
      <c r="C4" s="15"/>
      <c r="D4" s="21"/>
      <c r="E4" s="16"/>
      <c r="F4" s="15"/>
      <c r="G4" s="15"/>
      <c r="H4" s="15"/>
      <c r="I4" s="15"/>
    </row>
    <row r="5" spans="1:11" x14ac:dyDescent="0.2">
      <c r="A5" s="16" t="s">
        <v>53</v>
      </c>
      <c r="B5" s="15"/>
      <c r="C5" s="15"/>
      <c r="D5" s="15"/>
      <c r="E5" s="16"/>
      <c r="F5" s="15"/>
      <c r="G5" s="15"/>
      <c r="H5" s="15"/>
      <c r="I5" s="15"/>
    </row>
    <row r="7" spans="1:11" x14ac:dyDescent="0.2">
      <c r="E7" s="76">
        <f>ROUND(+'Aggregate Screens'!C5,0)</f>
        <v>2014</v>
      </c>
      <c r="F7" s="19">
        <f>+E7</f>
        <v>2014</v>
      </c>
      <c r="H7" s="18">
        <f>+F7+1</f>
        <v>2015</v>
      </c>
      <c r="I7" s="19">
        <f>+H7</f>
        <v>2015</v>
      </c>
    </row>
    <row r="8" spans="1:11" x14ac:dyDescent="0.2">
      <c r="A8" s="19"/>
      <c r="B8" s="19"/>
      <c r="C8" s="19"/>
      <c r="D8" s="18" t="s">
        <v>1</v>
      </c>
      <c r="F8" s="22" t="s">
        <v>182</v>
      </c>
      <c r="G8" s="18" t="s">
        <v>1</v>
      </c>
      <c r="I8" s="22" t="s">
        <v>182</v>
      </c>
      <c r="K8" s="19" t="s">
        <v>21</v>
      </c>
    </row>
    <row r="9" spans="1:11" x14ac:dyDescent="0.2">
      <c r="A9" s="19"/>
      <c r="B9" s="19" t="s">
        <v>51</v>
      </c>
      <c r="C9" s="19" t="s">
        <v>52</v>
      </c>
      <c r="D9" s="18" t="s">
        <v>2</v>
      </c>
      <c r="E9" s="18" t="s">
        <v>3</v>
      </c>
      <c r="F9" s="18" t="s">
        <v>3</v>
      </c>
      <c r="G9" s="18" t="s">
        <v>2</v>
      </c>
      <c r="H9" s="18" t="s">
        <v>3</v>
      </c>
      <c r="I9" s="18" t="s">
        <v>3</v>
      </c>
      <c r="K9" s="19" t="s">
        <v>181</v>
      </c>
    </row>
    <row r="10" spans="1:11" x14ac:dyDescent="0.2">
      <c r="B10" s="17">
        <f>+'Aggregate Screens'!A5</f>
        <v>1</v>
      </c>
      <c r="C10" s="17" t="str">
        <f>+'Aggregate Screens'!B5</f>
        <v>SWEDISH MEDICAL CENTER - FIRST HILL</v>
      </c>
      <c r="D10" s="23">
        <f>ROUND(+'Aggregate Screens'!G5,0)</f>
        <v>3302095918</v>
      </c>
      <c r="E10" s="23">
        <f>ROUND(+'Aggregate Screens'!AN5,0)</f>
        <v>54386</v>
      </c>
      <c r="F10" s="24">
        <f>IF(D10=0,"",IF(E10=0,"",ROUND(D10/E10,2)))</f>
        <v>60715.92</v>
      </c>
      <c r="G10" s="23">
        <f>ROUND(+'Aggregate Screens'!G111,0)</f>
        <v>3543189488</v>
      </c>
      <c r="H10" s="23">
        <f>ROUND(+'Aggregate Screens'!AN111,0)</f>
        <v>67394</v>
      </c>
      <c r="I10" s="24">
        <f>IF(G10=0,"",IF(H10=0,"",ROUND(G10/H10,2)))</f>
        <v>52574.26</v>
      </c>
      <c r="K10" s="26">
        <f>IF(D10=0,"",IF(E10=0,"",IF(G10=0,"",IF(H10=0,"",ROUND(I10/F10-1,4)))))</f>
        <v>-0.1341</v>
      </c>
    </row>
    <row r="11" spans="1:11" x14ac:dyDescent="0.2">
      <c r="B11" s="17">
        <f>+'Aggregate Screens'!A6</f>
        <v>3</v>
      </c>
      <c r="C11" s="17" t="str">
        <f>+'Aggregate Screens'!B6</f>
        <v>SWEDISH MEDICAL CENTER - CHERRY HILL</v>
      </c>
      <c r="D11" s="23">
        <f>ROUND(+'Aggregate Screens'!G6,0)</f>
        <v>1525577705</v>
      </c>
      <c r="E11" s="23">
        <f>ROUND(+'Aggregate Screens'!AN6,0)</f>
        <v>28590</v>
      </c>
      <c r="F11" s="24">
        <f t="shared" ref="F11:F74" si="0">IF(D11=0,"",IF(E11=0,"",ROUND(D11/E11,2)))</f>
        <v>53360.54</v>
      </c>
      <c r="G11" s="23">
        <f>ROUND(+'Aggregate Screens'!G112,0)</f>
        <v>1667865050</v>
      </c>
      <c r="H11" s="23">
        <f>ROUND(+'Aggregate Screens'!AN112,0)</f>
        <v>28638</v>
      </c>
      <c r="I11" s="24">
        <f t="shared" ref="I11:I74" si="1">IF(G11=0,"",IF(H11=0,"",ROUND(G11/H11,2)))</f>
        <v>58239.58</v>
      </c>
      <c r="K11" s="26">
        <f t="shared" ref="K11:K74" si="2">IF(D11=0,"",IF(E11=0,"",IF(G11=0,"",IF(H11=0,"",ROUND(I11/F11-1,4)))))</f>
        <v>9.1399999999999995E-2</v>
      </c>
    </row>
    <row r="12" spans="1:11" x14ac:dyDescent="0.2">
      <c r="B12" s="17">
        <f>+'Aggregate Screens'!A7</f>
        <v>8</v>
      </c>
      <c r="C12" s="17" t="str">
        <f>+'Aggregate Screens'!B7</f>
        <v>KLICKITAT VALLEY HEALTH</v>
      </c>
      <c r="D12" s="23">
        <f>ROUND(+'Aggregate Screens'!G7,0)</f>
        <v>34061437</v>
      </c>
      <c r="E12" s="23">
        <f>ROUND(+'Aggregate Screens'!AN7,0)</f>
        <v>1141</v>
      </c>
      <c r="F12" s="24">
        <f t="shared" si="0"/>
        <v>29852.27</v>
      </c>
      <c r="G12" s="23">
        <f>ROUND(+'Aggregate Screens'!G113,0)</f>
        <v>35638075</v>
      </c>
      <c r="H12" s="23">
        <f>ROUND(+'Aggregate Screens'!AN113,0)</f>
        <v>1089</v>
      </c>
      <c r="I12" s="24">
        <f t="shared" si="1"/>
        <v>32725.51</v>
      </c>
      <c r="K12" s="26">
        <f t="shared" si="2"/>
        <v>9.6199999999999994E-2</v>
      </c>
    </row>
    <row r="13" spans="1:11" x14ac:dyDescent="0.2">
      <c r="B13" s="17">
        <f>+'Aggregate Screens'!A8</f>
        <v>10</v>
      </c>
      <c r="C13" s="17" t="str">
        <f>+'Aggregate Screens'!B8</f>
        <v>VIRGINIA MASON MEDICAL CENTER</v>
      </c>
      <c r="D13" s="23">
        <f>ROUND(+'Aggregate Screens'!G8,0)</f>
        <v>2012240032</v>
      </c>
      <c r="E13" s="23">
        <f>ROUND(+'Aggregate Screens'!AN8,0)</f>
        <v>36445</v>
      </c>
      <c r="F13" s="24">
        <f t="shared" si="0"/>
        <v>55213.06</v>
      </c>
      <c r="G13" s="23">
        <f>ROUND(+'Aggregate Screens'!G114,0)</f>
        <v>2107499167</v>
      </c>
      <c r="H13" s="23">
        <f>ROUND(+'Aggregate Screens'!AN114,0)</f>
        <v>67662</v>
      </c>
      <c r="I13" s="24">
        <f t="shared" si="1"/>
        <v>31147.46</v>
      </c>
      <c r="K13" s="26">
        <f t="shared" si="2"/>
        <v>-0.43590000000000001</v>
      </c>
    </row>
    <row r="14" spans="1:11" x14ac:dyDescent="0.2">
      <c r="B14" s="17">
        <f>+'Aggregate Screens'!A9</f>
        <v>14</v>
      </c>
      <c r="C14" s="17" t="str">
        <f>+'Aggregate Screens'!B9</f>
        <v>SEATTLE CHILDRENS HOSPITAL</v>
      </c>
      <c r="D14" s="23">
        <f>ROUND(+'Aggregate Screens'!G9,0)</f>
        <v>1870722051</v>
      </c>
      <c r="E14" s="23">
        <f>ROUND(+'Aggregate Screens'!AN9,0)</f>
        <v>31607</v>
      </c>
      <c r="F14" s="24">
        <f t="shared" si="0"/>
        <v>59186.95</v>
      </c>
      <c r="G14" s="23">
        <f>ROUND(+'Aggregate Screens'!G115,0)</f>
        <v>2018295478</v>
      </c>
      <c r="H14" s="23">
        <f>ROUND(+'Aggregate Screens'!AN115,0)</f>
        <v>33789</v>
      </c>
      <c r="I14" s="24">
        <f t="shared" si="1"/>
        <v>59732.32</v>
      </c>
      <c r="K14" s="26">
        <f t="shared" si="2"/>
        <v>9.1999999999999998E-3</v>
      </c>
    </row>
    <row r="15" spans="1:11" x14ac:dyDescent="0.2">
      <c r="B15" s="17">
        <f>+'Aggregate Screens'!A10</f>
        <v>20</v>
      </c>
      <c r="C15" s="17" t="str">
        <f>+'Aggregate Screens'!B10</f>
        <v>GROUP HEALTH CENTRAL HOSPITAL</v>
      </c>
      <c r="D15" s="23">
        <f>ROUND(+'Aggregate Screens'!G10,0)</f>
        <v>40228746</v>
      </c>
      <c r="E15" s="23">
        <f>ROUND(+'Aggregate Screens'!AN10,0)</f>
        <v>980</v>
      </c>
      <c r="F15" s="24">
        <f t="shared" si="0"/>
        <v>41049.74</v>
      </c>
      <c r="G15" s="23">
        <f>ROUND(+'Aggregate Screens'!G116,0)</f>
        <v>23375390</v>
      </c>
      <c r="H15" s="23">
        <f>ROUND(+'Aggregate Screens'!AN116,0)</f>
        <v>570</v>
      </c>
      <c r="I15" s="24">
        <f t="shared" si="1"/>
        <v>41009.46</v>
      </c>
      <c r="K15" s="26">
        <f t="shared" si="2"/>
        <v>-1E-3</v>
      </c>
    </row>
    <row r="16" spans="1:11" x14ac:dyDescent="0.2">
      <c r="B16" s="17">
        <f>+'Aggregate Screens'!A11</f>
        <v>21</v>
      </c>
      <c r="C16" s="17" t="str">
        <f>+'Aggregate Screens'!B11</f>
        <v>NEWPORT HOSPITAL AND HEALTH SERVICES</v>
      </c>
      <c r="D16" s="23">
        <f>ROUND(+'Aggregate Screens'!G11,0)</f>
        <v>38463358</v>
      </c>
      <c r="E16" s="23">
        <f>ROUND(+'Aggregate Screens'!AN11,0)</f>
        <v>1785</v>
      </c>
      <c r="F16" s="24">
        <f t="shared" si="0"/>
        <v>21548.1</v>
      </c>
      <c r="G16" s="23">
        <f>ROUND(+'Aggregate Screens'!G117,0)</f>
        <v>41779988</v>
      </c>
      <c r="H16" s="23">
        <f>ROUND(+'Aggregate Screens'!AN117,0)</f>
        <v>2056</v>
      </c>
      <c r="I16" s="24">
        <f t="shared" si="1"/>
        <v>20321.009999999998</v>
      </c>
      <c r="K16" s="26">
        <f t="shared" si="2"/>
        <v>-5.6899999999999999E-2</v>
      </c>
    </row>
    <row r="17" spans="2:11" x14ac:dyDescent="0.2">
      <c r="B17" s="17">
        <f>+'Aggregate Screens'!A12</f>
        <v>22</v>
      </c>
      <c r="C17" s="17" t="str">
        <f>+'Aggregate Screens'!B12</f>
        <v>LOURDES MEDICAL CENTER</v>
      </c>
      <c r="D17" s="23">
        <f>ROUND(+'Aggregate Screens'!G12,0)</f>
        <v>217316481</v>
      </c>
      <c r="E17" s="23">
        <f>ROUND(+'Aggregate Screens'!AN12,0)</f>
        <v>5451</v>
      </c>
      <c r="F17" s="24">
        <f t="shared" si="0"/>
        <v>39867.269999999997</v>
      </c>
      <c r="G17" s="23">
        <f>ROUND(+'Aggregate Screens'!G118,0)</f>
        <v>233108574</v>
      </c>
      <c r="H17" s="23">
        <f>ROUND(+'Aggregate Screens'!AN118,0)</f>
        <v>5984</v>
      </c>
      <c r="I17" s="24">
        <f t="shared" si="1"/>
        <v>38955.31</v>
      </c>
      <c r="K17" s="26">
        <f t="shared" si="2"/>
        <v>-2.29E-2</v>
      </c>
    </row>
    <row r="18" spans="2:11" x14ac:dyDescent="0.2">
      <c r="B18" s="17">
        <f>+'Aggregate Screens'!A13</f>
        <v>23</v>
      </c>
      <c r="C18" s="17" t="str">
        <f>+'Aggregate Screens'!B13</f>
        <v>THREE RIVERS HOSPITAL</v>
      </c>
      <c r="D18" s="23">
        <f>ROUND(+'Aggregate Screens'!G13,0)</f>
        <v>17660190</v>
      </c>
      <c r="E18" s="23">
        <f>ROUND(+'Aggregate Screens'!AN13,0)</f>
        <v>954</v>
      </c>
      <c r="F18" s="24">
        <f t="shared" si="0"/>
        <v>18511.73</v>
      </c>
      <c r="G18" s="23">
        <f>ROUND(+'Aggregate Screens'!G119,0)</f>
        <v>19694182</v>
      </c>
      <c r="H18" s="23">
        <f>ROUND(+'Aggregate Screens'!AN119,0)</f>
        <v>991</v>
      </c>
      <c r="I18" s="24">
        <f t="shared" si="1"/>
        <v>19873.04</v>
      </c>
      <c r="K18" s="26">
        <f t="shared" si="2"/>
        <v>7.3499999999999996E-2</v>
      </c>
    </row>
    <row r="19" spans="2:11" x14ac:dyDescent="0.2">
      <c r="B19" s="17">
        <f>+'Aggregate Screens'!A14</f>
        <v>26</v>
      </c>
      <c r="C19" s="17" t="str">
        <f>+'Aggregate Screens'!B14</f>
        <v>PEACEHEALTH ST JOHN MEDICAL CENTER</v>
      </c>
      <c r="D19" s="23">
        <f>ROUND(+'Aggregate Screens'!G14,0)</f>
        <v>616858471</v>
      </c>
      <c r="E19" s="23">
        <f>ROUND(+'Aggregate Screens'!AN14,0)</f>
        <v>20321</v>
      </c>
      <c r="F19" s="24">
        <f t="shared" si="0"/>
        <v>30355.71</v>
      </c>
      <c r="G19" s="23">
        <f>ROUND(+'Aggregate Screens'!G120,0)</f>
        <v>675707379</v>
      </c>
      <c r="H19" s="23">
        <f>ROUND(+'Aggregate Screens'!AN120,0)</f>
        <v>20706</v>
      </c>
      <c r="I19" s="24">
        <f t="shared" si="1"/>
        <v>32633.41</v>
      </c>
      <c r="K19" s="26">
        <f t="shared" si="2"/>
        <v>7.4999999999999997E-2</v>
      </c>
    </row>
    <row r="20" spans="2:11" x14ac:dyDescent="0.2">
      <c r="B20" s="17">
        <f>+'Aggregate Screens'!A15</f>
        <v>29</v>
      </c>
      <c r="C20" s="17" t="str">
        <f>+'Aggregate Screens'!B15</f>
        <v>HARBORVIEW MEDICAL CENTER</v>
      </c>
      <c r="D20" s="23">
        <f>ROUND(+'Aggregate Screens'!G15,0)</f>
        <v>1916945000</v>
      </c>
      <c r="E20" s="23">
        <f>ROUND(+'Aggregate Screens'!AN15,0)</f>
        <v>43257</v>
      </c>
      <c r="F20" s="24">
        <f t="shared" si="0"/>
        <v>44315.26</v>
      </c>
      <c r="G20" s="23">
        <f>ROUND(+'Aggregate Screens'!G121,0)</f>
        <v>2099326843</v>
      </c>
      <c r="H20" s="23">
        <f>ROUND(+'Aggregate Screens'!AN121,0)</f>
        <v>44458</v>
      </c>
      <c r="I20" s="24">
        <f t="shared" si="1"/>
        <v>47220.45</v>
      </c>
      <c r="K20" s="26">
        <f t="shared" si="2"/>
        <v>6.5600000000000006E-2</v>
      </c>
    </row>
    <row r="21" spans="2:11" x14ac:dyDescent="0.2">
      <c r="B21" s="17">
        <f>+'Aggregate Screens'!A16</f>
        <v>32</v>
      </c>
      <c r="C21" s="17" t="str">
        <f>+'Aggregate Screens'!B16</f>
        <v>ST JOSEPH MEDICAL CENTER</v>
      </c>
      <c r="D21" s="23">
        <f>ROUND(+'Aggregate Screens'!G16,0)</f>
        <v>2242833844</v>
      </c>
      <c r="E21" s="23">
        <f>ROUND(+'Aggregate Screens'!AN16,0)</f>
        <v>44012</v>
      </c>
      <c r="F21" s="24">
        <f t="shared" si="0"/>
        <v>50959.6</v>
      </c>
      <c r="G21" s="23">
        <f>ROUND(+'Aggregate Screens'!G122,0)</f>
        <v>2450746243</v>
      </c>
      <c r="H21" s="23">
        <f>ROUND(+'Aggregate Screens'!AN122,0)</f>
        <v>45185</v>
      </c>
      <c r="I21" s="24">
        <f t="shared" si="1"/>
        <v>54238.05</v>
      </c>
      <c r="K21" s="26">
        <f t="shared" si="2"/>
        <v>6.4299999999999996E-2</v>
      </c>
    </row>
    <row r="22" spans="2:11" x14ac:dyDescent="0.2">
      <c r="B22" s="17">
        <f>+'Aggregate Screens'!A17</f>
        <v>35</v>
      </c>
      <c r="C22" s="17" t="str">
        <f>+'Aggregate Screens'!B17</f>
        <v>ST ELIZABETH HOSPITAL</v>
      </c>
      <c r="D22" s="23">
        <f>ROUND(+'Aggregate Screens'!G17,0)</f>
        <v>132962270</v>
      </c>
      <c r="E22" s="23">
        <f>ROUND(+'Aggregate Screens'!AN17,0)</f>
        <v>3194</v>
      </c>
      <c r="F22" s="24">
        <f t="shared" si="0"/>
        <v>41628.76</v>
      </c>
      <c r="G22" s="23">
        <f>ROUND(+'Aggregate Screens'!G123,0)</f>
        <v>151841881</v>
      </c>
      <c r="H22" s="23">
        <f>ROUND(+'Aggregate Screens'!AN123,0)</f>
        <v>3748</v>
      </c>
      <c r="I22" s="24">
        <f t="shared" si="1"/>
        <v>40512.78</v>
      </c>
      <c r="K22" s="26">
        <f t="shared" si="2"/>
        <v>-2.6800000000000001E-2</v>
      </c>
    </row>
    <row r="23" spans="2:11" x14ac:dyDescent="0.2">
      <c r="B23" s="17">
        <f>+'Aggregate Screens'!A18</f>
        <v>37</v>
      </c>
      <c r="C23" s="17" t="str">
        <f>+'Aggregate Screens'!B18</f>
        <v>DEACONESS HOSPITAL</v>
      </c>
      <c r="D23" s="23">
        <f>ROUND(+'Aggregate Screens'!G18,0)</f>
        <v>1010129416</v>
      </c>
      <c r="E23" s="23">
        <f>ROUND(+'Aggregate Screens'!AN18,0)</f>
        <v>24757</v>
      </c>
      <c r="F23" s="24">
        <f t="shared" si="0"/>
        <v>40801.769999999997</v>
      </c>
      <c r="G23" s="23">
        <f>ROUND(+'Aggregate Screens'!G124,0)</f>
        <v>1167493909</v>
      </c>
      <c r="H23" s="23">
        <f>ROUND(+'Aggregate Screens'!AN124,0)</f>
        <v>24271</v>
      </c>
      <c r="I23" s="24">
        <f t="shared" si="1"/>
        <v>48102.42</v>
      </c>
      <c r="K23" s="26">
        <f t="shared" si="2"/>
        <v>0.1789</v>
      </c>
    </row>
    <row r="24" spans="2:11" x14ac:dyDescent="0.2">
      <c r="B24" s="17">
        <f>+'Aggregate Screens'!A19</f>
        <v>38</v>
      </c>
      <c r="C24" s="17" t="str">
        <f>+'Aggregate Screens'!B19</f>
        <v>OLYMPIC MEDICAL CENTER</v>
      </c>
      <c r="D24" s="23">
        <f>ROUND(+'Aggregate Screens'!G19,0)</f>
        <v>281058911</v>
      </c>
      <c r="E24" s="23">
        <f>ROUND(+'Aggregate Screens'!AN19,0)</f>
        <v>15106</v>
      </c>
      <c r="F24" s="24">
        <f t="shared" si="0"/>
        <v>18605.78</v>
      </c>
      <c r="G24" s="23">
        <f>ROUND(+'Aggregate Screens'!G125,0)</f>
        <v>308879814</v>
      </c>
      <c r="H24" s="23">
        <f>ROUND(+'Aggregate Screens'!AN125,0)</f>
        <v>14864</v>
      </c>
      <c r="I24" s="24">
        <f t="shared" si="1"/>
        <v>20780.400000000001</v>
      </c>
      <c r="K24" s="26">
        <f t="shared" si="2"/>
        <v>0.1169</v>
      </c>
    </row>
    <row r="25" spans="2:11" x14ac:dyDescent="0.2">
      <c r="B25" s="17">
        <f>+'Aggregate Screens'!A20</f>
        <v>39</v>
      </c>
      <c r="C25" s="17" t="str">
        <f>+'Aggregate Screens'!B20</f>
        <v>TRIOS HEALTH</v>
      </c>
      <c r="D25" s="23">
        <f>ROUND(+'Aggregate Screens'!G20,0)</f>
        <v>432932312</v>
      </c>
      <c r="E25" s="23">
        <f>ROUND(+'Aggregate Screens'!AN20,0)</f>
        <v>14697</v>
      </c>
      <c r="F25" s="24">
        <f t="shared" si="0"/>
        <v>29457.19</v>
      </c>
      <c r="G25" s="23">
        <f>ROUND(+'Aggregate Screens'!G126,0)</f>
        <v>489223046</v>
      </c>
      <c r="H25" s="23">
        <f>ROUND(+'Aggregate Screens'!AN126,0)</f>
        <v>15632</v>
      </c>
      <c r="I25" s="24">
        <f t="shared" si="1"/>
        <v>31296.25</v>
      </c>
      <c r="K25" s="26">
        <f t="shared" si="2"/>
        <v>6.2399999999999997E-2</v>
      </c>
    </row>
    <row r="26" spans="2:11" x14ac:dyDescent="0.2">
      <c r="B26" s="17">
        <f>+'Aggregate Screens'!A21</f>
        <v>42</v>
      </c>
      <c r="C26" s="17" t="str">
        <f>+'Aggregate Screens'!B21</f>
        <v>SHRINE HOSPITAL SPOKANE</v>
      </c>
      <c r="D26" s="23">
        <f>ROUND(+'Aggregate Screens'!G21,0)</f>
        <v>0</v>
      </c>
      <c r="E26" s="23">
        <f>ROUND(+'Aggregate Screens'!AN21,0)</f>
        <v>0</v>
      </c>
      <c r="F26" s="24" t="str">
        <f t="shared" si="0"/>
        <v/>
      </c>
      <c r="G26" s="23">
        <f>ROUND(+'Aggregate Screens'!G127,0)</f>
        <v>35017530</v>
      </c>
      <c r="H26" s="23">
        <f>ROUND(+'Aggregate Screens'!AN127,0)</f>
        <v>1048</v>
      </c>
      <c r="I26" s="24">
        <f t="shared" si="1"/>
        <v>33413.67</v>
      </c>
      <c r="K26" s="26" t="str">
        <f t="shared" si="2"/>
        <v/>
      </c>
    </row>
    <row r="27" spans="2:11" x14ac:dyDescent="0.2">
      <c r="B27" s="17">
        <f>+'Aggregate Screens'!A22</f>
        <v>43</v>
      </c>
      <c r="C27" s="17" t="str">
        <f>+'Aggregate Screens'!B22</f>
        <v>WALLA WALLA GENERAL HOSPITAL</v>
      </c>
      <c r="D27" s="23">
        <f>ROUND(+'Aggregate Screens'!G22,0)</f>
        <v>145272061</v>
      </c>
      <c r="E27" s="23">
        <f>ROUND(+'Aggregate Screens'!AN22,0)</f>
        <v>4733</v>
      </c>
      <c r="F27" s="24">
        <f t="shared" si="0"/>
        <v>30693.439999999999</v>
      </c>
      <c r="G27" s="23">
        <f>ROUND(+'Aggregate Screens'!G128,0)</f>
        <v>0</v>
      </c>
      <c r="H27" s="23">
        <f>ROUND(+'Aggregate Screens'!AN128,0)</f>
        <v>0</v>
      </c>
      <c r="I27" s="24" t="str">
        <f t="shared" si="1"/>
        <v/>
      </c>
      <c r="K27" s="26" t="str">
        <f t="shared" si="2"/>
        <v/>
      </c>
    </row>
    <row r="28" spans="2:11" x14ac:dyDescent="0.2">
      <c r="B28" s="17">
        <f>+'Aggregate Screens'!A23</f>
        <v>45</v>
      </c>
      <c r="C28" s="17" t="str">
        <f>+'Aggregate Screens'!B23</f>
        <v>COLUMBIA BASIN HOSPITAL</v>
      </c>
      <c r="D28" s="23">
        <f>ROUND(+'Aggregate Screens'!G23,0)</f>
        <v>19221933</v>
      </c>
      <c r="E28" s="23">
        <f>ROUND(+'Aggregate Screens'!AN23,0)</f>
        <v>1095</v>
      </c>
      <c r="F28" s="24">
        <f t="shared" si="0"/>
        <v>17554.28</v>
      </c>
      <c r="G28" s="23">
        <f>ROUND(+'Aggregate Screens'!G129,0)</f>
        <v>19477006</v>
      </c>
      <c r="H28" s="23">
        <f>ROUND(+'Aggregate Screens'!AN129,0)</f>
        <v>870</v>
      </c>
      <c r="I28" s="24">
        <f t="shared" si="1"/>
        <v>22387.360000000001</v>
      </c>
      <c r="K28" s="26">
        <f t="shared" si="2"/>
        <v>0.27529999999999999</v>
      </c>
    </row>
    <row r="29" spans="2:11" x14ac:dyDescent="0.2">
      <c r="B29" s="17">
        <f>+'Aggregate Screens'!A24</f>
        <v>46</v>
      </c>
      <c r="C29" s="17" t="str">
        <f>+'Aggregate Screens'!B24</f>
        <v>PMH MEDICAL CENTER</v>
      </c>
      <c r="D29" s="23">
        <f>ROUND(+'Aggregate Screens'!G24,0)</f>
        <v>0</v>
      </c>
      <c r="E29" s="23">
        <f>ROUND(+'Aggregate Screens'!AN24,0)</f>
        <v>0</v>
      </c>
      <c r="F29" s="24" t="str">
        <f t="shared" si="0"/>
        <v/>
      </c>
      <c r="G29" s="23">
        <f>ROUND(+'Aggregate Screens'!G130,0)</f>
        <v>91280329</v>
      </c>
      <c r="H29" s="23">
        <f>ROUND(+'Aggregate Screens'!AN130,0)</f>
        <v>2267</v>
      </c>
      <c r="I29" s="24">
        <f t="shared" si="1"/>
        <v>40264.81</v>
      </c>
      <c r="K29" s="26" t="str">
        <f t="shared" si="2"/>
        <v/>
      </c>
    </row>
    <row r="30" spans="2:11" x14ac:dyDescent="0.2">
      <c r="B30" s="17">
        <f>+'Aggregate Screens'!A25</f>
        <v>50</v>
      </c>
      <c r="C30" s="17" t="str">
        <f>+'Aggregate Screens'!B25</f>
        <v>PROVIDENCE ST MARY MEDICAL CENTER</v>
      </c>
      <c r="D30" s="23">
        <f>ROUND(+'Aggregate Screens'!G25,0)</f>
        <v>366616104</v>
      </c>
      <c r="E30" s="23">
        <f>ROUND(+'Aggregate Screens'!AN25,0)</f>
        <v>11987</v>
      </c>
      <c r="F30" s="24">
        <f t="shared" si="0"/>
        <v>30584.48</v>
      </c>
      <c r="G30" s="23">
        <f>ROUND(+'Aggregate Screens'!G131,0)</f>
        <v>408539589</v>
      </c>
      <c r="H30" s="23">
        <f>ROUND(+'Aggregate Screens'!AN131,0)</f>
        <v>13181</v>
      </c>
      <c r="I30" s="24">
        <f t="shared" si="1"/>
        <v>30994.58</v>
      </c>
      <c r="K30" s="26">
        <f t="shared" si="2"/>
        <v>1.34E-2</v>
      </c>
    </row>
    <row r="31" spans="2:11" x14ac:dyDescent="0.2">
      <c r="B31" s="17">
        <f>+'Aggregate Screens'!A26</f>
        <v>54</v>
      </c>
      <c r="C31" s="17" t="str">
        <f>+'Aggregate Screens'!B26</f>
        <v>FORKS COMMUNITY HOSPITAL</v>
      </c>
      <c r="D31" s="23">
        <f>ROUND(+'Aggregate Screens'!G26,0)</f>
        <v>39211866</v>
      </c>
      <c r="E31" s="23">
        <f>ROUND(+'Aggregate Screens'!AN26,0)</f>
        <v>1330</v>
      </c>
      <c r="F31" s="24">
        <f t="shared" si="0"/>
        <v>29482.61</v>
      </c>
      <c r="G31" s="23">
        <f>ROUND(+'Aggregate Screens'!G132,0)</f>
        <v>39955049</v>
      </c>
      <c r="H31" s="23">
        <f>ROUND(+'Aggregate Screens'!AN132,0)</f>
        <v>1304</v>
      </c>
      <c r="I31" s="24">
        <f t="shared" si="1"/>
        <v>30640.38</v>
      </c>
      <c r="K31" s="26">
        <f t="shared" si="2"/>
        <v>3.9300000000000002E-2</v>
      </c>
    </row>
    <row r="32" spans="2:11" x14ac:dyDescent="0.2">
      <c r="B32" s="17">
        <f>+'Aggregate Screens'!A27</f>
        <v>56</v>
      </c>
      <c r="C32" s="17" t="str">
        <f>+'Aggregate Screens'!B27</f>
        <v>WILLAPA HARBOR HOSPITAL</v>
      </c>
      <c r="D32" s="23">
        <f>ROUND(+'Aggregate Screens'!G27,0)</f>
        <v>23873012</v>
      </c>
      <c r="E32" s="23">
        <f>ROUND(+'Aggregate Screens'!AN27,0)</f>
        <v>1037</v>
      </c>
      <c r="F32" s="24">
        <f t="shared" si="0"/>
        <v>23021.23</v>
      </c>
      <c r="G32" s="23">
        <f>ROUND(+'Aggregate Screens'!G133,0)</f>
        <v>24684025</v>
      </c>
      <c r="H32" s="23">
        <f>ROUND(+'Aggregate Screens'!AN133,0)</f>
        <v>1121</v>
      </c>
      <c r="I32" s="24">
        <f t="shared" si="1"/>
        <v>22019.65</v>
      </c>
      <c r="K32" s="26">
        <f t="shared" si="2"/>
        <v>-4.3499999999999997E-2</v>
      </c>
    </row>
    <row r="33" spans="2:11" x14ac:dyDescent="0.2">
      <c r="B33" s="17">
        <f>+'Aggregate Screens'!A28</f>
        <v>58</v>
      </c>
      <c r="C33" s="17" t="str">
        <f>+'Aggregate Screens'!B28</f>
        <v>YAKIMA VALLEY MEMORIAL HOSPITAL</v>
      </c>
      <c r="D33" s="23">
        <f>ROUND(+'Aggregate Screens'!G28,0)</f>
        <v>869436855</v>
      </c>
      <c r="E33" s="23">
        <f>ROUND(+'Aggregate Screens'!AN28,0)</f>
        <v>34975</v>
      </c>
      <c r="F33" s="24">
        <f t="shared" si="0"/>
        <v>24858.81</v>
      </c>
      <c r="G33" s="23">
        <f>ROUND(+'Aggregate Screens'!G134,0)</f>
        <v>939156729</v>
      </c>
      <c r="H33" s="23">
        <f>ROUND(+'Aggregate Screens'!AN134,0)</f>
        <v>33577</v>
      </c>
      <c r="I33" s="24">
        <f t="shared" si="1"/>
        <v>27970.240000000002</v>
      </c>
      <c r="K33" s="26">
        <f t="shared" si="2"/>
        <v>0.12520000000000001</v>
      </c>
    </row>
    <row r="34" spans="2:11" x14ac:dyDescent="0.2">
      <c r="B34" s="17">
        <f>+'Aggregate Screens'!A29</f>
        <v>63</v>
      </c>
      <c r="C34" s="17" t="str">
        <f>+'Aggregate Screens'!B29</f>
        <v>GRAYS HARBOR COMMUNITY HOSPITAL</v>
      </c>
      <c r="D34" s="23">
        <f>ROUND(+'Aggregate Screens'!G29,0)</f>
        <v>359450306</v>
      </c>
      <c r="E34" s="23">
        <f>ROUND(+'Aggregate Screens'!AN29,0)</f>
        <v>10620</v>
      </c>
      <c r="F34" s="24">
        <f t="shared" si="0"/>
        <v>33846.54</v>
      </c>
      <c r="G34" s="23">
        <f>ROUND(+'Aggregate Screens'!G135,0)</f>
        <v>377004651</v>
      </c>
      <c r="H34" s="23">
        <f>ROUND(+'Aggregate Screens'!AN135,0)</f>
        <v>10489</v>
      </c>
      <c r="I34" s="24">
        <f t="shared" si="1"/>
        <v>35942.86</v>
      </c>
      <c r="K34" s="26">
        <f t="shared" si="2"/>
        <v>6.1899999999999997E-2</v>
      </c>
    </row>
    <row r="35" spans="2:11" x14ac:dyDescent="0.2">
      <c r="B35" s="17">
        <f>+'Aggregate Screens'!A30</f>
        <v>78</v>
      </c>
      <c r="C35" s="17" t="str">
        <f>+'Aggregate Screens'!B30</f>
        <v>SAMARITAN HEALTHCARE</v>
      </c>
      <c r="D35" s="23">
        <f>ROUND(+'Aggregate Screens'!G30,0)</f>
        <v>166084011</v>
      </c>
      <c r="E35" s="23">
        <f>ROUND(+'Aggregate Screens'!AN30,0)</f>
        <v>5534</v>
      </c>
      <c r="F35" s="24">
        <f t="shared" si="0"/>
        <v>30011.57</v>
      </c>
      <c r="G35" s="23">
        <f>ROUND(+'Aggregate Screens'!G136,0)</f>
        <v>186248139</v>
      </c>
      <c r="H35" s="23">
        <f>ROUND(+'Aggregate Screens'!AN136,0)</f>
        <v>5523</v>
      </c>
      <c r="I35" s="24">
        <f t="shared" si="1"/>
        <v>33722.28</v>
      </c>
      <c r="K35" s="26">
        <f t="shared" si="2"/>
        <v>0.1236</v>
      </c>
    </row>
    <row r="36" spans="2:11" x14ac:dyDescent="0.2">
      <c r="B36" s="17">
        <f>+'Aggregate Screens'!A31</f>
        <v>79</v>
      </c>
      <c r="C36" s="17" t="str">
        <f>+'Aggregate Screens'!B31</f>
        <v>OCEAN BEACH HOSPITAL</v>
      </c>
      <c r="D36" s="23">
        <f>ROUND(+'Aggregate Screens'!G31,0)</f>
        <v>31002376</v>
      </c>
      <c r="E36" s="23">
        <f>ROUND(+'Aggregate Screens'!AN31,0)</f>
        <v>5958</v>
      </c>
      <c r="F36" s="24">
        <f t="shared" si="0"/>
        <v>5203.49</v>
      </c>
      <c r="G36" s="23">
        <f>ROUND(+'Aggregate Screens'!G137,0)</f>
        <v>32797644</v>
      </c>
      <c r="H36" s="23">
        <f>ROUND(+'Aggregate Screens'!AN137,0)</f>
        <v>5110</v>
      </c>
      <c r="I36" s="24">
        <f t="shared" si="1"/>
        <v>6418.33</v>
      </c>
      <c r="K36" s="26">
        <f t="shared" si="2"/>
        <v>0.23350000000000001</v>
      </c>
    </row>
    <row r="37" spans="2:11" x14ac:dyDescent="0.2">
      <c r="B37" s="17">
        <f>+'Aggregate Screens'!A32</f>
        <v>80</v>
      </c>
      <c r="C37" s="17" t="str">
        <f>+'Aggregate Screens'!B32</f>
        <v>ODESSA MEMORIAL HEALTHCARE CENTER</v>
      </c>
      <c r="D37" s="23">
        <f>ROUND(+'Aggregate Screens'!G32,0)</f>
        <v>5077956</v>
      </c>
      <c r="E37" s="23">
        <f>ROUND(+'Aggregate Screens'!AN32,0)</f>
        <v>63</v>
      </c>
      <c r="F37" s="24">
        <f t="shared" si="0"/>
        <v>80602.48</v>
      </c>
      <c r="G37" s="23">
        <f>ROUND(+'Aggregate Screens'!G138,0)</f>
        <v>5510518</v>
      </c>
      <c r="H37" s="23">
        <f>ROUND(+'Aggregate Screens'!AN138,0)</f>
        <v>71</v>
      </c>
      <c r="I37" s="24">
        <f t="shared" si="1"/>
        <v>77612.929999999993</v>
      </c>
      <c r="K37" s="26">
        <f t="shared" si="2"/>
        <v>-3.7100000000000001E-2</v>
      </c>
    </row>
    <row r="38" spans="2:11" x14ac:dyDescent="0.2">
      <c r="B38" s="17">
        <f>+'Aggregate Screens'!A33</f>
        <v>81</v>
      </c>
      <c r="C38" s="17" t="str">
        <f>+'Aggregate Screens'!B33</f>
        <v>MULTICARE GOOD SAMARITAN</v>
      </c>
      <c r="D38" s="23">
        <f>ROUND(+'Aggregate Screens'!G33,0)</f>
        <v>1603022246</v>
      </c>
      <c r="E38" s="23">
        <f>ROUND(+'Aggregate Screens'!AN33,0)</f>
        <v>25027</v>
      </c>
      <c r="F38" s="24">
        <f t="shared" si="0"/>
        <v>64051.71</v>
      </c>
      <c r="G38" s="23">
        <f>ROUND(+'Aggregate Screens'!G139,0)</f>
        <v>1702668468</v>
      </c>
      <c r="H38" s="23">
        <f>ROUND(+'Aggregate Screens'!AN139,0)</f>
        <v>31723</v>
      </c>
      <c r="I38" s="24">
        <f t="shared" si="1"/>
        <v>53673</v>
      </c>
      <c r="K38" s="26">
        <f t="shared" si="2"/>
        <v>-0.16200000000000001</v>
      </c>
    </row>
    <row r="39" spans="2:11" x14ac:dyDescent="0.2">
      <c r="B39" s="17">
        <f>+'Aggregate Screens'!A34</f>
        <v>82</v>
      </c>
      <c r="C39" s="17" t="str">
        <f>+'Aggregate Screens'!B34</f>
        <v>GARFIELD COUNTY MEMORIAL HOSPITAL</v>
      </c>
      <c r="D39" s="23">
        <f>ROUND(+'Aggregate Screens'!G34,0)</f>
        <v>6201279</v>
      </c>
      <c r="E39" s="23">
        <f>ROUND(+'Aggregate Screens'!AN34,0)</f>
        <v>137</v>
      </c>
      <c r="F39" s="24">
        <f t="shared" si="0"/>
        <v>45264.81</v>
      </c>
      <c r="G39" s="23">
        <f>ROUND(+'Aggregate Screens'!G140,0)</f>
        <v>0</v>
      </c>
      <c r="H39" s="23">
        <f>ROUND(+'Aggregate Screens'!AN140,0)</f>
        <v>0</v>
      </c>
      <c r="I39" s="24" t="str">
        <f t="shared" si="1"/>
        <v/>
      </c>
      <c r="K39" s="26" t="str">
        <f t="shared" si="2"/>
        <v/>
      </c>
    </row>
    <row r="40" spans="2:11" x14ac:dyDescent="0.2">
      <c r="B40" s="17">
        <f>+'Aggregate Screens'!A35</f>
        <v>84</v>
      </c>
      <c r="C40" s="17" t="str">
        <f>+'Aggregate Screens'!B35</f>
        <v>PROVIDENCE REGIONAL MEDICAL CENTER EVERETT</v>
      </c>
      <c r="D40" s="23">
        <f>ROUND(+'Aggregate Screens'!G35,0)</f>
        <v>1746391680</v>
      </c>
      <c r="E40" s="23">
        <f>ROUND(+'Aggregate Screens'!AN35,0)</f>
        <v>44491</v>
      </c>
      <c r="F40" s="24">
        <f t="shared" si="0"/>
        <v>39252.699999999997</v>
      </c>
      <c r="G40" s="23">
        <f>ROUND(+'Aggregate Screens'!G141,0)</f>
        <v>1899664541</v>
      </c>
      <c r="H40" s="23">
        <f>ROUND(+'Aggregate Screens'!AN141,0)</f>
        <v>49341</v>
      </c>
      <c r="I40" s="24">
        <f t="shared" si="1"/>
        <v>38500.730000000003</v>
      </c>
      <c r="K40" s="26">
        <f t="shared" si="2"/>
        <v>-1.9199999999999998E-2</v>
      </c>
    </row>
    <row r="41" spans="2:11" x14ac:dyDescent="0.2">
      <c r="B41" s="17">
        <f>+'Aggregate Screens'!A36</f>
        <v>85</v>
      </c>
      <c r="C41" s="17" t="str">
        <f>+'Aggregate Screens'!B36</f>
        <v>JEFFERSON HEALTHCARE</v>
      </c>
      <c r="D41" s="23">
        <f>ROUND(+'Aggregate Screens'!G36,0)</f>
        <v>150919094</v>
      </c>
      <c r="E41" s="23">
        <f>ROUND(+'Aggregate Screens'!AN36,0)</f>
        <v>5349</v>
      </c>
      <c r="F41" s="24">
        <f t="shared" si="0"/>
        <v>28214.45</v>
      </c>
      <c r="G41" s="23">
        <f>ROUND(+'Aggregate Screens'!G142,0)</f>
        <v>164864437</v>
      </c>
      <c r="H41" s="23">
        <f>ROUND(+'Aggregate Screens'!AN142,0)</f>
        <v>5526</v>
      </c>
      <c r="I41" s="24">
        <f t="shared" si="1"/>
        <v>29834.32</v>
      </c>
      <c r="K41" s="26">
        <f t="shared" si="2"/>
        <v>5.74E-2</v>
      </c>
    </row>
    <row r="42" spans="2:11" x14ac:dyDescent="0.2">
      <c r="B42" s="17">
        <f>+'Aggregate Screens'!A37</f>
        <v>96</v>
      </c>
      <c r="C42" s="17" t="str">
        <f>+'Aggregate Screens'!B37</f>
        <v>SKYLINE HOSPITAL</v>
      </c>
      <c r="D42" s="23">
        <f>ROUND(+'Aggregate Screens'!G37,0)</f>
        <v>24311182</v>
      </c>
      <c r="E42" s="23">
        <f>ROUND(+'Aggregate Screens'!AN37,0)</f>
        <v>939</v>
      </c>
      <c r="F42" s="24">
        <f t="shared" si="0"/>
        <v>25890.5</v>
      </c>
      <c r="G42" s="23">
        <f>ROUND(+'Aggregate Screens'!G143,0)</f>
        <v>27956366</v>
      </c>
      <c r="H42" s="23">
        <f>ROUND(+'Aggregate Screens'!AN143,0)</f>
        <v>1018</v>
      </c>
      <c r="I42" s="24">
        <f t="shared" si="1"/>
        <v>27462.05</v>
      </c>
      <c r="K42" s="26">
        <f t="shared" si="2"/>
        <v>6.0699999999999997E-2</v>
      </c>
    </row>
    <row r="43" spans="2:11" x14ac:dyDescent="0.2">
      <c r="B43" s="17">
        <f>+'Aggregate Screens'!A38</f>
        <v>102</v>
      </c>
      <c r="C43" s="17" t="str">
        <f>+'Aggregate Screens'!B38</f>
        <v>YAKIMA REGIONAL MEDICAL AND CARDIAC CENTER</v>
      </c>
      <c r="D43" s="23">
        <f>ROUND(+'Aggregate Screens'!G38,0)</f>
        <v>575770477</v>
      </c>
      <c r="E43" s="23">
        <f>ROUND(+'Aggregate Screens'!AN38,0)</f>
        <v>11248</v>
      </c>
      <c r="F43" s="24">
        <f t="shared" si="0"/>
        <v>51188.7</v>
      </c>
      <c r="G43" s="23">
        <f>ROUND(+'Aggregate Screens'!G144,0)</f>
        <v>575960864</v>
      </c>
      <c r="H43" s="23">
        <f>ROUND(+'Aggregate Screens'!AN144,0)</f>
        <v>10343</v>
      </c>
      <c r="I43" s="24">
        <f t="shared" si="1"/>
        <v>55686.05</v>
      </c>
      <c r="K43" s="26">
        <f t="shared" si="2"/>
        <v>8.7900000000000006E-2</v>
      </c>
    </row>
    <row r="44" spans="2:11" x14ac:dyDescent="0.2">
      <c r="B44" s="17">
        <f>+'Aggregate Screens'!A39</f>
        <v>104</v>
      </c>
      <c r="C44" s="17" t="str">
        <f>+'Aggregate Screens'!B39</f>
        <v>VALLEY GENERAL HOSPITAL</v>
      </c>
      <c r="D44" s="23">
        <f>ROUND(+'Aggregate Screens'!G39,0)</f>
        <v>0</v>
      </c>
      <c r="E44" s="23">
        <f>ROUND(+'Aggregate Screens'!AN39,0)</f>
        <v>0</v>
      </c>
      <c r="F44" s="24" t="str">
        <f t="shared" si="0"/>
        <v/>
      </c>
      <c r="G44" s="23">
        <f>ROUND(+'Aggregate Screens'!G145,0)</f>
        <v>96628947</v>
      </c>
      <c r="H44" s="23">
        <f>ROUND(+'Aggregate Screens'!AN145,0)</f>
        <v>3891</v>
      </c>
      <c r="I44" s="24">
        <f t="shared" si="1"/>
        <v>24833.96</v>
      </c>
      <c r="K44" s="26" t="str">
        <f t="shared" si="2"/>
        <v/>
      </c>
    </row>
    <row r="45" spans="2:11" x14ac:dyDescent="0.2">
      <c r="B45" s="17">
        <f>+'Aggregate Screens'!A40</f>
        <v>106</v>
      </c>
      <c r="C45" s="17" t="str">
        <f>+'Aggregate Screens'!B40</f>
        <v>CASCADE VALLEY HOSPITAL</v>
      </c>
      <c r="D45" s="23">
        <f>ROUND(+'Aggregate Screens'!G40,0)</f>
        <v>102934251</v>
      </c>
      <c r="E45" s="23">
        <f>ROUND(+'Aggregate Screens'!AN40,0)</f>
        <v>3954</v>
      </c>
      <c r="F45" s="24">
        <f t="shared" si="0"/>
        <v>26032.94</v>
      </c>
      <c r="G45" s="23">
        <f>ROUND(+'Aggregate Screens'!G146,0)</f>
        <v>126925000</v>
      </c>
      <c r="H45" s="23">
        <f>ROUND(+'Aggregate Screens'!AN146,0)</f>
        <v>4405</v>
      </c>
      <c r="I45" s="24">
        <f t="shared" si="1"/>
        <v>28813.85</v>
      </c>
      <c r="K45" s="26">
        <f t="shared" si="2"/>
        <v>0.10680000000000001</v>
      </c>
    </row>
    <row r="46" spans="2:11" x14ac:dyDescent="0.2">
      <c r="B46" s="17">
        <f>+'Aggregate Screens'!A41</f>
        <v>107</v>
      </c>
      <c r="C46" s="17" t="str">
        <f>+'Aggregate Screens'!B41</f>
        <v>NORTH VALLEY HOSPITAL</v>
      </c>
      <c r="D46" s="23">
        <f>ROUND(+'Aggregate Screens'!G41,0)</f>
        <v>33187800</v>
      </c>
      <c r="E46" s="23">
        <f>ROUND(+'Aggregate Screens'!AN41,0)</f>
        <v>2386</v>
      </c>
      <c r="F46" s="24">
        <f t="shared" si="0"/>
        <v>13909.39</v>
      </c>
      <c r="G46" s="23">
        <f>ROUND(+'Aggregate Screens'!G147,0)</f>
        <v>37577447</v>
      </c>
      <c r="H46" s="23">
        <f>ROUND(+'Aggregate Screens'!AN147,0)</f>
        <v>1964</v>
      </c>
      <c r="I46" s="24">
        <f t="shared" si="1"/>
        <v>19133.12</v>
      </c>
      <c r="K46" s="26">
        <f t="shared" si="2"/>
        <v>0.37559999999999999</v>
      </c>
    </row>
    <row r="47" spans="2:11" x14ac:dyDescent="0.2">
      <c r="B47" s="17">
        <f>+'Aggregate Screens'!A42</f>
        <v>108</v>
      </c>
      <c r="C47" s="17" t="str">
        <f>+'Aggregate Screens'!B42</f>
        <v>TRI-STATE MEMORIAL HOSPITAL</v>
      </c>
      <c r="D47" s="23">
        <f>ROUND(+'Aggregate Screens'!G42,0)</f>
        <v>115499150</v>
      </c>
      <c r="E47" s="23">
        <f>ROUND(+'Aggregate Screens'!AN42,0)</f>
        <v>5563</v>
      </c>
      <c r="F47" s="24">
        <f t="shared" si="0"/>
        <v>20762.03</v>
      </c>
      <c r="G47" s="23">
        <f>ROUND(+'Aggregate Screens'!G148,0)</f>
        <v>118577787</v>
      </c>
      <c r="H47" s="23">
        <f>ROUND(+'Aggregate Screens'!AN148,0)</f>
        <v>5524</v>
      </c>
      <c r="I47" s="24">
        <f t="shared" si="1"/>
        <v>21465.93</v>
      </c>
      <c r="K47" s="26">
        <f t="shared" si="2"/>
        <v>3.39E-2</v>
      </c>
    </row>
    <row r="48" spans="2:11" x14ac:dyDescent="0.2">
      <c r="B48" s="17">
        <f>+'Aggregate Screens'!A43</f>
        <v>111</v>
      </c>
      <c r="C48" s="17" t="str">
        <f>+'Aggregate Screens'!B43</f>
        <v>EAST ADAMS RURAL HEALTHCARE</v>
      </c>
      <c r="D48" s="23">
        <f>ROUND(+'Aggregate Screens'!G43,0)</f>
        <v>6517307</v>
      </c>
      <c r="E48" s="23">
        <f>ROUND(+'Aggregate Screens'!AN43,0)</f>
        <v>447</v>
      </c>
      <c r="F48" s="24">
        <f t="shared" si="0"/>
        <v>14580.11</v>
      </c>
      <c r="G48" s="23">
        <f>ROUND(+'Aggregate Screens'!G149,0)</f>
        <v>10600417</v>
      </c>
      <c r="H48" s="23">
        <f>ROUND(+'Aggregate Screens'!AN149,0)</f>
        <v>621</v>
      </c>
      <c r="I48" s="24">
        <f t="shared" si="1"/>
        <v>17069.91</v>
      </c>
      <c r="K48" s="26">
        <f t="shared" si="2"/>
        <v>0.17080000000000001</v>
      </c>
    </row>
    <row r="49" spans="2:11" x14ac:dyDescent="0.2">
      <c r="B49" s="17">
        <f>+'Aggregate Screens'!A44</f>
        <v>125</v>
      </c>
      <c r="C49" s="17" t="str">
        <f>+'Aggregate Screens'!B44</f>
        <v>OTHELLO COMMUNITY HOSPITAL</v>
      </c>
      <c r="D49" s="23">
        <f>ROUND(+'Aggregate Screens'!G44,0)</f>
        <v>0</v>
      </c>
      <c r="E49" s="23">
        <f>ROUND(+'Aggregate Screens'!AN44,0)</f>
        <v>0</v>
      </c>
      <c r="F49" s="24" t="str">
        <f t="shared" si="0"/>
        <v/>
      </c>
      <c r="G49" s="23">
        <f>ROUND(+'Aggregate Screens'!G150,0)</f>
        <v>0</v>
      </c>
      <c r="H49" s="23">
        <f>ROUND(+'Aggregate Screens'!AN150,0)</f>
        <v>0</v>
      </c>
      <c r="I49" s="24" t="str">
        <f t="shared" si="1"/>
        <v/>
      </c>
      <c r="K49" s="26" t="str">
        <f t="shared" si="2"/>
        <v/>
      </c>
    </row>
    <row r="50" spans="2:11" x14ac:dyDescent="0.2">
      <c r="B50" s="17">
        <f>+'Aggregate Screens'!A45</f>
        <v>126</v>
      </c>
      <c r="C50" s="17" t="str">
        <f>+'Aggregate Screens'!B45</f>
        <v>HIGHLINE MEDICAL CENTER</v>
      </c>
      <c r="D50" s="23">
        <f>ROUND(+'Aggregate Screens'!G45,0)</f>
        <v>683643443</v>
      </c>
      <c r="E50" s="23">
        <f>ROUND(+'Aggregate Screens'!AN45,0)</f>
        <v>17824</v>
      </c>
      <c r="F50" s="24">
        <f t="shared" si="0"/>
        <v>38355.22</v>
      </c>
      <c r="G50" s="23">
        <f>ROUND(+'Aggregate Screens'!G151,0)</f>
        <v>759417495</v>
      </c>
      <c r="H50" s="23">
        <f>ROUND(+'Aggregate Screens'!AN151,0)</f>
        <v>14611</v>
      </c>
      <c r="I50" s="24">
        <f t="shared" si="1"/>
        <v>51975.74</v>
      </c>
      <c r="K50" s="26">
        <f t="shared" si="2"/>
        <v>0.35510000000000003</v>
      </c>
    </row>
    <row r="51" spans="2:11" x14ac:dyDescent="0.2">
      <c r="B51" s="17">
        <f>+'Aggregate Screens'!A46</f>
        <v>128</v>
      </c>
      <c r="C51" s="17" t="str">
        <f>+'Aggregate Screens'!B46</f>
        <v>UNIVERSITY OF WASHINGTON MEDICAL CENTER</v>
      </c>
      <c r="D51" s="23">
        <f>ROUND(+'Aggregate Screens'!G46,0)</f>
        <v>1942510488</v>
      </c>
      <c r="E51" s="23">
        <f>ROUND(+'Aggregate Screens'!AN46,0)</f>
        <v>53381</v>
      </c>
      <c r="F51" s="24">
        <f t="shared" si="0"/>
        <v>36389.550000000003</v>
      </c>
      <c r="G51" s="23">
        <f>ROUND(+'Aggregate Screens'!G152,0)</f>
        <v>2194854816</v>
      </c>
      <c r="H51" s="23">
        <f>ROUND(+'Aggregate Screens'!AN152,0)</f>
        <v>58058</v>
      </c>
      <c r="I51" s="24">
        <f t="shared" si="1"/>
        <v>37804.519999999997</v>
      </c>
      <c r="K51" s="26">
        <f t="shared" si="2"/>
        <v>3.8899999999999997E-2</v>
      </c>
    </row>
    <row r="52" spans="2:11" x14ac:dyDescent="0.2">
      <c r="B52" s="17">
        <f>+'Aggregate Screens'!A47</f>
        <v>129</v>
      </c>
      <c r="C52" s="17" t="str">
        <f>+'Aggregate Screens'!B47</f>
        <v>QUINCY VALLEY MEDICAL CENTER</v>
      </c>
      <c r="D52" s="23">
        <f>ROUND(+'Aggregate Screens'!G47,0)</f>
        <v>0</v>
      </c>
      <c r="E52" s="23">
        <f>ROUND(+'Aggregate Screens'!AN47,0)</f>
        <v>0</v>
      </c>
      <c r="F52" s="24" t="str">
        <f t="shared" si="0"/>
        <v/>
      </c>
      <c r="G52" s="23">
        <f>ROUND(+'Aggregate Screens'!G153,0)</f>
        <v>12961320</v>
      </c>
      <c r="H52" s="23">
        <f>ROUND(+'Aggregate Screens'!AN153,0)</f>
        <v>255</v>
      </c>
      <c r="I52" s="24">
        <f t="shared" si="1"/>
        <v>50828.71</v>
      </c>
      <c r="K52" s="26" t="str">
        <f t="shared" si="2"/>
        <v/>
      </c>
    </row>
    <row r="53" spans="2:11" x14ac:dyDescent="0.2">
      <c r="B53" s="17">
        <f>+'Aggregate Screens'!A48</f>
        <v>130</v>
      </c>
      <c r="C53" s="17" t="str">
        <f>+'Aggregate Screens'!B48</f>
        <v>UW MEDICINE/NORTHWEST HOSPITAL</v>
      </c>
      <c r="D53" s="23">
        <f>ROUND(+'Aggregate Screens'!G48,0)</f>
        <v>890084921</v>
      </c>
      <c r="E53" s="23">
        <f>ROUND(+'Aggregate Screens'!AN48,0)</f>
        <v>23240</v>
      </c>
      <c r="F53" s="24">
        <f t="shared" si="0"/>
        <v>38299.699999999997</v>
      </c>
      <c r="G53" s="23">
        <f>ROUND(+'Aggregate Screens'!G154,0)</f>
        <v>975532000</v>
      </c>
      <c r="H53" s="23">
        <f>ROUND(+'Aggregate Screens'!AN154,0)</f>
        <v>24110</v>
      </c>
      <c r="I53" s="24">
        <f t="shared" si="1"/>
        <v>40461.72</v>
      </c>
      <c r="K53" s="26">
        <f t="shared" si="2"/>
        <v>5.6500000000000002E-2</v>
      </c>
    </row>
    <row r="54" spans="2:11" x14ac:dyDescent="0.2">
      <c r="B54" s="17">
        <f>+'Aggregate Screens'!A49</f>
        <v>131</v>
      </c>
      <c r="C54" s="17" t="str">
        <f>+'Aggregate Screens'!B49</f>
        <v>OVERLAKE HOSPITAL MEDICAL CENTER</v>
      </c>
      <c r="D54" s="23">
        <f>ROUND(+'Aggregate Screens'!G49,0)</f>
        <v>1201438338</v>
      </c>
      <c r="E54" s="23">
        <f>ROUND(+'Aggregate Screens'!AN49,0)</f>
        <v>34509</v>
      </c>
      <c r="F54" s="24">
        <f t="shared" si="0"/>
        <v>34815.22</v>
      </c>
      <c r="G54" s="23">
        <f>ROUND(+'Aggregate Screens'!G155,0)</f>
        <v>1269191611</v>
      </c>
      <c r="H54" s="23">
        <f>ROUND(+'Aggregate Screens'!AN155,0)</f>
        <v>34703</v>
      </c>
      <c r="I54" s="24">
        <f t="shared" si="1"/>
        <v>36572.97</v>
      </c>
      <c r="K54" s="26">
        <f t="shared" si="2"/>
        <v>5.0500000000000003E-2</v>
      </c>
    </row>
    <row r="55" spans="2:11" x14ac:dyDescent="0.2">
      <c r="B55" s="17">
        <f>+'Aggregate Screens'!A50</f>
        <v>132</v>
      </c>
      <c r="C55" s="17" t="str">
        <f>+'Aggregate Screens'!B50</f>
        <v>ST CLARE HOSPITAL</v>
      </c>
      <c r="D55" s="23">
        <f>ROUND(+'Aggregate Screens'!G50,0)</f>
        <v>637430552</v>
      </c>
      <c r="E55" s="23">
        <f>ROUND(+'Aggregate Screens'!AN50,0)</f>
        <v>12480</v>
      </c>
      <c r="F55" s="24">
        <f t="shared" si="0"/>
        <v>51076.17</v>
      </c>
      <c r="G55" s="23">
        <f>ROUND(+'Aggregate Screens'!G156,0)</f>
        <v>720758427</v>
      </c>
      <c r="H55" s="23">
        <f>ROUND(+'Aggregate Screens'!AN156,0)</f>
        <v>13193</v>
      </c>
      <c r="I55" s="24">
        <f t="shared" si="1"/>
        <v>54631.88</v>
      </c>
      <c r="K55" s="26">
        <f t="shared" si="2"/>
        <v>6.9599999999999995E-2</v>
      </c>
    </row>
    <row r="56" spans="2:11" x14ac:dyDescent="0.2">
      <c r="B56" s="17">
        <f>+'Aggregate Screens'!A51</f>
        <v>134</v>
      </c>
      <c r="C56" s="17" t="str">
        <f>+'Aggregate Screens'!B51</f>
        <v>ISLAND HOSPITAL</v>
      </c>
      <c r="D56" s="23">
        <f>ROUND(+'Aggregate Screens'!G51,0)</f>
        <v>199425595</v>
      </c>
      <c r="E56" s="23">
        <f>ROUND(+'Aggregate Screens'!AN51,0)</f>
        <v>9374</v>
      </c>
      <c r="F56" s="24">
        <f t="shared" si="0"/>
        <v>21274.33</v>
      </c>
      <c r="G56" s="23">
        <f>ROUND(+'Aggregate Screens'!G157,0)</f>
        <v>225545000</v>
      </c>
      <c r="H56" s="23">
        <f>ROUND(+'Aggregate Screens'!AN157,0)</f>
        <v>10503</v>
      </c>
      <c r="I56" s="24">
        <f t="shared" si="1"/>
        <v>21474.34</v>
      </c>
      <c r="K56" s="26">
        <f t="shared" si="2"/>
        <v>9.4000000000000004E-3</v>
      </c>
    </row>
    <row r="57" spans="2:11" x14ac:dyDescent="0.2">
      <c r="B57" s="17">
        <f>+'Aggregate Screens'!A52</f>
        <v>137</v>
      </c>
      <c r="C57" s="17" t="str">
        <f>+'Aggregate Screens'!B52</f>
        <v>LINCOLN HOSPITAL</v>
      </c>
      <c r="D57" s="23">
        <f>ROUND(+'Aggregate Screens'!G52,0)</f>
        <v>25224301</v>
      </c>
      <c r="E57" s="23">
        <f>ROUND(+'Aggregate Screens'!AN52,0)</f>
        <v>1159</v>
      </c>
      <c r="F57" s="24">
        <f t="shared" si="0"/>
        <v>21763.85</v>
      </c>
      <c r="G57" s="23">
        <f>ROUND(+'Aggregate Screens'!G158,0)</f>
        <v>24392037</v>
      </c>
      <c r="H57" s="23">
        <f>ROUND(+'Aggregate Screens'!AN158,0)</f>
        <v>1112</v>
      </c>
      <c r="I57" s="24">
        <f t="shared" si="1"/>
        <v>21935.29</v>
      </c>
      <c r="K57" s="26">
        <f t="shared" si="2"/>
        <v>7.9000000000000008E-3</v>
      </c>
    </row>
    <row r="58" spans="2:11" x14ac:dyDescent="0.2">
      <c r="B58" s="17">
        <f>+'Aggregate Screens'!A53</f>
        <v>138</v>
      </c>
      <c r="C58" s="17" t="str">
        <f>+'Aggregate Screens'!B53</f>
        <v>SWEDISH EDMONDS</v>
      </c>
      <c r="D58" s="23">
        <f>ROUND(+'Aggregate Screens'!G53,0)</f>
        <v>694849474</v>
      </c>
      <c r="E58" s="23">
        <f>ROUND(+'Aggregate Screens'!AN53,0)</f>
        <v>13638</v>
      </c>
      <c r="F58" s="24">
        <f t="shared" si="0"/>
        <v>50949.51</v>
      </c>
      <c r="G58" s="23">
        <f>ROUND(+'Aggregate Screens'!G159,0)</f>
        <v>720793408</v>
      </c>
      <c r="H58" s="23">
        <f>ROUND(+'Aggregate Screens'!AN159,0)</f>
        <v>16770</v>
      </c>
      <c r="I58" s="24">
        <f t="shared" si="1"/>
        <v>42981.120000000003</v>
      </c>
      <c r="K58" s="26">
        <f t="shared" si="2"/>
        <v>-0.15640000000000001</v>
      </c>
    </row>
    <row r="59" spans="2:11" x14ac:dyDescent="0.2">
      <c r="B59" s="17">
        <f>+'Aggregate Screens'!A54</f>
        <v>139</v>
      </c>
      <c r="C59" s="17" t="str">
        <f>+'Aggregate Screens'!B54</f>
        <v>PROVIDENCE HOLY FAMILY HOSPITAL</v>
      </c>
      <c r="D59" s="23">
        <f>ROUND(+'Aggregate Screens'!G54,0)</f>
        <v>595008008</v>
      </c>
      <c r="E59" s="23">
        <f>ROUND(+'Aggregate Screens'!AN54,0)</f>
        <v>19071</v>
      </c>
      <c r="F59" s="24">
        <f t="shared" si="0"/>
        <v>31199.62</v>
      </c>
      <c r="G59" s="23">
        <f>ROUND(+'Aggregate Screens'!G160,0)</f>
        <v>626691910</v>
      </c>
      <c r="H59" s="23">
        <f>ROUND(+'Aggregate Screens'!AN160,0)</f>
        <v>18114</v>
      </c>
      <c r="I59" s="24">
        <f t="shared" si="1"/>
        <v>34597.1</v>
      </c>
      <c r="K59" s="26">
        <f t="shared" si="2"/>
        <v>0.1089</v>
      </c>
    </row>
    <row r="60" spans="2:11" x14ac:dyDescent="0.2">
      <c r="B60" s="17">
        <f>+'Aggregate Screens'!A55</f>
        <v>140</v>
      </c>
      <c r="C60" s="17" t="str">
        <f>+'Aggregate Screens'!B55</f>
        <v>KITTITAS VALLEY HEALTHCARE</v>
      </c>
      <c r="D60" s="23">
        <f>ROUND(+'Aggregate Screens'!G55,0)</f>
        <v>121635699</v>
      </c>
      <c r="E60" s="23">
        <f>ROUND(+'Aggregate Screens'!AN55,0)</f>
        <v>5359</v>
      </c>
      <c r="F60" s="24">
        <f t="shared" si="0"/>
        <v>22697.46</v>
      </c>
      <c r="G60" s="23">
        <f>ROUND(+'Aggregate Screens'!G161,0)</f>
        <v>119500425</v>
      </c>
      <c r="H60" s="23">
        <f>ROUND(+'Aggregate Screens'!AN161,0)</f>
        <v>5367</v>
      </c>
      <c r="I60" s="24">
        <f t="shared" si="1"/>
        <v>22265.78</v>
      </c>
      <c r="K60" s="26">
        <f t="shared" si="2"/>
        <v>-1.9E-2</v>
      </c>
    </row>
    <row r="61" spans="2:11" x14ac:dyDescent="0.2">
      <c r="B61" s="17">
        <f>+'Aggregate Screens'!A56</f>
        <v>141</v>
      </c>
      <c r="C61" s="17" t="str">
        <f>+'Aggregate Screens'!B56</f>
        <v>DAYTON GENERAL HOSPITAL</v>
      </c>
      <c r="D61" s="23">
        <f>ROUND(+'Aggregate Screens'!G56,0)</f>
        <v>0</v>
      </c>
      <c r="E61" s="23">
        <f>ROUND(+'Aggregate Screens'!AN56,0)</f>
        <v>0</v>
      </c>
      <c r="F61" s="24" t="str">
        <f t="shared" si="0"/>
        <v/>
      </c>
      <c r="G61" s="23">
        <f>ROUND(+'Aggregate Screens'!G162,0)</f>
        <v>14661464</v>
      </c>
      <c r="H61" s="23">
        <f>ROUND(+'Aggregate Screens'!AN162,0)</f>
        <v>579</v>
      </c>
      <c r="I61" s="24">
        <f t="shared" si="1"/>
        <v>25322.04</v>
      </c>
      <c r="K61" s="26" t="str">
        <f t="shared" si="2"/>
        <v/>
      </c>
    </row>
    <row r="62" spans="2:11" x14ac:dyDescent="0.2">
      <c r="B62" s="17">
        <f>+'Aggregate Screens'!A57</f>
        <v>142</v>
      </c>
      <c r="C62" s="17" t="str">
        <f>+'Aggregate Screens'!B57</f>
        <v>HARRISON MEDICAL CENTER</v>
      </c>
      <c r="D62" s="23">
        <f>ROUND(+'Aggregate Screens'!G57,0)</f>
        <v>1372103243</v>
      </c>
      <c r="E62" s="23">
        <f>ROUND(+'Aggregate Screens'!AN57,0)</f>
        <v>29528</v>
      </c>
      <c r="F62" s="24">
        <f t="shared" si="0"/>
        <v>46467.87</v>
      </c>
      <c r="G62" s="23">
        <f>ROUND(+'Aggregate Screens'!G163,0)</f>
        <v>1604179392</v>
      </c>
      <c r="H62" s="23">
        <f>ROUND(+'Aggregate Screens'!AN163,0)</f>
        <v>30421</v>
      </c>
      <c r="I62" s="24">
        <f t="shared" si="1"/>
        <v>52732.63</v>
      </c>
      <c r="K62" s="26">
        <f t="shared" si="2"/>
        <v>0.1348</v>
      </c>
    </row>
    <row r="63" spans="2:11" x14ac:dyDescent="0.2">
      <c r="B63" s="17">
        <f>+'Aggregate Screens'!A58</f>
        <v>145</v>
      </c>
      <c r="C63" s="17" t="str">
        <f>+'Aggregate Screens'!B58</f>
        <v>PEACEHEALTH ST JOSEPH HOSPITAL</v>
      </c>
      <c r="D63" s="23">
        <f>ROUND(+'Aggregate Screens'!G58,0)</f>
        <v>1041530594</v>
      </c>
      <c r="E63" s="23">
        <f>ROUND(+'Aggregate Screens'!AN58,0)</f>
        <v>30721</v>
      </c>
      <c r="F63" s="24">
        <f t="shared" si="0"/>
        <v>33902.89</v>
      </c>
      <c r="G63" s="23">
        <f>ROUND(+'Aggregate Screens'!G164,0)</f>
        <v>1172398898</v>
      </c>
      <c r="H63" s="23">
        <f>ROUND(+'Aggregate Screens'!AN164,0)</f>
        <v>33079</v>
      </c>
      <c r="I63" s="24">
        <f t="shared" si="1"/>
        <v>35442.39</v>
      </c>
      <c r="K63" s="26">
        <f t="shared" si="2"/>
        <v>4.5400000000000003E-2</v>
      </c>
    </row>
    <row r="64" spans="2:11" x14ac:dyDescent="0.2">
      <c r="B64" s="17">
        <f>+'Aggregate Screens'!A59</f>
        <v>147</v>
      </c>
      <c r="C64" s="17" t="str">
        <f>+'Aggregate Screens'!B59</f>
        <v>MID VALLEY HOSPITAL</v>
      </c>
      <c r="D64" s="23">
        <f>ROUND(+'Aggregate Screens'!G59,0)</f>
        <v>60257313</v>
      </c>
      <c r="E64" s="23">
        <f>ROUND(+'Aggregate Screens'!AN59,0)</f>
        <v>2618</v>
      </c>
      <c r="F64" s="24">
        <f t="shared" si="0"/>
        <v>23016.54</v>
      </c>
      <c r="G64" s="23">
        <f>ROUND(+'Aggregate Screens'!G165,0)</f>
        <v>66943002</v>
      </c>
      <c r="H64" s="23">
        <f>ROUND(+'Aggregate Screens'!AN165,0)</f>
        <v>2786</v>
      </c>
      <c r="I64" s="24">
        <f t="shared" si="1"/>
        <v>24028.36</v>
      </c>
      <c r="K64" s="26">
        <f t="shared" si="2"/>
        <v>4.3999999999999997E-2</v>
      </c>
    </row>
    <row r="65" spans="2:11" x14ac:dyDescent="0.2">
      <c r="B65" s="17">
        <f>+'Aggregate Screens'!A60</f>
        <v>148</v>
      </c>
      <c r="C65" s="17" t="str">
        <f>+'Aggregate Screens'!B60</f>
        <v>KINDRED HOSPITAL SEATTLE - NORTHGATE</v>
      </c>
      <c r="D65" s="23">
        <f>ROUND(+'Aggregate Screens'!G60,0)</f>
        <v>107521046</v>
      </c>
      <c r="E65" s="23">
        <f>ROUND(+'Aggregate Screens'!AN60,0)</f>
        <v>1126</v>
      </c>
      <c r="F65" s="24">
        <f t="shared" si="0"/>
        <v>95489.38</v>
      </c>
      <c r="G65" s="23">
        <f>ROUND(+'Aggregate Screens'!G166,0)</f>
        <v>126139046</v>
      </c>
      <c r="H65" s="23">
        <f>ROUND(+'Aggregate Screens'!AN166,0)</f>
        <v>1271</v>
      </c>
      <c r="I65" s="24">
        <f t="shared" si="1"/>
        <v>99243.94</v>
      </c>
      <c r="K65" s="26">
        <f t="shared" si="2"/>
        <v>3.9300000000000002E-2</v>
      </c>
    </row>
    <row r="66" spans="2:11" x14ac:dyDescent="0.2">
      <c r="B66" s="17">
        <f>+'Aggregate Screens'!A61</f>
        <v>150</v>
      </c>
      <c r="C66" s="17" t="str">
        <f>+'Aggregate Screens'!B61</f>
        <v>COULEE MEDICAL CENTER</v>
      </c>
      <c r="D66" s="23">
        <f>ROUND(+'Aggregate Screens'!G61,0)</f>
        <v>33099825</v>
      </c>
      <c r="E66" s="23">
        <f>ROUND(+'Aggregate Screens'!AN61,0)</f>
        <v>1247</v>
      </c>
      <c r="F66" s="24">
        <f t="shared" si="0"/>
        <v>26543.56</v>
      </c>
      <c r="G66" s="23">
        <f>ROUND(+'Aggregate Screens'!G167,0)</f>
        <v>34226661</v>
      </c>
      <c r="H66" s="23">
        <f>ROUND(+'Aggregate Screens'!AN167,0)</f>
        <v>1232</v>
      </c>
      <c r="I66" s="24">
        <f t="shared" si="1"/>
        <v>27781.38</v>
      </c>
      <c r="K66" s="26">
        <f t="shared" si="2"/>
        <v>4.6600000000000003E-2</v>
      </c>
    </row>
    <row r="67" spans="2:11" x14ac:dyDescent="0.2">
      <c r="B67" s="17">
        <f>+'Aggregate Screens'!A62</f>
        <v>152</v>
      </c>
      <c r="C67" s="17" t="str">
        <f>+'Aggregate Screens'!B62</f>
        <v>MASON GENERAL HOSPITAL</v>
      </c>
      <c r="D67" s="23">
        <f>ROUND(+'Aggregate Screens'!G62,0)</f>
        <v>165311674</v>
      </c>
      <c r="E67" s="23">
        <f>ROUND(+'Aggregate Screens'!AN62,0)</f>
        <v>4594</v>
      </c>
      <c r="F67" s="24">
        <f t="shared" si="0"/>
        <v>35984.26</v>
      </c>
      <c r="G67" s="23">
        <f>ROUND(+'Aggregate Screens'!G168,0)</f>
        <v>181123561</v>
      </c>
      <c r="H67" s="23">
        <f>ROUND(+'Aggregate Screens'!AN168,0)</f>
        <v>4806</v>
      </c>
      <c r="I67" s="24">
        <f t="shared" si="1"/>
        <v>37686.97</v>
      </c>
      <c r="K67" s="26">
        <f t="shared" si="2"/>
        <v>4.7300000000000002E-2</v>
      </c>
    </row>
    <row r="68" spans="2:11" x14ac:dyDescent="0.2">
      <c r="B68" s="17">
        <f>+'Aggregate Screens'!A63</f>
        <v>153</v>
      </c>
      <c r="C68" s="17" t="str">
        <f>+'Aggregate Screens'!B63</f>
        <v>WHITMAN HOSPITAL AND MEDICAL CENTER</v>
      </c>
      <c r="D68" s="23">
        <f>ROUND(+'Aggregate Screens'!G63,0)</f>
        <v>31794453</v>
      </c>
      <c r="E68" s="23">
        <f>ROUND(+'Aggregate Screens'!AN63,0)</f>
        <v>1291</v>
      </c>
      <c r="F68" s="24">
        <f t="shared" si="0"/>
        <v>24627.77</v>
      </c>
      <c r="G68" s="23">
        <f>ROUND(+'Aggregate Screens'!G169,0)</f>
        <v>32372977</v>
      </c>
      <c r="H68" s="23">
        <f>ROUND(+'Aggregate Screens'!AN169,0)</f>
        <v>1373</v>
      </c>
      <c r="I68" s="24">
        <f t="shared" si="1"/>
        <v>23578.28</v>
      </c>
      <c r="K68" s="26">
        <f t="shared" si="2"/>
        <v>-4.2599999999999999E-2</v>
      </c>
    </row>
    <row r="69" spans="2:11" x14ac:dyDescent="0.2">
      <c r="B69" s="17">
        <f>+'Aggregate Screens'!A64</f>
        <v>155</v>
      </c>
      <c r="C69" s="17" t="str">
        <f>+'Aggregate Screens'!B64</f>
        <v>UW MEDICINE/VALLEY MEDICAL CENTER</v>
      </c>
      <c r="D69" s="23">
        <f>ROUND(+'Aggregate Screens'!G64,0)</f>
        <v>1402386880</v>
      </c>
      <c r="E69" s="23">
        <f>ROUND(+'Aggregate Screens'!AN64,0)</f>
        <v>40555</v>
      </c>
      <c r="F69" s="24">
        <f t="shared" si="0"/>
        <v>34579.879999999997</v>
      </c>
      <c r="G69" s="23">
        <f>ROUND(+'Aggregate Screens'!G170,0)</f>
        <v>1550749311</v>
      </c>
      <c r="H69" s="23">
        <f>ROUND(+'Aggregate Screens'!AN170,0)</f>
        <v>42810</v>
      </c>
      <c r="I69" s="24">
        <f t="shared" si="1"/>
        <v>36224</v>
      </c>
      <c r="K69" s="26">
        <f t="shared" si="2"/>
        <v>4.7500000000000001E-2</v>
      </c>
    </row>
    <row r="70" spans="2:11" x14ac:dyDescent="0.2">
      <c r="B70" s="17">
        <f>+'Aggregate Screens'!A65</f>
        <v>156</v>
      </c>
      <c r="C70" s="17" t="str">
        <f>+'Aggregate Screens'!B65</f>
        <v>WHIDBEY GENERAL HOSPITAL</v>
      </c>
      <c r="D70" s="23">
        <f>ROUND(+'Aggregate Screens'!G65,0)</f>
        <v>205150593</v>
      </c>
      <c r="E70" s="23">
        <f>ROUND(+'Aggregate Screens'!AN65,0)</f>
        <v>8340</v>
      </c>
      <c r="F70" s="24">
        <f t="shared" si="0"/>
        <v>24598.39</v>
      </c>
      <c r="G70" s="23">
        <f>ROUND(+'Aggregate Screens'!G171,0)</f>
        <v>234410493</v>
      </c>
      <c r="H70" s="23">
        <f>ROUND(+'Aggregate Screens'!AN171,0)</f>
        <v>7772</v>
      </c>
      <c r="I70" s="24">
        <f t="shared" si="1"/>
        <v>30160.9</v>
      </c>
      <c r="K70" s="26">
        <f t="shared" si="2"/>
        <v>0.2261</v>
      </c>
    </row>
    <row r="71" spans="2:11" x14ac:dyDescent="0.2">
      <c r="B71" s="17">
        <f>+'Aggregate Screens'!A66</f>
        <v>157</v>
      </c>
      <c r="C71" s="17" t="str">
        <f>+'Aggregate Screens'!B66</f>
        <v>ST LUKES REHABILIATION INSTITUTE</v>
      </c>
      <c r="D71" s="23">
        <f>ROUND(+'Aggregate Screens'!G66,0)</f>
        <v>70032218</v>
      </c>
      <c r="E71" s="23">
        <f>ROUND(+'Aggregate Screens'!AN66,0)</f>
        <v>2506</v>
      </c>
      <c r="F71" s="24">
        <f t="shared" si="0"/>
        <v>27945.82</v>
      </c>
      <c r="G71" s="23">
        <f>ROUND(+'Aggregate Screens'!G172,0)</f>
        <v>70399378</v>
      </c>
      <c r="H71" s="23">
        <f>ROUND(+'Aggregate Screens'!AN172,0)</f>
        <v>2238</v>
      </c>
      <c r="I71" s="24">
        <f t="shared" si="1"/>
        <v>31456.38</v>
      </c>
      <c r="K71" s="26">
        <f t="shared" si="2"/>
        <v>0.12559999999999999</v>
      </c>
    </row>
    <row r="72" spans="2:11" x14ac:dyDescent="0.2">
      <c r="B72" s="17">
        <f>+'Aggregate Screens'!A67</f>
        <v>158</v>
      </c>
      <c r="C72" s="17" t="str">
        <f>+'Aggregate Screens'!B67</f>
        <v>CASCADE MEDICAL CENTER</v>
      </c>
      <c r="D72" s="23">
        <f>ROUND(+'Aggregate Screens'!G67,0)</f>
        <v>15548962</v>
      </c>
      <c r="E72" s="23">
        <f>ROUND(+'Aggregate Screens'!AN67,0)</f>
        <v>453</v>
      </c>
      <c r="F72" s="24">
        <f t="shared" si="0"/>
        <v>34324.42</v>
      </c>
      <c r="G72" s="23">
        <f>ROUND(+'Aggregate Screens'!G173,0)</f>
        <v>16879692</v>
      </c>
      <c r="H72" s="23">
        <f>ROUND(+'Aggregate Screens'!AN173,0)</f>
        <v>625</v>
      </c>
      <c r="I72" s="24">
        <f t="shared" si="1"/>
        <v>27007.51</v>
      </c>
      <c r="K72" s="26">
        <f t="shared" si="2"/>
        <v>-0.2132</v>
      </c>
    </row>
    <row r="73" spans="2:11" x14ac:dyDescent="0.2">
      <c r="B73" s="17">
        <f>+'Aggregate Screens'!A68</f>
        <v>159</v>
      </c>
      <c r="C73" s="17" t="str">
        <f>+'Aggregate Screens'!B68</f>
        <v>PROVIDENCE ST PETER HOSPITAL</v>
      </c>
      <c r="D73" s="23">
        <f>ROUND(+'Aggregate Screens'!G68,0)</f>
        <v>1478653199</v>
      </c>
      <c r="E73" s="23">
        <f>ROUND(+'Aggregate Screens'!AN68,0)</f>
        <v>32148</v>
      </c>
      <c r="F73" s="24">
        <f t="shared" si="0"/>
        <v>45995.18</v>
      </c>
      <c r="G73" s="23">
        <f>ROUND(+'Aggregate Screens'!G174,0)</f>
        <v>1604220493</v>
      </c>
      <c r="H73" s="23">
        <f>ROUND(+'Aggregate Screens'!AN174,0)</f>
        <v>32864</v>
      </c>
      <c r="I73" s="24">
        <f t="shared" si="1"/>
        <v>48813.91</v>
      </c>
      <c r="K73" s="26">
        <f t="shared" si="2"/>
        <v>6.13E-2</v>
      </c>
    </row>
    <row r="74" spans="2:11" x14ac:dyDescent="0.2">
      <c r="B74" s="17">
        <f>+'Aggregate Screens'!A69</f>
        <v>161</v>
      </c>
      <c r="C74" s="17" t="str">
        <f>+'Aggregate Screens'!B69</f>
        <v>KADLEC REGIONAL MEDICAL CENTER</v>
      </c>
      <c r="D74" s="23">
        <f>ROUND(+'Aggregate Screens'!G69,0)</f>
        <v>1216274281</v>
      </c>
      <c r="E74" s="23">
        <f>ROUND(+'Aggregate Screens'!AN69,0)</f>
        <v>38995</v>
      </c>
      <c r="F74" s="24">
        <f t="shared" si="0"/>
        <v>31190.52</v>
      </c>
      <c r="G74" s="23">
        <f>ROUND(+'Aggregate Screens'!G175,0)</f>
        <v>1433385270</v>
      </c>
      <c r="H74" s="23">
        <f>ROUND(+'Aggregate Screens'!AN175,0)</f>
        <v>45708</v>
      </c>
      <c r="I74" s="24">
        <f t="shared" si="1"/>
        <v>31359.61</v>
      </c>
      <c r="K74" s="26">
        <f t="shared" si="2"/>
        <v>5.4000000000000003E-3</v>
      </c>
    </row>
    <row r="75" spans="2:11" x14ac:dyDescent="0.2">
      <c r="B75" s="17">
        <f>+'Aggregate Screens'!A70</f>
        <v>162</v>
      </c>
      <c r="C75" s="17" t="str">
        <f>+'Aggregate Screens'!B70</f>
        <v>PROVIDENCE SACRED HEART MEDICAL CENTER</v>
      </c>
      <c r="D75" s="23">
        <f>ROUND(+'Aggregate Screens'!G70,0)</f>
        <v>2203858236</v>
      </c>
      <c r="E75" s="23">
        <f>ROUND(+'Aggregate Screens'!AN70,0)</f>
        <v>62420</v>
      </c>
      <c r="F75" s="24">
        <f t="shared" ref="F75:F109" si="3">IF(D75=0,"",IF(E75=0,"",ROUND(D75/E75,2)))</f>
        <v>35306.92</v>
      </c>
      <c r="G75" s="23">
        <f>ROUND(+'Aggregate Screens'!G176,0)</f>
        <v>2255877755</v>
      </c>
      <c r="H75" s="23">
        <f>ROUND(+'Aggregate Screens'!AN176,0)</f>
        <v>60667</v>
      </c>
      <c r="I75" s="24">
        <f t="shared" ref="I75:I109" si="4">IF(G75=0,"",IF(H75=0,"",ROUND(G75/H75,2)))</f>
        <v>37184.589999999997</v>
      </c>
      <c r="K75" s="26">
        <f t="shared" ref="K75:K109" si="5">IF(D75=0,"",IF(E75=0,"",IF(G75=0,"",IF(H75=0,"",ROUND(I75/F75-1,4)))))</f>
        <v>5.3199999999999997E-2</v>
      </c>
    </row>
    <row r="76" spans="2:11" x14ac:dyDescent="0.2">
      <c r="B76" s="17">
        <f>+'Aggregate Screens'!A71</f>
        <v>164</v>
      </c>
      <c r="C76" s="17" t="str">
        <f>+'Aggregate Screens'!B71</f>
        <v>EVERGREENHEALTH MEDICAL CENTER</v>
      </c>
      <c r="D76" s="23">
        <f>ROUND(+'Aggregate Screens'!G71,0)</f>
        <v>1304415187</v>
      </c>
      <c r="E76" s="23">
        <f>ROUND(+'Aggregate Screens'!AN71,0)</f>
        <v>33452</v>
      </c>
      <c r="F76" s="24">
        <f t="shared" si="3"/>
        <v>38993.64</v>
      </c>
      <c r="G76" s="23">
        <f>ROUND(+'Aggregate Screens'!G177,0)</f>
        <v>1512772435</v>
      </c>
      <c r="H76" s="23">
        <f>ROUND(+'Aggregate Screens'!AN177,0)</f>
        <v>33657</v>
      </c>
      <c r="I76" s="24">
        <f t="shared" si="4"/>
        <v>44946.74</v>
      </c>
      <c r="K76" s="26">
        <f t="shared" si="5"/>
        <v>0.1527</v>
      </c>
    </row>
    <row r="77" spans="2:11" x14ac:dyDescent="0.2">
      <c r="B77" s="17">
        <f>+'Aggregate Screens'!A72</f>
        <v>165</v>
      </c>
      <c r="C77" s="17" t="str">
        <f>+'Aggregate Screens'!B72</f>
        <v>LAKE CHELAN COMMUNITY HOSPITAL</v>
      </c>
      <c r="D77" s="23">
        <f>ROUND(+'Aggregate Screens'!G72,0)</f>
        <v>39364263</v>
      </c>
      <c r="E77" s="23">
        <f>ROUND(+'Aggregate Screens'!AN72,0)</f>
        <v>1169</v>
      </c>
      <c r="F77" s="24">
        <f t="shared" si="3"/>
        <v>33673.449999999997</v>
      </c>
      <c r="G77" s="23">
        <f>ROUND(+'Aggregate Screens'!G178,0)</f>
        <v>42956753</v>
      </c>
      <c r="H77" s="23">
        <f>ROUND(+'Aggregate Screens'!AN178,0)</f>
        <v>1431</v>
      </c>
      <c r="I77" s="24">
        <f t="shared" si="4"/>
        <v>30018.7</v>
      </c>
      <c r="K77" s="26">
        <f t="shared" si="5"/>
        <v>-0.1085</v>
      </c>
    </row>
    <row r="78" spans="2:11" x14ac:dyDescent="0.2">
      <c r="B78" s="17">
        <f>+'Aggregate Screens'!A73</f>
        <v>167</v>
      </c>
      <c r="C78" s="17" t="str">
        <f>+'Aggregate Screens'!B73</f>
        <v>FERRY COUNTY MEMORIAL HOSPITAL</v>
      </c>
      <c r="D78" s="23">
        <f>ROUND(+'Aggregate Screens'!G73,0)</f>
        <v>0</v>
      </c>
      <c r="E78" s="23">
        <f>ROUND(+'Aggregate Screens'!AN73,0)</f>
        <v>0</v>
      </c>
      <c r="F78" s="24" t="str">
        <f t="shared" si="3"/>
        <v/>
      </c>
      <c r="G78" s="23">
        <f>ROUND(+'Aggregate Screens'!G179,0)</f>
        <v>14203901</v>
      </c>
      <c r="H78" s="23">
        <f>ROUND(+'Aggregate Screens'!AN179,0)</f>
        <v>305</v>
      </c>
      <c r="I78" s="24">
        <f t="shared" si="4"/>
        <v>46570.17</v>
      </c>
      <c r="K78" s="26" t="str">
        <f t="shared" si="5"/>
        <v/>
      </c>
    </row>
    <row r="79" spans="2:11" x14ac:dyDescent="0.2">
      <c r="B79" s="17">
        <f>+'Aggregate Screens'!A74</f>
        <v>168</v>
      </c>
      <c r="C79" s="17" t="str">
        <f>+'Aggregate Screens'!B74</f>
        <v>CENTRAL WASHINGTON HOSPITAL</v>
      </c>
      <c r="D79" s="23">
        <f>ROUND(+'Aggregate Screens'!G74,0)</f>
        <v>582236781</v>
      </c>
      <c r="E79" s="23">
        <f>ROUND(+'Aggregate Screens'!AN74,0)</f>
        <v>21021</v>
      </c>
      <c r="F79" s="24">
        <f t="shared" si="3"/>
        <v>27697.86</v>
      </c>
      <c r="G79" s="23">
        <f>ROUND(+'Aggregate Screens'!G180,0)</f>
        <v>659632746</v>
      </c>
      <c r="H79" s="23">
        <f>ROUND(+'Aggregate Screens'!AN180,0)</f>
        <v>23522</v>
      </c>
      <c r="I79" s="24">
        <f t="shared" si="4"/>
        <v>28043.23</v>
      </c>
      <c r="K79" s="26">
        <f t="shared" si="5"/>
        <v>1.2500000000000001E-2</v>
      </c>
    </row>
    <row r="80" spans="2:11" x14ac:dyDescent="0.2">
      <c r="B80" s="17">
        <f>+'Aggregate Screens'!A75</f>
        <v>170</v>
      </c>
      <c r="C80" s="17" t="str">
        <f>+'Aggregate Screens'!B75</f>
        <v>PEACEHEALTH SOUTHWEST MEDICAL CENTER</v>
      </c>
      <c r="D80" s="23">
        <f>ROUND(+'Aggregate Screens'!G75,0)</f>
        <v>1627016759</v>
      </c>
      <c r="E80" s="23">
        <f>ROUND(+'Aggregate Screens'!AN75,0)</f>
        <v>46775</v>
      </c>
      <c r="F80" s="24">
        <f t="shared" si="3"/>
        <v>34783.9</v>
      </c>
      <c r="G80" s="23">
        <f>ROUND(+'Aggregate Screens'!G181,0)</f>
        <v>1608840056</v>
      </c>
      <c r="H80" s="23">
        <f>ROUND(+'Aggregate Screens'!AN181,0)</f>
        <v>47001</v>
      </c>
      <c r="I80" s="24">
        <f t="shared" si="4"/>
        <v>34229.910000000003</v>
      </c>
      <c r="K80" s="26">
        <f t="shared" si="5"/>
        <v>-1.5900000000000001E-2</v>
      </c>
    </row>
    <row r="81" spans="2:11" x14ac:dyDescent="0.2">
      <c r="B81" s="17">
        <f>+'Aggregate Screens'!A76</f>
        <v>172</v>
      </c>
      <c r="C81" s="17" t="str">
        <f>+'Aggregate Screens'!B76</f>
        <v>PULLMAN REGIONAL HOSPITAL</v>
      </c>
      <c r="D81" s="23">
        <f>ROUND(+'Aggregate Screens'!G76,0)</f>
        <v>90770065</v>
      </c>
      <c r="E81" s="23">
        <f>ROUND(+'Aggregate Screens'!AN76,0)</f>
        <v>4071</v>
      </c>
      <c r="F81" s="24">
        <f t="shared" si="3"/>
        <v>22296.75</v>
      </c>
      <c r="G81" s="23">
        <f>ROUND(+'Aggregate Screens'!G182,0)</f>
        <v>98855020</v>
      </c>
      <c r="H81" s="23">
        <f>ROUND(+'Aggregate Screens'!AN182,0)</f>
        <v>4515</v>
      </c>
      <c r="I81" s="24">
        <f t="shared" si="4"/>
        <v>21894.799999999999</v>
      </c>
      <c r="K81" s="26">
        <f t="shared" si="5"/>
        <v>-1.7999999999999999E-2</v>
      </c>
    </row>
    <row r="82" spans="2:11" x14ac:dyDescent="0.2">
      <c r="B82" s="17">
        <f>+'Aggregate Screens'!A77</f>
        <v>173</v>
      </c>
      <c r="C82" s="17" t="str">
        <f>+'Aggregate Screens'!B77</f>
        <v>MORTON GENERAL HOSPITAL</v>
      </c>
      <c r="D82" s="23">
        <f>ROUND(+'Aggregate Screens'!G77,0)</f>
        <v>30786536</v>
      </c>
      <c r="E82" s="23">
        <f>ROUND(+'Aggregate Screens'!AN77,0)</f>
        <v>1208</v>
      </c>
      <c r="F82" s="24">
        <f t="shared" si="3"/>
        <v>25485.54</v>
      </c>
      <c r="G82" s="23">
        <f>ROUND(+'Aggregate Screens'!G183,0)</f>
        <v>33617297</v>
      </c>
      <c r="H82" s="23">
        <f>ROUND(+'Aggregate Screens'!AN183,0)</f>
        <v>1118</v>
      </c>
      <c r="I82" s="24">
        <f t="shared" si="4"/>
        <v>30069.14</v>
      </c>
      <c r="K82" s="26">
        <f t="shared" si="5"/>
        <v>0.1799</v>
      </c>
    </row>
    <row r="83" spans="2:11" x14ac:dyDescent="0.2">
      <c r="B83" s="17">
        <f>+'Aggregate Screens'!A78</f>
        <v>175</v>
      </c>
      <c r="C83" s="17" t="str">
        <f>+'Aggregate Screens'!B78</f>
        <v>MARY BRIDGE CHILDRENS HEALTH CENTER</v>
      </c>
      <c r="D83" s="23">
        <f>ROUND(+'Aggregate Screens'!G78,0)</f>
        <v>613318601</v>
      </c>
      <c r="E83" s="23">
        <f>ROUND(+'Aggregate Screens'!AN78,0)</f>
        <v>8765</v>
      </c>
      <c r="F83" s="24">
        <f t="shared" si="3"/>
        <v>69973.600000000006</v>
      </c>
      <c r="G83" s="23">
        <f>ROUND(+'Aggregate Screens'!G184,0)</f>
        <v>673133231</v>
      </c>
      <c r="H83" s="23">
        <f>ROUND(+'Aggregate Screens'!AN184,0)</f>
        <v>10012</v>
      </c>
      <c r="I83" s="24">
        <f t="shared" si="4"/>
        <v>67232.639999999999</v>
      </c>
      <c r="K83" s="26">
        <f t="shared" si="5"/>
        <v>-3.9199999999999999E-2</v>
      </c>
    </row>
    <row r="84" spans="2:11" x14ac:dyDescent="0.2">
      <c r="B84" s="17">
        <f>+'Aggregate Screens'!A79</f>
        <v>176</v>
      </c>
      <c r="C84" s="17" t="str">
        <f>+'Aggregate Screens'!B79</f>
        <v>TACOMA GENERAL/ALLENMORE HOSPITAL</v>
      </c>
      <c r="D84" s="23">
        <f>ROUND(+'Aggregate Screens'!G79,0)</f>
        <v>2645803834</v>
      </c>
      <c r="E84" s="23">
        <f>ROUND(+'Aggregate Screens'!AN79,0)</f>
        <v>40195</v>
      </c>
      <c r="F84" s="24">
        <f t="shared" si="3"/>
        <v>65824.2</v>
      </c>
      <c r="G84" s="23">
        <f>ROUND(+'Aggregate Screens'!G185,0)</f>
        <v>2790336760</v>
      </c>
      <c r="H84" s="23">
        <f>ROUND(+'Aggregate Screens'!AN185,0)</f>
        <v>44924</v>
      </c>
      <c r="I84" s="24">
        <f t="shared" si="4"/>
        <v>62112.38</v>
      </c>
      <c r="K84" s="26">
        <f t="shared" si="5"/>
        <v>-5.6399999999999999E-2</v>
      </c>
    </row>
    <row r="85" spans="2:11" x14ac:dyDescent="0.2">
      <c r="B85" s="17">
        <f>+'Aggregate Screens'!A80</f>
        <v>180</v>
      </c>
      <c r="C85" s="17" t="str">
        <f>+'Aggregate Screens'!B80</f>
        <v>VALLEY HOSPITAL</v>
      </c>
      <c r="D85" s="23">
        <f>ROUND(+'Aggregate Screens'!G80,0)</f>
        <v>460688749</v>
      </c>
      <c r="E85" s="23">
        <f>ROUND(+'Aggregate Screens'!AN80,0)</f>
        <v>11541</v>
      </c>
      <c r="F85" s="24">
        <f t="shared" si="3"/>
        <v>39917.58</v>
      </c>
      <c r="G85" s="23">
        <f>ROUND(+'Aggregate Screens'!G186,0)</f>
        <v>509116270</v>
      </c>
      <c r="H85" s="23">
        <f>ROUND(+'Aggregate Screens'!AN186,0)</f>
        <v>11207</v>
      </c>
      <c r="I85" s="24">
        <f t="shared" si="4"/>
        <v>45428.42</v>
      </c>
      <c r="K85" s="26">
        <f t="shared" si="5"/>
        <v>0.1381</v>
      </c>
    </row>
    <row r="86" spans="2:11" x14ac:dyDescent="0.2">
      <c r="B86" s="17">
        <f>+'Aggregate Screens'!A81</f>
        <v>183</v>
      </c>
      <c r="C86" s="17" t="str">
        <f>+'Aggregate Screens'!B81</f>
        <v>MULTICARE AUBURN MEDICAL CENTER</v>
      </c>
      <c r="D86" s="23">
        <f>ROUND(+'Aggregate Screens'!G81,0)</f>
        <v>672158775</v>
      </c>
      <c r="E86" s="23">
        <f>ROUND(+'Aggregate Screens'!AN81,0)</f>
        <v>10939</v>
      </c>
      <c r="F86" s="24">
        <f t="shared" si="3"/>
        <v>61446.09</v>
      </c>
      <c r="G86" s="23">
        <f>ROUND(+'Aggregate Screens'!G187,0)</f>
        <v>717781087</v>
      </c>
      <c r="H86" s="23">
        <f>ROUND(+'Aggregate Screens'!AN187,0)</f>
        <v>12923</v>
      </c>
      <c r="I86" s="24">
        <f t="shared" si="4"/>
        <v>55542.91</v>
      </c>
      <c r="K86" s="26">
        <f t="shared" si="5"/>
        <v>-9.6100000000000005E-2</v>
      </c>
    </row>
    <row r="87" spans="2:11" x14ac:dyDescent="0.2">
      <c r="B87" s="17">
        <f>+'Aggregate Screens'!A82</f>
        <v>186</v>
      </c>
      <c r="C87" s="17" t="str">
        <f>+'Aggregate Screens'!B82</f>
        <v>SUMMIT PACIFIC MEDICAL CENTER</v>
      </c>
      <c r="D87" s="23">
        <f>ROUND(+'Aggregate Screens'!G82,0)</f>
        <v>48919075</v>
      </c>
      <c r="E87" s="23">
        <f>ROUND(+'Aggregate Screens'!AN82,0)</f>
        <v>1607</v>
      </c>
      <c r="F87" s="24">
        <f t="shared" si="3"/>
        <v>30441.24</v>
      </c>
      <c r="G87" s="23">
        <f>ROUND(+'Aggregate Screens'!G188,0)</f>
        <v>57982978</v>
      </c>
      <c r="H87" s="23">
        <f>ROUND(+'Aggregate Screens'!AN188,0)</f>
        <v>1756</v>
      </c>
      <c r="I87" s="24">
        <f t="shared" si="4"/>
        <v>33019.919999999998</v>
      </c>
      <c r="K87" s="26">
        <f t="shared" si="5"/>
        <v>8.4699999999999998E-2</v>
      </c>
    </row>
    <row r="88" spans="2:11" x14ac:dyDescent="0.2">
      <c r="B88" s="17">
        <f>+'Aggregate Screens'!A83</f>
        <v>191</v>
      </c>
      <c r="C88" s="17" t="str">
        <f>+'Aggregate Screens'!B83</f>
        <v>PROVIDENCE CENTRALIA HOSPITAL</v>
      </c>
      <c r="D88" s="23">
        <f>ROUND(+'Aggregate Screens'!G83,0)</f>
        <v>509489976</v>
      </c>
      <c r="E88" s="23">
        <f>ROUND(+'Aggregate Screens'!AN83,0)</f>
        <v>11395</v>
      </c>
      <c r="F88" s="24">
        <f t="shared" si="3"/>
        <v>44711.71</v>
      </c>
      <c r="G88" s="23">
        <f>ROUND(+'Aggregate Screens'!G189,0)</f>
        <v>569816902</v>
      </c>
      <c r="H88" s="23">
        <f>ROUND(+'Aggregate Screens'!AN189,0)</f>
        <v>13074</v>
      </c>
      <c r="I88" s="24">
        <f t="shared" si="4"/>
        <v>43583.98</v>
      </c>
      <c r="K88" s="26">
        <f t="shared" si="5"/>
        <v>-2.52E-2</v>
      </c>
    </row>
    <row r="89" spans="2:11" x14ac:dyDescent="0.2">
      <c r="B89" s="17">
        <f>+'Aggregate Screens'!A84</f>
        <v>193</v>
      </c>
      <c r="C89" s="17" t="str">
        <f>+'Aggregate Screens'!B84</f>
        <v>PROVIDENCE MOUNT CARMEL HOSPITAL</v>
      </c>
      <c r="D89" s="23">
        <f>ROUND(+'Aggregate Screens'!G84,0)</f>
        <v>96627702</v>
      </c>
      <c r="E89" s="23">
        <f>ROUND(+'Aggregate Screens'!AN84,0)</f>
        <v>3716</v>
      </c>
      <c r="F89" s="24">
        <f t="shared" si="3"/>
        <v>26003.15</v>
      </c>
      <c r="G89" s="23">
        <f>ROUND(+'Aggregate Screens'!G190,0)</f>
        <v>99762217</v>
      </c>
      <c r="H89" s="23">
        <f>ROUND(+'Aggregate Screens'!AN190,0)</f>
        <v>3487</v>
      </c>
      <c r="I89" s="24">
        <f t="shared" si="4"/>
        <v>28609.759999999998</v>
      </c>
      <c r="K89" s="26">
        <f t="shared" si="5"/>
        <v>0.1002</v>
      </c>
    </row>
    <row r="90" spans="2:11" x14ac:dyDescent="0.2">
      <c r="B90" s="17">
        <f>+'Aggregate Screens'!A85</f>
        <v>194</v>
      </c>
      <c r="C90" s="17" t="str">
        <f>+'Aggregate Screens'!B85</f>
        <v>PROVIDENCE ST JOSEPHS HOSPITAL</v>
      </c>
      <c r="D90" s="23">
        <f>ROUND(+'Aggregate Screens'!G85,0)</f>
        <v>40500930</v>
      </c>
      <c r="E90" s="23">
        <f>ROUND(+'Aggregate Screens'!AN85,0)</f>
        <v>1137</v>
      </c>
      <c r="F90" s="24">
        <f t="shared" si="3"/>
        <v>35620.870000000003</v>
      </c>
      <c r="G90" s="23">
        <f>ROUND(+'Aggregate Screens'!G191,0)</f>
        <v>41031348</v>
      </c>
      <c r="H90" s="23">
        <f>ROUND(+'Aggregate Screens'!AN191,0)</f>
        <v>1220</v>
      </c>
      <c r="I90" s="24">
        <f t="shared" si="4"/>
        <v>33632.25</v>
      </c>
      <c r="K90" s="26">
        <f t="shared" si="5"/>
        <v>-5.5800000000000002E-2</v>
      </c>
    </row>
    <row r="91" spans="2:11" x14ac:dyDescent="0.2">
      <c r="B91" s="17">
        <f>+'Aggregate Screens'!A86</f>
        <v>195</v>
      </c>
      <c r="C91" s="17" t="str">
        <f>+'Aggregate Screens'!B86</f>
        <v>SNOQUALMIE VALLEY HOSPITAL</v>
      </c>
      <c r="D91" s="23">
        <f>ROUND(+'Aggregate Screens'!G86,0)</f>
        <v>35008751</v>
      </c>
      <c r="E91" s="23">
        <f>ROUND(+'Aggregate Screens'!AN86,0)</f>
        <v>290</v>
      </c>
      <c r="F91" s="24">
        <f t="shared" si="3"/>
        <v>120719.83</v>
      </c>
      <c r="G91" s="23">
        <f>ROUND(+'Aggregate Screens'!G192,0)</f>
        <v>40717733</v>
      </c>
      <c r="H91" s="23">
        <f>ROUND(+'Aggregate Screens'!AN192,0)</f>
        <v>4172</v>
      </c>
      <c r="I91" s="24">
        <f t="shared" si="4"/>
        <v>9759.76</v>
      </c>
      <c r="K91" s="26">
        <f t="shared" si="5"/>
        <v>-0.91920000000000002</v>
      </c>
    </row>
    <row r="92" spans="2:11" x14ac:dyDescent="0.2">
      <c r="B92" s="17">
        <f>+'Aggregate Screens'!A87</f>
        <v>197</v>
      </c>
      <c r="C92" s="17" t="str">
        <f>+'Aggregate Screens'!B87</f>
        <v>CAPITAL MEDICAL CENTER</v>
      </c>
      <c r="D92" s="23">
        <f>ROUND(+'Aggregate Screens'!G87,0)</f>
        <v>430460326</v>
      </c>
      <c r="E92" s="23">
        <f>ROUND(+'Aggregate Screens'!AN87,0)</f>
        <v>10782</v>
      </c>
      <c r="F92" s="24">
        <f t="shared" si="3"/>
        <v>39923.980000000003</v>
      </c>
      <c r="G92" s="23">
        <f>ROUND(+'Aggregate Screens'!G193,0)</f>
        <v>456192831</v>
      </c>
      <c r="H92" s="23">
        <f>ROUND(+'Aggregate Screens'!AN193,0)</f>
        <v>10932</v>
      </c>
      <c r="I92" s="24">
        <f t="shared" si="4"/>
        <v>41730.04</v>
      </c>
      <c r="K92" s="26">
        <f t="shared" si="5"/>
        <v>4.5199999999999997E-2</v>
      </c>
    </row>
    <row r="93" spans="2:11" x14ac:dyDescent="0.2">
      <c r="B93" s="17">
        <f>+'Aggregate Screens'!A88</f>
        <v>198</v>
      </c>
      <c r="C93" s="17" t="str">
        <f>+'Aggregate Screens'!B88</f>
        <v>SUNNYSIDE COMMUNITY HOSPITAL</v>
      </c>
      <c r="D93" s="23">
        <f>ROUND(+'Aggregate Screens'!G88,0)</f>
        <v>159249023</v>
      </c>
      <c r="E93" s="23">
        <f>ROUND(+'Aggregate Screens'!AN88,0)</f>
        <v>4751</v>
      </c>
      <c r="F93" s="24">
        <f t="shared" si="3"/>
        <v>33519.050000000003</v>
      </c>
      <c r="G93" s="23">
        <f>ROUND(+'Aggregate Screens'!G194,0)</f>
        <v>177123449</v>
      </c>
      <c r="H93" s="23">
        <f>ROUND(+'Aggregate Screens'!AN194,0)</f>
        <v>6879</v>
      </c>
      <c r="I93" s="24">
        <f t="shared" si="4"/>
        <v>25748.43</v>
      </c>
      <c r="K93" s="26">
        <f t="shared" si="5"/>
        <v>-0.23180000000000001</v>
      </c>
    </row>
    <row r="94" spans="2:11" x14ac:dyDescent="0.2">
      <c r="B94" s="17">
        <f>+'Aggregate Screens'!A89</f>
        <v>199</v>
      </c>
      <c r="C94" s="17" t="str">
        <f>+'Aggregate Screens'!B89</f>
        <v>TOPPENISH COMMUNITY HOSPITAL</v>
      </c>
      <c r="D94" s="23">
        <f>ROUND(+'Aggregate Screens'!G89,0)</f>
        <v>83508478</v>
      </c>
      <c r="E94" s="23">
        <f>ROUND(+'Aggregate Screens'!AN89,0)</f>
        <v>2379</v>
      </c>
      <c r="F94" s="24">
        <f t="shared" si="3"/>
        <v>35102.339999999997</v>
      </c>
      <c r="G94" s="23">
        <f>ROUND(+'Aggregate Screens'!G195,0)</f>
        <v>100630797</v>
      </c>
      <c r="H94" s="23">
        <f>ROUND(+'Aggregate Screens'!AN195,0)</f>
        <v>2641</v>
      </c>
      <c r="I94" s="24">
        <f t="shared" si="4"/>
        <v>38103.29</v>
      </c>
      <c r="K94" s="26">
        <f t="shared" si="5"/>
        <v>8.5500000000000007E-2</v>
      </c>
    </row>
    <row r="95" spans="2:11" x14ac:dyDescent="0.2">
      <c r="B95" s="17">
        <f>+'Aggregate Screens'!A90</f>
        <v>201</v>
      </c>
      <c r="C95" s="17" t="str">
        <f>+'Aggregate Screens'!B90</f>
        <v>ST FRANCIS COMMUNITY HOSPITAL</v>
      </c>
      <c r="D95" s="23">
        <f>ROUND(+'Aggregate Screens'!G90,0)</f>
        <v>859564704</v>
      </c>
      <c r="E95" s="23">
        <f>ROUND(+'Aggregate Screens'!AN90,0)</f>
        <v>13448</v>
      </c>
      <c r="F95" s="24">
        <f t="shared" si="3"/>
        <v>63917.66</v>
      </c>
      <c r="G95" s="23">
        <f>ROUND(+'Aggregate Screens'!G196,0)</f>
        <v>969970981</v>
      </c>
      <c r="H95" s="23">
        <f>ROUND(+'Aggregate Screens'!AN196,0)</f>
        <v>16937</v>
      </c>
      <c r="I95" s="24">
        <f t="shared" si="4"/>
        <v>57269.35</v>
      </c>
      <c r="K95" s="26">
        <f t="shared" si="5"/>
        <v>-0.104</v>
      </c>
    </row>
    <row r="96" spans="2:11" x14ac:dyDescent="0.2">
      <c r="B96" s="17">
        <f>+'Aggregate Screens'!A91</f>
        <v>202</v>
      </c>
      <c r="C96" s="17" t="str">
        <f>+'Aggregate Screens'!B91</f>
        <v>REGIONAL HOSPITAL</v>
      </c>
      <c r="D96" s="23">
        <f>ROUND(+'Aggregate Screens'!G91,0)</f>
        <v>20027674</v>
      </c>
      <c r="E96" s="23">
        <f>ROUND(+'Aggregate Screens'!AN91,0)</f>
        <v>357</v>
      </c>
      <c r="F96" s="24">
        <f t="shared" si="3"/>
        <v>56099.93</v>
      </c>
      <c r="G96" s="23">
        <f>ROUND(+'Aggregate Screens'!G197,0)</f>
        <v>40966581</v>
      </c>
      <c r="H96" s="23">
        <f>ROUND(+'Aggregate Screens'!AN197,0)</f>
        <v>663</v>
      </c>
      <c r="I96" s="24">
        <f t="shared" si="4"/>
        <v>61789.71</v>
      </c>
      <c r="K96" s="26">
        <f t="shared" si="5"/>
        <v>0.1014</v>
      </c>
    </row>
    <row r="97" spans="2:11" x14ac:dyDescent="0.2">
      <c r="B97" s="17">
        <f>+'Aggregate Screens'!A92</f>
        <v>204</v>
      </c>
      <c r="C97" s="17" t="str">
        <f>+'Aggregate Screens'!B92</f>
        <v>SEATTLE CANCER CARE ALLIANCE</v>
      </c>
      <c r="D97" s="23">
        <f>ROUND(+'Aggregate Screens'!G92,0)</f>
        <v>698069767</v>
      </c>
      <c r="E97" s="23">
        <f>ROUND(+'Aggregate Screens'!AN92,0)</f>
        <v>14365</v>
      </c>
      <c r="F97" s="24">
        <f t="shared" si="3"/>
        <v>48595.18</v>
      </c>
      <c r="G97" s="23">
        <f>ROUND(+'Aggregate Screens'!G198,0)</f>
        <v>765473962</v>
      </c>
      <c r="H97" s="23">
        <f>ROUND(+'Aggregate Screens'!AN198,0)</f>
        <v>15771</v>
      </c>
      <c r="I97" s="24">
        <f t="shared" si="4"/>
        <v>48536.81</v>
      </c>
      <c r="K97" s="26">
        <f t="shared" si="5"/>
        <v>-1.1999999999999999E-3</v>
      </c>
    </row>
    <row r="98" spans="2:11" x14ac:dyDescent="0.2">
      <c r="B98" s="17">
        <f>+'Aggregate Screens'!A93</f>
        <v>205</v>
      </c>
      <c r="C98" s="17" t="str">
        <f>+'Aggregate Screens'!B93</f>
        <v>WENATCHEE VALLEY HOSPITAL</v>
      </c>
      <c r="D98" s="23">
        <f>ROUND(+'Aggregate Screens'!G93,0)</f>
        <v>471144941</v>
      </c>
      <c r="E98" s="23">
        <f>ROUND(+'Aggregate Screens'!AN93,0)</f>
        <v>27379</v>
      </c>
      <c r="F98" s="24">
        <f t="shared" si="3"/>
        <v>17208.259999999998</v>
      </c>
      <c r="G98" s="23">
        <f>ROUND(+'Aggregate Screens'!G199,0)</f>
        <v>503676604</v>
      </c>
      <c r="H98" s="23">
        <f>ROUND(+'Aggregate Screens'!AN199,0)</f>
        <v>24216</v>
      </c>
      <c r="I98" s="24">
        <f t="shared" si="4"/>
        <v>20799.330000000002</v>
      </c>
      <c r="K98" s="26">
        <f t="shared" si="5"/>
        <v>0.2087</v>
      </c>
    </row>
    <row r="99" spans="2:11" x14ac:dyDescent="0.2">
      <c r="B99" s="17">
        <f>+'Aggregate Screens'!A94</f>
        <v>206</v>
      </c>
      <c r="C99" s="17" t="str">
        <f>+'Aggregate Screens'!B94</f>
        <v>PEACEHEALTH UNITED GENERAL MEDICAL CENTER</v>
      </c>
      <c r="D99" s="23">
        <f>ROUND(+'Aggregate Screens'!G94,0)</f>
        <v>21121874</v>
      </c>
      <c r="E99" s="23">
        <f>ROUND(+'Aggregate Screens'!AN94,0)</f>
        <v>838</v>
      </c>
      <c r="F99" s="24">
        <f t="shared" si="3"/>
        <v>25205.1</v>
      </c>
      <c r="G99" s="23">
        <f>ROUND(+'Aggregate Screens'!G200,0)</f>
        <v>84221506</v>
      </c>
      <c r="H99" s="23">
        <f>ROUND(+'Aggregate Screens'!AN200,0)</f>
        <v>3056</v>
      </c>
      <c r="I99" s="24">
        <f t="shared" si="4"/>
        <v>27559.39</v>
      </c>
      <c r="K99" s="26">
        <f t="shared" si="5"/>
        <v>9.3399999999999997E-2</v>
      </c>
    </row>
    <row r="100" spans="2:11" x14ac:dyDescent="0.2">
      <c r="B100" s="17">
        <f>+'Aggregate Screens'!A95</f>
        <v>207</v>
      </c>
      <c r="C100" s="17" t="str">
        <f>+'Aggregate Screens'!B95</f>
        <v>SKAGIT VALLEY HOSPITAL</v>
      </c>
      <c r="D100" s="23">
        <f>ROUND(+'Aggregate Screens'!G95,0)</f>
        <v>859498224</v>
      </c>
      <c r="E100" s="23">
        <f>ROUND(+'Aggregate Screens'!AN95,0)</f>
        <v>21501</v>
      </c>
      <c r="F100" s="24">
        <f t="shared" si="3"/>
        <v>39974.800000000003</v>
      </c>
      <c r="G100" s="23">
        <f>ROUND(+'Aggregate Screens'!G201,0)</f>
        <v>913794511</v>
      </c>
      <c r="H100" s="23">
        <f>ROUND(+'Aggregate Screens'!AN201,0)</f>
        <v>19905</v>
      </c>
      <c r="I100" s="24">
        <f t="shared" si="4"/>
        <v>45907.79</v>
      </c>
      <c r="K100" s="26">
        <f t="shared" si="5"/>
        <v>0.1484</v>
      </c>
    </row>
    <row r="101" spans="2:11" x14ac:dyDescent="0.2">
      <c r="B101" s="17">
        <f>+'Aggregate Screens'!A96</f>
        <v>208</v>
      </c>
      <c r="C101" s="17" t="str">
        <f>+'Aggregate Screens'!B96</f>
        <v>LEGACY SALMON CREEK HOSPITAL</v>
      </c>
      <c r="D101" s="23">
        <f>ROUND(+'Aggregate Screens'!G96,0)</f>
        <v>615763183</v>
      </c>
      <c r="E101" s="23">
        <f>ROUND(+'Aggregate Screens'!AN96,0)</f>
        <v>19284</v>
      </c>
      <c r="F101" s="24">
        <f t="shared" si="3"/>
        <v>31931.3</v>
      </c>
      <c r="G101" s="23">
        <f>ROUND(+'Aggregate Screens'!G202,0)</f>
        <v>745888158</v>
      </c>
      <c r="H101" s="23">
        <f>ROUND(+'Aggregate Screens'!AN202,0)</f>
        <v>23709</v>
      </c>
      <c r="I101" s="24">
        <f t="shared" si="4"/>
        <v>31460.13</v>
      </c>
      <c r="K101" s="26">
        <f t="shared" si="5"/>
        <v>-1.4800000000000001E-2</v>
      </c>
    </row>
    <row r="102" spans="2:11" x14ac:dyDescent="0.2">
      <c r="B102" s="17">
        <f>+'Aggregate Screens'!A97</f>
        <v>209</v>
      </c>
      <c r="C102" s="17" t="str">
        <f>+'Aggregate Screens'!B97</f>
        <v>ST ANTHONY HOSPITAL</v>
      </c>
      <c r="D102" s="23">
        <f>ROUND(+'Aggregate Screens'!G97,0)</f>
        <v>484473619</v>
      </c>
      <c r="E102" s="23">
        <f>ROUND(+'Aggregate Screens'!AN97,0)</f>
        <v>9720</v>
      </c>
      <c r="F102" s="24">
        <f t="shared" si="3"/>
        <v>49842.96</v>
      </c>
      <c r="G102" s="23">
        <f>ROUND(+'Aggregate Screens'!G203,0)</f>
        <v>568546279</v>
      </c>
      <c r="H102" s="23">
        <f>ROUND(+'Aggregate Screens'!AN203,0)</f>
        <v>10979</v>
      </c>
      <c r="I102" s="24">
        <f t="shared" si="4"/>
        <v>51784.89</v>
      </c>
      <c r="K102" s="26">
        <f t="shared" si="5"/>
        <v>3.9E-2</v>
      </c>
    </row>
    <row r="103" spans="2:11" x14ac:dyDescent="0.2">
      <c r="B103" s="17">
        <f>+'Aggregate Screens'!A98</f>
        <v>210</v>
      </c>
      <c r="C103" s="17" t="str">
        <f>+'Aggregate Screens'!B98</f>
        <v>SWEDISH MEDICAL CENTER - ISSAQUAH CAMPUS</v>
      </c>
      <c r="D103" s="23">
        <f>ROUND(+'Aggregate Screens'!G98,0)</f>
        <v>449499759</v>
      </c>
      <c r="E103" s="23">
        <f>ROUND(+'Aggregate Screens'!AN98,0)</f>
        <v>9423</v>
      </c>
      <c r="F103" s="24">
        <f t="shared" si="3"/>
        <v>47702.400000000001</v>
      </c>
      <c r="G103" s="23">
        <f>ROUND(+'Aggregate Screens'!G204,0)</f>
        <v>513667550</v>
      </c>
      <c r="H103" s="23">
        <f>ROUND(+'Aggregate Screens'!AN204,0)</f>
        <v>13006</v>
      </c>
      <c r="I103" s="24">
        <f t="shared" si="4"/>
        <v>39494.660000000003</v>
      </c>
      <c r="K103" s="26">
        <f t="shared" si="5"/>
        <v>-0.1721</v>
      </c>
    </row>
    <row r="104" spans="2:11" x14ac:dyDescent="0.2">
      <c r="B104" s="17">
        <f>+'Aggregate Screens'!A99</f>
        <v>211</v>
      </c>
      <c r="C104" s="17" t="str">
        <f>+'Aggregate Screens'!B99</f>
        <v>PEACEHEALTH PEACE ISLAND MEDICAL CENTER</v>
      </c>
      <c r="D104" s="23">
        <f>ROUND(+'Aggregate Screens'!G99,0)</f>
        <v>14480928</v>
      </c>
      <c r="E104" s="23">
        <f>ROUND(+'Aggregate Screens'!AN99,0)</f>
        <v>886</v>
      </c>
      <c r="F104" s="24">
        <f t="shared" si="3"/>
        <v>16344.16</v>
      </c>
      <c r="G104" s="23">
        <f>ROUND(+'Aggregate Screens'!G205,0)</f>
        <v>18766468</v>
      </c>
      <c r="H104" s="23">
        <f>ROUND(+'Aggregate Screens'!AN205,0)</f>
        <v>1050</v>
      </c>
      <c r="I104" s="24">
        <f t="shared" si="4"/>
        <v>17872.830000000002</v>
      </c>
      <c r="K104" s="26">
        <f t="shared" si="5"/>
        <v>9.35E-2</v>
      </c>
    </row>
    <row r="105" spans="2:11" x14ac:dyDescent="0.2">
      <c r="B105" s="17">
        <f>+'Aggregate Screens'!A100</f>
        <v>904</v>
      </c>
      <c r="C105" s="17" t="str">
        <f>+'Aggregate Screens'!B100</f>
        <v>BHC FAIRFAX HOSPITAL</v>
      </c>
      <c r="D105" s="23">
        <f>ROUND(+'Aggregate Screens'!G100,0)</f>
        <v>124861266</v>
      </c>
      <c r="E105" s="23">
        <f>ROUND(+'Aggregate Screens'!AN100,0)</f>
        <v>2770</v>
      </c>
      <c r="F105" s="24">
        <f t="shared" si="3"/>
        <v>45076.27</v>
      </c>
      <c r="G105" s="23">
        <f>ROUND(+'Aggregate Screens'!G206,0)</f>
        <v>135717138</v>
      </c>
      <c r="H105" s="23">
        <f>ROUND(+'Aggregate Screens'!AN206,0)</f>
        <v>3639</v>
      </c>
      <c r="I105" s="24">
        <f t="shared" si="4"/>
        <v>37295.17</v>
      </c>
      <c r="K105" s="26">
        <f t="shared" si="5"/>
        <v>-0.1726</v>
      </c>
    </row>
    <row r="106" spans="2:11" x14ac:dyDescent="0.2">
      <c r="B106" s="17">
        <f>+'Aggregate Screens'!A101</f>
        <v>915</v>
      </c>
      <c r="C106" s="17" t="str">
        <f>+'Aggregate Screens'!B101</f>
        <v>LOURDES COUNSELING CENTER</v>
      </c>
      <c r="D106" s="23">
        <f>ROUND(+'Aggregate Screens'!G101,0)</f>
        <v>26599168</v>
      </c>
      <c r="E106" s="23">
        <f>ROUND(+'Aggregate Screens'!AN101,0)</f>
        <v>702</v>
      </c>
      <c r="F106" s="24">
        <f t="shared" si="3"/>
        <v>37890.550000000003</v>
      </c>
      <c r="G106" s="23">
        <f>ROUND(+'Aggregate Screens'!G207,0)</f>
        <v>34252756</v>
      </c>
      <c r="H106" s="23">
        <f>ROUND(+'Aggregate Screens'!AN207,0)</f>
        <v>845</v>
      </c>
      <c r="I106" s="24">
        <f t="shared" si="4"/>
        <v>40535.81</v>
      </c>
      <c r="K106" s="26">
        <f t="shared" si="5"/>
        <v>6.9800000000000001E-2</v>
      </c>
    </row>
    <row r="107" spans="2:11" x14ac:dyDescent="0.2">
      <c r="B107" s="17">
        <f>+'Aggregate Screens'!A102</f>
        <v>919</v>
      </c>
      <c r="C107" s="17" t="str">
        <f>+'Aggregate Screens'!B102</f>
        <v>NAVOS</v>
      </c>
      <c r="D107" s="23">
        <f>ROUND(+'Aggregate Screens'!G102,0)</f>
        <v>18897706</v>
      </c>
      <c r="E107" s="23">
        <f>ROUND(+'Aggregate Screens'!AN102,0)</f>
        <v>688</v>
      </c>
      <c r="F107" s="24">
        <f t="shared" si="3"/>
        <v>27467.599999999999</v>
      </c>
      <c r="G107" s="23">
        <f>ROUND(+'Aggregate Screens'!G208,0)</f>
        <v>19147898</v>
      </c>
      <c r="H107" s="23">
        <f>ROUND(+'Aggregate Screens'!AN208,0)</f>
        <v>568</v>
      </c>
      <c r="I107" s="24">
        <f t="shared" si="4"/>
        <v>33711.089999999997</v>
      </c>
      <c r="K107" s="26">
        <f t="shared" si="5"/>
        <v>0.2273</v>
      </c>
    </row>
    <row r="108" spans="2:11" x14ac:dyDescent="0.2">
      <c r="B108" s="17">
        <f>+'Aggregate Screens'!A103</f>
        <v>921</v>
      </c>
      <c r="C108" s="17" t="str">
        <f>+'Aggregate Screens'!B103</f>
        <v>Cascade Behavioral Health</v>
      </c>
      <c r="D108" s="23">
        <f>ROUND(+'Aggregate Screens'!G103,0)</f>
        <v>18142387</v>
      </c>
      <c r="E108" s="23">
        <f>ROUND(+'Aggregate Screens'!AN103,0)</f>
        <v>664</v>
      </c>
      <c r="F108" s="24">
        <f t="shared" si="3"/>
        <v>27322.87</v>
      </c>
      <c r="G108" s="23">
        <f>ROUND(+'Aggregate Screens'!G209,0)</f>
        <v>35922820</v>
      </c>
      <c r="H108" s="23">
        <f>ROUND(+'Aggregate Screens'!AN209,0)</f>
        <v>1144</v>
      </c>
      <c r="I108" s="24">
        <f t="shared" si="4"/>
        <v>31401.07</v>
      </c>
      <c r="K108" s="26">
        <f t="shared" si="5"/>
        <v>0.14929999999999999</v>
      </c>
    </row>
    <row r="109" spans="2:11" x14ac:dyDescent="0.2">
      <c r="B109" s="17">
        <f>+'Aggregate Screens'!A104</f>
        <v>922</v>
      </c>
      <c r="C109" s="17" t="str">
        <f>+'Aggregate Screens'!B104</f>
        <v>FAIRFAX EVERETT</v>
      </c>
      <c r="D109" s="23">
        <f>ROUND(+'Aggregate Screens'!G104,0)</f>
        <v>4849255</v>
      </c>
      <c r="E109" s="23">
        <f>ROUND(+'Aggregate Screens'!AN104,0)</f>
        <v>113</v>
      </c>
      <c r="F109" s="24">
        <f t="shared" si="3"/>
        <v>42913.760000000002</v>
      </c>
      <c r="G109" s="23">
        <f>ROUND(+'Aggregate Screens'!G210,0)</f>
        <v>27817904</v>
      </c>
      <c r="H109" s="23">
        <f>ROUND(+'Aggregate Screens'!AN210,0)</f>
        <v>401</v>
      </c>
      <c r="I109" s="24">
        <f t="shared" si="4"/>
        <v>69371.33</v>
      </c>
      <c r="K109" s="26">
        <f t="shared" si="5"/>
        <v>0.61650000000000005</v>
      </c>
    </row>
    <row r="110" spans="2:11" x14ac:dyDescent="0.2">
      <c r="D110" s="23"/>
      <c r="E110" s="23"/>
      <c r="F110" s="24"/>
      <c r="G110" s="23"/>
      <c r="H110" s="23"/>
      <c r="I110" s="24"/>
      <c r="K110" s="26"/>
    </row>
  </sheetData>
  <phoneticPr fontId="0" type="noConversion"/>
  <printOptions horizontalCentered="1" verticalCentered="1" gridLines="1"/>
  <pageMargins left="0" right="0" top="0" bottom="0" header="0" footer="0"/>
  <pageSetup paperSize="5" scale="7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9"/>
  <sheetViews>
    <sheetView zoomScale="75" workbookViewId="0">
      <selection activeCell="B10" sqref="B10"/>
    </sheetView>
  </sheetViews>
  <sheetFormatPr defaultRowHeight="12" x14ac:dyDescent="0.2"/>
  <cols>
    <col min="1" max="1" width="7.21875" customWidth="1"/>
    <col min="2" max="2" width="6.33203125" bestFit="1" customWidth="1"/>
    <col min="3" max="3" width="35.88671875" bestFit="1" customWidth="1"/>
    <col min="4" max="4" width="11" style="28" bestFit="1" customWidth="1"/>
    <col min="5" max="5" width="10.88671875" style="28" bestFit="1" customWidth="1"/>
    <col min="6" max="6" width="2.6640625" customWidth="1"/>
    <col min="7" max="7" width="12.109375" bestFit="1" customWidth="1"/>
    <col min="8" max="8" width="7.109375" bestFit="1" customWidth="1"/>
    <col min="9" max="9" width="9.88671875" bestFit="1" customWidth="1"/>
    <col min="10" max="10" width="5.77734375" customWidth="1"/>
    <col min="11" max="11" width="8.109375" bestFit="1" customWidth="1"/>
  </cols>
  <sheetData>
    <row r="1" spans="1:7" x14ac:dyDescent="0.2">
      <c r="A1" s="9" t="s">
        <v>25</v>
      </c>
      <c r="B1" s="6"/>
      <c r="C1" s="6"/>
      <c r="D1" s="27"/>
      <c r="E1" s="27"/>
      <c r="F1" s="6"/>
      <c r="G1" s="2"/>
    </row>
    <row r="2" spans="1:7" x14ac:dyDescent="0.2">
      <c r="A2" s="4"/>
      <c r="G2" s="5" t="s">
        <v>71</v>
      </c>
    </row>
    <row r="3" spans="1:7" x14ac:dyDescent="0.2">
      <c r="A3" s="4"/>
      <c r="D3" s="29"/>
      <c r="G3">
        <v>15</v>
      </c>
    </row>
    <row r="4" spans="1:7" x14ac:dyDescent="0.2">
      <c r="A4" s="7" t="s">
        <v>58</v>
      </c>
      <c r="B4" s="6"/>
      <c r="C4" s="6"/>
      <c r="D4" s="27"/>
      <c r="E4" s="31"/>
      <c r="F4" s="7"/>
    </row>
    <row r="5" spans="1:7" x14ac:dyDescent="0.2">
      <c r="A5" s="7" t="s">
        <v>26</v>
      </c>
      <c r="B5" s="6"/>
      <c r="C5" s="6"/>
      <c r="D5" s="27"/>
      <c r="E5" s="27"/>
      <c r="F5" s="6"/>
      <c r="G5" s="1"/>
    </row>
    <row r="6" spans="1:7" x14ac:dyDescent="0.2">
      <c r="A6" s="7"/>
      <c r="B6" s="6"/>
      <c r="C6" s="6"/>
      <c r="D6" s="27"/>
      <c r="E6" s="27"/>
      <c r="F6" s="6"/>
      <c r="G6" s="1"/>
    </row>
    <row r="7" spans="1:7" x14ac:dyDescent="0.2">
      <c r="D7" s="76">
        <f>ROUND(+'Aggregate Screens'!C5,0)</f>
        <v>2014</v>
      </c>
      <c r="E7" s="32">
        <f>+D7+1</f>
        <v>2015</v>
      </c>
      <c r="F7" s="2"/>
      <c r="G7" s="5"/>
    </row>
    <row r="8" spans="1:7" x14ac:dyDescent="0.2">
      <c r="A8" s="5"/>
      <c r="B8" s="5"/>
      <c r="C8" s="5"/>
      <c r="D8" s="30"/>
      <c r="E8" s="30"/>
      <c r="F8" s="2"/>
    </row>
    <row r="9" spans="1:7" x14ac:dyDescent="0.2">
      <c r="A9" s="5"/>
      <c r="B9" s="5" t="s">
        <v>51</v>
      </c>
      <c r="C9" s="5" t="s">
        <v>52</v>
      </c>
      <c r="D9" s="30" t="s">
        <v>27</v>
      </c>
      <c r="E9" s="30" t="s">
        <v>27</v>
      </c>
      <c r="F9" s="2"/>
    </row>
    <row r="10" spans="1:7" x14ac:dyDescent="0.2">
      <c r="B10">
        <f>+'Aggregate Screens'!A5</f>
        <v>1</v>
      </c>
      <c r="C10" t="str">
        <f>+'Aggregate Screens'!B5</f>
        <v>SWEDISH MEDICAL CENTER - FIRST HILL</v>
      </c>
      <c r="D10" s="28">
        <f>ROUND(+'Aggregate Screens'!AQ5,5)</f>
        <v>0.93530000000000002</v>
      </c>
      <c r="E10" s="28">
        <f>ROUND(+'Aggregate Screens'!AQ111,5)</f>
        <v>0.89739999999999998</v>
      </c>
    </row>
    <row r="11" spans="1:7" x14ac:dyDescent="0.2">
      <c r="B11">
        <f>+'Aggregate Screens'!A6</f>
        <v>3</v>
      </c>
      <c r="C11" t="str">
        <f>+'Aggregate Screens'!B6</f>
        <v>SWEDISH MEDICAL CENTER - CHERRY HILL</v>
      </c>
      <c r="D11" s="28">
        <f>ROUND(+'Aggregate Screens'!AQ6,5)</f>
        <v>2.0659999999999998</v>
      </c>
      <c r="E11" s="28">
        <f>ROUND(+'Aggregate Screens'!AQ112,5)</f>
        <v>2.0758999999999999</v>
      </c>
    </row>
    <row r="12" spans="1:7" x14ac:dyDescent="0.2">
      <c r="B12">
        <f>+'Aggregate Screens'!A7</f>
        <v>8</v>
      </c>
      <c r="C12" t="str">
        <f>+'Aggregate Screens'!B7</f>
        <v>KLICKITAT VALLEY HEALTH</v>
      </c>
      <c r="D12" s="28">
        <f>ROUND(+'Aggregate Screens'!AQ7,5)</f>
        <v>0.65880000000000005</v>
      </c>
      <c r="E12" s="28">
        <f>ROUND(+'Aggregate Screens'!AQ113,5)</f>
        <v>0.65490000000000004</v>
      </c>
    </row>
    <row r="13" spans="1:7" x14ac:dyDescent="0.2">
      <c r="B13">
        <f>+'Aggregate Screens'!A8</f>
        <v>10</v>
      </c>
      <c r="C13" t="str">
        <f>+'Aggregate Screens'!B8</f>
        <v>VIRGINIA MASON MEDICAL CENTER</v>
      </c>
      <c r="D13" s="28">
        <f>ROUND(+'Aggregate Screens'!AQ8,5)</f>
        <v>1.4271</v>
      </c>
      <c r="E13" s="28">
        <f>ROUND(+'Aggregate Screens'!AQ114,5)</f>
        <v>1.4408000000000001</v>
      </c>
    </row>
    <row r="14" spans="1:7" x14ac:dyDescent="0.2">
      <c r="B14">
        <f>+'Aggregate Screens'!A9</f>
        <v>14</v>
      </c>
      <c r="C14" t="str">
        <f>+'Aggregate Screens'!B9</f>
        <v>SEATTLE CHILDRENS HOSPITAL</v>
      </c>
      <c r="D14" s="28">
        <f>ROUND(+'Aggregate Screens'!AQ9,5)</f>
        <v>1.3375999999999999</v>
      </c>
      <c r="E14" s="28">
        <f>ROUND(+'Aggregate Screens'!AQ115,5)</f>
        <v>1.3479000000000001</v>
      </c>
    </row>
    <row r="15" spans="1:7" x14ac:dyDescent="0.2">
      <c r="B15">
        <f>+'Aggregate Screens'!A10</f>
        <v>20</v>
      </c>
      <c r="C15" t="str">
        <f>+'Aggregate Screens'!B10</f>
        <v>GROUP HEALTH CENTRAL HOSPITAL</v>
      </c>
      <c r="D15" s="28">
        <f>ROUND(+'Aggregate Screens'!AQ10,5)</f>
        <v>0.34100000000000003</v>
      </c>
      <c r="E15" s="28">
        <f>ROUND(+'Aggregate Screens'!AQ116,5)</f>
        <v>0.3029</v>
      </c>
    </row>
    <row r="16" spans="1:7" x14ac:dyDescent="0.2">
      <c r="B16">
        <f>+'Aggregate Screens'!A11</f>
        <v>21</v>
      </c>
      <c r="C16" t="str">
        <f>+'Aggregate Screens'!B11</f>
        <v>NEWPORT HOSPITAL AND HEALTH SERVICES</v>
      </c>
      <c r="D16" s="28">
        <f>ROUND(+'Aggregate Screens'!AQ11,5)</f>
        <v>0.57099999999999995</v>
      </c>
      <c r="E16" s="28">
        <f>ROUND(+'Aggregate Screens'!AQ117,5)</f>
        <v>0.55169999999999997</v>
      </c>
    </row>
    <row r="17" spans="2:5" x14ac:dyDescent="0.2">
      <c r="B17">
        <f>+'Aggregate Screens'!A12</f>
        <v>22</v>
      </c>
      <c r="C17" t="str">
        <f>+'Aggregate Screens'!B12</f>
        <v>LOURDES MEDICAL CENTER</v>
      </c>
      <c r="D17" s="28">
        <f>ROUND(+'Aggregate Screens'!AQ12,5)</f>
        <v>1.3201000000000001</v>
      </c>
      <c r="E17" s="28">
        <f>ROUND(+'Aggregate Screens'!AQ118,5)</f>
        <v>1.3041</v>
      </c>
    </row>
    <row r="18" spans="2:5" x14ac:dyDescent="0.2">
      <c r="B18">
        <f>+'Aggregate Screens'!A13</f>
        <v>23</v>
      </c>
      <c r="C18" t="str">
        <f>+'Aggregate Screens'!B13</f>
        <v>THREE RIVERS HOSPITAL</v>
      </c>
      <c r="D18" s="28">
        <f>ROUND(+'Aggregate Screens'!AQ13,5)</f>
        <v>0.62909999999999999</v>
      </c>
      <c r="E18" s="28">
        <f>ROUND(+'Aggregate Screens'!AQ119,5)</f>
        <v>0.64690000000000003</v>
      </c>
    </row>
    <row r="19" spans="2:5" x14ac:dyDescent="0.2">
      <c r="B19">
        <f>+'Aggregate Screens'!A14</f>
        <v>26</v>
      </c>
      <c r="C19" t="str">
        <f>+'Aggregate Screens'!B14</f>
        <v>PEACEHEALTH ST JOHN MEDICAL CENTER</v>
      </c>
      <c r="D19" s="28">
        <f>ROUND(+'Aggregate Screens'!AQ14,5)</f>
        <v>0.86270000000000002</v>
      </c>
      <c r="E19" s="28">
        <f>ROUND(+'Aggregate Screens'!AQ120,5)</f>
        <v>0.8528</v>
      </c>
    </row>
    <row r="20" spans="2:5" x14ac:dyDescent="0.2">
      <c r="B20">
        <f>+'Aggregate Screens'!A15</f>
        <v>29</v>
      </c>
      <c r="C20" t="str">
        <f>+'Aggregate Screens'!B15</f>
        <v>HARBORVIEW MEDICAL CENTER</v>
      </c>
      <c r="D20" s="28">
        <f>ROUND(+'Aggregate Screens'!AQ15,5)</f>
        <v>1.641</v>
      </c>
      <c r="E20" s="28">
        <f>ROUND(+'Aggregate Screens'!AQ121,5)</f>
        <v>1.6591</v>
      </c>
    </row>
    <row r="21" spans="2:5" x14ac:dyDescent="0.2">
      <c r="B21">
        <f>+'Aggregate Screens'!A16</f>
        <v>32</v>
      </c>
      <c r="C21" t="str">
        <f>+'Aggregate Screens'!B16</f>
        <v>ST JOSEPH MEDICAL CENTER</v>
      </c>
      <c r="D21" s="28">
        <f>ROUND(+'Aggregate Screens'!AQ16,5)</f>
        <v>0.98780000000000001</v>
      </c>
      <c r="E21" s="28">
        <f>ROUND(+'Aggregate Screens'!AQ122,5)</f>
        <v>1.0245</v>
      </c>
    </row>
    <row r="22" spans="2:5" x14ac:dyDescent="0.2">
      <c r="B22">
        <f>+'Aggregate Screens'!A17</f>
        <v>35</v>
      </c>
      <c r="C22" t="str">
        <f>+'Aggregate Screens'!B17</f>
        <v>ST ELIZABETH HOSPITAL</v>
      </c>
      <c r="D22" s="28">
        <f>ROUND(+'Aggregate Screens'!AQ17,5)</f>
        <v>0.62</v>
      </c>
      <c r="E22" s="28">
        <f>ROUND(+'Aggregate Screens'!AQ123,5)</f>
        <v>0.64910000000000001</v>
      </c>
    </row>
    <row r="23" spans="2:5" x14ac:dyDescent="0.2">
      <c r="B23">
        <f>+'Aggregate Screens'!A18</f>
        <v>37</v>
      </c>
      <c r="C23" t="str">
        <f>+'Aggregate Screens'!B18</f>
        <v>DEACONESS HOSPITAL</v>
      </c>
      <c r="D23" s="28">
        <f>ROUND(+'Aggregate Screens'!AQ18,5)</f>
        <v>1.0934999999999999</v>
      </c>
      <c r="E23" s="28">
        <f>ROUND(+'Aggregate Screens'!AQ124,5)</f>
        <v>1.1194999999999999</v>
      </c>
    </row>
    <row r="24" spans="2:5" x14ac:dyDescent="0.2">
      <c r="B24">
        <f>+'Aggregate Screens'!A19</f>
        <v>38</v>
      </c>
      <c r="C24" t="str">
        <f>+'Aggregate Screens'!B19</f>
        <v>OLYMPIC MEDICAL CENTER</v>
      </c>
      <c r="D24" s="28">
        <f>ROUND(+'Aggregate Screens'!AQ19,5)</f>
        <v>0.83930000000000005</v>
      </c>
      <c r="E24" s="28">
        <f>ROUND(+'Aggregate Screens'!AQ125,5)</f>
        <v>0.82569999999999999</v>
      </c>
    </row>
    <row r="25" spans="2:5" x14ac:dyDescent="0.2">
      <c r="B25">
        <f>+'Aggregate Screens'!A20</f>
        <v>39</v>
      </c>
      <c r="C25" t="str">
        <f>+'Aggregate Screens'!B20</f>
        <v>TRIOS HEALTH</v>
      </c>
      <c r="D25" s="28">
        <f>ROUND(+'Aggregate Screens'!AQ20,5)</f>
        <v>0.6925</v>
      </c>
      <c r="E25" s="28">
        <f>ROUND(+'Aggregate Screens'!AQ126,5)</f>
        <v>0.69030000000000002</v>
      </c>
    </row>
    <row r="26" spans="2:5" x14ac:dyDescent="0.2">
      <c r="B26">
        <f>+'Aggregate Screens'!A21</f>
        <v>42</v>
      </c>
      <c r="C26" t="str">
        <f>+'Aggregate Screens'!B21</f>
        <v>SHRINE HOSPITAL SPOKANE</v>
      </c>
      <c r="D26" s="28">
        <f>ROUND(+'Aggregate Screens'!AQ21,5)</f>
        <v>0</v>
      </c>
      <c r="E26" s="28">
        <f>ROUND(+'Aggregate Screens'!AQ127,5)</f>
        <v>2.0905</v>
      </c>
    </row>
    <row r="27" spans="2:5" x14ac:dyDescent="0.2">
      <c r="B27">
        <f>+'Aggregate Screens'!A22</f>
        <v>43</v>
      </c>
      <c r="C27" t="str">
        <f>+'Aggregate Screens'!B22</f>
        <v>WALLA WALLA GENERAL HOSPITAL</v>
      </c>
      <c r="D27" s="28">
        <f>ROUND(+'Aggregate Screens'!AQ22,5)</f>
        <v>0.80610000000000004</v>
      </c>
      <c r="E27" s="28">
        <f>ROUND(+'Aggregate Screens'!AQ128,5)</f>
        <v>0</v>
      </c>
    </row>
    <row r="28" spans="2:5" x14ac:dyDescent="0.2">
      <c r="B28">
        <f>+'Aggregate Screens'!A23</f>
        <v>45</v>
      </c>
      <c r="C28" t="str">
        <f>+'Aggregate Screens'!B23</f>
        <v>COLUMBIA BASIN HOSPITAL</v>
      </c>
      <c r="D28" s="28">
        <f>ROUND(+'Aggregate Screens'!AQ23,5)</f>
        <v>0.76919999999999999</v>
      </c>
      <c r="E28" s="28">
        <f>ROUND(+'Aggregate Screens'!AQ129,5)</f>
        <v>0.72740000000000005</v>
      </c>
    </row>
    <row r="29" spans="2:5" x14ac:dyDescent="0.2">
      <c r="B29">
        <f>+'Aggregate Screens'!A24</f>
        <v>46</v>
      </c>
      <c r="C29" t="str">
        <f>+'Aggregate Screens'!B24</f>
        <v>PMH MEDICAL CENTER</v>
      </c>
      <c r="D29" s="28">
        <f>ROUND(+'Aggregate Screens'!AQ24,5)</f>
        <v>0</v>
      </c>
      <c r="E29" s="28">
        <f>ROUND(+'Aggregate Screens'!AQ130,5)</f>
        <v>0.55820000000000003</v>
      </c>
    </row>
    <row r="30" spans="2:5" x14ac:dyDescent="0.2">
      <c r="B30">
        <f>+'Aggregate Screens'!A25</f>
        <v>50</v>
      </c>
      <c r="C30" t="str">
        <f>+'Aggregate Screens'!B25</f>
        <v>PROVIDENCE ST MARY MEDICAL CENTER</v>
      </c>
      <c r="D30" s="28">
        <f>ROUND(+'Aggregate Screens'!AQ25,5)</f>
        <v>1.1391</v>
      </c>
      <c r="E30" s="28">
        <f>ROUND(+'Aggregate Screens'!AQ131,5)</f>
        <v>1.1715</v>
      </c>
    </row>
    <row r="31" spans="2:5" x14ac:dyDescent="0.2">
      <c r="B31">
        <f>+'Aggregate Screens'!A26</f>
        <v>54</v>
      </c>
      <c r="C31" t="str">
        <f>+'Aggregate Screens'!B26</f>
        <v>FORKS COMMUNITY HOSPITAL</v>
      </c>
      <c r="D31" s="28">
        <f>ROUND(+'Aggregate Screens'!AQ26,5)</f>
        <v>0.57099999999999995</v>
      </c>
      <c r="E31" s="28">
        <f>ROUND(+'Aggregate Screens'!AQ132,5)</f>
        <v>0.60829999999999995</v>
      </c>
    </row>
    <row r="32" spans="2:5" x14ac:dyDescent="0.2">
      <c r="B32">
        <f>+'Aggregate Screens'!A27</f>
        <v>56</v>
      </c>
      <c r="C32" t="str">
        <f>+'Aggregate Screens'!B27</f>
        <v>WILLAPA HARBOR HOSPITAL</v>
      </c>
      <c r="D32" s="28">
        <f>ROUND(+'Aggregate Screens'!AQ27,5)</f>
        <v>0.61429999999999996</v>
      </c>
      <c r="E32" s="28">
        <f>ROUND(+'Aggregate Screens'!AQ133,5)</f>
        <v>0.64019999999999999</v>
      </c>
    </row>
    <row r="33" spans="2:5" x14ac:dyDescent="0.2">
      <c r="B33">
        <f>+'Aggregate Screens'!A28</f>
        <v>58</v>
      </c>
      <c r="C33" t="str">
        <f>+'Aggregate Screens'!B28</f>
        <v>YAKIMA VALLEY MEMORIAL HOSPITAL</v>
      </c>
      <c r="D33" s="28">
        <f>ROUND(+'Aggregate Screens'!AQ28,5)</f>
        <v>0.79800000000000004</v>
      </c>
      <c r="E33" s="28">
        <f>ROUND(+'Aggregate Screens'!AQ134,5)</f>
        <v>0.80049999999999999</v>
      </c>
    </row>
    <row r="34" spans="2:5" x14ac:dyDescent="0.2">
      <c r="B34">
        <f>+'Aggregate Screens'!A29</f>
        <v>63</v>
      </c>
      <c r="C34" t="str">
        <f>+'Aggregate Screens'!B29</f>
        <v>GRAYS HARBOR COMMUNITY HOSPITAL</v>
      </c>
      <c r="D34" s="28">
        <f>ROUND(+'Aggregate Screens'!AQ29,5)</f>
        <v>0.73719999999999997</v>
      </c>
      <c r="E34" s="28">
        <f>ROUND(+'Aggregate Screens'!AQ135,5)</f>
        <v>0.76380000000000003</v>
      </c>
    </row>
    <row r="35" spans="2:5" x14ac:dyDescent="0.2">
      <c r="B35">
        <f>+'Aggregate Screens'!A30</f>
        <v>78</v>
      </c>
      <c r="C35" t="str">
        <f>+'Aggregate Screens'!B30</f>
        <v>SAMARITAN HEALTHCARE</v>
      </c>
      <c r="D35" s="28">
        <f>ROUND(+'Aggregate Screens'!AQ30,5)</f>
        <v>0.52500000000000002</v>
      </c>
      <c r="E35" s="28">
        <f>ROUND(+'Aggregate Screens'!AQ136,5)</f>
        <v>0.54659999999999997</v>
      </c>
    </row>
    <row r="36" spans="2:5" x14ac:dyDescent="0.2">
      <c r="B36">
        <f>+'Aggregate Screens'!A31</f>
        <v>79</v>
      </c>
      <c r="C36" t="str">
        <f>+'Aggregate Screens'!B31</f>
        <v>OCEAN BEACH HOSPITAL</v>
      </c>
      <c r="D36" s="28">
        <f>ROUND(+'Aggregate Screens'!AQ31,5)</f>
        <v>0.73570000000000002</v>
      </c>
      <c r="E36" s="28">
        <f>ROUND(+'Aggregate Screens'!AQ137,5)</f>
        <v>0.65780000000000005</v>
      </c>
    </row>
    <row r="37" spans="2:5" x14ac:dyDescent="0.2">
      <c r="B37">
        <f>+'Aggregate Screens'!A32</f>
        <v>80</v>
      </c>
      <c r="C37" t="str">
        <f>+'Aggregate Screens'!B32</f>
        <v>ODESSA MEMORIAL HEALTHCARE CENTER</v>
      </c>
      <c r="D37" s="28">
        <f>ROUND(+'Aggregate Screens'!AQ32,5)</f>
        <v>1.1084000000000001</v>
      </c>
      <c r="E37" s="28">
        <f>ROUND(+'Aggregate Screens'!AQ138,5)</f>
        <v>0.65780000000000005</v>
      </c>
    </row>
    <row r="38" spans="2:5" x14ac:dyDescent="0.2">
      <c r="B38">
        <f>+'Aggregate Screens'!A33</f>
        <v>81</v>
      </c>
      <c r="C38" t="str">
        <f>+'Aggregate Screens'!B33</f>
        <v>MULTICARE GOOD SAMARITAN</v>
      </c>
      <c r="D38" s="28">
        <f>ROUND(+'Aggregate Screens'!AQ33,5)</f>
        <v>0.85840000000000005</v>
      </c>
      <c r="E38" s="28">
        <f>ROUND(+'Aggregate Screens'!AQ139,5)</f>
        <v>0.85770000000000002</v>
      </c>
    </row>
    <row r="39" spans="2:5" x14ac:dyDescent="0.2">
      <c r="B39">
        <f>+'Aggregate Screens'!A34</f>
        <v>82</v>
      </c>
      <c r="C39" t="str">
        <f>+'Aggregate Screens'!B34</f>
        <v>GARFIELD COUNTY MEMORIAL HOSPITAL</v>
      </c>
      <c r="D39" s="28">
        <f>ROUND(+'Aggregate Screens'!AQ34,5)</f>
        <v>0.5071</v>
      </c>
      <c r="E39" s="28">
        <f>ROUND(+'Aggregate Screens'!AQ140,5)</f>
        <v>0</v>
      </c>
    </row>
    <row r="40" spans="2:5" x14ac:dyDescent="0.2">
      <c r="B40">
        <f>+'Aggregate Screens'!A35</f>
        <v>84</v>
      </c>
      <c r="C40" t="str">
        <f>+'Aggregate Screens'!B35</f>
        <v>PROVIDENCE REGIONAL MEDICAL CENTER EVERETT</v>
      </c>
      <c r="D40" s="28">
        <f>ROUND(+'Aggregate Screens'!AQ35,5)</f>
        <v>0.96660000000000001</v>
      </c>
      <c r="E40" s="28">
        <f>ROUND(+'Aggregate Screens'!AQ141,5)</f>
        <v>0.94469999999999998</v>
      </c>
    </row>
    <row r="41" spans="2:5" x14ac:dyDescent="0.2">
      <c r="B41">
        <f>+'Aggregate Screens'!A36</f>
        <v>85</v>
      </c>
      <c r="C41" t="str">
        <f>+'Aggregate Screens'!B36</f>
        <v>JEFFERSON HEALTHCARE</v>
      </c>
      <c r="D41" s="28">
        <f>ROUND(+'Aggregate Screens'!AQ36,5)</f>
        <v>0.76470000000000005</v>
      </c>
      <c r="E41" s="28">
        <f>ROUND(+'Aggregate Screens'!AQ142,5)</f>
        <v>0.73250000000000004</v>
      </c>
    </row>
    <row r="42" spans="2:5" x14ac:dyDescent="0.2">
      <c r="B42">
        <f>+'Aggregate Screens'!A37</f>
        <v>96</v>
      </c>
      <c r="C42" t="str">
        <f>+'Aggregate Screens'!B37</f>
        <v>SKYLINE HOSPITAL</v>
      </c>
      <c r="D42" s="28">
        <f>ROUND(+'Aggregate Screens'!AQ37,5)</f>
        <v>0.53559999999999997</v>
      </c>
      <c r="E42" s="28">
        <f>ROUND(+'Aggregate Screens'!AQ143,5)</f>
        <v>0.67279999999999995</v>
      </c>
    </row>
    <row r="43" spans="2:5" x14ac:dyDescent="0.2">
      <c r="B43">
        <f>+'Aggregate Screens'!A38</f>
        <v>102</v>
      </c>
      <c r="C43" t="str">
        <f>+'Aggregate Screens'!B38</f>
        <v>YAKIMA REGIONAL MEDICAL AND CARDIAC CENTER</v>
      </c>
      <c r="D43" s="28">
        <f>ROUND(+'Aggregate Screens'!AQ38,5)</f>
        <v>1.3222</v>
      </c>
      <c r="E43" s="28">
        <f>ROUND(+'Aggregate Screens'!AQ144,5)</f>
        <v>1.3028</v>
      </c>
    </row>
    <row r="44" spans="2:5" x14ac:dyDescent="0.2">
      <c r="B44">
        <f>+'Aggregate Screens'!A39</f>
        <v>104</v>
      </c>
      <c r="C44" t="str">
        <f>+'Aggregate Screens'!B39</f>
        <v>VALLEY GENERAL HOSPITAL</v>
      </c>
      <c r="D44" s="28">
        <f>ROUND(+'Aggregate Screens'!AQ39,5)</f>
        <v>0</v>
      </c>
      <c r="E44" s="28">
        <f>ROUND(+'Aggregate Screens'!AQ145,5)</f>
        <v>0.68540000000000001</v>
      </c>
    </row>
    <row r="45" spans="2:5" x14ac:dyDescent="0.2">
      <c r="B45">
        <f>+'Aggregate Screens'!A40</f>
        <v>106</v>
      </c>
      <c r="C45" t="str">
        <f>+'Aggregate Screens'!B40</f>
        <v>CASCADE VALLEY HOSPITAL</v>
      </c>
      <c r="D45" s="28">
        <f>ROUND(+'Aggregate Screens'!AQ40,5)</f>
        <v>0.73839999999999995</v>
      </c>
      <c r="E45" s="28">
        <f>ROUND(+'Aggregate Screens'!AQ146,5)</f>
        <v>0.73080000000000001</v>
      </c>
    </row>
    <row r="46" spans="2:5" x14ac:dyDescent="0.2">
      <c r="B46">
        <f>+'Aggregate Screens'!A41</f>
        <v>107</v>
      </c>
      <c r="C46" t="str">
        <f>+'Aggregate Screens'!B41</f>
        <v>NORTH VALLEY HOSPITAL</v>
      </c>
      <c r="D46" s="28">
        <f>ROUND(+'Aggregate Screens'!AQ41,5)</f>
        <v>0.72470000000000001</v>
      </c>
      <c r="E46" s="28">
        <f>ROUND(+'Aggregate Screens'!AQ147,5)</f>
        <v>0.58679999999999999</v>
      </c>
    </row>
    <row r="47" spans="2:5" x14ac:dyDescent="0.2">
      <c r="B47">
        <f>+'Aggregate Screens'!A42</f>
        <v>108</v>
      </c>
      <c r="C47" t="str">
        <f>+'Aggregate Screens'!B42</f>
        <v>TRI-STATE MEMORIAL HOSPITAL</v>
      </c>
      <c r="D47" s="28">
        <f>ROUND(+'Aggregate Screens'!AQ42,5)</f>
        <v>1.2448999999999999</v>
      </c>
      <c r="E47" s="28">
        <f>ROUND(+'Aggregate Screens'!AQ148,5)</f>
        <v>1.1880999999999999</v>
      </c>
    </row>
    <row r="48" spans="2:5" x14ac:dyDescent="0.2">
      <c r="B48">
        <f>+'Aggregate Screens'!A43</f>
        <v>111</v>
      </c>
      <c r="C48" t="str">
        <f>+'Aggregate Screens'!B43</f>
        <v>EAST ADAMS RURAL HEALTHCARE</v>
      </c>
      <c r="D48" s="28">
        <f>ROUND(+'Aggregate Screens'!AQ43,5)</f>
        <v>0.62619999999999998</v>
      </c>
      <c r="E48" s="28">
        <f>ROUND(+'Aggregate Screens'!AQ149,5)</f>
        <v>0.61180000000000001</v>
      </c>
    </row>
    <row r="49" spans="2:5" x14ac:dyDescent="0.2">
      <c r="B49">
        <f>+'Aggregate Screens'!A44</f>
        <v>125</v>
      </c>
      <c r="C49" t="str">
        <f>+'Aggregate Screens'!B44</f>
        <v>OTHELLO COMMUNITY HOSPITAL</v>
      </c>
      <c r="D49" s="28">
        <f>ROUND(+'Aggregate Screens'!AQ44,5)</f>
        <v>0</v>
      </c>
      <c r="E49" s="28">
        <f>ROUND(+'Aggregate Screens'!AQ150,5)</f>
        <v>0</v>
      </c>
    </row>
    <row r="50" spans="2:5" x14ac:dyDescent="0.2">
      <c r="B50">
        <f>+'Aggregate Screens'!A45</f>
        <v>126</v>
      </c>
      <c r="C50" t="str">
        <f>+'Aggregate Screens'!B45</f>
        <v>HIGHLINE MEDICAL CENTER</v>
      </c>
      <c r="D50" s="28">
        <f>ROUND(+'Aggregate Screens'!AQ45,5)</f>
        <v>0.9093</v>
      </c>
      <c r="E50" s="28">
        <f>ROUND(+'Aggregate Screens'!AQ151,5)</f>
        <v>0.89229999999999998</v>
      </c>
    </row>
    <row r="51" spans="2:5" x14ac:dyDescent="0.2">
      <c r="B51">
        <f>+'Aggregate Screens'!A46</f>
        <v>128</v>
      </c>
      <c r="C51" t="str">
        <f>+'Aggregate Screens'!B46</f>
        <v>UNIVERSITY OF WASHINGTON MEDICAL CENTER</v>
      </c>
      <c r="D51" s="28">
        <f>ROUND(+'Aggregate Screens'!AQ46,5)</f>
        <v>1.5402</v>
      </c>
      <c r="E51" s="28">
        <f>ROUND(+'Aggregate Screens'!AQ152,5)</f>
        <v>1.6437999999999999</v>
      </c>
    </row>
    <row r="52" spans="2:5" x14ac:dyDescent="0.2">
      <c r="B52">
        <f>+'Aggregate Screens'!A47</f>
        <v>129</v>
      </c>
      <c r="C52" t="str">
        <f>+'Aggregate Screens'!B47</f>
        <v>QUINCY VALLEY MEDICAL CENTER</v>
      </c>
      <c r="D52" s="28">
        <f>ROUND(+'Aggregate Screens'!AQ47,5)</f>
        <v>0</v>
      </c>
      <c r="E52" s="28">
        <f>ROUND(+'Aggregate Screens'!AQ153,5)</f>
        <v>0.57269999999999999</v>
      </c>
    </row>
    <row r="53" spans="2:5" x14ac:dyDescent="0.2">
      <c r="B53">
        <f>+'Aggregate Screens'!A48</f>
        <v>130</v>
      </c>
      <c r="C53" t="str">
        <f>+'Aggregate Screens'!B48</f>
        <v>UW MEDICINE/NORTHWEST HOSPITAL</v>
      </c>
      <c r="D53" s="28">
        <f>ROUND(+'Aggregate Screens'!AQ48,5)</f>
        <v>1.0063</v>
      </c>
      <c r="E53" s="28">
        <f>ROUND(+'Aggregate Screens'!AQ154,5)</f>
        <v>0.99139999999999995</v>
      </c>
    </row>
    <row r="54" spans="2:5" x14ac:dyDescent="0.2">
      <c r="B54">
        <f>+'Aggregate Screens'!A49</f>
        <v>131</v>
      </c>
      <c r="C54" t="str">
        <f>+'Aggregate Screens'!B49</f>
        <v>OVERLAKE HOSPITAL MEDICAL CENTER</v>
      </c>
      <c r="D54" s="28">
        <f>ROUND(+'Aggregate Screens'!AQ49,5)</f>
        <v>0.9244</v>
      </c>
      <c r="E54" s="28">
        <f>ROUND(+'Aggregate Screens'!AQ155,5)</f>
        <v>0.89629999999999999</v>
      </c>
    </row>
    <row r="55" spans="2:5" x14ac:dyDescent="0.2">
      <c r="B55">
        <f>+'Aggregate Screens'!A50</f>
        <v>132</v>
      </c>
      <c r="C55" t="str">
        <f>+'Aggregate Screens'!B50</f>
        <v>ST CLARE HOSPITAL</v>
      </c>
      <c r="D55" s="28">
        <f>ROUND(+'Aggregate Screens'!AQ50,5)</f>
        <v>0.92979999999999996</v>
      </c>
      <c r="E55" s="28">
        <f>ROUND(+'Aggregate Screens'!AQ156,5)</f>
        <v>0.98080000000000001</v>
      </c>
    </row>
    <row r="56" spans="2:5" x14ac:dyDescent="0.2">
      <c r="B56">
        <f>+'Aggregate Screens'!A51</f>
        <v>134</v>
      </c>
      <c r="C56" t="str">
        <f>+'Aggregate Screens'!B51</f>
        <v>ISLAND HOSPITAL</v>
      </c>
      <c r="D56" s="28">
        <f>ROUND(+'Aggregate Screens'!AQ51,5)</f>
        <v>0.84840000000000004</v>
      </c>
      <c r="E56" s="28">
        <f>ROUND(+'Aggregate Screens'!AQ157,5)</f>
        <v>0.96579999999999999</v>
      </c>
    </row>
    <row r="57" spans="2:5" x14ac:dyDescent="0.2">
      <c r="B57">
        <f>+'Aggregate Screens'!A52</f>
        <v>137</v>
      </c>
      <c r="C57" t="str">
        <f>+'Aggregate Screens'!B52</f>
        <v>LINCOLN HOSPITAL</v>
      </c>
      <c r="D57" s="28">
        <f>ROUND(+'Aggregate Screens'!AQ52,5)</f>
        <v>0.6694</v>
      </c>
      <c r="E57" s="28">
        <f>ROUND(+'Aggregate Screens'!AQ158,5)</f>
        <v>0.62609999999999999</v>
      </c>
    </row>
    <row r="58" spans="2:5" x14ac:dyDescent="0.2">
      <c r="B58">
        <f>+'Aggregate Screens'!A53</f>
        <v>138</v>
      </c>
      <c r="C58" t="str">
        <f>+'Aggregate Screens'!B53</f>
        <v>SWEDISH EDMONDS</v>
      </c>
      <c r="D58" s="28">
        <f>ROUND(+'Aggregate Screens'!AQ53,5)</f>
        <v>0.93879999999999997</v>
      </c>
      <c r="E58" s="28">
        <f>ROUND(+'Aggregate Screens'!AQ159,5)</f>
        <v>0.93400000000000005</v>
      </c>
    </row>
    <row r="59" spans="2:5" x14ac:dyDescent="0.2">
      <c r="B59">
        <f>+'Aggregate Screens'!A54</f>
        <v>139</v>
      </c>
      <c r="C59" t="str">
        <f>+'Aggregate Screens'!B54</f>
        <v>PROVIDENCE HOLY FAMILY HOSPITAL</v>
      </c>
      <c r="D59" s="28">
        <f>ROUND(+'Aggregate Screens'!AQ54,5)</f>
        <v>0.8851</v>
      </c>
      <c r="E59" s="28">
        <f>ROUND(+'Aggregate Screens'!AQ160,5)</f>
        <v>0.88270000000000004</v>
      </c>
    </row>
    <row r="60" spans="2:5" x14ac:dyDescent="0.2">
      <c r="B60">
        <f>+'Aggregate Screens'!A55</f>
        <v>140</v>
      </c>
      <c r="C60" t="str">
        <f>+'Aggregate Screens'!B55</f>
        <v>KITTITAS VALLEY HEALTHCARE</v>
      </c>
      <c r="D60" s="28">
        <f>ROUND(+'Aggregate Screens'!AQ55,5)</f>
        <v>0.64039999999999997</v>
      </c>
      <c r="E60" s="28">
        <f>ROUND(+'Aggregate Screens'!AQ161,5)</f>
        <v>0.59279999999999999</v>
      </c>
    </row>
    <row r="61" spans="2:5" x14ac:dyDescent="0.2">
      <c r="B61">
        <f>+'Aggregate Screens'!A56</f>
        <v>141</v>
      </c>
      <c r="C61" t="str">
        <f>+'Aggregate Screens'!B56</f>
        <v>DAYTON GENERAL HOSPITAL</v>
      </c>
      <c r="D61" s="28">
        <f>ROUND(+'Aggregate Screens'!AQ56,5)</f>
        <v>0</v>
      </c>
      <c r="E61" s="28">
        <f>ROUND(+'Aggregate Screens'!AQ162,5)</f>
        <v>0.61480000000000001</v>
      </c>
    </row>
    <row r="62" spans="2:5" x14ac:dyDescent="0.2">
      <c r="B62">
        <f>+'Aggregate Screens'!A57</f>
        <v>142</v>
      </c>
      <c r="C62" t="str">
        <f>+'Aggregate Screens'!B57</f>
        <v>HARRISON MEDICAL CENTER</v>
      </c>
      <c r="D62" s="28">
        <f>ROUND(+'Aggregate Screens'!AQ57,5)</f>
        <v>0.95740000000000003</v>
      </c>
      <c r="E62" s="28">
        <f>ROUND(+'Aggregate Screens'!AQ163,5)</f>
        <v>0.96679999999999999</v>
      </c>
    </row>
    <row r="63" spans="2:5" x14ac:dyDescent="0.2">
      <c r="B63">
        <f>+'Aggregate Screens'!A58</f>
        <v>145</v>
      </c>
      <c r="C63" t="str">
        <f>+'Aggregate Screens'!B58</f>
        <v>PEACEHEALTH ST JOSEPH HOSPITAL</v>
      </c>
      <c r="D63" s="28">
        <f>ROUND(+'Aggregate Screens'!AQ58,5)</f>
        <v>0.97009999999999996</v>
      </c>
      <c r="E63" s="28">
        <f>ROUND(+'Aggregate Screens'!AQ164,5)</f>
        <v>0.9738</v>
      </c>
    </row>
    <row r="64" spans="2:5" x14ac:dyDescent="0.2">
      <c r="B64">
        <f>+'Aggregate Screens'!A59</f>
        <v>147</v>
      </c>
      <c r="C64" t="str">
        <f>+'Aggregate Screens'!B59</f>
        <v>MID VALLEY HOSPITAL</v>
      </c>
      <c r="D64" s="28">
        <f>ROUND(+'Aggregate Screens'!AQ59,5)</f>
        <v>0.65620000000000001</v>
      </c>
      <c r="E64" s="28">
        <f>ROUND(+'Aggregate Screens'!AQ165,5)</f>
        <v>0.69669999999999999</v>
      </c>
    </row>
    <row r="65" spans="2:5" x14ac:dyDescent="0.2">
      <c r="B65">
        <f>+'Aggregate Screens'!A60</f>
        <v>148</v>
      </c>
      <c r="C65" t="str">
        <f>+'Aggregate Screens'!B60</f>
        <v>KINDRED HOSPITAL SEATTLE - NORTHGATE</v>
      </c>
      <c r="D65" s="28">
        <f>ROUND(+'Aggregate Screens'!AQ60,5)</f>
        <v>2.0577000000000001</v>
      </c>
      <c r="E65" s="28">
        <f>ROUND(+'Aggregate Screens'!AQ166,5)</f>
        <v>2.0878000000000001</v>
      </c>
    </row>
    <row r="66" spans="2:5" x14ac:dyDescent="0.2">
      <c r="B66">
        <f>+'Aggregate Screens'!A61</f>
        <v>150</v>
      </c>
      <c r="C66" t="str">
        <f>+'Aggregate Screens'!B61</f>
        <v>COULEE MEDICAL CENTER</v>
      </c>
      <c r="D66" s="28">
        <f>ROUND(+'Aggregate Screens'!AQ61,5)</f>
        <v>0.50749999999999995</v>
      </c>
      <c r="E66" s="28">
        <f>ROUND(+'Aggregate Screens'!AQ167,5)</f>
        <v>0.50619999999999998</v>
      </c>
    </row>
    <row r="67" spans="2:5" x14ac:dyDescent="0.2">
      <c r="B67">
        <f>+'Aggregate Screens'!A62</f>
        <v>152</v>
      </c>
      <c r="C67" t="str">
        <f>+'Aggregate Screens'!B62</f>
        <v>MASON GENERAL HOSPITAL</v>
      </c>
      <c r="D67" s="28">
        <f>ROUND(+'Aggregate Screens'!AQ62,5)</f>
        <v>0.68030000000000002</v>
      </c>
      <c r="E67" s="28">
        <f>ROUND(+'Aggregate Screens'!AQ168,5)</f>
        <v>0.69179999999999997</v>
      </c>
    </row>
    <row r="68" spans="2:5" x14ac:dyDescent="0.2">
      <c r="B68">
        <f>+'Aggregate Screens'!A63</f>
        <v>153</v>
      </c>
      <c r="C68" t="str">
        <f>+'Aggregate Screens'!B63</f>
        <v>WHITMAN HOSPITAL AND MEDICAL CENTER</v>
      </c>
      <c r="D68" s="28">
        <f>ROUND(+'Aggregate Screens'!AQ63,5)</f>
        <v>0.75639999999999996</v>
      </c>
      <c r="E68" s="28">
        <f>ROUND(+'Aggregate Screens'!AQ169,5)</f>
        <v>0.73929999999999996</v>
      </c>
    </row>
    <row r="69" spans="2:5" x14ac:dyDescent="0.2">
      <c r="B69">
        <f>+'Aggregate Screens'!A64</f>
        <v>155</v>
      </c>
      <c r="C69" t="str">
        <f>+'Aggregate Screens'!B64</f>
        <v>UW MEDICINE/VALLEY MEDICAL CENTER</v>
      </c>
      <c r="D69" s="28">
        <f>ROUND(+'Aggregate Screens'!AQ64,5)</f>
        <v>0.86880000000000002</v>
      </c>
      <c r="E69" s="28">
        <f>ROUND(+'Aggregate Screens'!AQ170,5)</f>
        <v>0.88400000000000001</v>
      </c>
    </row>
    <row r="70" spans="2:5" x14ac:dyDescent="0.2">
      <c r="B70">
        <f>+'Aggregate Screens'!A65</f>
        <v>156</v>
      </c>
      <c r="C70" t="str">
        <f>+'Aggregate Screens'!B65</f>
        <v>WHIDBEY GENERAL HOSPITAL</v>
      </c>
      <c r="D70" s="28">
        <f>ROUND(+'Aggregate Screens'!AQ65,5)</f>
        <v>0.73409999999999997</v>
      </c>
      <c r="E70" s="28">
        <f>ROUND(+'Aggregate Screens'!AQ171,5)</f>
        <v>0.73209999999999997</v>
      </c>
    </row>
    <row r="71" spans="2:5" x14ac:dyDescent="0.2">
      <c r="B71">
        <f>+'Aggregate Screens'!A66</f>
        <v>157</v>
      </c>
      <c r="C71" t="str">
        <f>+'Aggregate Screens'!B66</f>
        <v>ST LUKES REHABILIATION INSTITUTE</v>
      </c>
      <c r="D71" s="28">
        <f>ROUND(+'Aggregate Screens'!AQ66,5)</f>
        <v>1.3177000000000001</v>
      </c>
      <c r="E71" s="28">
        <f>ROUND(+'Aggregate Screens'!AQ172,5)</f>
        <v>1.2741</v>
      </c>
    </row>
    <row r="72" spans="2:5" x14ac:dyDescent="0.2">
      <c r="B72">
        <f>+'Aggregate Screens'!A67</f>
        <v>158</v>
      </c>
      <c r="C72" t="str">
        <f>+'Aggregate Screens'!B67</f>
        <v>CASCADE MEDICAL CENTER</v>
      </c>
      <c r="D72" s="28">
        <f>ROUND(+'Aggregate Screens'!AQ67,5)</f>
        <v>0.54200000000000004</v>
      </c>
      <c r="E72" s="28">
        <f>ROUND(+'Aggregate Screens'!AQ173,5)</f>
        <v>0.58420000000000005</v>
      </c>
    </row>
    <row r="73" spans="2:5" x14ac:dyDescent="0.2">
      <c r="B73">
        <f>+'Aggregate Screens'!A68</f>
        <v>159</v>
      </c>
      <c r="C73" t="str">
        <f>+'Aggregate Screens'!B68</f>
        <v>PROVIDENCE ST PETER HOSPITAL</v>
      </c>
      <c r="D73" s="28">
        <f>ROUND(+'Aggregate Screens'!AQ68,5)</f>
        <v>1.0403</v>
      </c>
      <c r="E73" s="28">
        <f>ROUND(+'Aggregate Screens'!AQ174,5)</f>
        <v>1.048</v>
      </c>
    </row>
    <row r="74" spans="2:5" x14ac:dyDescent="0.2">
      <c r="B74">
        <f>+'Aggregate Screens'!A69</f>
        <v>161</v>
      </c>
      <c r="C74" t="str">
        <f>+'Aggregate Screens'!B69</f>
        <v>KADLEC REGIONAL MEDICAL CENTER</v>
      </c>
      <c r="D74" s="28">
        <f>ROUND(+'Aggregate Screens'!AQ69,5)</f>
        <v>1.0111000000000001</v>
      </c>
      <c r="E74" s="28">
        <f>ROUND(+'Aggregate Screens'!AQ175,5)</f>
        <v>1.0322</v>
      </c>
    </row>
    <row r="75" spans="2:5" x14ac:dyDescent="0.2">
      <c r="B75">
        <f>+'Aggregate Screens'!A70</f>
        <v>162</v>
      </c>
      <c r="C75" t="str">
        <f>+'Aggregate Screens'!B70</f>
        <v>PROVIDENCE SACRED HEART MEDICAL CENTER</v>
      </c>
      <c r="D75" s="28">
        <f>ROUND(+'Aggregate Screens'!AQ70,5)</f>
        <v>1.3057000000000001</v>
      </c>
      <c r="E75" s="28">
        <f>ROUND(+'Aggregate Screens'!AQ176,5)</f>
        <v>1.2987</v>
      </c>
    </row>
    <row r="76" spans="2:5" x14ac:dyDescent="0.2">
      <c r="B76">
        <f>+'Aggregate Screens'!A71</f>
        <v>164</v>
      </c>
      <c r="C76" t="str">
        <f>+'Aggregate Screens'!B71</f>
        <v>EVERGREENHEALTH MEDICAL CENTER</v>
      </c>
      <c r="D76" s="28">
        <f>ROUND(+'Aggregate Screens'!AQ71,5)</f>
        <v>0.76819999999999999</v>
      </c>
      <c r="E76" s="28">
        <f>ROUND(+'Aggregate Screens'!AQ177,5)</f>
        <v>0.77639999999999998</v>
      </c>
    </row>
    <row r="77" spans="2:5" x14ac:dyDescent="0.2">
      <c r="B77">
        <f>+'Aggregate Screens'!A72</f>
        <v>165</v>
      </c>
      <c r="C77" t="str">
        <f>+'Aggregate Screens'!B72</f>
        <v>LAKE CHELAN COMMUNITY HOSPITAL</v>
      </c>
      <c r="D77" s="28">
        <f>ROUND(+'Aggregate Screens'!AQ72,5)</f>
        <v>0.43230000000000002</v>
      </c>
      <c r="E77" s="28">
        <f>ROUND(+'Aggregate Screens'!AQ178,5)</f>
        <v>0.44819999999999999</v>
      </c>
    </row>
    <row r="78" spans="2:5" x14ac:dyDescent="0.2">
      <c r="B78">
        <f>+'Aggregate Screens'!A73</f>
        <v>167</v>
      </c>
      <c r="C78" t="str">
        <f>+'Aggregate Screens'!B73</f>
        <v>FERRY COUNTY MEMORIAL HOSPITAL</v>
      </c>
      <c r="D78" s="28">
        <f>ROUND(+'Aggregate Screens'!AQ73,5)</f>
        <v>0</v>
      </c>
      <c r="E78" s="28">
        <f>ROUND(+'Aggregate Screens'!AQ179,5)</f>
        <v>0.64029999999999998</v>
      </c>
    </row>
    <row r="79" spans="2:5" x14ac:dyDescent="0.2">
      <c r="B79">
        <f>+'Aggregate Screens'!A74</f>
        <v>168</v>
      </c>
      <c r="C79" t="str">
        <f>+'Aggregate Screens'!B74</f>
        <v>CENTRAL WASHINGTON HOSPITAL</v>
      </c>
      <c r="D79" s="28">
        <f>ROUND(+'Aggregate Screens'!AQ74,5)</f>
        <v>1.1000000000000001</v>
      </c>
      <c r="E79" s="28">
        <f>ROUND(+'Aggregate Screens'!AQ180,5)</f>
        <v>1.0961000000000001</v>
      </c>
    </row>
    <row r="80" spans="2:5" x14ac:dyDescent="0.2">
      <c r="B80">
        <f>+'Aggregate Screens'!A75</f>
        <v>170</v>
      </c>
      <c r="C80" t="str">
        <f>+'Aggregate Screens'!B75</f>
        <v>PEACEHEALTH SOUTHWEST MEDICAL CENTER</v>
      </c>
      <c r="D80" s="28">
        <f>ROUND(+'Aggregate Screens'!AQ75,5)</f>
        <v>1.0734999999999999</v>
      </c>
      <c r="E80" s="28">
        <f>ROUND(+'Aggregate Screens'!AQ181,5)</f>
        <v>1.1055999999999999</v>
      </c>
    </row>
    <row r="81" spans="2:5" x14ac:dyDescent="0.2">
      <c r="B81">
        <f>+'Aggregate Screens'!A76</f>
        <v>172</v>
      </c>
      <c r="C81" t="str">
        <f>+'Aggregate Screens'!B76</f>
        <v>PULLMAN REGIONAL HOSPITAL</v>
      </c>
      <c r="D81" s="28">
        <f>ROUND(+'Aggregate Screens'!AQ76,5)</f>
        <v>0.67989999999999995</v>
      </c>
      <c r="E81" s="28">
        <f>ROUND(+'Aggregate Screens'!AQ182,5)</f>
        <v>0.6714</v>
      </c>
    </row>
    <row r="82" spans="2:5" x14ac:dyDescent="0.2">
      <c r="B82">
        <f>+'Aggregate Screens'!A77</f>
        <v>173</v>
      </c>
      <c r="C82" t="str">
        <f>+'Aggregate Screens'!B77</f>
        <v>MORTON GENERAL HOSPITAL</v>
      </c>
      <c r="D82" s="28">
        <f>ROUND(+'Aggregate Screens'!AQ77,5)</f>
        <v>0.78890000000000005</v>
      </c>
      <c r="E82" s="28">
        <f>ROUND(+'Aggregate Screens'!AQ183,5)</f>
        <v>0.78520000000000001</v>
      </c>
    </row>
    <row r="83" spans="2:5" x14ac:dyDescent="0.2">
      <c r="B83">
        <f>+'Aggregate Screens'!A78</f>
        <v>175</v>
      </c>
      <c r="C83" t="str">
        <f>+'Aggregate Screens'!B78</f>
        <v>MARY BRIDGE CHILDRENS HEALTH CENTER</v>
      </c>
      <c r="D83" s="28">
        <f>ROUND(+'Aggregate Screens'!AQ78,5)</f>
        <v>1.0742</v>
      </c>
      <c r="E83" s="28">
        <f>ROUND(+'Aggregate Screens'!AQ184,5)</f>
        <v>0.96699999999999997</v>
      </c>
    </row>
    <row r="84" spans="2:5" x14ac:dyDescent="0.2">
      <c r="B84">
        <f>+'Aggregate Screens'!A79</f>
        <v>176</v>
      </c>
      <c r="C84" t="str">
        <f>+'Aggregate Screens'!B79</f>
        <v>TACOMA GENERAL/ALLENMORE HOSPITAL</v>
      </c>
      <c r="D84" s="28">
        <f>ROUND(+'Aggregate Screens'!AQ79,5)</f>
        <v>1.0985</v>
      </c>
      <c r="E84" s="28">
        <f>ROUND(+'Aggregate Screens'!AQ185,5)</f>
        <v>1.1171</v>
      </c>
    </row>
    <row r="85" spans="2:5" x14ac:dyDescent="0.2">
      <c r="B85">
        <f>+'Aggregate Screens'!A80</f>
        <v>180</v>
      </c>
      <c r="C85" t="str">
        <f>+'Aggregate Screens'!B80</f>
        <v>VALLEY HOSPITAL</v>
      </c>
      <c r="D85" s="28">
        <f>ROUND(+'Aggregate Screens'!AQ80,5)</f>
        <v>0.84930000000000005</v>
      </c>
      <c r="E85" s="28">
        <f>ROUND(+'Aggregate Screens'!AQ186,5)</f>
        <v>0.84399999999999997</v>
      </c>
    </row>
    <row r="86" spans="2:5" x14ac:dyDescent="0.2">
      <c r="B86">
        <f>+'Aggregate Screens'!A81</f>
        <v>183</v>
      </c>
      <c r="C86" t="str">
        <f>+'Aggregate Screens'!B81</f>
        <v>MULTICARE AUBURN MEDICAL CENTER</v>
      </c>
      <c r="D86" s="28">
        <f>ROUND(+'Aggregate Screens'!AQ81,5)</f>
        <v>0.84560000000000002</v>
      </c>
      <c r="E86" s="28">
        <f>ROUND(+'Aggregate Screens'!AQ187,5)</f>
        <v>0.82979999999999998</v>
      </c>
    </row>
    <row r="87" spans="2:5" x14ac:dyDescent="0.2">
      <c r="B87">
        <f>+'Aggregate Screens'!A82</f>
        <v>186</v>
      </c>
      <c r="C87" t="str">
        <f>+'Aggregate Screens'!B82</f>
        <v>SUMMIT PACIFIC MEDICAL CENTER</v>
      </c>
      <c r="D87" s="28">
        <f>ROUND(+'Aggregate Screens'!AQ82,5)</f>
        <v>0.59889999999999999</v>
      </c>
      <c r="E87" s="28">
        <f>ROUND(+'Aggregate Screens'!AQ188,5)</f>
        <v>0.56200000000000006</v>
      </c>
    </row>
    <row r="88" spans="2:5" x14ac:dyDescent="0.2">
      <c r="B88">
        <f>+'Aggregate Screens'!A83</f>
        <v>191</v>
      </c>
      <c r="C88" t="str">
        <f>+'Aggregate Screens'!B83</f>
        <v>PROVIDENCE CENTRALIA HOSPITAL</v>
      </c>
      <c r="D88" s="28">
        <f>ROUND(+'Aggregate Screens'!AQ83,5)</f>
        <v>0.80359999999999998</v>
      </c>
      <c r="E88" s="28">
        <f>ROUND(+'Aggregate Screens'!AQ189,5)</f>
        <v>0.7661</v>
      </c>
    </row>
    <row r="89" spans="2:5" x14ac:dyDescent="0.2">
      <c r="B89">
        <f>+'Aggregate Screens'!A84</f>
        <v>193</v>
      </c>
      <c r="C89" t="str">
        <f>+'Aggregate Screens'!B84</f>
        <v>PROVIDENCE MOUNT CARMEL HOSPITAL</v>
      </c>
      <c r="D89" s="28">
        <f>ROUND(+'Aggregate Screens'!AQ84,5)</f>
        <v>0.58740000000000003</v>
      </c>
      <c r="E89" s="28">
        <f>ROUND(+'Aggregate Screens'!AQ190,5)</f>
        <v>0.63090000000000002</v>
      </c>
    </row>
    <row r="90" spans="2:5" x14ac:dyDescent="0.2">
      <c r="B90">
        <f>+'Aggregate Screens'!A85</f>
        <v>194</v>
      </c>
      <c r="C90" t="str">
        <f>+'Aggregate Screens'!B85</f>
        <v>PROVIDENCE ST JOSEPHS HOSPITAL</v>
      </c>
      <c r="D90" s="28">
        <f>ROUND(+'Aggregate Screens'!AQ85,5)</f>
        <v>0.71460000000000001</v>
      </c>
      <c r="E90" s="28">
        <f>ROUND(+'Aggregate Screens'!AQ191,5)</f>
        <v>0.71250000000000002</v>
      </c>
    </row>
    <row r="91" spans="2:5" x14ac:dyDescent="0.2">
      <c r="B91">
        <f>+'Aggregate Screens'!A86</f>
        <v>195</v>
      </c>
      <c r="C91" t="str">
        <f>+'Aggregate Screens'!B86</f>
        <v>SNOQUALMIE VALLEY HOSPITAL</v>
      </c>
      <c r="D91" s="28">
        <f>ROUND(+'Aggregate Screens'!AQ86,5)</f>
        <v>0.71379999999999999</v>
      </c>
      <c r="E91" s="28">
        <f>ROUND(+'Aggregate Screens'!AQ192,5)</f>
        <v>0.75880000000000003</v>
      </c>
    </row>
    <row r="92" spans="2:5" x14ac:dyDescent="0.2">
      <c r="B92">
        <f>+'Aggregate Screens'!A87</f>
        <v>197</v>
      </c>
      <c r="C92" t="str">
        <f>+'Aggregate Screens'!B87</f>
        <v>CAPITAL MEDICAL CENTER</v>
      </c>
      <c r="D92" s="28">
        <f>ROUND(+'Aggregate Screens'!AQ87,5)</f>
        <v>1.1768000000000001</v>
      </c>
      <c r="E92" s="28">
        <f>ROUND(+'Aggregate Screens'!AQ193,5)</f>
        <v>1.113</v>
      </c>
    </row>
    <row r="93" spans="2:5" x14ac:dyDescent="0.2">
      <c r="B93">
        <f>+'Aggregate Screens'!A88</f>
        <v>198</v>
      </c>
      <c r="C93" t="str">
        <f>+'Aggregate Screens'!B88</f>
        <v>SUNNYSIDE COMMUNITY HOSPITAL</v>
      </c>
      <c r="D93" s="28">
        <f>ROUND(+'Aggregate Screens'!AQ88,5)</f>
        <v>0.50460000000000005</v>
      </c>
      <c r="E93" s="28">
        <f>ROUND(+'Aggregate Screens'!AQ194,5)</f>
        <v>0.55800000000000005</v>
      </c>
    </row>
    <row r="94" spans="2:5" x14ac:dyDescent="0.2">
      <c r="B94">
        <f>+'Aggregate Screens'!A89</f>
        <v>199</v>
      </c>
      <c r="C94" t="str">
        <f>+'Aggregate Screens'!B89</f>
        <v>TOPPENISH COMMUNITY HOSPITAL</v>
      </c>
      <c r="D94" s="28">
        <f>ROUND(+'Aggregate Screens'!AQ89,5)</f>
        <v>0.46210000000000001</v>
      </c>
      <c r="E94" s="28">
        <f>ROUND(+'Aggregate Screens'!AQ195,5)</f>
        <v>0.50070000000000003</v>
      </c>
    </row>
    <row r="95" spans="2:5" x14ac:dyDescent="0.2">
      <c r="B95">
        <f>+'Aggregate Screens'!A90</f>
        <v>201</v>
      </c>
      <c r="C95" t="str">
        <f>+'Aggregate Screens'!B90</f>
        <v>ST FRANCIS COMMUNITY HOSPITAL</v>
      </c>
      <c r="D95" s="28">
        <f>ROUND(+'Aggregate Screens'!AQ90,5)</f>
        <v>0.88239999999999996</v>
      </c>
      <c r="E95" s="28">
        <f>ROUND(+'Aggregate Screens'!AQ196,5)</f>
        <v>0.86429999999999996</v>
      </c>
    </row>
    <row r="96" spans="2:5" x14ac:dyDescent="0.2">
      <c r="B96">
        <f>+'Aggregate Screens'!A91</f>
        <v>202</v>
      </c>
      <c r="C96" t="str">
        <f>+'Aggregate Screens'!B91</f>
        <v>REGIONAL HOSPITAL</v>
      </c>
      <c r="D96" s="28">
        <f>ROUND(+'Aggregate Screens'!AQ91,5)</f>
        <v>3.4984000000000002</v>
      </c>
      <c r="E96" s="28">
        <f>ROUND(+'Aggregate Screens'!AQ197,5)</f>
        <v>3.2195</v>
      </c>
    </row>
    <row r="97" spans="2:5" x14ac:dyDescent="0.2">
      <c r="B97">
        <f>+'Aggregate Screens'!A92</f>
        <v>204</v>
      </c>
      <c r="C97" t="str">
        <f>+'Aggregate Screens'!B92</f>
        <v>SEATTLE CANCER CARE ALLIANCE</v>
      </c>
      <c r="D97" s="28">
        <f>ROUND(+'Aggregate Screens'!AQ92,5)</f>
        <v>2.8279999999999998</v>
      </c>
      <c r="E97" s="28">
        <f>ROUND(+'Aggregate Screens'!AQ198,5)</f>
        <v>2.7633000000000001</v>
      </c>
    </row>
    <row r="98" spans="2:5" x14ac:dyDescent="0.2">
      <c r="B98">
        <f>+'Aggregate Screens'!A93</f>
        <v>205</v>
      </c>
      <c r="C98" t="str">
        <f>+'Aggregate Screens'!B93</f>
        <v>WENATCHEE VALLEY HOSPITAL</v>
      </c>
      <c r="D98" s="28">
        <f>ROUND(+'Aggregate Screens'!AQ93,5)</f>
        <v>1.3434999999999999</v>
      </c>
      <c r="E98" s="28">
        <f>ROUND(+'Aggregate Screens'!AQ199,5)</f>
        <v>1.1681999999999999</v>
      </c>
    </row>
    <row r="99" spans="2:5" x14ac:dyDescent="0.2">
      <c r="B99">
        <f>+'Aggregate Screens'!A94</f>
        <v>206</v>
      </c>
      <c r="C99" t="str">
        <f>+'Aggregate Screens'!B94</f>
        <v>PEACEHEALTH UNITED GENERAL MEDICAL CENTER</v>
      </c>
      <c r="D99" s="28">
        <f>ROUND(+'Aggregate Screens'!AQ94,5)</f>
        <v>0.68720000000000003</v>
      </c>
      <c r="E99" s="28">
        <f>ROUND(+'Aggregate Screens'!AQ200,5)</f>
        <v>0.61550000000000005</v>
      </c>
    </row>
    <row r="100" spans="2:5" x14ac:dyDescent="0.2">
      <c r="B100">
        <f>+'Aggregate Screens'!A95</f>
        <v>207</v>
      </c>
      <c r="C100" t="str">
        <f>+'Aggregate Screens'!B95</f>
        <v>SKAGIT VALLEY HOSPITAL</v>
      </c>
      <c r="D100" s="28">
        <f>ROUND(+'Aggregate Screens'!AQ95,5)</f>
        <v>0.88170000000000004</v>
      </c>
      <c r="E100" s="28">
        <f>ROUND(+'Aggregate Screens'!AQ201,5)</f>
        <v>0.80659999999999998</v>
      </c>
    </row>
    <row r="101" spans="2:5" x14ac:dyDescent="0.2">
      <c r="B101">
        <f>+'Aggregate Screens'!A96</f>
        <v>208</v>
      </c>
      <c r="C101" t="str">
        <f>+'Aggregate Screens'!B96</f>
        <v>LEGACY SALMON CREEK HOSPITAL</v>
      </c>
      <c r="D101" s="28">
        <f>ROUND(+'Aggregate Screens'!AQ96,5)</f>
        <v>0.75229999999999997</v>
      </c>
      <c r="E101" s="28">
        <f>ROUND(+'Aggregate Screens'!AQ202,5)</f>
        <v>0.77180000000000004</v>
      </c>
    </row>
    <row r="102" spans="2:5" x14ac:dyDescent="0.2">
      <c r="B102">
        <f>+'Aggregate Screens'!A97</f>
        <v>209</v>
      </c>
      <c r="C102" t="str">
        <f>+'Aggregate Screens'!B97</f>
        <v>ST ANTHONY HOSPITAL</v>
      </c>
      <c r="D102" s="28">
        <f>ROUND(+'Aggregate Screens'!AQ97,5)</f>
        <v>0.97319999999999995</v>
      </c>
      <c r="E102" s="28">
        <f>ROUND(+'Aggregate Screens'!AQ203,5)</f>
        <v>0.99580000000000002</v>
      </c>
    </row>
    <row r="103" spans="2:5" x14ac:dyDescent="0.2">
      <c r="B103">
        <f>+'Aggregate Screens'!A98</f>
        <v>210</v>
      </c>
      <c r="C103" t="str">
        <f>+'Aggregate Screens'!B98</f>
        <v>SWEDISH MEDICAL CENTER - ISSAQUAH CAMPUS</v>
      </c>
      <c r="D103" s="28">
        <f>ROUND(+'Aggregate Screens'!AQ98,5)</f>
        <v>0.75409999999999999</v>
      </c>
      <c r="E103" s="28">
        <f>ROUND(+'Aggregate Screens'!AQ204,5)</f>
        <v>0.82969999999999999</v>
      </c>
    </row>
    <row r="104" spans="2:5" x14ac:dyDescent="0.2">
      <c r="B104">
        <f>+'Aggregate Screens'!A99</f>
        <v>211</v>
      </c>
      <c r="C104" t="str">
        <f>+'Aggregate Screens'!B99</f>
        <v>PEACEHEALTH PEACE ISLAND MEDICAL CENTER</v>
      </c>
      <c r="D104" s="28">
        <f>ROUND(+'Aggregate Screens'!AQ99,5)</f>
        <v>0.63160000000000005</v>
      </c>
      <c r="E104" s="28">
        <f>ROUND(+'Aggregate Screens'!AQ205,5)</f>
        <v>0.62460000000000004</v>
      </c>
    </row>
    <row r="105" spans="2:5" x14ac:dyDescent="0.2">
      <c r="B105">
        <f>+'Aggregate Screens'!A100</f>
        <v>904</v>
      </c>
      <c r="C105" t="str">
        <f>+'Aggregate Screens'!B100</f>
        <v>BHC FAIRFAX HOSPITAL</v>
      </c>
      <c r="D105" s="28">
        <f>ROUND(+'Aggregate Screens'!AQ100,5)</f>
        <v>0.66579999999999995</v>
      </c>
      <c r="E105" s="28">
        <f>ROUND(+'Aggregate Screens'!AQ206,5)</f>
        <v>0.7107</v>
      </c>
    </row>
    <row r="106" spans="2:5" x14ac:dyDescent="0.2">
      <c r="B106">
        <f>+'Aggregate Screens'!A101</f>
        <v>915</v>
      </c>
      <c r="C106" t="str">
        <f>+'Aggregate Screens'!B101</f>
        <v>LOURDES COUNSELING CENTER</v>
      </c>
      <c r="D106" s="28">
        <f>ROUND(+'Aggregate Screens'!AQ101,5)</f>
        <v>0.70399999999999996</v>
      </c>
      <c r="E106" s="28">
        <f>ROUND(+'Aggregate Screens'!AQ207,5)</f>
        <v>0.69850000000000001</v>
      </c>
    </row>
    <row r="107" spans="2:5" x14ac:dyDescent="0.2">
      <c r="B107">
        <f>+'Aggregate Screens'!A102</f>
        <v>919</v>
      </c>
      <c r="C107" t="str">
        <f>+'Aggregate Screens'!B102</f>
        <v>NAVOS</v>
      </c>
      <c r="D107" s="28">
        <f>ROUND(+'Aggregate Screens'!AQ102,5)</f>
        <v>0.71460000000000001</v>
      </c>
      <c r="E107" s="28">
        <f>ROUND(+'Aggregate Screens'!AQ208,5)</f>
        <v>0.71940000000000004</v>
      </c>
    </row>
    <row r="108" spans="2:5" x14ac:dyDescent="0.2">
      <c r="B108">
        <f>+'Aggregate Screens'!A103</f>
        <v>921</v>
      </c>
      <c r="C108" t="str">
        <f>+'Aggregate Screens'!B103</f>
        <v>Cascade Behavioral Health</v>
      </c>
      <c r="D108" s="28">
        <f>ROUND(+'Aggregate Screens'!AQ103,5)</f>
        <v>0.50349999999999995</v>
      </c>
      <c r="E108" s="28">
        <f>ROUND(+'Aggregate Screens'!AQ209,5)</f>
        <v>0.53069999999999995</v>
      </c>
    </row>
    <row r="109" spans="2:5" x14ac:dyDescent="0.2">
      <c r="B109">
        <f>+'Aggregate Screens'!A104</f>
        <v>922</v>
      </c>
      <c r="C109" t="str">
        <f>+'Aggregate Screens'!B104</f>
        <v>FAIRFAX EVERETT</v>
      </c>
      <c r="D109" s="28">
        <f>ROUND(+'Aggregate Screens'!AQ104,5)</f>
        <v>0.71899999999999997</v>
      </c>
      <c r="E109" s="28">
        <f>ROUND(+'Aggregate Screens'!AQ210,5)</f>
        <v>0.62670000000000003</v>
      </c>
    </row>
  </sheetData>
  <phoneticPr fontId="0" type="noConversion"/>
  <printOptions horizontalCentered="1" verticalCentered="1" gridLines="1"/>
  <pageMargins left="0" right="0" top="0" bottom="0" header="0" footer="0"/>
  <pageSetup paperSize="5" scale="9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9"/>
  <sheetViews>
    <sheetView zoomScale="75" workbookViewId="0">
      <selection activeCell="B11" sqref="B11"/>
    </sheetView>
  </sheetViews>
  <sheetFormatPr defaultRowHeight="12" x14ac:dyDescent="0.2"/>
  <cols>
    <col min="1" max="1" width="7.21875" customWidth="1"/>
    <col min="2" max="2" width="6.109375" bestFit="1" customWidth="1"/>
    <col min="3" max="3" width="41.88671875" bestFit="1" customWidth="1"/>
    <col min="4" max="4" width="11.88671875" customWidth="1"/>
    <col min="5" max="5" width="7.109375" customWidth="1"/>
    <col min="6" max="6" width="9.88671875" bestFit="1" customWidth="1"/>
    <col min="7" max="7" width="11.88671875" customWidth="1"/>
    <col min="8" max="8" width="7.109375" customWidth="1"/>
    <col min="9" max="9" width="9.88671875" bestFit="1" customWidth="1"/>
    <col min="10" max="10" width="2.6640625" customWidth="1"/>
    <col min="11" max="11" width="8.109375" bestFit="1" customWidth="1"/>
  </cols>
  <sheetData>
    <row r="1" spans="1:11" x14ac:dyDescent="0.2">
      <c r="A1" s="9" t="s">
        <v>28</v>
      </c>
      <c r="B1" s="6"/>
      <c r="C1" s="6"/>
      <c r="D1" s="6"/>
      <c r="E1" s="6"/>
      <c r="F1" s="7"/>
      <c r="G1" s="6"/>
      <c r="H1" s="6"/>
      <c r="I1" s="6"/>
    </row>
    <row r="2" spans="1:11" x14ac:dyDescent="0.2">
      <c r="A2" s="4"/>
      <c r="F2" s="2"/>
      <c r="K2" s="5" t="s">
        <v>71</v>
      </c>
    </row>
    <row r="3" spans="1:11" x14ac:dyDescent="0.2">
      <c r="A3" s="4"/>
      <c r="D3" s="3"/>
      <c r="F3" s="2"/>
      <c r="K3">
        <v>16</v>
      </c>
    </row>
    <row r="4" spans="1:11" x14ac:dyDescent="0.2">
      <c r="A4" s="7" t="s">
        <v>29</v>
      </c>
      <c r="B4" s="6"/>
      <c r="C4" s="6"/>
      <c r="D4" s="6"/>
      <c r="E4" s="7"/>
      <c r="F4" s="6"/>
      <c r="G4" s="6"/>
      <c r="H4" s="6"/>
      <c r="I4" s="6"/>
    </row>
    <row r="5" spans="1:11" x14ac:dyDescent="0.2">
      <c r="A5" s="7" t="s">
        <v>62</v>
      </c>
      <c r="B5" s="6"/>
      <c r="C5" s="6"/>
      <c r="D5" s="6"/>
      <c r="E5" s="7"/>
      <c r="F5" s="6"/>
      <c r="G5" s="6"/>
      <c r="H5" s="6"/>
      <c r="I5" s="6"/>
    </row>
    <row r="7" spans="1:11" x14ac:dyDescent="0.2">
      <c r="E7" s="76">
        <f>ROUND(+'Aggregate Screens'!C5,0)</f>
        <v>2014</v>
      </c>
      <c r="F7" s="5">
        <f>+E7</f>
        <v>2014</v>
      </c>
      <c r="G7" s="5"/>
      <c r="H7" s="2">
        <f>+F7+1</f>
        <v>2015</v>
      </c>
      <c r="I7" s="5">
        <f>+H7</f>
        <v>2015</v>
      </c>
    </row>
    <row r="8" spans="1:11" x14ac:dyDescent="0.2">
      <c r="A8" s="5"/>
      <c r="B8" s="5"/>
      <c r="C8" s="5"/>
      <c r="D8" s="2" t="s">
        <v>30</v>
      </c>
      <c r="F8" s="14" t="s">
        <v>182</v>
      </c>
      <c r="G8" s="2" t="s">
        <v>30</v>
      </c>
      <c r="I8" s="14" t="s">
        <v>182</v>
      </c>
      <c r="K8" s="5" t="s">
        <v>21</v>
      </c>
    </row>
    <row r="9" spans="1:11" x14ac:dyDescent="0.2">
      <c r="A9" s="5"/>
      <c r="B9" s="5" t="s">
        <v>51</v>
      </c>
      <c r="C9" s="5" t="s">
        <v>52</v>
      </c>
      <c r="D9" s="2" t="s">
        <v>31</v>
      </c>
      <c r="E9" s="2" t="s">
        <v>3</v>
      </c>
      <c r="F9" s="2" t="s">
        <v>3</v>
      </c>
      <c r="G9" s="2" t="s">
        <v>31</v>
      </c>
      <c r="H9" s="2" t="s">
        <v>3</v>
      </c>
      <c r="I9" s="2" t="s">
        <v>3</v>
      </c>
      <c r="K9" s="5" t="s">
        <v>181</v>
      </c>
    </row>
    <row r="10" spans="1:11" x14ac:dyDescent="0.2">
      <c r="B10">
        <f>+'Aggregate Screens'!A5</f>
        <v>1</v>
      </c>
      <c r="C10" t="str">
        <f>+'Aggregate Screens'!B5</f>
        <v>SWEDISH MEDICAL CENTER - FIRST HILL</v>
      </c>
      <c r="D10" s="10">
        <f>ROUND(+'Aggregate Screens'!P5,0)</f>
        <v>309469508</v>
      </c>
      <c r="E10" s="10">
        <f>ROUND(+'Aggregate Screens'!AN5,0)</f>
        <v>54386</v>
      </c>
      <c r="F10" s="11">
        <f>IF(D10=0,"",IF(E10=0,"",ROUND(D10/E10,2)))</f>
        <v>5690.24</v>
      </c>
      <c r="G10" s="10">
        <f>ROUND(+'Aggregate Screens'!P111,0)</f>
        <v>362672060</v>
      </c>
      <c r="H10" s="10">
        <f>ROUND(+'Aggregate Screens'!AN111,0)</f>
        <v>67394</v>
      </c>
      <c r="I10" s="11">
        <f>IF(G10=0,"",IF(H10=0,"",ROUND(G10/H10,2)))</f>
        <v>5381.37</v>
      </c>
      <c r="K10" s="12">
        <f>IF(D10=0,"",IF(E10=0,"",IF(G10=0,"",IF(H10=0,"",+I10/F10-1))))</f>
        <v>-5.4280663030030318E-2</v>
      </c>
    </row>
    <row r="11" spans="1:11" x14ac:dyDescent="0.2">
      <c r="B11">
        <f>+'Aggregate Screens'!A6</f>
        <v>3</v>
      </c>
      <c r="C11" t="str">
        <f>+'Aggregate Screens'!B6</f>
        <v>SWEDISH MEDICAL CENTER - CHERRY HILL</v>
      </c>
      <c r="D11" s="10">
        <f>ROUND(+'Aggregate Screens'!P6,0)</f>
        <v>106749011</v>
      </c>
      <c r="E11" s="10">
        <f>ROUND(+'Aggregate Screens'!AN6,0)</f>
        <v>28590</v>
      </c>
      <c r="F11" s="11">
        <f t="shared" ref="F11:F74" si="0">IF(D11=0,"",IF(E11=0,"",ROUND(D11/E11,2)))</f>
        <v>3733.79</v>
      </c>
      <c r="G11" s="10">
        <f>ROUND(+'Aggregate Screens'!P112,0)</f>
        <v>124681477</v>
      </c>
      <c r="H11" s="10">
        <f>ROUND(+'Aggregate Screens'!AN112,0)</f>
        <v>28638</v>
      </c>
      <c r="I11" s="11">
        <f t="shared" ref="I11:I74" si="1">IF(G11=0,"",IF(H11=0,"",ROUND(G11/H11,2)))</f>
        <v>4353.71</v>
      </c>
      <c r="K11" s="12">
        <f t="shared" ref="K11:K74" si="2">IF(D11=0,"",IF(E11=0,"",IF(G11=0,"",IF(H11=0,"",+I11/F11-1))))</f>
        <v>0.16602969101101017</v>
      </c>
    </row>
    <row r="12" spans="1:11" x14ac:dyDescent="0.2">
      <c r="B12">
        <f>+'Aggregate Screens'!A7</f>
        <v>8</v>
      </c>
      <c r="C12" t="str">
        <f>+'Aggregate Screens'!B7</f>
        <v>KLICKITAT VALLEY HEALTH</v>
      </c>
      <c r="D12" s="10">
        <f>ROUND(+'Aggregate Screens'!P7,0)</f>
        <v>9037184</v>
      </c>
      <c r="E12" s="10">
        <f>ROUND(+'Aggregate Screens'!AN7,0)</f>
        <v>1141</v>
      </c>
      <c r="F12" s="11">
        <f t="shared" si="0"/>
        <v>7920.41</v>
      </c>
      <c r="G12" s="10">
        <f>ROUND(+'Aggregate Screens'!P113,0)</f>
        <v>9830930</v>
      </c>
      <c r="H12" s="10">
        <f>ROUND(+'Aggregate Screens'!AN113,0)</f>
        <v>1089</v>
      </c>
      <c r="I12" s="11">
        <f t="shared" si="1"/>
        <v>9027.48</v>
      </c>
      <c r="K12" s="12">
        <f t="shared" si="2"/>
        <v>0.13977432986423688</v>
      </c>
    </row>
    <row r="13" spans="1:11" x14ac:dyDescent="0.2">
      <c r="B13">
        <f>+'Aggregate Screens'!A8</f>
        <v>10</v>
      </c>
      <c r="C13" t="str">
        <f>+'Aggregate Screens'!B8</f>
        <v>VIRGINIA MASON MEDICAL CENTER</v>
      </c>
      <c r="D13" s="10">
        <f>ROUND(+'Aggregate Screens'!P8,0)</f>
        <v>485525359</v>
      </c>
      <c r="E13" s="10">
        <f>ROUND(+'Aggregate Screens'!AN8,0)</f>
        <v>36445</v>
      </c>
      <c r="F13" s="11">
        <f t="shared" si="0"/>
        <v>13322.14</v>
      </c>
      <c r="G13" s="10">
        <f>ROUND(+'Aggregate Screens'!P114,0)</f>
        <v>482025455</v>
      </c>
      <c r="H13" s="10">
        <f>ROUND(+'Aggregate Screens'!AN114,0)</f>
        <v>67662</v>
      </c>
      <c r="I13" s="11">
        <f t="shared" si="1"/>
        <v>7124.02</v>
      </c>
      <c r="K13" s="12">
        <f t="shared" si="2"/>
        <v>-0.46524957701990821</v>
      </c>
    </row>
    <row r="14" spans="1:11" x14ac:dyDescent="0.2">
      <c r="B14">
        <f>+'Aggregate Screens'!A9</f>
        <v>14</v>
      </c>
      <c r="C14" t="str">
        <f>+'Aggregate Screens'!B9</f>
        <v>SEATTLE CHILDRENS HOSPITAL</v>
      </c>
      <c r="D14" s="10">
        <f>ROUND(+'Aggregate Screens'!P9,0)</f>
        <v>387872008</v>
      </c>
      <c r="E14" s="10">
        <f>ROUND(+'Aggregate Screens'!AN9,0)</f>
        <v>31607</v>
      </c>
      <c r="F14" s="11">
        <f t="shared" si="0"/>
        <v>12271.71</v>
      </c>
      <c r="G14" s="10">
        <f>ROUND(+'Aggregate Screens'!P115,0)</f>
        <v>420573081</v>
      </c>
      <c r="H14" s="10">
        <f>ROUND(+'Aggregate Screens'!AN115,0)</f>
        <v>33789</v>
      </c>
      <c r="I14" s="11">
        <f t="shared" si="1"/>
        <v>12447.04</v>
      </c>
      <c r="K14" s="12">
        <f t="shared" si="2"/>
        <v>1.4287332409256948E-2</v>
      </c>
    </row>
    <row r="15" spans="1:11" x14ac:dyDescent="0.2">
      <c r="B15">
        <f>+'Aggregate Screens'!A10</f>
        <v>20</v>
      </c>
      <c r="C15" t="str">
        <f>+'Aggregate Screens'!B10</f>
        <v>GROUP HEALTH CENTRAL HOSPITAL</v>
      </c>
      <c r="D15" s="10">
        <f>ROUND(+'Aggregate Screens'!P10,0)</f>
        <v>22462312</v>
      </c>
      <c r="E15" s="10">
        <f>ROUND(+'Aggregate Screens'!AN10,0)</f>
        <v>980</v>
      </c>
      <c r="F15" s="11">
        <f t="shared" si="0"/>
        <v>22920.73</v>
      </c>
      <c r="G15" s="10">
        <f>ROUND(+'Aggregate Screens'!P116,0)</f>
        <v>12159610</v>
      </c>
      <c r="H15" s="10">
        <f>ROUND(+'Aggregate Screens'!AN116,0)</f>
        <v>570</v>
      </c>
      <c r="I15" s="11">
        <f t="shared" si="1"/>
        <v>21332.65</v>
      </c>
      <c r="K15" s="12">
        <f t="shared" si="2"/>
        <v>-6.9285751370047888E-2</v>
      </c>
    </row>
    <row r="16" spans="1:11" x14ac:dyDescent="0.2">
      <c r="B16">
        <f>+'Aggregate Screens'!A11</f>
        <v>21</v>
      </c>
      <c r="C16" t="str">
        <f>+'Aggregate Screens'!B11</f>
        <v>NEWPORT HOSPITAL AND HEALTH SERVICES</v>
      </c>
      <c r="D16" s="10">
        <f>ROUND(+'Aggregate Screens'!P11,0)</f>
        <v>14106405</v>
      </c>
      <c r="E16" s="10">
        <f>ROUND(+'Aggregate Screens'!AN11,0)</f>
        <v>1785</v>
      </c>
      <c r="F16" s="11">
        <f t="shared" si="0"/>
        <v>7902.75</v>
      </c>
      <c r="G16" s="10">
        <f>ROUND(+'Aggregate Screens'!P117,0)</f>
        <v>14847274</v>
      </c>
      <c r="H16" s="10">
        <f>ROUND(+'Aggregate Screens'!AN117,0)</f>
        <v>2056</v>
      </c>
      <c r="I16" s="11">
        <f t="shared" si="1"/>
        <v>7221.44</v>
      </c>
      <c r="K16" s="12">
        <f t="shared" si="2"/>
        <v>-8.6211761728512304E-2</v>
      </c>
    </row>
    <row r="17" spans="2:11" x14ac:dyDescent="0.2">
      <c r="B17">
        <f>+'Aggregate Screens'!A12</f>
        <v>22</v>
      </c>
      <c r="C17" t="str">
        <f>+'Aggregate Screens'!B12</f>
        <v>LOURDES MEDICAL CENTER</v>
      </c>
      <c r="D17" s="10">
        <f>ROUND(+'Aggregate Screens'!P12,0)</f>
        <v>28391235</v>
      </c>
      <c r="E17" s="10">
        <f>ROUND(+'Aggregate Screens'!AN12,0)</f>
        <v>5451</v>
      </c>
      <c r="F17" s="11">
        <f t="shared" si="0"/>
        <v>5208.45</v>
      </c>
      <c r="G17" s="10">
        <f>ROUND(+'Aggregate Screens'!P118,0)</f>
        <v>29782017</v>
      </c>
      <c r="H17" s="10">
        <f>ROUND(+'Aggregate Screens'!AN118,0)</f>
        <v>5984</v>
      </c>
      <c r="I17" s="11">
        <f t="shared" si="1"/>
        <v>4976.9399999999996</v>
      </c>
      <c r="K17" s="12">
        <f t="shared" si="2"/>
        <v>-4.4448924344094753E-2</v>
      </c>
    </row>
    <row r="18" spans="2:11" x14ac:dyDescent="0.2">
      <c r="B18">
        <f>+'Aggregate Screens'!A13</f>
        <v>23</v>
      </c>
      <c r="C18" t="str">
        <f>+'Aggregate Screens'!B13</f>
        <v>THREE RIVERS HOSPITAL</v>
      </c>
      <c r="D18" s="10">
        <f>ROUND(+'Aggregate Screens'!P13,0)</f>
        <v>6268413</v>
      </c>
      <c r="E18" s="10">
        <f>ROUND(+'Aggregate Screens'!AN13,0)</f>
        <v>954</v>
      </c>
      <c r="F18" s="11">
        <f t="shared" si="0"/>
        <v>6570.66</v>
      </c>
      <c r="G18" s="10">
        <f>ROUND(+'Aggregate Screens'!P119,0)</f>
        <v>6417941</v>
      </c>
      <c r="H18" s="10">
        <f>ROUND(+'Aggregate Screens'!AN119,0)</f>
        <v>991</v>
      </c>
      <c r="I18" s="11">
        <f t="shared" si="1"/>
        <v>6476.23</v>
      </c>
      <c r="K18" s="12">
        <f t="shared" si="2"/>
        <v>-1.4371463445072563E-2</v>
      </c>
    </row>
    <row r="19" spans="2:11" x14ac:dyDescent="0.2">
      <c r="B19">
        <f>+'Aggregate Screens'!A14</f>
        <v>26</v>
      </c>
      <c r="C19" t="str">
        <f>+'Aggregate Screens'!B14</f>
        <v>PEACEHEALTH ST JOHN MEDICAL CENTER</v>
      </c>
      <c r="D19" s="10">
        <f>ROUND(+'Aggregate Screens'!P14,0)</f>
        <v>102732394</v>
      </c>
      <c r="E19" s="10">
        <f>ROUND(+'Aggregate Screens'!AN14,0)</f>
        <v>20321</v>
      </c>
      <c r="F19" s="11">
        <f t="shared" si="0"/>
        <v>5055.4799999999996</v>
      </c>
      <c r="G19" s="10">
        <f>ROUND(+'Aggregate Screens'!P120,0)</f>
        <v>108105872</v>
      </c>
      <c r="H19" s="10">
        <f>ROUND(+'Aggregate Screens'!AN120,0)</f>
        <v>20706</v>
      </c>
      <c r="I19" s="11">
        <f t="shared" si="1"/>
        <v>5220.99</v>
      </c>
      <c r="K19" s="12">
        <f t="shared" si="2"/>
        <v>3.2738731040375946E-2</v>
      </c>
    </row>
    <row r="20" spans="2:11" x14ac:dyDescent="0.2">
      <c r="B20">
        <f>+'Aggregate Screens'!A15</f>
        <v>29</v>
      </c>
      <c r="C20" t="str">
        <f>+'Aggregate Screens'!B15</f>
        <v>HARBORVIEW MEDICAL CENTER</v>
      </c>
      <c r="D20" s="10">
        <f>ROUND(+'Aggregate Screens'!P15,0)</f>
        <v>327085000</v>
      </c>
      <c r="E20" s="10">
        <f>ROUND(+'Aggregate Screens'!AN15,0)</f>
        <v>43257</v>
      </c>
      <c r="F20" s="11">
        <f t="shared" si="0"/>
        <v>7561.44</v>
      </c>
      <c r="G20" s="10">
        <f>ROUND(+'Aggregate Screens'!P121,0)</f>
        <v>343507225</v>
      </c>
      <c r="H20" s="10">
        <f>ROUND(+'Aggregate Screens'!AN121,0)</f>
        <v>44458</v>
      </c>
      <c r="I20" s="11">
        <f t="shared" si="1"/>
        <v>7726.56</v>
      </c>
      <c r="K20" s="12">
        <f t="shared" si="2"/>
        <v>2.1837110391671466E-2</v>
      </c>
    </row>
    <row r="21" spans="2:11" x14ac:dyDescent="0.2">
      <c r="B21">
        <f>+'Aggregate Screens'!A16</f>
        <v>32</v>
      </c>
      <c r="C21" t="str">
        <f>+'Aggregate Screens'!B16</f>
        <v>ST JOSEPH MEDICAL CENTER</v>
      </c>
      <c r="D21" s="10">
        <f>ROUND(+'Aggregate Screens'!P16,0)</f>
        <v>226229810</v>
      </c>
      <c r="E21" s="10">
        <f>ROUND(+'Aggregate Screens'!AN16,0)</f>
        <v>44012</v>
      </c>
      <c r="F21" s="11">
        <f t="shared" si="0"/>
        <v>5140.18</v>
      </c>
      <c r="G21" s="10">
        <f>ROUND(+'Aggregate Screens'!P122,0)</f>
        <v>218602252</v>
      </c>
      <c r="H21" s="10">
        <f>ROUND(+'Aggregate Screens'!AN122,0)</f>
        <v>45185</v>
      </c>
      <c r="I21" s="11">
        <f t="shared" si="1"/>
        <v>4837.9399999999996</v>
      </c>
      <c r="K21" s="12">
        <f t="shared" si="2"/>
        <v>-5.8799497293869241E-2</v>
      </c>
    </row>
    <row r="22" spans="2:11" x14ac:dyDescent="0.2">
      <c r="B22">
        <f>+'Aggregate Screens'!A17</f>
        <v>35</v>
      </c>
      <c r="C22" t="str">
        <f>+'Aggregate Screens'!B17</f>
        <v>ST ELIZABETH HOSPITAL</v>
      </c>
      <c r="D22" s="10">
        <f>ROUND(+'Aggregate Screens'!P17,0)</f>
        <v>18369587</v>
      </c>
      <c r="E22" s="10">
        <f>ROUND(+'Aggregate Screens'!AN17,0)</f>
        <v>3194</v>
      </c>
      <c r="F22" s="11">
        <f t="shared" si="0"/>
        <v>5751.28</v>
      </c>
      <c r="G22" s="10">
        <f>ROUND(+'Aggregate Screens'!P123,0)</f>
        <v>17517906</v>
      </c>
      <c r="H22" s="10">
        <f>ROUND(+'Aggregate Screens'!AN123,0)</f>
        <v>3748</v>
      </c>
      <c r="I22" s="11">
        <f t="shared" si="1"/>
        <v>4673.93</v>
      </c>
      <c r="K22" s="12">
        <f t="shared" si="2"/>
        <v>-0.18732351754739807</v>
      </c>
    </row>
    <row r="23" spans="2:11" x14ac:dyDescent="0.2">
      <c r="B23">
        <f>+'Aggregate Screens'!A18</f>
        <v>37</v>
      </c>
      <c r="C23" t="str">
        <f>+'Aggregate Screens'!B18</f>
        <v>DEACONESS HOSPITAL</v>
      </c>
      <c r="D23" s="10">
        <f>ROUND(+'Aggregate Screens'!P18,0)</f>
        <v>84292975</v>
      </c>
      <c r="E23" s="10">
        <f>ROUND(+'Aggregate Screens'!AN18,0)</f>
        <v>24757</v>
      </c>
      <c r="F23" s="11">
        <f t="shared" si="0"/>
        <v>3404.81</v>
      </c>
      <c r="G23" s="10">
        <f>ROUND(+'Aggregate Screens'!P124,0)</f>
        <v>88254282</v>
      </c>
      <c r="H23" s="10">
        <f>ROUND(+'Aggregate Screens'!AN124,0)</f>
        <v>24271</v>
      </c>
      <c r="I23" s="11">
        <f t="shared" si="1"/>
        <v>3636.2</v>
      </c>
      <c r="K23" s="12">
        <f t="shared" si="2"/>
        <v>6.795973930997623E-2</v>
      </c>
    </row>
    <row r="24" spans="2:11" x14ac:dyDescent="0.2">
      <c r="B24">
        <f>+'Aggregate Screens'!A19</f>
        <v>38</v>
      </c>
      <c r="C24" t="str">
        <f>+'Aggregate Screens'!B19</f>
        <v>OLYMPIC MEDICAL CENTER</v>
      </c>
      <c r="D24" s="10">
        <f>ROUND(+'Aggregate Screens'!P19,0)</f>
        <v>69991702</v>
      </c>
      <c r="E24" s="10">
        <f>ROUND(+'Aggregate Screens'!AN19,0)</f>
        <v>15106</v>
      </c>
      <c r="F24" s="11">
        <f t="shared" si="0"/>
        <v>4633.37</v>
      </c>
      <c r="G24" s="10">
        <f>ROUND(+'Aggregate Screens'!P125,0)</f>
        <v>72160048</v>
      </c>
      <c r="H24" s="10">
        <f>ROUND(+'Aggregate Screens'!AN125,0)</f>
        <v>14864</v>
      </c>
      <c r="I24" s="11">
        <f t="shared" si="1"/>
        <v>4854.6899999999996</v>
      </c>
      <c r="K24" s="12">
        <f t="shared" si="2"/>
        <v>4.7766528466321345E-2</v>
      </c>
    </row>
    <row r="25" spans="2:11" x14ac:dyDescent="0.2">
      <c r="B25">
        <f>+'Aggregate Screens'!A20</f>
        <v>39</v>
      </c>
      <c r="C25" t="str">
        <f>+'Aggregate Screens'!B20</f>
        <v>TRIOS HEALTH</v>
      </c>
      <c r="D25" s="10">
        <f>ROUND(+'Aggregate Screens'!P20,0)</f>
        <v>76009073</v>
      </c>
      <c r="E25" s="10">
        <f>ROUND(+'Aggregate Screens'!AN20,0)</f>
        <v>14697</v>
      </c>
      <c r="F25" s="11">
        <f t="shared" si="0"/>
        <v>5171.74</v>
      </c>
      <c r="G25" s="10">
        <f>ROUND(+'Aggregate Screens'!P126,0)</f>
        <v>80455467</v>
      </c>
      <c r="H25" s="10">
        <f>ROUND(+'Aggregate Screens'!AN126,0)</f>
        <v>15632</v>
      </c>
      <c r="I25" s="11">
        <f t="shared" si="1"/>
        <v>5146.84</v>
      </c>
      <c r="K25" s="12">
        <f t="shared" si="2"/>
        <v>-4.8146271854345724E-3</v>
      </c>
    </row>
    <row r="26" spans="2:11" x14ac:dyDescent="0.2">
      <c r="B26">
        <f>+'Aggregate Screens'!A21</f>
        <v>42</v>
      </c>
      <c r="C26" t="str">
        <f>+'Aggregate Screens'!B21</f>
        <v>SHRINE HOSPITAL SPOKANE</v>
      </c>
      <c r="D26" s="10">
        <f>ROUND(+'Aggregate Screens'!P21,0)</f>
        <v>0</v>
      </c>
      <c r="E26" s="10">
        <f>ROUND(+'Aggregate Screens'!AN21,0)</f>
        <v>0</v>
      </c>
      <c r="F26" s="11" t="str">
        <f t="shared" si="0"/>
        <v/>
      </c>
      <c r="G26" s="10">
        <f>ROUND(+'Aggregate Screens'!P127,0)</f>
        <v>11801505</v>
      </c>
      <c r="H26" s="10">
        <f>ROUND(+'Aggregate Screens'!AN127,0)</f>
        <v>1048</v>
      </c>
      <c r="I26" s="11">
        <f t="shared" si="1"/>
        <v>11260.98</v>
      </c>
      <c r="K26" s="12" t="str">
        <f t="shared" si="2"/>
        <v/>
      </c>
    </row>
    <row r="27" spans="2:11" x14ac:dyDescent="0.2">
      <c r="B27">
        <f>+'Aggregate Screens'!A22</f>
        <v>43</v>
      </c>
      <c r="C27" t="str">
        <f>+'Aggregate Screens'!B22</f>
        <v>WALLA WALLA GENERAL HOSPITAL</v>
      </c>
      <c r="D27" s="10">
        <f>ROUND(+'Aggregate Screens'!P22,0)</f>
        <v>26253214</v>
      </c>
      <c r="E27" s="10">
        <f>ROUND(+'Aggregate Screens'!AN22,0)</f>
        <v>4733</v>
      </c>
      <c r="F27" s="11">
        <f t="shared" si="0"/>
        <v>5546.84</v>
      </c>
      <c r="G27" s="10">
        <f>ROUND(+'Aggregate Screens'!P128,0)</f>
        <v>0</v>
      </c>
      <c r="H27" s="10">
        <f>ROUND(+'Aggregate Screens'!AN128,0)</f>
        <v>0</v>
      </c>
      <c r="I27" s="11" t="str">
        <f t="shared" si="1"/>
        <v/>
      </c>
      <c r="K27" s="12" t="str">
        <f t="shared" si="2"/>
        <v/>
      </c>
    </row>
    <row r="28" spans="2:11" x14ac:dyDescent="0.2">
      <c r="B28">
        <f>+'Aggregate Screens'!A23</f>
        <v>45</v>
      </c>
      <c r="C28" t="str">
        <f>+'Aggregate Screens'!B23</f>
        <v>COLUMBIA BASIN HOSPITAL</v>
      </c>
      <c r="D28" s="10">
        <f>ROUND(+'Aggregate Screens'!P23,0)</f>
        <v>6799659</v>
      </c>
      <c r="E28" s="10">
        <f>ROUND(+'Aggregate Screens'!AN23,0)</f>
        <v>1095</v>
      </c>
      <c r="F28" s="11">
        <f t="shared" si="0"/>
        <v>6209.73</v>
      </c>
      <c r="G28" s="10">
        <f>ROUND(+'Aggregate Screens'!P129,0)</f>
        <v>7076760</v>
      </c>
      <c r="H28" s="10">
        <f>ROUND(+'Aggregate Screens'!AN129,0)</f>
        <v>870</v>
      </c>
      <c r="I28" s="11">
        <f t="shared" si="1"/>
        <v>8134.21</v>
      </c>
      <c r="K28" s="12">
        <f t="shared" si="2"/>
        <v>0.30991363553648887</v>
      </c>
    </row>
    <row r="29" spans="2:11" x14ac:dyDescent="0.2">
      <c r="B29">
        <f>+'Aggregate Screens'!A24</f>
        <v>46</v>
      </c>
      <c r="C29" t="str">
        <f>+'Aggregate Screens'!B24</f>
        <v>PMH MEDICAL CENTER</v>
      </c>
      <c r="D29" s="10">
        <f>ROUND(+'Aggregate Screens'!P24,0)</f>
        <v>0</v>
      </c>
      <c r="E29" s="10">
        <f>ROUND(+'Aggregate Screens'!AN24,0)</f>
        <v>0</v>
      </c>
      <c r="F29" s="11" t="str">
        <f t="shared" si="0"/>
        <v/>
      </c>
      <c r="G29" s="10">
        <f>ROUND(+'Aggregate Screens'!P130,0)</f>
        <v>19573766</v>
      </c>
      <c r="H29" s="10">
        <f>ROUND(+'Aggregate Screens'!AN130,0)</f>
        <v>2267</v>
      </c>
      <c r="I29" s="11">
        <f t="shared" si="1"/>
        <v>8634.2199999999993</v>
      </c>
      <c r="K29" s="12" t="str">
        <f t="shared" si="2"/>
        <v/>
      </c>
    </row>
    <row r="30" spans="2:11" x14ac:dyDescent="0.2">
      <c r="B30">
        <f>+'Aggregate Screens'!A25</f>
        <v>50</v>
      </c>
      <c r="C30" t="str">
        <f>+'Aggregate Screens'!B25</f>
        <v>PROVIDENCE ST MARY MEDICAL CENTER</v>
      </c>
      <c r="D30" s="10">
        <f>ROUND(+'Aggregate Screens'!P25,0)</f>
        <v>43291256</v>
      </c>
      <c r="E30" s="10">
        <f>ROUND(+'Aggregate Screens'!AN25,0)</f>
        <v>11987</v>
      </c>
      <c r="F30" s="11">
        <f t="shared" si="0"/>
        <v>3611.52</v>
      </c>
      <c r="G30" s="10">
        <f>ROUND(+'Aggregate Screens'!P131,0)</f>
        <v>49727021</v>
      </c>
      <c r="H30" s="10">
        <f>ROUND(+'Aggregate Screens'!AN131,0)</f>
        <v>13181</v>
      </c>
      <c r="I30" s="11">
        <f t="shared" si="1"/>
        <v>3772.63</v>
      </c>
      <c r="K30" s="12">
        <f t="shared" si="2"/>
        <v>4.4610025695551947E-2</v>
      </c>
    </row>
    <row r="31" spans="2:11" x14ac:dyDescent="0.2">
      <c r="B31">
        <f>+'Aggregate Screens'!A26</f>
        <v>54</v>
      </c>
      <c r="C31" t="str">
        <f>+'Aggregate Screens'!B26</f>
        <v>FORKS COMMUNITY HOSPITAL</v>
      </c>
      <c r="D31" s="10">
        <f>ROUND(+'Aggregate Screens'!P26,0)</f>
        <v>12135233</v>
      </c>
      <c r="E31" s="10">
        <f>ROUND(+'Aggregate Screens'!AN26,0)</f>
        <v>1330</v>
      </c>
      <c r="F31" s="11">
        <f t="shared" si="0"/>
        <v>9124.24</v>
      </c>
      <c r="G31" s="10">
        <f>ROUND(+'Aggregate Screens'!P132,0)</f>
        <v>12390591</v>
      </c>
      <c r="H31" s="10">
        <f>ROUND(+'Aggregate Screens'!AN132,0)</f>
        <v>1304</v>
      </c>
      <c r="I31" s="11">
        <f t="shared" si="1"/>
        <v>9501.99</v>
      </c>
      <c r="K31" s="12">
        <f t="shared" si="2"/>
        <v>4.140070844256627E-2</v>
      </c>
    </row>
    <row r="32" spans="2:11" x14ac:dyDescent="0.2">
      <c r="B32">
        <f>+'Aggregate Screens'!A27</f>
        <v>56</v>
      </c>
      <c r="C32" t="str">
        <f>+'Aggregate Screens'!B27</f>
        <v>WILLAPA HARBOR HOSPITAL</v>
      </c>
      <c r="D32" s="10">
        <f>ROUND(+'Aggregate Screens'!P27,0)</f>
        <v>9579999</v>
      </c>
      <c r="E32" s="10">
        <f>ROUND(+'Aggregate Screens'!AN27,0)</f>
        <v>1037</v>
      </c>
      <c r="F32" s="11">
        <f t="shared" si="0"/>
        <v>9238.19</v>
      </c>
      <c r="G32" s="10">
        <f>ROUND(+'Aggregate Screens'!P133,0)</f>
        <v>9980716</v>
      </c>
      <c r="H32" s="10">
        <f>ROUND(+'Aggregate Screens'!AN133,0)</f>
        <v>1121</v>
      </c>
      <c r="I32" s="11">
        <f t="shared" si="1"/>
        <v>8903.4</v>
      </c>
      <c r="K32" s="12">
        <f t="shared" si="2"/>
        <v>-3.6239782901196116E-2</v>
      </c>
    </row>
    <row r="33" spans="2:11" x14ac:dyDescent="0.2">
      <c r="B33">
        <f>+'Aggregate Screens'!A28</f>
        <v>58</v>
      </c>
      <c r="C33" t="str">
        <f>+'Aggregate Screens'!B28</f>
        <v>YAKIMA VALLEY MEMORIAL HOSPITAL</v>
      </c>
      <c r="D33" s="10">
        <f>ROUND(+'Aggregate Screens'!P28,0)</f>
        <v>146597147</v>
      </c>
      <c r="E33" s="10">
        <f>ROUND(+'Aggregate Screens'!AN28,0)</f>
        <v>34975</v>
      </c>
      <c r="F33" s="11">
        <f t="shared" si="0"/>
        <v>4191.4799999999996</v>
      </c>
      <c r="G33" s="10">
        <f>ROUND(+'Aggregate Screens'!P134,0)</f>
        <v>152474076</v>
      </c>
      <c r="H33" s="10">
        <f>ROUND(+'Aggregate Screens'!AN134,0)</f>
        <v>33577</v>
      </c>
      <c r="I33" s="11">
        <f t="shared" si="1"/>
        <v>4541.03</v>
      </c>
      <c r="K33" s="12">
        <f t="shared" si="2"/>
        <v>8.3395363928731703E-2</v>
      </c>
    </row>
    <row r="34" spans="2:11" x14ac:dyDescent="0.2">
      <c r="B34">
        <f>+'Aggregate Screens'!A29</f>
        <v>63</v>
      </c>
      <c r="C34" t="str">
        <f>+'Aggregate Screens'!B29</f>
        <v>GRAYS HARBOR COMMUNITY HOSPITAL</v>
      </c>
      <c r="D34" s="10">
        <f>ROUND(+'Aggregate Screens'!P29,0)</f>
        <v>38428275</v>
      </c>
      <c r="E34" s="10">
        <f>ROUND(+'Aggregate Screens'!AN29,0)</f>
        <v>10620</v>
      </c>
      <c r="F34" s="11">
        <f t="shared" si="0"/>
        <v>3618.48</v>
      </c>
      <c r="G34" s="10">
        <f>ROUND(+'Aggregate Screens'!P135,0)</f>
        <v>39812936</v>
      </c>
      <c r="H34" s="10">
        <f>ROUND(+'Aggregate Screens'!AN135,0)</f>
        <v>10489</v>
      </c>
      <c r="I34" s="11">
        <f t="shared" si="1"/>
        <v>3795.68</v>
      </c>
      <c r="K34" s="12">
        <f t="shared" si="2"/>
        <v>4.897083858415674E-2</v>
      </c>
    </row>
    <row r="35" spans="2:11" x14ac:dyDescent="0.2">
      <c r="B35">
        <f>+'Aggregate Screens'!A30</f>
        <v>78</v>
      </c>
      <c r="C35" t="str">
        <f>+'Aggregate Screens'!B30</f>
        <v>SAMARITAN HEALTHCARE</v>
      </c>
      <c r="D35" s="10">
        <f>ROUND(+'Aggregate Screens'!P30,0)</f>
        <v>31214278</v>
      </c>
      <c r="E35" s="10">
        <f>ROUND(+'Aggregate Screens'!AN30,0)</f>
        <v>5534</v>
      </c>
      <c r="F35" s="11">
        <f t="shared" si="0"/>
        <v>5640.46</v>
      </c>
      <c r="G35" s="10">
        <f>ROUND(+'Aggregate Screens'!P136,0)</f>
        <v>32061377</v>
      </c>
      <c r="H35" s="10">
        <f>ROUND(+'Aggregate Screens'!AN136,0)</f>
        <v>5523</v>
      </c>
      <c r="I35" s="11">
        <f t="shared" si="1"/>
        <v>5805.07</v>
      </c>
      <c r="K35" s="12">
        <f t="shared" si="2"/>
        <v>2.918378997457638E-2</v>
      </c>
    </row>
    <row r="36" spans="2:11" x14ac:dyDescent="0.2">
      <c r="B36">
        <f>+'Aggregate Screens'!A31</f>
        <v>79</v>
      </c>
      <c r="C36" t="str">
        <f>+'Aggregate Screens'!B31</f>
        <v>OCEAN BEACH HOSPITAL</v>
      </c>
      <c r="D36" s="10">
        <f>ROUND(+'Aggregate Screens'!P31,0)</f>
        <v>9348186</v>
      </c>
      <c r="E36" s="10">
        <f>ROUND(+'Aggregate Screens'!AN31,0)</f>
        <v>5958</v>
      </c>
      <c r="F36" s="11">
        <f t="shared" si="0"/>
        <v>1569.01</v>
      </c>
      <c r="G36" s="10">
        <f>ROUND(+'Aggregate Screens'!P137,0)</f>
        <v>9193795</v>
      </c>
      <c r="H36" s="10">
        <f>ROUND(+'Aggregate Screens'!AN137,0)</f>
        <v>5110</v>
      </c>
      <c r="I36" s="11">
        <f t="shared" si="1"/>
        <v>1799.18</v>
      </c>
      <c r="K36" s="12">
        <f t="shared" si="2"/>
        <v>0.14669759912301394</v>
      </c>
    </row>
    <row r="37" spans="2:11" x14ac:dyDescent="0.2">
      <c r="B37">
        <f>+'Aggregate Screens'!A32</f>
        <v>80</v>
      </c>
      <c r="C37" t="str">
        <f>+'Aggregate Screens'!B32</f>
        <v>ODESSA MEMORIAL HEALTHCARE CENTER</v>
      </c>
      <c r="D37" s="10">
        <f>ROUND(+'Aggregate Screens'!P32,0)</f>
        <v>3352724</v>
      </c>
      <c r="E37" s="10">
        <f>ROUND(+'Aggregate Screens'!AN32,0)</f>
        <v>63</v>
      </c>
      <c r="F37" s="11">
        <f t="shared" si="0"/>
        <v>53217.84</v>
      </c>
      <c r="G37" s="10">
        <f>ROUND(+'Aggregate Screens'!P138,0)</f>
        <v>3436960</v>
      </c>
      <c r="H37" s="10">
        <f>ROUND(+'Aggregate Screens'!AN138,0)</f>
        <v>71</v>
      </c>
      <c r="I37" s="11">
        <f t="shared" si="1"/>
        <v>48407.89</v>
      </c>
      <c r="K37" s="12">
        <f t="shared" si="2"/>
        <v>-9.0382285338901358E-2</v>
      </c>
    </row>
    <row r="38" spans="2:11" x14ac:dyDescent="0.2">
      <c r="B38">
        <f>+'Aggregate Screens'!A33</f>
        <v>81</v>
      </c>
      <c r="C38" t="str">
        <f>+'Aggregate Screens'!B33</f>
        <v>MULTICARE GOOD SAMARITAN</v>
      </c>
      <c r="D38" s="10">
        <f>ROUND(+'Aggregate Screens'!P33,0)</f>
        <v>148171317</v>
      </c>
      <c r="E38" s="10">
        <f>ROUND(+'Aggregate Screens'!AN33,0)</f>
        <v>25027</v>
      </c>
      <c r="F38" s="11">
        <f t="shared" si="0"/>
        <v>5920.46</v>
      </c>
      <c r="G38" s="10">
        <f>ROUND(+'Aggregate Screens'!P139,0)</f>
        <v>154545945</v>
      </c>
      <c r="H38" s="10">
        <f>ROUND(+'Aggregate Screens'!AN139,0)</f>
        <v>31723</v>
      </c>
      <c r="I38" s="11">
        <f t="shared" si="1"/>
        <v>4871.7299999999996</v>
      </c>
      <c r="K38" s="12">
        <f t="shared" si="2"/>
        <v>-0.17713657384730253</v>
      </c>
    </row>
    <row r="39" spans="2:11" x14ac:dyDescent="0.2">
      <c r="B39">
        <f>+'Aggregate Screens'!A34</f>
        <v>82</v>
      </c>
      <c r="C39" t="str">
        <f>+'Aggregate Screens'!B34</f>
        <v>GARFIELD COUNTY MEMORIAL HOSPITAL</v>
      </c>
      <c r="D39" s="10">
        <f>ROUND(+'Aggregate Screens'!P34,0)</f>
        <v>3023069</v>
      </c>
      <c r="E39" s="10">
        <f>ROUND(+'Aggregate Screens'!AN34,0)</f>
        <v>137</v>
      </c>
      <c r="F39" s="11">
        <f t="shared" si="0"/>
        <v>22066.2</v>
      </c>
      <c r="G39" s="10">
        <f>ROUND(+'Aggregate Screens'!P140,0)</f>
        <v>0</v>
      </c>
      <c r="H39" s="10">
        <f>ROUND(+'Aggregate Screens'!AN140,0)</f>
        <v>0</v>
      </c>
      <c r="I39" s="11" t="str">
        <f t="shared" si="1"/>
        <v/>
      </c>
      <c r="K39" s="12" t="str">
        <f t="shared" si="2"/>
        <v/>
      </c>
    </row>
    <row r="40" spans="2:11" x14ac:dyDescent="0.2">
      <c r="B40">
        <f>+'Aggregate Screens'!A35</f>
        <v>84</v>
      </c>
      <c r="C40" t="str">
        <f>+'Aggregate Screens'!B35</f>
        <v>PROVIDENCE REGIONAL MEDICAL CENTER EVERETT</v>
      </c>
      <c r="D40" s="10">
        <f>ROUND(+'Aggregate Screens'!P35,0)</f>
        <v>203269096</v>
      </c>
      <c r="E40" s="10">
        <f>ROUND(+'Aggregate Screens'!AN35,0)</f>
        <v>44491</v>
      </c>
      <c r="F40" s="11">
        <f t="shared" si="0"/>
        <v>4568.7700000000004</v>
      </c>
      <c r="G40" s="10">
        <f>ROUND(+'Aggregate Screens'!P141,0)</f>
        <v>223099382</v>
      </c>
      <c r="H40" s="10">
        <f>ROUND(+'Aggregate Screens'!AN141,0)</f>
        <v>49341</v>
      </c>
      <c r="I40" s="11">
        <f t="shared" si="1"/>
        <v>4521.58</v>
      </c>
      <c r="K40" s="12">
        <f t="shared" si="2"/>
        <v>-1.0328819354005647E-2</v>
      </c>
    </row>
    <row r="41" spans="2:11" x14ac:dyDescent="0.2">
      <c r="B41">
        <f>+'Aggregate Screens'!A36</f>
        <v>85</v>
      </c>
      <c r="C41" t="str">
        <f>+'Aggregate Screens'!B36</f>
        <v>JEFFERSON HEALTHCARE</v>
      </c>
      <c r="D41" s="10">
        <f>ROUND(+'Aggregate Screens'!P36,0)</f>
        <v>37131995</v>
      </c>
      <c r="E41" s="10">
        <f>ROUND(+'Aggregate Screens'!AN36,0)</f>
        <v>5349</v>
      </c>
      <c r="F41" s="11">
        <f t="shared" si="0"/>
        <v>6941.86</v>
      </c>
      <c r="G41" s="10">
        <f>ROUND(+'Aggregate Screens'!P142,0)</f>
        <v>39147712</v>
      </c>
      <c r="H41" s="10">
        <f>ROUND(+'Aggregate Screens'!AN142,0)</f>
        <v>5526</v>
      </c>
      <c r="I41" s="11">
        <f t="shared" si="1"/>
        <v>7084.28</v>
      </c>
      <c r="K41" s="12">
        <f t="shared" si="2"/>
        <v>2.0516115277461777E-2</v>
      </c>
    </row>
    <row r="42" spans="2:11" x14ac:dyDescent="0.2">
      <c r="B42">
        <f>+'Aggregate Screens'!A37</f>
        <v>96</v>
      </c>
      <c r="C42" t="str">
        <f>+'Aggregate Screens'!B37</f>
        <v>SKYLINE HOSPITAL</v>
      </c>
      <c r="D42" s="10">
        <f>ROUND(+'Aggregate Screens'!P37,0)</f>
        <v>7516470</v>
      </c>
      <c r="E42" s="10">
        <f>ROUND(+'Aggregate Screens'!AN37,0)</f>
        <v>939</v>
      </c>
      <c r="F42" s="11">
        <f t="shared" si="0"/>
        <v>8004.76</v>
      </c>
      <c r="G42" s="10">
        <f>ROUND(+'Aggregate Screens'!P143,0)</f>
        <v>8323124</v>
      </c>
      <c r="H42" s="10">
        <f>ROUND(+'Aggregate Screens'!AN143,0)</f>
        <v>1018</v>
      </c>
      <c r="I42" s="11">
        <f t="shared" si="1"/>
        <v>8175.96</v>
      </c>
      <c r="K42" s="12">
        <f t="shared" si="2"/>
        <v>2.1387274571629922E-2</v>
      </c>
    </row>
    <row r="43" spans="2:11" x14ac:dyDescent="0.2">
      <c r="B43">
        <f>+'Aggregate Screens'!A38</f>
        <v>102</v>
      </c>
      <c r="C43" t="str">
        <f>+'Aggregate Screens'!B38</f>
        <v>YAKIMA REGIONAL MEDICAL AND CARDIAC CENTER</v>
      </c>
      <c r="D43" s="10">
        <f>ROUND(+'Aggregate Screens'!P38,0)</f>
        <v>37447539</v>
      </c>
      <c r="E43" s="10">
        <f>ROUND(+'Aggregate Screens'!AN38,0)</f>
        <v>11248</v>
      </c>
      <c r="F43" s="11">
        <f t="shared" si="0"/>
        <v>3329.26</v>
      </c>
      <c r="G43" s="10">
        <f>ROUND(+'Aggregate Screens'!P144,0)</f>
        <v>37610727</v>
      </c>
      <c r="H43" s="10">
        <f>ROUND(+'Aggregate Screens'!AN144,0)</f>
        <v>10343</v>
      </c>
      <c r="I43" s="11">
        <f t="shared" si="1"/>
        <v>3636.35</v>
      </c>
      <c r="K43" s="12">
        <f t="shared" si="2"/>
        <v>9.2239716934093385E-2</v>
      </c>
    </row>
    <row r="44" spans="2:11" x14ac:dyDescent="0.2">
      <c r="B44">
        <f>+'Aggregate Screens'!A39</f>
        <v>104</v>
      </c>
      <c r="C44" t="str">
        <f>+'Aggregate Screens'!B39</f>
        <v>VALLEY GENERAL HOSPITAL</v>
      </c>
      <c r="D44" s="10">
        <f>ROUND(+'Aggregate Screens'!P39,0)</f>
        <v>0</v>
      </c>
      <c r="E44" s="10">
        <f>ROUND(+'Aggregate Screens'!AN39,0)</f>
        <v>0</v>
      </c>
      <c r="F44" s="11" t="str">
        <f t="shared" si="0"/>
        <v/>
      </c>
      <c r="G44" s="10">
        <f>ROUND(+'Aggregate Screens'!P145,0)</f>
        <v>21852047</v>
      </c>
      <c r="H44" s="10">
        <f>ROUND(+'Aggregate Screens'!AN145,0)</f>
        <v>3891</v>
      </c>
      <c r="I44" s="11">
        <f t="shared" si="1"/>
        <v>5616.05</v>
      </c>
      <c r="K44" s="12" t="str">
        <f t="shared" si="2"/>
        <v/>
      </c>
    </row>
    <row r="45" spans="2:11" x14ac:dyDescent="0.2">
      <c r="B45">
        <f>+'Aggregate Screens'!A40</f>
        <v>106</v>
      </c>
      <c r="C45" t="str">
        <f>+'Aggregate Screens'!B40</f>
        <v>CASCADE VALLEY HOSPITAL</v>
      </c>
      <c r="D45" s="10">
        <f>ROUND(+'Aggregate Screens'!P40,0)</f>
        <v>18865875</v>
      </c>
      <c r="E45" s="10">
        <f>ROUND(+'Aggregate Screens'!AN40,0)</f>
        <v>3954</v>
      </c>
      <c r="F45" s="11">
        <f t="shared" si="0"/>
        <v>4771.34</v>
      </c>
      <c r="G45" s="10">
        <f>ROUND(+'Aggregate Screens'!P146,0)</f>
        <v>24995000</v>
      </c>
      <c r="H45" s="10">
        <f>ROUND(+'Aggregate Screens'!AN146,0)</f>
        <v>4405</v>
      </c>
      <c r="I45" s="11">
        <f t="shared" si="1"/>
        <v>5674.23</v>
      </c>
      <c r="K45" s="12">
        <f t="shared" si="2"/>
        <v>0.18923195580277219</v>
      </c>
    </row>
    <row r="46" spans="2:11" x14ac:dyDescent="0.2">
      <c r="B46">
        <f>+'Aggregate Screens'!A41</f>
        <v>107</v>
      </c>
      <c r="C46" t="str">
        <f>+'Aggregate Screens'!B41</f>
        <v>NORTH VALLEY HOSPITAL</v>
      </c>
      <c r="D46" s="10">
        <f>ROUND(+'Aggregate Screens'!P41,0)</f>
        <v>9481474</v>
      </c>
      <c r="E46" s="10">
        <f>ROUND(+'Aggregate Screens'!AN41,0)</f>
        <v>2386</v>
      </c>
      <c r="F46" s="11">
        <f t="shared" si="0"/>
        <v>3973.79</v>
      </c>
      <c r="G46" s="10">
        <f>ROUND(+'Aggregate Screens'!P147,0)</f>
        <v>9784668</v>
      </c>
      <c r="H46" s="10">
        <f>ROUND(+'Aggregate Screens'!AN147,0)</f>
        <v>1964</v>
      </c>
      <c r="I46" s="11">
        <f t="shared" si="1"/>
        <v>4982.01</v>
      </c>
      <c r="K46" s="12">
        <f t="shared" si="2"/>
        <v>0.25371748381268278</v>
      </c>
    </row>
    <row r="47" spans="2:11" x14ac:dyDescent="0.2">
      <c r="B47">
        <f>+'Aggregate Screens'!A42</f>
        <v>108</v>
      </c>
      <c r="C47" t="str">
        <f>+'Aggregate Screens'!B42</f>
        <v>TRI-STATE MEMORIAL HOSPITAL</v>
      </c>
      <c r="D47" s="10">
        <f>ROUND(+'Aggregate Screens'!P42,0)</f>
        <v>22918557</v>
      </c>
      <c r="E47" s="10">
        <f>ROUND(+'Aggregate Screens'!AN42,0)</f>
        <v>5563</v>
      </c>
      <c r="F47" s="11">
        <f t="shared" si="0"/>
        <v>4119.82</v>
      </c>
      <c r="G47" s="10">
        <f>ROUND(+'Aggregate Screens'!P148,0)</f>
        <v>24108430</v>
      </c>
      <c r="H47" s="10">
        <f>ROUND(+'Aggregate Screens'!AN148,0)</f>
        <v>5524</v>
      </c>
      <c r="I47" s="11">
        <f t="shared" si="1"/>
        <v>4364.3100000000004</v>
      </c>
      <c r="K47" s="12">
        <f t="shared" si="2"/>
        <v>5.9344825744814367E-2</v>
      </c>
    </row>
    <row r="48" spans="2:11" x14ac:dyDescent="0.2">
      <c r="B48">
        <f>+'Aggregate Screens'!A43</f>
        <v>111</v>
      </c>
      <c r="C48" t="str">
        <f>+'Aggregate Screens'!B43</f>
        <v>EAST ADAMS RURAL HEALTHCARE</v>
      </c>
      <c r="D48" s="10">
        <f>ROUND(+'Aggregate Screens'!P43,0)</f>
        <v>2782563</v>
      </c>
      <c r="E48" s="10">
        <f>ROUND(+'Aggregate Screens'!AN43,0)</f>
        <v>447</v>
      </c>
      <c r="F48" s="11">
        <f t="shared" si="0"/>
        <v>6224.97</v>
      </c>
      <c r="G48" s="10">
        <f>ROUND(+'Aggregate Screens'!P149,0)</f>
        <v>4013369</v>
      </c>
      <c r="H48" s="10">
        <f>ROUND(+'Aggregate Screens'!AN149,0)</f>
        <v>621</v>
      </c>
      <c r="I48" s="11">
        <f t="shared" si="1"/>
        <v>6462.75</v>
      </c>
      <c r="K48" s="12">
        <f t="shared" si="2"/>
        <v>3.8197774447105814E-2</v>
      </c>
    </row>
    <row r="49" spans="2:11" x14ac:dyDescent="0.2">
      <c r="B49">
        <f>+'Aggregate Screens'!A44</f>
        <v>125</v>
      </c>
      <c r="C49" t="str">
        <f>+'Aggregate Screens'!B44</f>
        <v>OTHELLO COMMUNITY HOSPITAL</v>
      </c>
      <c r="D49" s="10">
        <f>ROUND(+'Aggregate Screens'!P44,0)</f>
        <v>0</v>
      </c>
      <c r="E49" s="10">
        <f>ROUND(+'Aggregate Screens'!AN44,0)</f>
        <v>0</v>
      </c>
      <c r="F49" s="11" t="str">
        <f t="shared" si="0"/>
        <v/>
      </c>
      <c r="G49" s="10">
        <f>ROUND(+'Aggregate Screens'!P150,0)</f>
        <v>0</v>
      </c>
      <c r="H49" s="10">
        <f>ROUND(+'Aggregate Screens'!AN150,0)</f>
        <v>0</v>
      </c>
      <c r="I49" s="11" t="str">
        <f t="shared" si="1"/>
        <v/>
      </c>
      <c r="K49" s="12" t="str">
        <f t="shared" si="2"/>
        <v/>
      </c>
    </row>
    <row r="50" spans="2:11" x14ac:dyDescent="0.2">
      <c r="B50">
        <f>+'Aggregate Screens'!A45</f>
        <v>126</v>
      </c>
      <c r="C50" t="str">
        <f>+'Aggregate Screens'!B45</f>
        <v>HIGHLINE MEDICAL CENTER</v>
      </c>
      <c r="D50" s="10">
        <f>ROUND(+'Aggregate Screens'!P45,0)</f>
        <v>69673819</v>
      </c>
      <c r="E50" s="10">
        <f>ROUND(+'Aggregate Screens'!AN45,0)</f>
        <v>17824</v>
      </c>
      <c r="F50" s="11">
        <f t="shared" si="0"/>
        <v>3908.99</v>
      </c>
      <c r="G50" s="10">
        <f>ROUND(+'Aggregate Screens'!P151,0)</f>
        <v>68803718</v>
      </c>
      <c r="H50" s="10">
        <f>ROUND(+'Aggregate Screens'!AN151,0)</f>
        <v>14611</v>
      </c>
      <c r="I50" s="11">
        <f t="shared" si="1"/>
        <v>4709.04</v>
      </c>
      <c r="K50" s="12">
        <f t="shared" si="2"/>
        <v>0.20466923681053162</v>
      </c>
    </row>
    <row r="51" spans="2:11" x14ac:dyDescent="0.2">
      <c r="B51">
        <f>+'Aggregate Screens'!A46</f>
        <v>128</v>
      </c>
      <c r="C51" t="str">
        <f>+'Aggregate Screens'!B46</f>
        <v>UNIVERSITY OF WASHINGTON MEDICAL CENTER</v>
      </c>
      <c r="D51" s="10">
        <f>ROUND(+'Aggregate Screens'!P46,0)</f>
        <v>320482404</v>
      </c>
      <c r="E51" s="10">
        <f>ROUND(+'Aggregate Screens'!AN46,0)</f>
        <v>53381</v>
      </c>
      <c r="F51" s="11">
        <f t="shared" si="0"/>
        <v>6003.68</v>
      </c>
      <c r="G51" s="10">
        <f>ROUND(+'Aggregate Screens'!P152,0)</f>
        <v>342954451</v>
      </c>
      <c r="H51" s="10">
        <f>ROUND(+'Aggregate Screens'!AN152,0)</f>
        <v>58058</v>
      </c>
      <c r="I51" s="11">
        <f t="shared" si="1"/>
        <v>5907.1</v>
      </c>
      <c r="K51" s="12">
        <f t="shared" si="2"/>
        <v>-1.6086800095941101E-2</v>
      </c>
    </row>
    <row r="52" spans="2:11" x14ac:dyDescent="0.2">
      <c r="B52">
        <f>+'Aggregate Screens'!A47</f>
        <v>129</v>
      </c>
      <c r="C52" t="str">
        <f>+'Aggregate Screens'!B47</f>
        <v>QUINCY VALLEY MEDICAL CENTER</v>
      </c>
      <c r="D52" s="10">
        <f>ROUND(+'Aggregate Screens'!P47,0)</f>
        <v>0</v>
      </c>
      <c r="E52" s="10">
        <f>ROUND(+'Aggregate Screens'!AN47,0)</f>
        <v>0</v>
      </c>
      <c r="F52" s="11" t="str">
        <f t="shared" si="0"/>
        <v/>
      </c>
      <c r="G52" s="10">
        <f>ROUND(+'Aggregate Screens'!P153,0)</f>
        <v>4981841</v>
      </c>
      <c r="H52" s="10">
        <f>ROUND(+'Aggregate Screens'!AN153,0)</f>
        <v>255</v>
      </c>
      <c r="I52" s="11">
        <f t="shared" si="1"/>
        <v>19536.63</v>
      </c>
      <c r="K52" s="12" t="str">
        <f t="shared" si="2"/>
        <v/>
      </c>
    </row>
    <row r="53" spans="2:11" x14ac:dyDescent="0.2">
      <c r="B53">
        <f>+'Aggregate Screens'!A48</f>
        <v>130</v>
      </c>
      <c r="C53" t="str">
        <f>+'Aggregate Screens'!B48</f>
        <v>UW MEDICINE/NORTHWEST HOSPITAL</v>
      </c>
      <c r="D53" s="10">
        <f>ROUND(+'Aggregate Screens'!P48,0)</f>
        <v>118523703</v>
      </c>
      <c r="E53" s="10">
        <f>ROUND(+'Aggregate Screens'!AN48,0)</f>
        <v>23240</v>
      </c>
      <c r="F53" s="11">
        <f t="shared" si="0"/>
        <v>5099.99</v>
      </c>
      <c r="G53" s="10">
        <f>ROUND(+'Aggregate Screens'!P154,0)</f>
        <v>134434000</v>
      </c>
      <c r="H53" s="10">
        <f>ROUND(+'Aggregate Screens'!AN154,0)</f>
        <v>24110</v>
      </c>
      <c r="I53" s="11">
        <f t="shared" si="1"/>
        <v>5575.86</v>
      </c>
      <c r="K53" s="12">
        <f t="shared" si="2"/>
        <v>9.3308026094168772E-2</v>
      </c>
    </row>
    <row r="54" spans="2:11" x14ac:dyDescent="0.2">
      <c r="B54">
        <f>+'Aggregate Screens'!A49</f>
        <v>131</v>
      </c>
      <c r="C54" t="str">
        <f>+'Aggregate Screens'!B49</f>
        <v>OVERLAKE HOSPITAL MEDICAL CENTER</v>
      </c>
      <c r="D54" s="10">
        <f>ROUND(+'Aggregate Screens'!P49,0)</f>
        <v>181034259</v>
      </c>
      <c r="E54" s="10">
        <f>ROUND(+'Aggregate Screens'!AN49,0)</f>
        <v>34509</v>
      </c>
      <c r="F54" s="11">
        <f t="shared" si="0"/>
        <v>5246</v>
      </c>
      <c r="G54" s="10">
        <f>ROUND(+'Aggregate Screens'!P155,0)</f>
        <v>192374304</v>
      </c>
      <c r="H54" s="10">
        <f>ROUND(+'Aggregate Screens'!AN155,0)</f>
        <v>34703</v>
      </c>
      <c r="I54" s="11">
        <f t="shared" si="1"/>
        <v>5543.45</v>
      </c>
      <c r="K54" s="12">
        <f t="shared" si="2"/>
        <v>5.6700343118566421E-2</v>
      </c>
    </row>
    <row r="55" spans="2:11" x14ac:dyDescent="0.2">
      <c r="B55">
        <f>+'Aggregate Screens'!A50</f>
        <v>132</v>
      </c>
      <c r="C55" t="str">
        <f>+'Aggregate Screens'!B50</f>
        <v>ST CLARE HOSPITAL</v>
      </c>
      <c r="D55" s="10">
        <f>ROUND(+'Aggregate Screens'!P50,0)</f>
        <v>52986316</v>
      </c>
      <c r="E55" s="10">
        <f>ROUND(+'Aggregate Screens'!AN50,0)</f>
        <v>12480</v>
      </c>
      <c r="F55" s="11">
        <f t="shared" si="0"/>
        <v>4245.7</v>
      </c>
      <c r="G55" s="10">
        <f>ROUND(+'Aggregate Screens'!P156,0)</f>
        <v>49717884</v>
      </c>
      <c r="H55" s="10">
        <f>ROUND(+'Aggregate Screens'!AN156,0)</f>
        <v>13193</v>
      </c>
      <c r="I55" s="11">
        <f t="shared" si="1"/>
        <v>3768.5</v>
      </c>
      <c r="K55" s="12">
        <f t="shared" si="2"/>
        <v>-0.11239607131921703</v>
      </c>
    </row>
    <row r="56" spans="2:11" x14ac:dyDescent="0.2">
      <c r="B56">
        <f>+'Aggregate Screens'!A51</f>
        <v>134</v>
      </c>
      <c r="C56" t="str">
        <f>+'Aggregate Screens'!B51</f>
        <v>ISLAND HOSPITAL</v>
      </c>
      <c r="D56" s="10">
        <f>ROUND(+'Aggregate Screens'!P51,0)</f>
        <v>37319030</v>
      </c>
      <c r="E56" s="10">
        <f>ROUND(+'Aggregate Screens'!AN51,0)</f>
        <v>9374</v>
      </c>
      <c r="F56" s="11">
        <f t="shared" si="0"/>
        <v>3981.12</v>
      </c>
      <c r="G56" s="10">
        <f>ROUND(+'Aggregate Screens'!P157,0)</f>
        <v>39615669</v>
      </c>
      <c r="H56" s="10">
        <f>ROUND(+'Aggregate Screens'!AN157,0)</f>
        <v>10503</v>
      </c>
      <c r="I56" s="11">
        <f t="shared" si="1"/>
        <v>3771.84</v>
      </c>
      <c r="K56" s="12">
        <f t="shared" si="2"/>
        <v>-5.2568121533638767E-2</v>
      </c>
    </row>
    <row r="57" spans="2:11" x14ac:dyDescent="0.2">
      <c r="B57">
        <f>+'Aggregate Screens'!A52</f>
        <v>137</v>
      </c>
      <c r="C57" t="str">
        <f>+'Aggregate Screens'!B52</f>
        <v>LINCOLN HOSPITAL</v>
      </c>
      <c r="D57" s="10">
        <f>ROUND(+'Aggregate Screens'!P52,0)</f>
        <v>11544578</v>
      </c>
      <c r="E57" s="10">
        <f>ROUND(+'Aggregate Screens'!AN52,0)</f>
        <v>1159</v>
      </c>
      <c r="F57" s="11">
        <f t="shared" si="0"/>
        <v>9960.81</v>
      </c>
      <c r="G57" s="10">
        <f>ROUND(+'Aggregate Screens'!P158,0)</f>
        <v>11922841</v>
      </c>
      <c r="H57" s="10">
        <f>ROUND(+'Aggregate Screens'!AN158,0)</f>
        <v>1112</v>
      </c>
      <c r="I57" s="11">
        <f t="shared" si="1"/>
        <v>10721.98</v>
      </c>
      <c r="K57" s="12">
        <f t="shared" si="2"/>
        <v>7.6416476170110714E-2</v>
      </c>
    </row>
    <row r="58" spans="2:11" x14ac:dyDescent="0.2">
      <c r="B58">
        <f>+'Aggregate Screens'!A53</f>
        <v>138</v>
      </c>
      <c r="C58" t="str">
        <f>+'Aggregate Screens'!B53</f>
        <v>SWEDISH EDMONDS</v>
      </c>
      <c r="D58" s="10">
        <f>ROUND(+'Aggregate Screens'!P53,0)</f>
        <v>84643898</v>
      </c>
      <c r="E58" s="10">
        <f>ROUND(+'Aggregate Screens'!AN53,0)</f>
        <v>13638</v>
      </c>
      <c r="F58" s="11">
        <f t="shared" si="0"/>
        <v>6206.47</v>
      </c>
      <c r="G58" s="10">
        <f>ROUND(+'Aggregate Screens'!P159,0)</f>
        <v>87322260</v>
      </c>
      <c r="H58" s="10">
        <f>ROUND(+'Aggregate Screens'!AN159,0)</f>
        <v>16770</v>
      </c>
      <c r="I58" s="11">
        <f t="shared" si="1"/>
        <v>5207.05</v>
      </c>
      <c r="K58" s="12">
        <f t="shared" si="2"/>
        <v>-0.16102873291903452</v>
      </c>
    </row>
    <row r="59" spans="2:11" x14ac:dyDescent="0.2">
      <c r="B59">
        <f>+'Aggregate Screens'!A54</f>
        <v>139</v>
      </c>
      <c r="C59" t="str">
        <f>+'Aggregate Screens'!B54</f>
        <v>PROVIDENCE HOLY FAMILY HOSPITAL</v>
      </c>
      <c r="D59" s="10">
        <f>ROUND(+'Aggregate Screens'!P54,0)</f>
        <v>52357746</v>
      </c>
      <c r="E59" s="10">
        <f>ROUND(+'Aggregate Screens'!AN54,0)</f>
        <v>19071</v>
      </c>
      <c r="F59" s="11">
        <f t="shared" si="0"/>
        <v>2745.41</v>
      </c>
      <c r="G59" s="10">
        <f>ROUND(+'Aggregate Screens'!P160,0)</f>
        <v>54730924</v>
      </c>
      <c r="H59" s="10">
        <f>ROUND(+'Aggregate Screens'!AN160,0)</f>
        <v>18114</v>
      </c>
      <c r="I59" s="11">
        <f t="shared" si="1"/>
        <v>3021.47</v>
      </c>
      <c r="K59" s="12">
        <f t="shared" si="2"/>
        <v>0.10055328712287048</v>
      </c>
    </row>
    <row r="60" spans="2:11" x14ac:dyDescent="0.2">
      <c r="B60">
        <f>+'Aggregate Screens'!A55</f>
        <v>140</v>
      </c>
      <c r="C60" t="str">
        <f>+'Aggregate Screens'!B55</f>
        <v>KITTITAS VALLEY HEALTHCARE</v>
      </c>
      <c r="D60" s="10">
        <f>ROUND(+'Aggregate Screens'!P55,0)</f>
        <v>32680247</v>
      </c>
      <c r="E60" s="10">
        <f>ROUND(+'Aggregate Screens'!AN55,0)</f>
        <v>5359</v>
      </c>
      <c r="F60" s="11">
        <f t="shared" si="0"/>
        <v>6098.2</v>
      </c>
      <c r="G60" s="10">
        <f>ROUND(+'Aggregate Screens'!P161,0)</f>
        <v>33359396</v>
      </c>
      <c r="H60" s="10">
        <f>ROUND(+'Aggregate Screens'!AN161,0)</f>
        <v>5367</v>
      </c>
      <c r="I60" s="11">
        <f t="shared" si="1"/>
        <v>6215.65</v>
      </c>
      <c r="K60" s="12">
        <f t="shared" si="2"/>
        <v>1.9259781574890944E-2</v>
      </c>
    </row>
    <row r="61" spans="2:11" x14ac:dyDescent="0.2">
      <c r="B61">
        <f>+'Aggregate Screens'!A56</f>
        <v>141</v>
      </c>
      <c r="C61" t="str">
        <f>+'Aggregate Screens'!B56</f>
        <v>DAYTON GENERAL HOSPITAL</v>
      </c>
      <c r="D61" s="10">
        <f>ROUND(+'Aggregate Screens'!P56,0)</f>
        <v>0</v>
      </c>
      <c r="E61" s="10">
        <f>ROUND(+'Aggregate Screens'!AN56,0)</f>
        <v>0</v>
      </c>
      <c r="F61" s="11" t="str">
        <f t="shared" si="0"/>
        <v/>
      </c>
      <c r="G61" s="10">
        <f>ROUND(+'Aggregate Screens'!P162,0)</f>
        <v>5630670</v>
      </c>
      <c r="H61" s="10">
        <f>ROUND(+'Aggregate Screens'!AN162,0)</f>
        <v>579</v>
      </c>
      <c r="I61" s="11">
        <f t="shared" si="1"/>
        <v>9724.82</v>
      </c>
      <c r="K61" s="12" t="str">
        <f t="shared" si="2"/>
        <v/>
      </c>
    </row>
    <row r="62" spans="2:11" x14ac:dyDescent="0.2">
      <c r="B62">
        <f>+'Aggregate Screens'!A57</f>
        <v>142</v>
      </c>
      <c r="C62" t="str">
        <f>+'Aggregate Screens'!B57</f>
        <v>HARRISON MEDICAL CENTER</v>
      </c>
      <c r="D62" s="10">
        <f>ROUND(+'Aggregate Screens'!P57,0)</f>
        <v>161799119</v>
      </c>
      <c r="E62" s="10">
        <f>ROUND(+'Aggregate Screens'!AN57,0)</f>
        <v>29528</v>
      </c>
      <c r="F62" s="11">
        <f t="shared" si="0"/>
        <v>5479.52</v>
      </c>
      <c r="G62" s="10">
        <f>ROUND(+'Aggregate Screens'!P163,0)</f>
        <v>164009868</v>
      </c>
      <c r="H62" s="10">
        <f>ROUND(+'Aggregate Screens'!AN163,0)</f>
        <v>30421</v>
      </c>
      <c r="I62" s="11">
        <f t="shared" si="1"/>
        <v>5391.34</v>
      </c>
      <c r="K62" s="12">
        <f t="shared" si="2"/>
        <v>-1.6092650451134505E-2</v>
      </c>
    </row>
    <row r="63" spans="2:11" x14ac:dyDescent="0.2">
      <c r="B63">
        <f>+'Aggregate Screens'!A58</f>
        <v>145</v>
      </c>
      <c r="C63" t="str">
        <f>+'Aggregate Screens'!B58</f>
        <v>PEACEHEALTH ST JOSEPH HOSPITAL</v>
      </c>
      <c r="D63" s="10">
        <f>ROUND(+'Aggregate Screens'!P58,0)</f>
        <v>165540780</v>
      </c>
      <c r="E63" s="10">
        <f>ROUND(+'Aggregate Screens'!AN58,0)</f>
        <v>30721</v>
      </c>
      <c r="F63" s="11">
        <f t="shared" si="0"/>
        <v>5388.52</v>
      </c>
      <c r="G63" s="10">
        <f>ROUND(+'Aggregate Screens'!P164,0)</f>
        <v>175436379</v>
      </c>
      <c r="H63" s="10">
        <f>ROUND(+'Aggregate Screens'!AN164,0)</f>
        <v>33079</v>
      </c>
      <c r="I63" s="11">
        <f t="shared" si="1"/>
        <v>5303.56</v>
      </c>
      <c r="K63" s="12">
        <f t="shared" si="2"/>
        <v>-1.5766852493820149E-2</v>
      </c>
    </row>
    <row r="64" spans="2:11" x14ac:dyDescent="0.2">
      <c r="B64">
        <f>+'Aggregate Screens'!A59</f>
        <v>147</v>
      </c>
      <c r="C64" t="str">
        <f>+'Aggregate Screens'!B59</f>
        <v>MID VALLEY HOSPITAL</v>
      </c>
      <c r="D64" s="10">
        <f>ROUND(+'Aggregate Screens'!P59,0)</f>
        <v>14685955</v>
      </c>
      <c r="E64" s="10">
        <f>ROUND(+'Aggregate Screens'!AN59,0)</f>
        <v>2618</v>
      </c>
      <c r="F64" s="11">
        <f t="shared" si="0"/>
        <v>5609.61</v>
      </c>
      <c r="G64" s="10">
        <f>ROUND(+'Aggregate Screens'!P165,0)</f>
        <v>14419100</v>
      </c>
      <c r="H64" s="10">
        <f>ROUND(+'Aggregate Screens'!AN165,0)</f>
        <v>2786</v>
      </c>
      <c r="I64" s="11">
        <f t="shared" si="1"/>
        <v>5175.5600000000004</v>
      </c>
      <c r="K64" s="12">
        <f t="shared" si="2"/>
        <v>-7.7376145578747724E-2</v>
      </c>
    </row>
    <row r="65" spans="2:11" x14ac:dyDescent="0.2">
      <c r="B65">
        <f>+'Aggregate Screens'!A60</f>
        <v>148</v>
      </c>
      <c r="C65" t="str">
        <f>+'Aggregate Screens'!B60</f>
        <v>KINDRED HOSPITAL SEATTLE - NORTHGATE</v>
      </c>
      <c r="D65" s="10">
        <f>ROUND(+'Aggregate Screens'!P60,0)</f>
        <v>15263786</v>
      </c>
      <c r="E65" s="10">
        <f>ROUND(+'Aggregate Screens'!AN60,0)</f>
        <v>1126</v>
      </c>
      <c r="F65" s="11">
        <f t="shared" si="0"/>
        <v>13555.76</v>
      </c>
      <c r="G65" s="10">
        <f>ROUND(+'Aggregate Screens'!P166,0)</f>
        <v>17332862</v>
      </c>
      <c r="H65" s="10">
        <f>ROUND(+'Aggregate Screens'!AN166,0)</f>
        <v>1271</v>
      </c>
      <c r="I65" s="11">
        <f t="shared" si="1"/>
        <v>13637.18</v>
      </c>
      <c r="K65" s="12">
        <f t="shared" si="2"/>
        <v>6.0063028557602038E-3</v>
      </c>
    </row>
    <row r="66" spans="2:11" x14ac:dyDescent="0.2">
      <c r="B66">
        <f>+'Aggregate Screens'!A61</f>
        <v>150</v>
      </c>
      <c r="C66" t="str">
        <f>+'Aggregate Screens'!B61</f>
        <v>COULEE MEDICAL CENTER</v>
      </c>
      <c r="D66" s="10">
        <f>ROUND(+'Aggregate Screens'!P61,0)</f>
        <v>11034810</v>
      </c>
      <c r="E66" s="10">
        <f>ROUND(+'Aggregate Screens'!AN61,0)</f>
        <v>1247</v>
      </c>
      <c r="F66" s="11">
        <f t="shared" si="0"/>
        <v>8849.09</v>
      </c>
      <c r="G66" s="10">
        <f>ROUND(+'Aggregate Screens'!P167,0)</f>
        <v>11947878</v>
      </c>
      <c r="H66" s="10">
        <f>ROUND(+'Aggregate Screens'!AN167,0)</f>
        <v>1232</v>
      </c>
      <c r="I66" s="11">
        <f t="shared" si="1"/>
        <v>9697.9500000000007</v>
      </c>
      <c r="K66" s="12">
        <f t="shared" si="2"/>
        <v>9.5926247783670426E-2</v>
      </c>
    </row>
    <row r="67" spans="2:11" x14ac:dyDescent="0.2">
      <c r="B67">
        <f>+'Aggregate Screens'!A62</f>
        <v>152</v>
      </c>
      <c r="C67" t="str">
        <f>+'Aggregate Screens'!B62</f>
        <v>MASON GENERAL HOSPITAL</v>
      </c>
      <c r="D67" s="10">
        <f>ROUND(+'Aggregate Screens'!P62,0)</f>
        <v>36422880</v>
      </c>
      <c r="E67" s="10">
        <f>ROUND(+'Aggregate Screens'!AN62,0)</f>
        <v>4594</v>
      </c>
      <c r="F67" s="11">
        <f t="shared" si="0"/>
        <v>7928.36</v>
      </c>
      <c r="G67" s="10">
        <f>ROUND(+'Aggregate Screens'!P168,0)</f>
        <v>38466981</v>
      </c>
      <c r="H67" s="10">
        <f>ROUND(+'Aggregate Screens'!AN168,0)</f>
        <v>4806</v>
      </c>
      <c r="I67" s="11">
        <f t="shared" si="1"/>
        <v>8003.95</v>
      </c>
      <c r="K67" s="12">
        <f t="shared" si="2"/>
        <v>9.5341281172902637E-3</v>
      </c>
    </row>
    <row r="68" spans="2:11" x14ac:dyDescent="0.2">
      <c r="B68">
        <f>+'Aggregate Screens'!A63</f>
        <v>153</v>
      </c>
      <c r="C68" t="str">
        <f>+'Aggregate Screens'!B63</f>
        <v>WHITMAN HOSPITAL AND MEDICAL CENTER</v>
      </c>
      <c r="D68" s="10">
        <f>ROUND(+'Aggregate Screens'!P63,0)</f>
        <v>9377311</v>
      </c>
      <c r="E68" s="10">
        <f>ROUND(+'Aggregate Screens'!AN63,0)</f>
        <v>1291</v>
      </c>
      <c r="F68" s="11">
        <f t="shared" si="0"/>
        <v>7263.6</v>
      </c>
      <c r="G68" s="10">
        <f>ROUND(+'Aggregate Screens'!P169,0)</f>
        <v>10171606</v>
      </c>
      <c r="H68" s="10">
        <f>ROUND(+'Aggregate Screens'!AN169,0)</f>
        <v>1373</v>
      </c>
      <c r="I68" s="11">
        <f t="shared" si="1"/>
        <v>7408.31</v>
      </c>
      <c r="K68" s="12">
        <f t="shared" si="2"/>
        <v>1.9922627898012024E-2</v>
      </c>
    </row>
    <row r="69" spans="2:11" x14ac:dyDescent="0.2">
      <c r="B69">
        <f>+'Aggregate Screens'!A64</f>
        <v>155</v>
      </c>
      <c r="C69" t="str">
        <f>+'Aggregate Screens'!B64</f>
        <v>UW MEDICINE/VALLEY MEDICAL CENTER</v>
      </c>
      <c r="D69" s="10">
        <f>ROUND(+'Aggregate Screens'!P64,0)</f>
        <v>209411491</v>
      </c>
      <c r="E69" s="10">
        <f>ROUND(+'Aggregate Screens'!AN64,0)</f>
        <v>40555</v>
      </c>
      <c r="F69" s="11">
        <f t="shared" si="0"/>
        <v>5163.6400000000003</v>
      </c>
      <c r="G69" s="10">
        <f>ROUND(+'Aggregate Screens'!P170,0)</f>
        <v>234262208</v>
      </c>
      <c r="H69" s="10">
        <f>ROUND(+'Aggregate Screens'!AN170,0)</f>
        <v>42810</v>
      </c>
      <c r="I69" s="11">
        <f t="shared" si="1"/>
        <v>5472.14</v>
      </c>
      <c r="K69" s="12">
        <f t="shared" si="2"/>
        <v>5.9744676236143546E-2</v>
      </c>
    </row>
    <row r="70" spans="2:11" x14ac:dyDescent="0.2">
      <c r="B70">
        <f>+'Aggregate Screens'!A65</f>
        <v>156</v>
      </c>
      <c r="C70" t="str">
        <f>+'Aggregate Screens'!B65</f>
        <v>WHIDBEY GENERAL HOSPITAL</v>
      </c>
      <c r="D70" s="10">
        <f>ROUND(+'Aggregate Screens'!P65,0)</f>
        <v>42102832</v>
      </c>
      <c r="E70" s="10">
        <f>ROUND(+'Aggregate Screens'!AN65,0)</f>
        <v>8340</v>
      </c>
      <c r="F70" s="11">
        <f t="shared" si="0"/>
        <v>5048.3</v>
      </c>
      <c r="G70" s="10">
        <f>ROUND(+'Aggregate Screens'!P171,0)</f>
        <v>41566938</v>
      </c>
      <c r="H70" s="10">
        <f>ROUND(+'Aggregate Screens'!AN171,0)</f>
        <v>7772</v>
      </c>
      <c r="I70" s="11">
        <f t="shared" si="1"/>
        <v>5348.29</v>
      </c>
      <c r="K70" s="12">
        <f t="shared" si="2"/>
        <v>5.9423964502901994E-2</v>
      </c>
    </row>
    <row r="71" spans="2:11" x14ac:dyDescent="0.2">
      <c r="B71">
        <f>+'Aggregate Screens'!A66</f>
        <v>157</v>
      </c>
      <c r="C71" t="str">
        <f>+'Aggregate Screens'!B66</f>
        <v>ST LUKES REHABILIATION INSTITUTE</v>
      </c>
      <c r="D71" s="10">
        <f>ROUND(+'Aggregate Screens'!P66,0)</f>
        <v>23044549</v>
      </c>
      <c r="E71" s="10">
        <f>ROUND(+'Aggregate Screens'!AN66,0)</f>
        <v>2506</v>
      </c>
      <c r="F71" s="11">
        <f t="shared" si="0"/>
        <v>9195.75</v>
      </c>
      <c r="G71" s="10">
        <f>ROUND(+'Aggregate Screens'!P172,0)</f>
        <v>24607709</v>
      </c>
      <c r="H71" s="10">
        <f>ROUND(+'Aggregate Screens'!AN172,0)</f>
        <v>2238</v>
      </c>
      <c r="I71" s="11">
        <f t="shared" si="1"/>
        <v>10995.4</v>
      </c>
      <c r="K71" s="12">
        <f t="shared" si="2"/>
        <v>0.19570453742217864</v>
      </c>
    </row>
    <row r="72" spans="2:11" x14ac:dyDescent="0.2">
      <c r="B72">
        <f>+'Aggregate Screens'!A67</f>
        <v>158</v>
      </c>
      <c r="C72" t="str">
        <f>+'Aggregate Screens'!B67</f>
        <v>CASCADE MEDICAL CENTER</v>
      </c>
      <c r="D72" s="10">
        <f>ROUND(+'Aggregate Screens'!P67,0)</f>
        <v>7462803</v>
      </c>
      <c r="E72" s="10">
        <f>ROUND(+'Aggregate Screens'!AN67,0)</f>
        <v>453</v>
      </c>
      <c r="F72" s="11">
        <f t="shared" si="0"/>
        <v>16474.18</v>
      </c>
      <c r="G72" s="10">
        <f>ROUND(+'Aggregate Screens'!P173,0)</f>
        <v>7847475</v>
      </c>
      <c r="H72" s="10">
        <f>ROUND(+'Aggregate Screens'!AN173,0)</f>
        <v>625</v>
      </c>
      <c r="I72" s="11">
        <f t="shared" si="1"/>
        <v>12555.96</v>
      </c>
      <c r="K72" s="12">
        <f t="shared" si="2"/>
        <v>-0.23784006244923883</v>
      </c>
    </row>
    <row r="73" spans="2:11" x14ac:dyDescent="0.2">
      <c r="B73">
        <f>+'Aggregate Screens'!A68</f>
        <v>159</v>
      </c>
      <c r="C73" t="str">
        <f>+'Aggregate Screens'!B68</f>
        <v>PROVIDENCE ST PETER HOSPITAL</v>
      </c>
      <c r="D73" s="10">
        <f>ROUND(+'Aggregate Screens'!P68,0)</f>
        <v>137498580</v>
      </c>
      <c r="E73" s="10">
        <f>ROUND(+'Aggregate Screens'!AN68,0)</f>
        <v>32148</v>
      </c>
      <c r="F73" s="11">
        <f t="shared" si="0"/>
        <v>4277.05</v>
      </c>
      <c r="G73" s="10">
        <f>ROUND(+'Aggregate Screens'!P174,0)</f>
        <v>148622948</v>
      </c>
      <c r="H73" s="10">
        <f>ROUND(+'Aggregate Screens'!AN174,0)</f>
        <v>32864</v>
      </c>
      <c r="I73" s="11">
        <f t="shared" si="1"/>
        <v>4522.3599999999997</v>
      </c>
      <c r="K73" s="12">
        <f t="shared" si="2"/>
        <v>5.735495259583101E-2</v>
      </c>
    </row>
    <row r="74" spans="2:11" x14ac:dyDescent="0.2">
      <c r="B74">
        <f>+'Aggregate Screens'!A69</f>
        <v>161</v>
      </c>
      <c r="C74" t="str">
        <f>+'Aggregate Screens'!B69</f>
        <v>KADLEC REGIONAL MEDICAL CENTER</v>
      </c>
      <c r="D74" s="10">
        <f>ROUND(+'Aggregate Screens'!P69,0)</f>
        <v>192477698</v>
      </c>
      <c r="E74" s="10">
        <f>ROUND(+'Aggregate Screens'!AN69,0)</f>
        <v>38995</v>
      </c>
      <c r="F74" s="11">
        <f t="shared" si="0"/>
        <v>4935.96</v>
      </c>
      <c r="G74" s="10">
        <f>ROUND(+'Aggregate Screens'!P175,0)</f>
        <v>225667161</v>
      </c>
      <c r="H74" s="10">
        <f>ROUND(+'Aggregate Screens'!AN175,0)</f>
        <v>45708</v>
      </c>
      <c r="I74" s="11">
        <f t="shared" si="1"/>
        <v>4937.1499999999996</v>
      </c>
      <c r="K74" s="12">
        <f t="shared" si="2"/>
        <v>2.4108785322396464E-4</v>
      </c>
    </row>
    <row r="75" spans="2:11" x14ac:dyDescent="0.2">
      <c r="B75">
        <f>+'Aggregate Screens'!A70</f>
        <v>162</v>
      </c>
      <c r="C75" t="str">
        <f>+'Aggregate Screens'!B70</f>
        <v>PROVIDENCE SACRED HEART MEDICAL CENTER</v>
      </c>
      <c r="D75" s="10">
        <f>ROUND(+'Aggregate Screens'!P70,0)</f>
        <v>255576800</v>
      </c>
      <c r="E75" s="10">
        <f>ROUND(+'Aggregate Screens'!AN70,0)</f>
        <v>62420</v>
      </c>
      <c r="F75" s="11">
        <f t="shared" ref="F75:F109" si="3">IF(D75=0,"",IF(E75=0,"",ROUND(D75/E75,2)))</f>
        <v>4094.47</v>
      </c>
      <c r="G75" s="10">
        <f>ROUND(+'Aggregate Screens'!P176,0)</f>
        <v>268286272</v>
      </c>
      <c r="H75" s="10">
        <f>ROUND(+'Aggregate Screens'!AN176,0)</f>
        <v>60667</v>
      </c>
      <c r="I75" s="11">
        <f t="shared" ref="I75:I109" si="4">IF(G75=0,"",IF(H75=0,"",ROUND(G75/H75,2)))</f>
        <v>4422.28</v>
      </c>
      <c r="K75" s="12">
        <f t="shared" ref="K75:K109" si="5">IF(D75=0,"",IF(E75=0,"",IF(G75=0,"",IF(H75=0,"",+I75/F75-1))))</f>
        <v>8.0061644119995945E-2</v>
      </c>
    </row>
    <row r="76" spans="2:11" x14ac:dyDescent="0.2">
      <c r="B76">
        <f>+'Aggregate Screens'!A71</f>
        <v>164</v>
      </c>
      <c r="C76" t="str">
        <f>+'Aggregate Screens'!B71</f>
        <v>EVERGREENHEALTH MEDICAL CENTER</v>
      </c>
      <c r="D76" s="10">
        <f>ROUND(+'Aggregate Screens'!P71,0)</f>
        <v>272838352</v>
      </c>
      <c r="E76" s="10">
        <f>ROUND(+'Aggregate Screens'!AN71,0)</f>
        <v>33452</v>
      </c>
      <c r="F76" s="11">
        <f t="shared" si="3"/>
        <v>8156.11</v>
      </c>
      <c r="G76" s="10">
        <f>ROUND(+'Aggregate Screens'!P177,0)</f>
        <v>306611126</v>
      </c>
      <c r="H76" s="10">
        <f>ROUND(+'Aggregate Screens'!AN177,0)</f>
        <v>33657</v>
      </c>
      <c r="I76" s="11">
        <f t="shared" si="4"/>
        <v>9109.8799999999992</v>
      </c>
      <c r="K76" s="12">
        <f t="shared" si="5"/>
        <v>0.11693932524205763</v>
      </c>
    </row>
    <row r="77" spans="2:11" x14ac:dyDescent="0.2">
      <c r="B77">
        <f>+'Aggregate Screens'!A72</f>
        <v>165</v>
      </c>
      <c r="C77" t="str">
        <f>+'Aggregate Screens'!B72</f>
        <v>LAKE CHELAN COMMUNITY HOSPITAL</v>
      </c>
      <c r="D77" s="10">
        <f>ROUND(+'Aggregate Screens'!P72,0)</f>
        <v>14205786</v>
      </c>
      <c r="E77" s="10">
        <f>ROUND(+'Aggregate Screens'!AN72,0)</f>
        <v>1169</v>
      </c>
      <c r="F77" s="11">
        <f t="shared" si="3"/>
        <v>12152.08</v>
      </c>
      <c r="G77" s="10">
        <f>ROUND(+'Aggregate Screens'!P178,0)</f>
        <v>15189147</v>
      </c>
      <c r="H77" s="10">
        <f>ROUND(+'Aggregate Screens'!AN178,0)</f>
        <v>1431</v>
      </c>
      <c r="I77" s="11">
        <f t="shared" si="4"/>
        <v>10614.36</v>
      </c>
      <c r="K77" s="12">
        <f t="shared" si="5"/>
        <v>-0.12653965411682599</v>
      </c>
    </row>
    <row r="78" spans="2:11" x14ac:dyDescent="0.2">
      <c r="B78">
        <f>+'Aggregate Screens'!A73</f>
        <v>167</v>
      </c>
      <c r="C78" t="str">
        <f>+'Aggregate Screens'!B73</f>
        <v>FERRY COUNTY MEMORIAL HOSPITAL</v>
      </c>
      <c r="D78" s="10">
        <f>ROUND(+'Aggregate Screens'!P73,0)</f>
        <v>0</v>
      </c>
      <c r="E78" s="10">
        <f>ROUND(+'Aggregate Screens'!AN73,0)</f>
        <v>0</v>
      </c>
      <c r="F78" s="11" t="str">
        <f t="shared" si="3"/>
        <v/>
      </c>
      <c r="G78" s="10">
        <f>ROUND(+'Aggregate Screens'!P179,0)</f>
        <v>4754919</v>
      </c>
      <c r="H78" s="10">
        <f>ROUND(+'Aggregate Screens'!AN179,0)</f>
        <v>305</v>
      </c>
      <c r="I78" s="11">
        <f t="shared" si="4"/>
        <v>15589.9</v>
      </c>
      <c r="K78" s="12" t="str">
        <f t="shared" si="5"/>
        <v/>
      </c>
    </row>
    <row r="79" spans="2:11" x14ac:dyDescent="0.2">
      <c r="B79">
        <f>+'Aggregate Screens'!A74</f>
        <v>168</v>
      </c>
      <c r="C79" t="str">
        <f>+'Aggregate Screens'!B74</f>
        <v>CENTRAL WASHINGTON HOSPITAL</v>
      </c>
      <c r="D79" s="10">
        <f>ROUND(+'Aggregate Screens'!P74,0)</f>
        <v>81458820</v>
      </c>
      <c r="E79" s="10">
        <f>ROUND(+'Aggregate Screens'!AN74,0)</f>
        <v>21021</v>
      </c>
      <c r="F79" s="11">
        <f t="shared" si="3"/>
        <v>3875.12</v>
      </c>
      <c r="G79" s="10">
        <f>ROUND(+'Aggregate Screens'!P180,0)</f>
        <v>86997847</v>
      </c>
      <c r="H79" s="10">
        <f>ROUND(+'Aggregate Screens'!AN180,0)</f>
        <v>23522</v>
      </c>
      <c r="I79" s="11">
        <f t="shared" si="4"/>
        <v>3698.57</v>
      </c>
      <c r="K79" s="12">
        <f t="shared" si="5"/>
        <v>-4.5559879435991602E-2</v>
      </c>
    </row>
    <row r="80" spans="2:11" x14ac:dyDescent="0.2">
      <c r="B80">
        <f>+'Aggregate Screens'!A75</f>
        <v>170</v>
      </c>
      <c r="C80" t="str">
        <f>+'Aggregate Screens'!B75</f>
        <v>PEACEHEALTH SOUTHWEST MEDICAL CENTER</v>
      </c>
      <c r="D80" s="10">
        <f>ROUND(+'Aggregate Screens'!P75,0)</f>
        <v>190076640</v>
      </c>
      <c r="E80" s="10">
        <f>ROUND(+'Aggregate Screens'!AN75,0)</f>
        <v>46775</v>
      </c>
      <c r="F80" s="11">
        <f t="shared" si="3"/>
        <v>4063.64</v>
      </c>
      <c r="G80" s="10">
        <f>ROUND(+'Aggregate Screens'!P181,0)</f>
        <v>184717822</v>
      </c>
      <c r="H80" s="10">
        <f>ROUND(+'Aggregate Screens'!AN181,0)</f>
        <v>47001</v>
      </c>
      <c r="I80" s="11">
        <f t="shared" si="4"/>
        <v>3930.08</v>
      </c>
      <c r="K80" s="12">
        <f t="shared" si="5"/>
        <v>-3.2867084682698278E-2</v>
      </c>
    </row>
    <row r="81" spans="2:11" x14ac:dyDescent="0.2">
      <c r="B81">
        <f>+'Aggregate Screens'!A76</f>
        <v>172</v>
      </c>
      <c r="C81" t="str">
        <f>+'Aggregate Screens'!B76</f>
        <v>PULLMAN REGIONAL HOSPITAL</v>
      </c>
      <c r="D81" s="10">
        <f>ROUND(+'Aggregate Screens'!P76,0)</f>
        <v>24501746</v>
      </c>
      <c r="E81" s="10">
        <f>ROUND(+'Aggregate Screens'!AN76,0)</f>
        <v>4071</v>
      </c>
      <c r="F81" s="11">
        <f t="shared" si="3"/>
        <v>6018.61</v>
      </c>
      <c r="G81" s="10">
        <f>ROUND(+'Aggregate Screens'!P182,0)</f>
        <v>25444125</v>
      </c>
      <c r="H81" s="10">
        <f>ROUND(+'Aggregate Screens'!AN182,0)</f>
        <v>4515</v>
      </c>
      <c r="I81" s="11">
        <f t="shared" si="4"/>
        <v>5635.47</v>
      </c>
      <c r="K81" s="12">
        <f t="shared" si="5"/>
        <v>-6.3659216995286205E-2</v>
      </c>
    </row>
    <row r="82" spans="2:11" x14ac:dyDescent="0.2">
      <c r="B82">
        <f>+'Aggregate Screens'!A77</f>
        <v>173</v>
      </c>
      <c r="C82" t="str">
        <f>+'Aggregate Screens'!B77</f>
        <v>MORTON GENERAL HOSPITAL</v>
      </c>
      <c r="D82" s="10">
        <f>ROUND(+'Aggregate Screens'!P77,0)</f>
        <v>11862978</v>
      </c>
      <c r="E82" s="10">
        <f>ROUND(+'Aggregate Screens'!AN77,0)</f>
        <v>1208</v>
      </c>
      <c r="F82" s="11">
        <f t="shared" si="3"/>
        <v>9820.35</v>
      </c>
      <c r="G82" s="10">
        <f>ROUND(+'Aggregate Screens'!P183,0)</f>
        <v>11810899</v>
      </c>
      <c r="H82" s="10">
        <f>ROUND(+'Aggregate Screens'!AN183,0)</f>
        <v>1118</v>
      </c>
      <c r="I82" s="11">
        <f t="shared" si="4"/>
        <v>10564.31</v>
      </c>
      <c r="K82" s="12">
        <f t="shared" si="5"/>
        <v>7.5756974038603486E-2</v>
      </c>
    </row>
    <row r="83" spans="2:11" x14ac:dyDescent="0.2">
      <c r="B83">
        <f>+'Aggregate Screens'!A78</f>
        <v>175</v>
      </c>
      <c r="C83" t="str">
        <f>+'Aggregate Screens'!B78</f>
        <v>MARY BRIDGE CHILDRENS HEALTH CENTER</v>
      </c>
      <c r="D83" s="10">
        <f>ROUND(+'Aggregate Screens'!P78,0)</f>
        <v>60309494</v>
      </c>
      <c r="E83" s="10">
        <f>ROUND(+'Aggregate Screens'!AN78,0)</f>
        <v>8765</v>
      </c>
      <c r="F83" s="11">
        <f t="shared" si="3"/>
        <v>6880.72</v>
      </c>
      <c r="G83" s="10">
        <f>ROUND(+'Aggregate Screens'!P184,0)</f>
        <v>67744310</v>
      </c>
      <c r="H83" s="10">
        <f>ROUND(+'Aggregate Screens'!AN184,0)</f>
        <v>10012</v>
      </c>
      <c r="I83" s="11">
        <f t="shared" si="4"/>
        <v>6766.31</v>
      </c>
      <c r="K83" s="12">
        <f t="shared" si="5"/>
        <v>-1.6627620365310625E-2</v>
      </c>
    </row>
    <row r="84" spans="2:11" x14ac:dyDescent="0.2">
      <c r="B84">
        <f>+'Aggregate Screens'!A79</f>
        <v>176</v>
      </c>
      <c r="C84" t="str">
        <f>+'Aggregate Screens'!B79</f>
        <v>TACOMA GENERAL/ALLENMORE HOSPITAL</v>
      </c>
      <c r="D84" s="10">
        <f>ROUND(+'Aggregate Screens'!P79,0)</f>
        <v>234456865</v>
      </c>
      <c r="E84" s="10">
        <f>ROUND(+'Aggregate Screens'!AN79,0)</f>
        <v>40195</v>
      </c>
      <c r="F84" s="11">
        <f t="shared" si="3"/>
        <v>5832.99</v>
      </c>
      <c r="G84" s="10">
        <f>ROUND(+'Aggregate Screens'!P185,0)</f>
        <v>252542706</v>
      </c>
      <c r="H84" s="10">
        <f>ROUND(+'Aggregate Screens'!AN185,0)</f>
        <v>44924</v>
      </c>
      <c r="I84" s="11">
        <f t="shared" si="4"/>
        <v>5621.55</v>
      </c>
      <c r="K84" s="12">
        <f t="shared" si="5"/>
        <v>-3.6248990654878521E-2</v>
      </c>
    </row>
    <row r="85" spans="2:11" x14ac:dyDescent="0.2">
      <c r="B85">
        <f>+'Aggregate Screens'!A80</f>
        <v>180</v>
      </c>
      <c r="C85" t="str">
        <f>+'Aggregate Screens'!B80</f>
        <v>VALLEY HOSPITAL</v>
      </c>
      <c r="D85" s="10">
        <f>ROUND(+'Aggregate Screens'!P80,0)</f>
        <v>40902943</v>
      </c>
      <c r="E85" s="10">
        <f>ROUND(+'Aggregate Screens'!AN80,0)</f>
        <v>11541</v>
      </c>
      <c r="F85" s="11">
        <f t="shared" si="3"/>
        <v>3544.14</v>
      </c>
      <c r="G85" s="10">
        <f>ROUND(+'Aggregate Screens'!P186,0)</f>
        <v>41718432</v>
      </c>
      <c r="H85" s="10">
        <f>ROUND(+'Aggregate Screens'!AN186,0)</f>
        <v>11207</v>
      </c>
      <c r="I85" s="11">
        <f t="shared" si="4"/>
        <v>3722.53</v>
      </c>
      <c r="K85" s="12">
        <f t="shared" si="5"/>
        <v>5.033379042588626E-2</v>
      </c>
    </row>
    <row r="86" spans="2:11" x14ac:dyDescent="0.2">
      <c r="B86">
        <f>+'Aggregate Screens'!A81</f>
        <v>183</v>
      </c>
      <c r="C86" t="str">
        <f>+'Aggregate Screens'!B81</f>
        <v>MULTICARE AUBURN MEDICAL CENTER</v>
      </c>
      <c r="D86" s="10">
        <f>ROUND(+'Aggregate Screens'!P81,0)</f>
        <v>59189027</v>
      </c>
      <c r="E86" s="10">
        <f>ROUND(+'Aggregate Screens'!AN81,0)</f>
        <v>10939</v>
      </c>
      <c r="F86" s="11">
        <f t="shared" si="3"/>
        <v>5410.83</v>
      </c>
      <c r="G86" s="10">
        <f>ROUND(+'Aggregate Screens'!P187,0)</f>
        <v>62025926</v>
      </c>
      <c r="H86" s="10">
        <f>ROUND(+'Aggregate Screens'!AN187,0)</f>
        <v>12923</v>
      </c>
      <c r="I86" s="11">
        <f t="shared" si="4"/>
        <v>4799.6499999999996</v>
      </c>
      <c r="K86" s="12">
        <f t="shared" si="5"/>
        <v>-0.11295494406588269</v>
      </c>
    </row>
    <row r="87" spans="2:11" x14ac:dyDescent="0.2">
      <c r="B87">
        <f>+'Aggregate Screens'!A82</f>
        <v>186</v>
      </c>
      <c r="C87" t="str">
        <f>+'Aggregate Screens'!B82</f>
        <v>SUMMIT PACIFIC MEDICAL CENTER</v>
      </c>
      <c r="D87" s="10">
        <f>ROUND(+'Aggregate Screens'!P82,0)</f>
        <v>8395331</v>
      </c>
      <c r="E87" s="10">
        <f>ROUND(+'Aggregate Screens'!AN82,0)</f>
        <v>1607</v>
      </c>
      <c r="F87" s="11">
        <f t="shared" si="3"/>
        <v>5224.2299999999996</v>
      </c>
      <c r="G87" s="10">
        <f>ROUND(+'Aggregate Screens'!P188,0)</f>
        <v>10931661</v>
      </c>
      <c r="H87" s="10">
        <f>ROUND(+'Aggregate Screens'!AN188,0)</f>
        <v>1756</v>
      </c>
      <c r="I87" s="11">
        <f t="shared" si="4"/>
        <v>6225.32</v>
      </c>
      <c r="K87" s="12">
        <f t="shared" si="5"/>
        <v>0.1916244116357817</v>
      </c>
    </row>
    <row r="88" spans="2:11" x14ac:dyDescent="0.2">
      <c r="B88">
        <f>+'Aggregate Screens'!A83</f>
        <v>191</v>
      </c>
      <c r="C88" t="str">
        <f>+'Aggregate Screens'!B83</f>
        <v>PROVIDENCE CENTRALIA HOSPITAL</v>
      </c>
      <c r="D88" s="10">
        <f>ROUND(+'Aggregate Screens'!P83,0)</f>
        <v>43113183</v>
      </c>
      <c r="E88" s="10">
        <f>ROUND(+'Aggregate Screens'!AN83,0)</f>
        <v>11395</v>
      </c>
      <c r="F88" s="11">
        <f t="shared" si="3"/>
        <v>3783.52</v>
      </c>
      <c r="G88" s="10">
        <f>ROUND(+'Aggregate Screens'!P189,0)</f>
        <v>48386621</v>
      </c>
      <c r="H88" s="10">
        <f>ROUND(+'Aggregate Screens'!AN189,0)</f>
        <v>13074</v>
      </c>
      <c r="I88" s="11">
        <f t="shared" si="4"/>
        <v>3700.98</v>
      </c>
      <c r="K88" s="12">
        <f t="shared" si="5"/>
        <v>-2.1815663720556544E-2</v>
      </c>
    </row>
    <row r="89" spans="2:11" x14ac:dyDescent="0.2">
      <c r="B89">
        <f>+'Aggregate Screens'!A84</f>
        <v>193</v>
      </c>
      <c r="C89" t="str">
        <f>+'Aggregate Screens'!B84</f>
        <v>PROVIDENCE MOUNT CARMEL HOSPITAL</v>
      </c>
      <c r="D89" s="10">
        <f>ROUND(+'Aggregate Screens'!P84,0)</f>
        <v>14721878</v>
      </c>
      <c r="E89" s="10">
        <f>ROUND(+'Aggregate Screens'!AN84,0)</f>
        <v>3716</v>
      </c>
      <c r="F89" s="11">
        <f t="shared" si="3"/>
        <v>3961.75</v>
      </c>
      <c r="G89" s="10">
        <f>ROUND(+'Aggregate Screens'!P190,0)</f>
        <v>14899065</v>
      </c>
      <c r="H89" s="10">
        <f>ROUND(+'Aggregate Screens'!AN190,0)</f>
        <v>3487</v>
      </c>
      <c r="I89" s="11">
        <f t="shared" si="4"/>
        <v>4272.75</v>
      </c>
      <c r="K89" s="12">
        <f t="shared" si="5"/>
        <v>7.850066258597832E-2</v>
      </c>
    </row>
    <row r="90" spans="2:11" x14ac:dyDescent="0.2">
      <c r="B90">
        <f>+'Aggregate Screens'!A85</f>
        <v>194</v>
      </c>
      <c r="C90" t="str">
        <f>+'Aggregate Screens'!B85</f>
        <v>PROVIDENCE ST JOSEPHS HOSPITAL</v>
      </c>
      <c r="D90" s="10">
        <f>ROUND(+'Aggregate Screens'!P85,0)</f>
        <v>8698357</v>
      </c>
      <c r="E90" s="10">
        <f>ROUND(+'Aggregate Screens'!AN85,0)</f>
        <v>1137</v>
      </c>
      <c r="F90" s="11">
        <f t="shared" si="3"/>
        <v>7650.27</v>
      </c>
      <c r="G90" s="10">
        <f>ROUND(+'Aggregate Screens'!P191,0)</f>
        <v>8806672</v>
      </c>
      <c r="H90" s="10">
        <f>ROUND(+'Aggregate Screens'!AN191,0)</f>
        <v>1220</v>
      </c>
      <c r="I90" s="11">
        <f t="shared" si="4"/>
        <v>7218.58</v>
      </c>
      <c r="K90" s="12">
        <f t="shared" si="5"/>
        <v>-5.6428073780402599E-2</v>
      </c>
    </row>
    <row r="91" spans="2:11" x14ac:dyDescent="0.2">
      <c r="B91">
        <f>+'Aggregate Screens'!A86</f>
        <v>195</v>
      </c>
      <c r="C91" t="str">
        <f>+'Aggregate Screens'!B86</f>
        <v>SNOQUALMIE VALLEY HOSPITAL</v>
      </c>
      <c r="D91" s="10">
        <f>ROUND(+'Aggregate Screens'!P86,0)</f>
        <v>15805634</v>
      </c>
      <c r="E91" s="10">
        <f>ROUND(+'Aggregate Screens'!AN86,0)</f>
        <v>290</v>
      </c>
      <c r="F91" s="11">
        <f t="shared" si="3"/>
        <v>54502.19</v>
      </c>
      <c r="G91" s="10">
        <f>ROUND(+'Aggregate Screens'!P192,0)</f>
        <v>16435318</v>
      </c>
      <c r="H91" s="10">
        <f>ROUND(+'Aggregate Screens'!AN192,0)</f>
        <v>4172</v>
      </c>
      <c r="I91" s="11">
        <f t="shared" si="4"/>
        <v>3939.43</v>
      </c>
      <c r="K91" s="12">
        <f t="shared" si="5"/>
        <v>-0.92771978520496146</v>
      </c>
    </row>
    <row r="92" spans="2:11" x14ac:dyDescent="0.2">
      <c r="B92">
        <f>+'Aggregate Screens'!A87</f>
        <v>197</v>
      </c>
      <c r="C92" t="str">
        <f>+'Aggregate Screens'!B87</f>
        <v>CAPITAL MEDICAL CENTER</v>
      </c>
      <c r="D92" s="10">
        <f>ROUND(+'Aggregate Screens'!P87,0)</f>
        <v>29721908</v>
      </c>
      <c r="E92" s="10">
        <f>ROUND(+'Aggregate Screens'!AN87,0)</f>
        <v>10782</v>
      </c>
      <c r="F92" s="11">
        <f t="shared" si="3"/>
        <v>2756.62</v>
      </c>
      <c r="G92" s="10">
        <f>ROUND(+'Aggregate Screens'!P193,0)</f>
        <v>31589744</v>
      </c>
      <c r="H92" s="10">
        <f>ROUND(+'Aggregate Screens'!AN193,0)</f>
        <v>10932</v>
      </c>
      <c r="I92" s="11">
        <f t="shared" si="4"/>
        <v>2889.66</v>
      </c>
      <c r="K92" s="12">
        <f t="shared" si="5"/>
        <v>4.8262002016962846E-2</v>
      </c>
    </row>
    <row r="93" spans="2:11" x14ac:dyDescent="0.2">
      <c r="B93">
        <f>+'Aggregate Screens'!A88</f>
        <v>198</v>
      </c>
      <c r="C93" t="str">
        <f>+'Aggregate Screens'!B88</f>
        <v>SUNNYSIDE COMMUNITY HOSPITAL</v>
      </c>
      <c r="D93" s="10">
        <f>ROUND(+'Aggregate Screens'!P88,0)</f>
        <v>25110466</v>
      </c>
      <c r="E93" s="10">
        <f>ROUND(+'Aggregate Screens'!AN88,0)</f>
        <v>4751</v>
      </c>
      <c r="F93" s="11">
        <f t="shared" si="3"/>
        <v>5285.3</v>
      </c>
      <c r="G93" s="10">
        <f>ROUND(+'Aggregate Screens'!P194,0)</f>
        <v>28646335</v>
      </c>
      <c r="H93" s="10">
        <f>ROUND(+'Aggregate Screens'!AN194,0)</f>
        <v>6879</v>
      </c>
      <c r="I93" s="11">
        <f t="shared" si="4"/>
        <v>4164.32</v>
      </c>
      <c r="K93" s="12">
        <f t="shared" si="5"/>
        <v>-0.21209392087487944</v>
      </c>
    </row>
    <row r="94" spans="2:11" x14ac:dyDescent="0.2">
      <c r="B94">
        <f>+'Aggregate Screens'!A89</f>
        <v>199</v>
      </c>
      <c r="C94" t="str">
        <f>+'Aggregate Screens'!B89</f>
        <v>TOPPENISH COMMUNITY HOSPITAL</v>
      </c>
      <c r="D94" s="10">
        <f>ROUND(+'Aggregate Screens'!P89,0)</f>
        <v>8940501</v>
      </c>
      <c r="E94" s="10">
        <f>ROUND(+'Aggregate Screens'!AN89,0)</f>
        <v>2379</v>
      </c>
      <c r="F94" s="11">
        <f t="shared" si="3"/>
        <v>3758.09</v>
      </c>
      <c r="G94" s="10">
        <f>ROUND(+'Aggregate Screens'!P195,0)</f>
        <v>9708169</v>
      </c>
      <c r="H94" s="10">
        <f>ROUND(+'Aggregate Screens'!AN195,0)</f>
        <v>2641</v>
      </c>
      <c r="I94" s="11">
        <f t="shared" si="4"/>
        <v>3675.94</v>
      </c>
      <c r="K94" s="12">
        <f t="shared" si="5"/>
        <v>-2.1859508420500884E-2</v>
      </c>
    </row>
    <row r="95" spans="2:11" x14ac:dyDescent="0.2">
      <c r="B95">
        <f>+'Aggregate Screens'!A90</f>
        <v>201</v>
      </c>
      <c r="C95" t="str">
        <f>+'Aggregate Screens'!B90</f>
        <v>ST FRANCIS COMMUNITY HOSPITAL</v>
      </c>
      <c r="D95" s="10">
        <f>ROUND(+'Aggregate Screens'!P90,0)</f>
        <v>73486074</v>
      </c>
      <c r="E95" s="10">
        <f>ROUND(+'Aggregate Screens'!AN90,0)</f>
        <v>13448</v>
      </c>
      <c r="F95" s="11">
        <f t="shared" si="3"/>
        <v>5464.46</v>
      </c>
      <c r="G95" s="10">
        <f>ROUND(+'Aggregate Screens'!P196,0)</f>
        <v>69280678</v>
      </c>
      <c r="H95" s="10">
        <f>ROUND(+'Aggregate Screens'!AN196,0)</f>
        <v>16937</v>
      </c>
      <c r="I95" s="11">
        <f t="shared" si="4"/>
        <v>4090.49</v>
      </c>
      <c r="K95" s="12">
        <f t="shared" si="5"/>
        <v>-0.25143747049113729</v>
      </c>
    </row>
    <row r="96" spans="2:11" x14ac:dyDescent="0.2">
      <c r="B96">
        <f>+'Aggregate Screens'!A91</f>
        <v>202</v>
      </c>
      <c r="C96" t="str">
        <f>+'Aggregate Screens'!B91</f>
        <v>REGIONAL HOSPITAL</v>
      </c>
      <c r="D96" s="10">
        <f>ROUND(+'Aggregate Screens'!P91,0)</f>
        <v>3701813</v>
      </c>
      <c r="E96" s="10">
        <f>ROUND(+'Aggregate Screens'!AN91,0)</f>
        <v>357</v>
      </c>
      <c r="F96" s="11">
        <f t="shared" si="3"/>
        <v>10369.219999999999</v>
      </c>
      <c r="G96" s="10">
        <f>ROUND(+'Aggregate Screens'!P197,0)</f>
        <v>6912856</v>
      </c>
      <c r="H96" s="10">
        <f>ROUND(+'Aggregate Screens'!AN197,0)</f>
        <v>663</v>
      </c>
      <c r="I96" s="11">
        <f t="shared" si="4"/>
        <v>10426.629999999999</v>
      </c>
      <c r="K96" s="12">
        <f t="shared" si="5"/>
        <v>5.5365784504524118E-3</v>
      </c>
    </row>
    <row r="97" spans="2:11" x14ac:dyDescent="0.2">
      <c r="B97">
        <f>+'Aggregate Screens'!A92</f>
        <v>204</v>
      </c>
      <c r="C97" t="str">
        <f>+'Aggregate Screens'!B92</f>
        <v>SEATTLE CANCER CARE ALLIANCE</v>
      </c>
      <c r="D97" s="10">
        <f>ROUND(+'Aggregate Screens'!P92,0)</f>
        <v>79466078</v>
      </c>
      <c r="E97" s="10">
        <f>ROUND(+'Aggregate Screens'!AN92,0)</f>
        <v>14365</v>
      </c>
      <c r="F97" s="11">
        <f t="shared" si="3"/>
        <v>5531.92</v>
      </c>
      <c r="G97" s="10">
        <f>ROUND(+'Aggregate Screens'!P198,0)</f>
        <v>85942955</v>
      </c>
      <c r="H97" s="10">
        <f>ROUND(+'Aggregate Screens'!AN198,0)</f>
        <v>15771</v>
      </c>
      <c r="I97" s="11">
        <f t="shared" si="4"/>
        <v>5449.43</v>
      </c>
      <c r="K97" s="12">
        <f t="shared" si="5"/>
        <v>-1.4911640081562982E-2</v>
      </c>
    </row>
    <row r="98" spans="2:11" x14ac:dyDescent="0.2">
      <c r="B98">
        <f>+'Aggregate Screens'!A93</f>
        <v>205</v>
      </c>
      <c r="C98" t="str">
        <f>+'Aggregate Screens'!B93</f>
        <v>WENATCHEE VALLEY HOSPITAL</v>
      </c>
      <c r="D98" s="10">
        <f>ROUND(+'Aggregate Screens'!P93,0)</f>
        <v>59558128</v>
      </c>
      <c r="E98" s="10">
        <f>ROUND(+'Aggregate Screens'!AN93,0)</f>
        <v>27379</v>
      </c>
      <c r="F98" s="11">
        <f t="shared" si="3"/>
        <v>2175.3200000000002</v>
      </c>
      <c r="G98" s="10">
        <f>ROUND(+'Aggregate Screens'!P199,0)</f>
        <v>67369472</v>
      </c>
      <c r="H98" s="10">
        <f>ROUND(+'Aggregate Screens'!AN199,0)</f>
        <v>24216</v>
      </c>
      <c r="I98" s="11">
        <f t="shared" si="4"/>
        <v>2782.02</v>
      </c>
      <c r="K98" s="12">
        <f t="shared" si="5"/>
        <v>0.27890149495246663</v>
      </c>
    </row>
    <row r="99" spans="2:11" x14ac:dyDescent="0.2">
      <c r="B99">
        <f>+'Aggregate Screens'!A94</f>
        <v>206</v>
      </c>
      <c r="C99" t="str">
        <f>+'Aggregate Screens'!B94</f>
        <v>PEACEHEALTH UNITED GENERAL MEDICAL CENTER</v>
      </c>
      <c r="D99" s="10">
        <f>ROUND(+'Aggregate Screens'!P94,0)</f>
        <v>3002310</v>
      </c>
      <c r="E99" s="10">
        <f>ROUND(+'Aggregate Screens'!AN94,0)</f>
        <v>838</v>
      </c>
      <c r="F99" s="11">
        <f t="shared" si="3"/>
        <v>3582.71</v>
      </c>
      <c r="G99" s="10">
        <f>ROUND(+'Aggregate Screens'!P200,0)</f>
        <v>13191472</v>
      </c>
      <c r="H99" s="10">
        <f>ROUND(+'Aggregate Screens'!AN200,0)</f>
        <v>3056</v>
      </c>
      <c r="I99" s="11">
        <f t="shared" si="4"/>
        <v>4316.58</v>
      </c>
      <c r="K99" s="12">
        <f t="shared" si="5"/>
        <v>0.20483656226711067</v>
      </c>
    </row>
    <row r="100" spans="2:11" x14ac:dyDescent="0.2">
      <c r="B100">
        <f>+'Aggregate Screens'!A95</f>
        <v>207</v>
      </c>
      <c r="C100" t="str">
        <f>+'Aggregate Screens'!B95</f>
        <v>SKAGIT VALLEY HOSPITAL</v>
      </c>
      <c r="D100" s="10">
        <f>ROUND(+'Aggregate Screens'!P95,0)</f>
        <v>112004428</v>
      </c>
      <c r="E100" s="10">
        <f>ROUND(+'Aggregate Screens'!AN95,0)</f>
        <v>21501</v>
      </c>
      <c r="F100" s="11">
        <f t="shared" si="3"/>
        <v>5209.2700000000004</v>
      </c>
      <c r="G100" s="10">
        <f>ROUND(+'Aggregate Screens'!P201,0)</f>
        <v>123121690</v>
      </c>
      <c r="H100" s="10">
        <f>ROUND(+'Aggregate Screens'!AN201,0)</f>
        <v>19905</v>
      </c>
      <c r="I100" s="11">
        <f t="shared" si="4"/>
        <v>6185.47</v>
      </c>
      <c r="K100" s="12">
        <f t="shared" si="5"/>
        <v>0.18739669857772778</v>
      </c>
    </row>
    <row r="101" spans="2:11" x14ac:dyDescent="0.2">
      <c r="B101">
        <f>+'Aggregate Screens'!A96</f>
        <v>208</v>
      </c>
      <c r="C101" t="str">
        <f>+'Aggregate Screens'!B96</f>
        <v>LEGACY SALMON CREEK HOSPITAL</v>
      </c>
      <c r="D101" s="10">
        <f>ROUND(+'Aggregate Screens'!P96,0)</f>
        <v>118322196</v>
      </c>
      <c r="E101" s="10">
        <f>ROUND(+'Aggregate Screens'!AN96,0)</f>
        <v>19284</v>
      </c>
      <c r="F101" s="11">
        <f t="shared" si="3"/>
        <v>6135.77</v>
      </c>
      <c r="G101" s="10">
        <f>ROUND(+'Aggregate Screens'!P202,0)</f>
        <v>133840108</v>
      </c>
      <c r="H101" s="10">
        <f>ROUND(+'Aggregate Screens'!AN202,0)</f>
        <v>23709</v>
      </c>
      <c r="I101" s="11">
        <f t="shared" si="4"/>
        <v>5645.12</v>
      </c>
      <c r="K101" s="12">
        <f t="shared" si="5"/>
        <v>-7.9965513700806956E-2</v>
      </c>
    </row>
    <row r="102" spans="2:11" x14ac:dyDescent="0.2">
      <c r="B102">
        <f>+'Aggregate Screens'!A97</f>
        <v>209</v>
      </c>
      <c r="C102" t="str">
        <f>+'Aggregate Screens'!B97</f>
        <v>ST ANTHONY HOSPITAL</v>
      </c>
      <c r="D102" s="10">
        <f>ROUND(+'Aggregate Screens'!P97,0)</f>
        <v>39732507</v>
      </c>
      <c r="E102" s="10">
        <f>ROUND(+'Aggregate Screens'!AN97,0)</f>
        <v>9720</v>
      </c>
      <c r="F102" s="11">
        <f t="shared" si="3"/>
        <v>4087.71</v>
      </c>
      <c r="G102" s="10">
        <f>ROUND(+'Aggregate Screens'!P203,0)</f>
        <v>39489970</v>
      </c>
      <c r="H102" s="10">
        <f>ROUND(+'Aggregate Screens'!AN203,0)</f>
        <v>10979</v>
      </c>
      <c r="I102" s="11">
        <f t="shared" si="4"/>
        <v>3596.86</v>
      </c>
      <c r="K102" s="12">
        <f t="shared" si="5"/>
        <v>-0.12007945769147021</v>
      </c>
    </row>
    <row r="103" spans="2:11" x14ac:dyDescent="0.2">
      <c r="B103">
        <f>+'Aggregate Screens'!A98</f>
        <v>210</v>
      </c>
      <c r="C103" t="str">
        <f>+'Aggregate Screens'!B98</f>
        <v>SWEDISH MEDICAL CENTER - ISSAQUAH CAMPUS</v>
      </c>
      <c r="D103" s="10">
        <f>ROUND(+'Aggregate Screens'!P98,0)</f>
        <v>45978406</v>
      </c>
      <c r="E103" s="10">
        <f>ROUND(+'Aggregate Screens'!AN98,0)</f>
        <v>9423</v>
      </c>
      <c r="F103" s="11">
        <f t="shared" si="3"/>
        <v>4879.38</v>
      </c>
      <c r="G103" s="10">
        <f>ROUND(+'Aggregate Screens'!P204,0)</f>
        <v>52731433</v>
      </c>
      <c r="H103" s="10">
        <f>ROUND(+'Aggregate Screens'!AN204,0)</f>
        <v>13006</v>
      </c>
      <c r="I103" s="11">
        <f t="shared" si="4"/>
        <v>4054.39</v>
      </c>
      <c r="K103" s="12">
        <f t="shared" si="5"/>
        <v>-0.16907680893884058</v>
      </c>
    </row>
    <row r="104" spans="2:11" x14ac:dyDescent="0.2">
      <c r="B104">
        <f>+'Aggregate Screens'!A99</f>
        <v>211</v>
      </c>
      <c r="C104" t="str">
        <f>+'Aggregate Screens'!B99</f>
        <v>PEACEHEALTH PEACE ISLAND MEDICAL CENTER</v>
      </c>
      <c r="D104" s="10">
        <f>ROUND(+'Aggregate Screens'!P99,0)</f>
        <v>5176896</v>
      </c>
      <c r="E104" s="10">
        <f>ROUND(+'Aggregate Screens'!AN99,0)</f>
        <v>886</v>
      </c>
      <c r="F104" s="11">
        <f t="shared" si="3"/>
        <v>5843</v>
      </c>
      <c r="G104" s="10">
        <f>ROUND(+'Aggregate Screens'!P205,0)</f>
        <v>4938752</v>
      </c>
      <c r="H104" s="10">
        <f>ROUND(+'Aggregate Screens'!AN205,0)</f>
        <v>1050</v>
      </c>
      <c r="I104" s="11">
        <f t="shared" si="4"/>
        <v>4703.57</v>
      </c>
      <c r="K104" s="12">
        <f t="shared" si="5"/>
        <v>-0.19500770152319025</v>
      </c>
    </row>
    <row r="105" spans="2:11" x14ac:dyDescent="0.2">
      <c r="B105">
        <f>+'Aggregate Screens'!A100</f>
        <v>904</v>
      </c>
      <c r="C105" t="str">
        <f>+'Aggregate Screens'!B100</f>
        <v>BHC FAIRFAX HOSPITAL</v>
      </c>
      <c r="D105" s="10">
        <f>ROUND(+'Aggregate Screens'!P100,0)</f>
        <v>16493145</v>
      </c>
      <c r="E105" s="10">
        <f>ROUND(+'Aggregate Screens'!AN100,0)</f>
        <v>2770</v>
      </c>
      <c r="F105" s="11">
        <f t="shared" si="3"/>
        <v>5954.2</v>
      </c>
      <c r="G105" s="10">
        <f>ROUND(+'Aggregate Screens'!P206,0)</f>
        <v>17188706</v>
      </c>
      <c r="H105" s="10">
        <f>ROUND(+'Aggregate Screens'!AN206,0)</f>
        <v>3639</v>
      </c>
      <c r="I105" s="11">
        <f t="shared" si="4"/>
        <v>4723.47</v>
      </c>
      <c r="K105" s="12">
        <f t="shared" si="5"/>
        <v>-0.20669947264116084</v>
      </c>
    </row>
    <row r="106" spans="2:11" x14ac:dyDescent="0.2">
      <c r="B106">
        <f>+'Aggregate Screens'!A101</f>
        <v>915</v>
      </c>
      <c r="C106" t="str">
        <f>+'Aggregate Screens'!B101</f>
        <v>LOURDES COUNSELING CENTER</v>
      </c>
      <c r="D106" s="10">
        <f>ROUND(+'Aggregate Screens'!P101,0)</f>
        <v>7362068</v>
      </c>
      <c r="E106" s="10">
        <f>ROUND(+'Aggregate Screens'!AN101,0)</f>
        <v>702</v>
      </c>
      <c r="F106" s="11">
        <f t="shared" si="3"/>
        <v>10487.28</v>
      </c>
      <c r="G106" s="10">
        <f>ROUND(+'Aggregate Screens'!P207,0)</f>
        <v>8640173</v>
      </c>
      <c r="H106" s="10">
        <f>ROUND(+'Aggregate Screens'!AN207,0)</f>
        <v>845</v>
      </c>
      <c r="I106" s="11">
        <f t="shared" si="4"/>
        <v>10225.06</v>
      </c>
      <c r="K106" s="12">
        <f t="shared" si="5"/>
        <v>-2.5003623437154454E-2</v>
      </c>
    </row>
    <row r="107" spans="2:11" x14ac:dyDescent="0.2">
      <c r="B107">
        <f>+'Aggregate Screens'!A102</f>
        <v>919</v>
      </c>
      <c r="C107" t="str">
        <f>+'Aggregate Screens'!B102</f>
        <v>NAVOS</v>
      </c>
      <c r="D107" s="10">
        <f>ROUND(+'Aggregate Screens'!P102,0)</f>
        <v>5958763</v>
      </c>
      <c r="E107" s="10">
        <f>ROUND(+'Aggregate Screens'!AN102,0)</f>
        <v>688</v>
      </c>
      <c r="F107" s="11">
        <f t="shared" si="3"/>
        <v>8660.99</v>
      </c>
      <c r="G107" s="10">
        <f>ROUND(+'Aggregate Screens'!P208,0)</f>
        <v>6344426</v>
      </c>
      <c r="H107" s="10">
        <f>ROUND(+'Aggregate Screens'!AN208,0)</f>
        <v>568</v>
      </c>
      <c r="I107" s="11">
        <f t="shared" si="4"/>
        <v>11169.76</v>
      </c>
      <c r="K107" s="12">
        <f t="shared" si="5"/>
        <v>0.28966319092851989</v>
      </c>
    </row>
    <row r="108" spans="2:11" x14ac:dyDescent="0.2">
      <c r="B108">
        <f>+'Aggregate Screens'!A103</f>
        <v>921</v>
      </c>
      <c r="C108" t="str">
        <f>+'Aggregate Screens'!B103</f>
        <v>Cascade Behavioral Health</v>
      </c>
      <c r="D108" s="10">
        <f>ROUND(+'Aggregate Screens'!P103,0)</f>
        <v>8013622</v>
      </c>
      <c r="E108" s="10">
        <f>ROUND(+'Aggregate Screens'!AN103,0)</f>
        <v>664</v>
      </c>
      <c r="F108" s="11">
        <f t="shared" si="3"/>
        <v>12068.71</v>
      </c>
      <c r="G108" s="10">
        <f>ROUND(+'Aggregate Screens'!P209,0)</f>
        <v>11333797</v>
      </c>
      <c r="H108" s="10">
        <f>ROUND(+'Aggregate Screens'!AN209,0)</f>
        <v>1144</v>
      </c>
      <c r="I108" s="11">
        <f t="shared" si="4"/>
        <v>9907.17</v>
      </c>
      <c r="K108" s="12">
        <f t="shared" si="5"/>
        <v>-0.17910282043399828</v>
      </c>
    </row>
    <row r="109" spans="2:11" x14ac:dyDescent="0.2">
      <c r="B109">
        <f>+'Aggregate Screens'!A104</f>
        <v>922</v>
      </c>
      <c r="C109" t="str">
        <f>+'Aggregate Screens'!B104</f>
        <v>FAIRFAX EVERETT</v>
      </c>
      <c r="D109" s="10">
        <f>ROUND(+'Aggregate Screens'!P104,0)</f>
        <v>1106022</v>
      </c>
      <c r="E109" s="10">
        <f>ROUND(+'Aggregate Screens'!AN104,0)</f>
        <v>113</v>
      </c>
      <c r="F109" s="11">
        <f t="shared" si="3"/>
        <v>9787.81</v>
      </c>
      <c r="G109" s="10">
        <f>ROUND(+'Aggregate Screens'!P210,0)</f>
        <v>3126372</v>
      </c>
      <c r="H109" s="10">
        <f>ROUND(+'Aggregate Screens'!AN210,0)</f>
        <v>401</v>
      </c>
      <c r="I109" s="11">
        <f t="shared" si="4"/>
        <v>7796.44</v>
      </c>
      <c r="K109" s="12">
        <f t="shared" si="5"/>
        <v>-0.20345409238634582</v>
      </c>
    </row>
  </sheetData>
  <phoneticPr fontId="0" type="noConversion"/>
  <printOptions horizontalCentered="1" verticalCentered="1" gridLines="1"/>
  <pageMargins left="0" right="0" top="0" bottom="0" header="0" footer="0"/>
  <pageSetup paperSize="5" scale="7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9"/>
  <sheetViews>
    <sheetView zoomScale="75" workbookViewId="0">
      <selection activeCell="B10" sqref="B10:K109"/>
    </sheetView>
  </sheetViews>
  <sheetFormatPr defaultRowHeight="12" x14ac:dyDescent="0.2"/>
  <cols>
    <col min="1" max="1" width="7.21875" customWidth="1"/>
    <col min="2" max="2" width="6.109375" bestFit="1" customWidth="1"/>
    <col min="3" max="3" width="41.88671875" bestFit="1" customWidth="1"/>
    <col min="4" max="4" width="11.88671875" customWidth="1"/>
    <col min="5" max="5" width="7.109375" customWidth="1"/>
    <col min="6" max="6" width="9.88671875" bestFit="1" customWidth="1"/>
    <col min="7" max="7" width="11.88671875" customWidth="1"/>
    <col min="8" max="8" width="7.109375" customWidth="1"/>
    <col min="9" max="9" width="9.88671875" bestFit="1" customWidth="1"/>
    <col min="10" max="10" width="2.6640625" customWidth="1"/>
    <col min="11" max="11" width="8.109375" bestFit="1" customWidth="1"/>
  </cols>
  <sheetData>
    <row r="1" spans="1:11" x14ac:dyDescent="0.2">
      <c r="A1" s="9" t="s">
        <v>32</v>
      </c>
      <c r="B1" s="6"/>
      <c r="C1" s="6"/>
      <c r="D1" s="6"/>
      <c r="E1" s="6"/>
      <c r="F1" s="7"/>
      <c r="G1" s="6"/>
      <c r="H1" s="6"/>
      <c r="I1" s="6"/>
    </row>
    <row r="2" spans="1:11" x14ac:dyDescent="0.2">
      <c r="A2" s="4"/>
      <c r="F2" s="2"/>
      <c r="K2" s="5" t="s">
        <v>71</v>
      </c>
    </row>
    <row r="3" spans="1:11" x14ac:dyDescent="0.2">
      <c r="A3" s="4"/>
      <c r="D3" s="3"/>
      <c r="F3" s="2"/>
      <c r="K3">
        <v>18</v>
      </c>
    </row>
    <row r="4" spans="1:11" x14ac:dyDescent="0.2">
      <c r="A4" s="7" t="s">
        <v>29</v>
      </c>
      <c r="B4" s="6"/>
      <c r="C4" s="6"/>
      <c r="D4" s="6"/>
      <c r="E4" s="7"/>
      <c r="F4" s="6"/>
      <c r="G4" s="6"/>
      <c r="H4" s="6"/>
      <c r="I4" s="6"/>
    </row>
    <row r="5" spans="1:11" x14ac:dyDescent="0.2">
      <c r="A5" s="7" t="s">
        <v>63</v>
      </c>
      <c r="B5" s="6"/>
      <c r="C5" s="6"/>
      <c r="D5" s="6"/>
      <c r="E5" s="7"/>
      <c r="F5" s="6"/>
      <c r="G5" s="6"/>
      <c r="H5" s="6"/>
      <c r="I5" s="6"/>
    </row>
    <row r="7" spans="1:11" x14ac:dyDescent="0.2">
      <c r="E7" s="76">
        <f>ROUND(+'Aggregate Screens'!C5,0)</f>
        <v>2014</v>
      </c>
      <c r="F7" s="5">
        <f>+E7</f>
        <v>2014</v>
      </c>
      <c r="G7" s="5"/>
      <c r="H7" s="2">
        <f>+F7+1</f>
        <v>2015</v>
      </c>
      <c r="I7" s="5">
        <f>+H7</f>
        <v>2015</v>
      </c>
    </row>
    <row r="8" spans="1:11" x14ac:dyDescent="0.2">
      <c r="A8" s="5"/>
      <c r="B8" s="5"/>
      <c r="C8" s="5"/>
      <c r="D8" s="2" t="s">
        <v>33</v>
      </c>
      <c r="F8" s="14" t="s">
        <v>182</v>
      </c>
      <c r="G8" s="2" t="s">
        <v>33</v>
      </c>
      <c r="I8" s="14" t="s">
        <v>182</v>
      </c>
      <c r="K8" s="5" t="s">
        <v>21</v>
      </c>
    </row>
    <row r="9" spans="1:11" x14ac:dyDescent="0.2">
      <c r="A9" s="5"/>
      <c r="B9" s="5" t="s">
        <v>51</v>
      </c>
      <c r="C9" s="5" t="s">
        <v>52</v>
      </c>
      <c r="D9" s="2" t="s">
        <v>34</v>
      </c>
      <c r="E9" s="2" t="s">
        <v>3</v>
      </c>
      <c r="F9" s="2" t="s">
        <v>3</v>
      </c>
      <c r="G9" s="2" t="s">
        <v>34</v>
      </c>
      <c r="H9" s="2" t="s">
        <v>3</v>
      </c>
      <c r="I9" s="2" t="s">
        <v>3</v>
      </c>
      <c r="K9" s="5" t="s">
        <v>181</v>
      </c>
    </row>
    <row r="10" spans="1:11" x14ac:dyDescent="0.2">
      <c r="B10">
        <f>+'Aggregate Screens'!A5</f>
        <v>1</v>
      </c>
      <c r="C10" t="str">
        <f>+'Aggregate Screens'!B5</f>
        <v>SWEDISH MEDICAL CENTER - FIRST HILL</v>
      </c>
      <c r="D10" s="10">
        <f>ROUND(+'Aggregate Screens'!Q5,0)</f>
        <v>75408083</v>
      </c>
      <c r="E10" s="10">
        <f>ROUND(+'Aggregate Screens'!AN5,0)</f>
        <v>54386</v>
      </c>
      <c r="F10" s="11">
        <f>IF(D10=0,"",IF(E10=0,"",ROUND(D10/E10,2)))</f>
        <v>1386.53</v>
      </c>
      <c r="G10" s="10">
        <f>ROUND(+'Aggregate Screens'!Q111,0)</f>
        <v>25531249</v>
      </c>
      <c r="H10" s="10">
        <f>ROUND(+'Aggregate Screens'!AN111,0)</f>
        <v>67394</v>
      </c>
      <c r="I10" s="11">
        <f>IF(G10=0,"",IF(H10=0,"",ROUND(G10/H10,2)))</f>
        <v>378.84</v>
      </c>
      <c r="K10" s="12">
        <f>IF(D10=0,"",IF(E10=0,"",IF(G10=0,"",IF(H10=0,"",+I10/F10-1))))</f>
        <v>-0.72677114811796351</v>
      </c>
    </row>
    <row r="11" spans="1:11" x14ac:dyDescent="0.2">
      <c r="B11">
        <f>+'Aggregate Screens'!A6</f>
        <v>3</v>
      </c>
      <c r="C11" t="str">
        <f>+'Aggregate Screens'!B6</f>
        <v>SWEDISH MEDICAL CENTER - CHERRY HILL</v>
      </c>
      <c r="D11" s="10">
        <f>ROUND(+'Aggregate Screens'!Q6,0)</f>
        <v>25397052</v>
      </c>
      <c r="E11" s="10">
        <f>ROUND(+'Aggregate Screens'!AN6,0)</f>
        <v>28590</v>
      </c>
      <c r="F11" s="11">
        <f t="shared" ref="F11:F74" si="0">IF(D11=0,"",IF(E11=0,"",ROUND(D11/E11,2)))</f>
        <v>888.32</v>
      </c>
      <c r="G11" s="10">
        <f>ROUND(+'Aggregate Screens'!Q112,0)</f>
        <v>8277892</v>
      </c>
      <c r="H11" s="10">
        <f>ROUND(+'Aggregate Screens'!AN112,0)</f>
        <v>28638</v>
      </c>
      <c r="I11" s="11">
        <f t="shared" ref="I11:I74" si="1">IF(G11=0,"",IF(H11=0,"",ROUND(G11/H11,2)))</f>
        <v>289.05</v>
      </c>
      <c r="K11" s="12">
        <f t="shared" ref="K11:K74" si="2">IF(D11=0,"",IF(E11=0,"",IF(G11=0,"",IF(H11=0,"",+I11/F11-1))))</f>
        <v>-0.67461050072046103</v>
      </c>
    </row>
    <row r="12" spans="1:11" x14ac:dyDescent="0.2">
      <c r="B12">
        <f>+'Aggregate Screens'!A7</f>
        <v>8</v>
      </c>
      <c r="C12" t="str">
        <f>+'Aggregate Screens'!B7</f>
        <v>KLICKITAT VALLEY HEALTH</v>
      </c>
      <c r="D12" s="10">
        <f>ROUND(+'Aggregate Screens'!Q7,0)</f>
        <v>2215161</v>
      </c>
      <c r="E12" s="10">
        <f>ROUND(+'Aggregate Screens'!AN7,0)</f>
        <v>1141</v>
      </c>
      <c r="F12" s="11">
        <f t="shared" si="0"/>
        <v>1941.42</v>
      </c>
      <c r="G12" s="10">
        <f>ROUND(+'Aggregate Screens'!Q113,0)</f>
        <v>2453150</v>
      </c>
      <c r="H12" s="10">
        <f>ROUND(+'Aggregate Screens'!AN113,0)</f>
        <v>1089</v>
      </c>
      <c r="I12" s="11">
        <f t="shared" si="1"/>
        <v>2252.66</v>
      </c>
      <c r="K12" s="12">
        <f t="shared" si="2"/>
        <v>0.16031564524935349</v>
      </c>
    </row>
    <row r="13" spans="1:11" x14ac:dyDescent="0.2">
      <c r="B13">
        <f>+'Aggregate Screens'!A8</f>
        <v>10</v>
      </c>
      <c r="C13" t="str">
        <f>+'Aggregate Screens'!B8</f>
        <v>VIRGINIA MASON MEDICAL CENTER</v>
      </c>
      <c r="D13" s="10">
        <f>ROUND(+'Aggregate Screens'!Q8,0)</f>
        <v>104588216</v>
      </c>
      <c r="E13" s="10">
        <f>ROUND(+'Aggregate Screens'!AN8,0)</f>
        <v>36445</v>
      </c>
      <c r="F13" s="11">
        <f t="shared" si="0"/>
        <v>2869.75</v>
      </c>
      <c r="G13" s="10">
        <f>ROUND(+'Aggregate Screens'!Q114,0)</f>
        <v>113441729</v>
      </c>
      <c r="H13" s="10">
        <f>ROUND(+'Aggregate Screens'!AN114,0)</f>
        <v>67662</v>
      </c>
      <c r="I13" s="11">
        <f t="shared" si="1"/>
        <v>1676.59</v>
      </c>
      <c r="K13" s="12">
        <f t="shared" si="2"/>
        <v>-0.41577140865929085</v>
      </c>
    </row>
    <row r="14" spans="1:11" x14ac:dyDescent="0.2">
      <c r="B14">
        <f>+'Aggregate Screens'!A9</f>
        <v>14</v>
      </c>
      <c r="C14" t="str">
        <f>+'Aggregate Screens'!B9</f>
        <v>SEATTLE CHILDRENS HOSPITAL</v>
      </c>
      <c r="D14" s="10">
        <f>ROUND(+'Aggregate Screens'!Q9,0)</f>
        <v>108628311</v>
      </c>
      <c r="E14" s="10">
        <f>ROUND(+'Aggregate Screens'!AN9,0)</f>
        <v>31607</v>
      </c>
      <c r="F14" s="11">
        <f t="shared" si="0"/>
        <v>3436.84</v>
      </c>
      <c r="G14" s="10">
        <f>ROUND(+'Aggregate Screens'!Q115,0)</f>
        <v>119251000</v>
      </c>
      <c r="H14" s="10">
        <f>ROUND(+'Aggregate Screens'!AN115,0)</f>
        <v>33789</v>
      </c>
      <c r="I14" s="11">
        <f t="shared" si="1"/>
        <v>3529.28</v>
      </c>
      <c r="K14" s="12">
        <f t="shared" si="2"/>
        <v>2.6896800549341959E-2</v>
      </c>
    </row>
    <row r="15" spans="1:11" x14ac:dyDescent="0.2">
      <c r="B15">
        <f>+'Aggregate Screens'!A10</f>
        <v>20</v>
      </c>
      <c r="C15" t="str">
        <f>+'Aggregate Screens'!B10</f>
        <v>GROUP HEALTH CENTRAL HOSPITAL</v>
      </c>
      <c r="D15" s="10">
        <f>ROUND(+'Aggregate Screens'!Q10,0)</f>
        <v>7687237</v>
      </c>
      <c r="E15" s="10">
        <f>ROUND(+'Aggregate Screens'!AN10,0)</f>
        <v>980</v>
      </c>
      <c r="F15" s="11">
        <f t="shared" si="0"/>
        <v>7844.12</v>
      </c>
      <c r="G15" s="10">
        <f>ROUND(+'Aggregate Screens'!Q116,0)</f>
        <v>4026541</v>
      </c>
      <c r="H15" s="10">
        <f>ROUND(+'Aggregate Screens'!AN116,0)</f>
        <v>570</v>
      </c>
      <c r="I15" s="11">
        <f t="shared" si="1"/>
        <v>7064.11</v>
      </c>
      <c r="K15" s="12">
        <f t="shared" si="2"/>
        <v>-9.9438815316440832E-2</v>
      </c>
    </row>
    <row r="16" spans="1:11" x14ac:dyDescent="0.2">
      <c r="B16">
        <f>+'Aggregate Screens'!A11</f>
        <v>21</v>
      </c>
      <c r="C16" t="str">
        <f>+'Aggregate Screens'!B11</f>
        <v>NEWPORT HOSPITAL AND HEALTH SERVICES</v>
      </c>
      <c r="D16" s="10">
        <f>ROUND(+'Aggregate Screens'!Q11,0)</f>
        <v>3605097</v>
      </c>
      <c r="E16" s="10">
        <f>ROUND(+'Aggregate Screens'!AN11,0)</f>
        <v>1785</v>
      </c>
      <c r="F16" s="11">
        <f t="shared" si="0"/>
        <v>2019.66</v>
      </c>
      <c r="G16" s="10">
        <f>ROUND(+'Aggregate Screens'!Q117,0)</f>
        <v>3839960</v>
      </c>
      <c r="H16" s="10">
        <f>ROUND(+'Aggregate Screens'!AN117,0)</f>
        <v>2056</v>
      </c>
      <c r="I16" s="11">
        <f t="shared" si="1"/>
        <v>1867.68</v>
      </c>
      <c r="K16" s="12">
        <f t="shared" si="2"/>
        <v>-7.5250289652713853E-2</v>
      </c>
    </row>
    <row r="17" spans="2:11" x14ac:dyDescent="0.2">
      <c r="B17">
        <f>+'Aggregate Screens'!A12</f>
        <v>22</v>
      </c>
      <c r="C17" t="str">
        <f>+'Aggregate Screens'!B12</f>
        <v>LOURDES MEDICAL CENTER</v>
      </c>
      <c r="D17" s="10">
        <f>ROUND(+'Aggregate Screens'!Q12,0)</f>
        <v>8322077</v>
      </c>
      <c r="E17" s="10">
        <f>ROUND(+'Aggregate Screens'!AN12,0)</f>
        <v>5451</v>
      </c>
      <c r="F17" s="11">
        <f t="shared" si="0"/>
        <v>1526.71</v>
      </c>
      <c r="G17" s="10">
        <f>ROUND(+'Aggregate Screens'!Q118,0)</f>
        <v>8165680</v>
      </c>
      <c r="H17" s="10">
        <f>ROUND(+'Aggregate Screens'!AN118,0)</f>
        <v>5984</v>
      </c>
      <c r="I17" s="11">
        <f t="shared" si="1"/>
        <v>1364.59</v>
      </c>
      <c r="K17" s="12">
        <f t="shared" si="2"/>
        <v>-0.106189125636172</v>
      </c>
    </row>
    <row r="18" spans="2:11" x14ac:dyDescent="0.2">
      <c r="B18">
        <f>+'Aggregate Screens'!A13</f>
        <v>23</v>
      </c>
      <c r="C18" t="str">
        <f>+'Aggregate Screens'!B13</f>
        <v>THREE RIVERS HOSPITAL</v>
      </c>
      <c r="D18" s="10">
        <f>ROUND(+'Aggregate Screens'!Q13,0)</f>
        <v>1212354</v>
      </c>
      <c r="E18" s="10">
        <f>ROUND(+'Aggregate Screens'!AN13,0)</f>
        <v>954</v>
      </c>
      <c r="F18" s="11">
        <f t="shared" si="0"/>
        <v>1270.81</v>
      </c>
      <c r="G18" s="10">
        <f>ROUND(+'Aggregate Screens'!Q119,0)</f>
        <v>1243353</v>
      </c>
      <c r="H18" s="10">
        <f>ROUND(+'Aggregate Screens'!AN119,0)</f>
        <v>991</v>
      </c>
      <c r="I18" s="11">
        <f t="shared" si="1"/>
        <v>1254.6400000000001</v>
      </c>
      <c r="K18" s="12">
        <f t="shared" si="2"/>
        <v>-1.2724168050298523E-2</v>
      </c>
    </row>
    <row r="19" spans="2:11" x14ac:dyDescent="0.2">
      <c r="B19">
        <f>+'Aggregate Screens'!A14</f>
        <v>26</v>
      </c>
      <c r="C19" t="str">
        <f>+'Aggregate Screens'!B14</f>
        <v>PEACEHEALTH ST JOHN MEDICAL CENTER</v>
      </c>
      <c r="D19" s="10">
        <f>ROUND(+'Aggregate Screens'!Q14,0)</f>
        <v>27929055</v>
      </c>
      <c r="E19" s="10">
        <f>ROUND(+'Aggregate Screens'!AN14,0)</f>
        <v>20321</v>
      </c>
      <c r="F19" s="11">
        <f t="shared" si="0"/>
        <v>1374.39</v>
      </c>
      <c r="G19" s="10">
        <f>ROUND(+'Aggregate Screens'!Q120,0)</f>
        <v>26841109</v>
      </c>
      <c r="H19" s="10">
        <f>ROUND(+'Aggregate Screens'!AN120,0)</f>
        <v>20706</v>
      </c>
      <c r="I19" s="11">
        <f t="shared" si="1"/>
        <v>1296.3</v>
      </c>
      <c r="K19" s="12">
        <f t="shared" si="2"/>
        <v>-5.6817933774256368E-2</v>
      </c>
    </row>
    <row r="20" spans="2:11" x14ac:dyDescent="0.2">
      <c r="B20">
        <f>+'Aggregate Screens'!A15</f>
        <v>29</v>
      </c>
      <c r="C20" t="str">
        <f>+'Aggregate Screens'!B15</f>
        <v>HARBORVIEW MEDICAL CENTER</v>
      </c>
      <c r="D20" s="10">
        <f>ROUND(+'Aggregate Screens'!Q15,0)</f>
        <v>103156000</v>
      </c>
      <c r="E20" s="10">
        <f>ROUND(+'Aggregate Screens'!AN15,0)</f>
        <v>43257</v>
      </c>
      <c r="F20" s="11">
        <f t="shared" si="0"/>
        <v>2384.7199999999998</v>
      </c>
      <c r="G20" s="10">
        <f>ROUND(+'Aggregate Screens'!Q121,0)</f>
        <v>101072382</v>
      </c>
      <c r="H20" s="10">
        <f>ROUND(+'Aggregate Screens'!AN121,0)</f>
        <v>44458</v>
      </c>
      <c r="I20" s="11">
        <f t="shared" si="1"/>
        <v>2273.44</v>
      </c>
      <c r="K20" s="12">
        <f t="shared" si="2"/>
        <v>-4.6663759267335236E-2</v>
      </c>
    </row>
    <row r="21" spans="2:11" x14ac:dyDescent="0.2">
      <c r="B21">
        <f>+'Aggregate Screens'!A16</f>
        <v>32</v>
      </c>
      <c r="C21" t="str">
        <f>+'Aggregate Screens'!B16</f>
        <v>ST JOSEPH MEDICAL CENTER</v>
      </c>
      <c r="D21" s="10">
        <f>ROUND(+'Aggregate Screens'!Q16,0)</f>
        <v>60884159</v>
      </c>
      <c r="E21" s="10">
        <f>ROUND(+'Aggregate Screens'!AN16,0)</f>
        <v>44012</v>
      </c>
      <c r="F21" s="11">
        <f t="shared" si="0"/>
        <v>1383.35</v>
      </c>
      <c r="G21" s="10">
        <f>ROUND(+'Aggregate Screens'!Q122,0)</f>
        <v>61915196</v>
      </c>
      <c r="H21" s="10">
        <f>ROUND(+'Aggregate Screens'!AN122,0)</f>
        <v>45185</v>
      </c>
      <c r="I21" s="11">
        <f t="shared" si="1"/>
        <v>1370.26</v>
      </c>
      <c r="K21" s="12">
        <f t="shared" si="2"/>
        <v>-9.4625365959445373E-3</v>
      </c>
    </row>
    <row r="22" spans="2:11" x14ac:dyDescent="0.2">
      <c r="B22">
        <f>+'Aggregate Screens'!A17</f>
        <v>35</v>
      </c>
      <c r="C22" t="str">
        <f>+'Aggregate Screens'!B17</f>
        <v>ST ELIZABETH HOSPITAL</v>
      </c>
      <c r="D22" s="10">
        <f>ROUND(+'Aggregate Screens'!Q17,0)</f>
        <v>4378792</v>
      </c>
      <c r="E22" s="10">
        <f>ROUND(+'Aggregate Screens'!AN17,0)</f>
        <v>3194</v>
      </c>
      <c r="F22" s="11">
        <f t="shared" si="0"/>
        <v>1370.94</v>
      </c>
      <c r="G22" s="10">
        <f>ROUND(+'Aggregate Screens'!Q123,0)</f>
        <v>4321328</v>
      </c>
      <c r="H22" s="10">
        <f>ROUND(+'Aggregate Screens'!AN123,0)</f>
        <v>3748</v>
      </c>
      <c r="I22" s="11">
        <f t="shared" si="1"/>
        <v>1152.97</v>
      </c>
      <c r="K22" s="12">
        <f t="shared" si="2"/>
        <v>-0.1589930996250748</v>
      </c>
    </row>
    <row r="23" spans="2:11" x14ac:dyDescent="0.2">
      <c r="B23">
        <f>+'Aggregate Screens'!A18</f>
        <v>37</v>
      </c>
      <c r="C23" t="str">
        <f>+'Aggregate Screens'!B18</f>
        <v>DEACONESS HOSPITAL</v>
      </c>
      <c r="D23" s="10">
        <f>ROUND(+'Aggregate Screens'!Q18,0)</f>
        <v>23366225</v>
      </c>
      <c r="E23" s="10">
        <f>ROUND(+'Aggregate Screens'!AN18,0)</f>
        <v>24757</v>
      </c>
      <c r="F23" s="11">
        <f t="shared" si="0"/>
        <v>943.82</v>
      </c>
      <c r="G23" s="10">
        <f>ROUND(+'Aggregate Screens'!Q124,0)</f>
        <v>23589777</v>
      </c>
      <c r="H23" s="10">
        <f>ROUND(+'Aggregate Screens'!AN124,0)</f>
        <v>24271</v>
      </c>
      <c r="I23" s="11">
        <f t="shared" si="1"/>
        <v>971.93</v>
      </c>
      <c r="K23" s="12">
        <f t="shared" si="2"/>
        <v>2.9783221376957325E-2</v>
      </c>
    </row>
    <row r="24" spans="2:11" x14ac:dyDescent="0.2">
      <c r="B24">
        <f>+'Aggregate Screens'!A19</f>
        <v>38</v>
      </c>
      <c r="C24" t="str">
        <f>+'Aggregate Screens'!B19</f>
        <v>OLYMPIC MEDICAL CENTER</v>
      </c>
      <c r="D24" s="10">
        <f>ROUND(+'Aggregate Screens'!Q19,0)</f>
        <v>19819891</v>
      </c>
      <c r="E24" s="10">
        <f>ROUND(+'Aggregate Screens'!AN19,0)</f>
        <v>15106</v>
      </c>
      <c r="F24" s="11">
        <f t="shared" si="0"/>
        <v>1312.05</v>
      </c>
      <c r="G24" s="10">
        <f>ROUND(+'Aggregate Screens'!Q125,0)</f>
        <v>21303043</v>
      </c>
      <c r="H24" s="10">
        <f>ROUND(+'Aggregate Screens'!AN125,0)</f>
        <v>14864</v>
      </c>
      <c r="I24" s="11">
        <f t="shared" si="1"/>
        <v>1433.2</v>
      </c>
      <c r="K24" s="12">
        <f t="shared" si="2"/>
        <v>9.2336420105941119E-2</v>
      </c>
    </row>
    <row r="25" spans="2:11" x14ac:dyDescent="0.2">
      <c r="B25">
        <f>+'Aggregate Screens'!A20</f>
        <v>39</v>
      </c>
      <c r="C25" t="str">
        <f>+'Aggregate Screens'!B20</f>
        <v>TRIOS HEALTH</v>
      </c>
      <c r="D25" s="10">
        <f>ROUND(+'Aggregate Screens'!Q20,0)</f>
        <v>18549983</v>
      </c>
      <c r="E25" s="10">
        <f>ROUND(+'Aggregate Screens'!AN20,0)</f>
        <v>14697</v>
      </c>
      <c r="F25" s="11">
        <f t="shared" si="0"/>
        <v>1262.1600000000001</v>
      </c>
      <c r="G25" s="10">
        <f>ROUND(+'Aggregate Screens'!Q126,0)</f>
        <v>19987502</v>
      </c>
      <c r="H25" s="10">
        <f>ROUND(+'Aggregate Screens'!AN126,0)</f>
        <v>15632</v>
      </c>
      <c r="I25" s="11">
        <f t="shared" si="1"/>
        <v>1278.6300000000001</v>
      </c>
      <c r="K25" s="12">
        <f t="shared" si="2"/>
        <v>1.3049058756417597E-2</v>
      </c>
    </row>
    <row r="26" spans="2:11" x14ac:dyDescent="0.2">
      <c r="B26">
        <f>+'Aggregate Screens'!A21</f>
        <v>42</v>
      </c>
      <c r="C26" t="str">
        <f>+'Aggregate Screens'!B21</f>
        <v>SHRINE HOSPITAL SPOKANE</v>
      </c>
      <c r="D26" s="10">
        <f>ROUND(+'Aggregate Screens'!Q21,0)</f>
        <v>0</v>
      </c>
      <c r="E26" s="10">
        <f>ROUND(+'Aggregate Screens'!AN21,0)</f>
        <v>0</v>
      </c>
      <c r="F26" s="11" t="str">
        <f t="shared" si="0"/>
        <v/>
      </c>
      <c r="G26" s="10">
        <f>ROUND(+'Aggregate Screens'!Q127,0)</f>
        <v>2878082</v>
      </c>
      <c r="H26" s="10">
        <f>ROUND(+'Aggregate Screens'!AN127,0)</f>
        <v>1048</v>
      </c>
      <c r="I26" s="11">
        <f t="shared" si="1"/>
        <v>2746.26</v>
      </c>
      <c r="K26" s="12" t="str">
        <f t="shared" si="2"/>
        <v/>
      </c>
    </row>
    <row r="27" spans="2:11" x14ac:dyDescent="0.2">
      <c r="B27">
        <f>+'Aggregate Screens'!A22</f>
        <v>43</v>
      </c>
      <c r="C27" t="str">
        <f>+'Aggregate Screens'!B22</f>
        <v>WALLA WALLA GENERAL HOSPITAL</v>
      </c>
      <c r="D27" s="10">
        <f>ROUND(+'Aggregate Screens'!Q22,0)</f>
        <v>8538655</v>
      </c>
      <c r="E27" s="10">
        <f>ROUND(+'Aggregate Screens'!AN22,0)</f>
        <v>4733</v>
      </c>
      <c r="F27" s="11">
        <f t="shared" si="0"/>
        <v>1804.07</v>
      </c>
      <c r="G27" s="10">
        <f>ROUND(+'Aggregate Screens'!Q128,0)</f>
        <v>0</v>
      </c>
      <c r="H27" s="10">
        <f>ROUND(+'Aggregate Screens'!AN128,0)</f>
        <v>0</v>
      </c>
      <c r="I27" s="11" t="str">
        <f t="shared" si="1"/>
        <v/>
      </c>
      <c r="K27" s="12" t="str">
        <f t="shared" si="2"/>
        <v/>
      </c>
    </row>
    <row r="28" spans="2:11" x14ac:dyDescent="0.2">
      <c r="B28">
        <f>+'Aggregate Screens'!A23</f>
        <v>45</v>
      </c>
      <c r="C28" t="str">
        <f>+'Aggregate Screens'!B23</f>
        <v>COLUMBIA BASIN HOSPITAL</v>
      </c>
      <c r="D28" s="10">
        <f>ROUND(+'Aggregate Screens'!Q23,0)</f>
        <v>1519636</v>
      </c>
      <c r="E28" s="10">
        <f>ROUND(+'Aggregate Screens'!AN23,0)</f>
        <v>1095</v>
      </c>
      <c r="F28" s="11">
        <f t="shared" si="0"/>
        <v>1387.8</v>
      </c>
      <c r="G28" s="10">
        <f>ROUND(+'Aggregate Screens'!Q129,0)</f>
        <v>1728142</v>
      </c>
      <c r="H28" s="10">
        <f>ROUND(+'Aggregate Screens'!AN129,0)</f>
        <v>870</v>
      </c>
      <c r="I28" s="11">
        <f t="shared" si="1"/>
        <v>1986.37</v>
      </c>
      <c r="K28" s="12">
        <f t="shared" si="2"/>
        <v>0.43130854589998546</v>
      </c>
    </row>
    <row r="29" spans="2:11" x14ac:dyDescent="0.2">
      <c r="B29">
        <f>+'Aggregate Screens'!A24</f>
        <v>46</v>
      </c>
      <c r="C29" t="str">
        <f>+'Aggregate Screens'!B24</f>
        <v>PMH MEDICAL CENTER</v>
      </c>
      <c r="D29" s="10">
        <f>ROUND(+'Aggregate Screens'!Q24,0)</f>
        <v>0</v>
      </c>
      <c r="E29" s="10">
        <f>ROUND(+'Aggregate Screens'!AN24,0)</f>
        <v>0</v>
      </c>
      <c r="F29" s="11" t="str">
        <f t="shared" si="0"/>
        <v/>
      </c>
      <c r="G29" s="10">
        <f>ROUND(+'Aggregate Screens'!Q130,0)</f>
        <v>3202052</v>
      </c>
      <c r="H29" s="10">
        <f>ROUND(+'Aggregate Screens'!AN130,0)</f>
        <v>2267</v>
      </c>
      <c r="I29" s="11">
        <f t="shared" si="1"/>
        <v>1412.46</v>
      </c>
      <c r="K29" s="12" t="str">
        <f t="shared" si="2"/>
        <v/>
      </c>
    </row>
    <row r="30" spans="2:11" x14ac:dyDescent="0.2">
      <c r="B30">
        <f>+'Aggregate Screens'!A25</f>
        <v>50</v>
      </c>
      <c r="C30" t="str">
        <f>+'Aggregate Screens'!B25</f>
        <v>PROVIDENCE ST MARY MEDICAL CENTER</v>
      </c>
      <c r="D30" s="10">
        <f>ROUND(+'Aggregate Screens'!Q25,0)</f>
        <v>4058423</v>
      </c>
      <c r="E30" s="10">
        <f>ROUND(+'Aggregate Screens'!AN25,0)</f>
        <v>11987</v>
      </c>
      <c r="F30" s="11">
        <f t="shared" si="0"/>
        <v>338.57</v>
      </c>
      <c r="G30" s="10">
        <f>ROUND(+'Aggregate Screens'!Q131,0)</f>
        <v>4145286</v>
      </c>
      <c r="H30" s="10">
        <f>ROUND(+'Aggregate Screens'!AN131,0)</f>
        <v>13181</v>
      </c>
      <c r="I30" s="11">
        <f t="shared" si="1"/>
        <v>314.49</v>
      </c>
      <c r="K30" s="12">
        <f t="shared" si="2"/>
        <v>-7.1122662964822614E-2</v>
      </c>
    </row>
    <row r="31" spans="2:11" x14ac:dyDescent="0.2">
      <c r="B31">
        <f>+'Aggregate Screens'!A26</f>
        <v>54</v>
      </c>
      <c r="C31" t="str">
        <f>+'Aggregate Screens'!B26</f>
        <v>FORKS COMMUNITY HOSPITAL</v>
      </c>
      <c r="D31" s="10">
        <f>ROUND(+'Aggregate Screens'!Q26,0)</f>
        <v>3666343</v>
      </c>
      <c r="E31" s="10">
        <f>ROUND(+'Aggregate Screens'!AN26,0)</f>
        <v>1330</v>
      </c>
      <c r="F31" s="11">
        <f t="shared" si="0"/>
        <v>2756.65</v>
      </c>
      <c r="G31" s="10">
        <f>ROUND(+'Aggregate Screens'!Q132,0)</f>
        <v>3797318</v>
      </c>
      <c r="H31" s="10">
        <f>ROUND(+'Aggregate Screens'!AN132,0)</f>
        <v>1304</v>
      </c>
      <c r="I31" s="11">
        <f t="shared" si="1"/>
        <v>2912.05</v>
      </c>
      <c r="K31" s="12">
        <f t="shared" si="2"/>
        <v>5.6372771298496493E-2</v>
      </c>
    </row>
    <row r="32" spans="2:11" x14ac:dyDescent="0.2">
      <c r="B32">
        <f>+'Aggregate Screens'!A27</f>
        <v>56</v>
      </c>
      <c r="C32" t="str">
        <f>+'Aggregate Screens'!B27</f>
        <v>WILLAPA HARBOR HOSPITAL</v>
      </c>
      <c r="D32" s="10">
        <f>ROUND(+'Aggregate Screens'!Q27,0)</f>
        <v>2536026</v>
      </c>
      <c r="E32" s="10">
        <f>ROUND(+'Aggregate Screens'!AN27,0)</f>
        <v>1037</v>
      </c>
      <c r="F32" s="11">
        <f t="shared" si="0"/>
        <v>2445.54</v>
      </c>
      <c r="G32" s="10">
        <f>ROUND(+'Aggregate Screens'!Q133,0)</f>
        <v>3036051</v>
      </c>
      <c r="H32" s="10">
        <f>ROUND(+'Aggregate Screens'!AN133,0)</f>
        <v>1121</v>
      </c>
      <c r="I32" s="11">
        <f t="shared" si="1"/>
        <v>2708.34</v>
      </c>
      <c r="K32" s="12">
        <f t="shared" si="2"/>
        <v>0.10746092887460446</v>
      </c>
    </row>
    <row r="33" spans="2:11" x14ac:dyDescent="0.2">
      <c r="B33">
        <f>+'Aggregate Screens'!A28</f>
        <v>58</v>
      </c>
      <c r="C33" t="str">
        <f>+'Aggregate Screens'!B28</f>
        <v>YAKIMA VALLEY MEMORIAL HOSPITAL</v>
      </c>
      <c r="D33" s="10">
        <f>ROUND(+'Aggregate Screens'!Q28,0)</f>
        <v>37880437</v>
      </c>
      <c r="E33" s="10">
        <f>ROUND(+'Aggregate Screens'!AN28,0)</f>
        <v>34975</v>
      </c>
      <c r="F33" s="11">
        <f t="shared" si="0"/>
        <v>1083.07</v>
      </c>
      <c r="G33" s="10">
        <f>ROUND(+'Aggregate Screens'!Q134,0)</f>
        <v>47777730</v>
      </c>
      <c r="H33" s="10">
        <f>ROUND(+'Aggregate Screens'!AN134,0)</f>
        <v>33577</v>
      </c>
      <c r="I33" s="11">
        <f t="shared" si="1"/>
        <v>1422.93</v>
      </c>
      <c r="K33" s="12">
        <f t="shared" si="2"/>
        <v>0.31379319896220936</v>
      </c>
    </row>
    <row r="34" spans="2:11" x14ac:dyDescent="0.2">
      <c r="B34">
        <f>+'Aggregate Screens'!A29</f>
        <v>63</v>
      </c>
      <c r="C34" t="str">
        <f>+'Aggregate Screens'!B29</f>
        <v>GRAYS HARBOR COMMUNITY HOSPITAL</v>
      </c>
      <c r="D34" s="10">
        <f>ROUND(+'Aggregate Screens'!Q29,0)</f>
        <v>16008667</v>
      </c>
      <c r="E34" s="10">
        <f>ROUND(+'Aggregate Screens'!AN29,0)</f>
        <v>10620</v>
      </c>
      <c r="F34" s="11">
        <f t="shared" si="0"/>
        <v>1507.41</v>
      </c>
      <c r="G34" s="10">
        <f>ROUND(+'Aggregate Screens'!Q135,0)</f>
        <v>14526112</v>
      </c>
      <c r="H34" s="10">
        <f>ROUND(+'Aggregate Screens'!AN135,0)</f>
        <v>10489</v>
      </c>
      <c r="I34" s="11">
        <f t="shared" si="1"/>
        <v>1384.89</v>
      </c>
      <c r="K34" s="12">
        <f t="shared" si="2"/>
        <v>-8.127848428761919E-2</v>
      </c>
    </row>
    <row r="35" spans="2:11" x14ac:dyDescent="0.2">
      <c r="B35">
        <f>+'Aggregate Screens'!A30</f>
        <v>78</v>
      </c>
      <c r="C35" t="str">
        <f>+'Aggregate Screens'!B30</f>
        <v>SAMARITAN HEALTHCARE</v>
      </c>
      <c r="D35" s="10">
        <f>ROUND(+'Aggregate Screens'!Q30,0)</f>
        <v>7597498</v>
      </c>
      <c r="E35" s="10">
        <f>ROUND(+'Aggregate Screens'!AN30,0)</f>
        <v>5534</v>
      </c>
      <c r="F35" s="11">
        <f t="shared" si="0"/>
        <v>1372.88</v>
      </c>
      <c r="G35" s="10">
        <f>ROUND(+'Aggregate Screens'!Q136,0)</f>
        <v>8640751</v>
      </c>
      <c r="H35" s="10">
        <f>ROUND(+'Aggregate Screens'!AN136,0)</f>
        <v>5523</v>
      </c>
      <c r="I35" s="11">
        <f t="shared" si="1"/>
        <v>1564.5</v>
      </c>
      <c r="K35" s="12">
        <f t="shared" si="2"/>
        <v>0.13957519958044395</v>
      </c>
    </row>
    <row r="36" spans="2:11" x14ac:dyDescent="0.2">
      <c r="B36">
        <f>+'Aggregate Screens'!A31</f>
        <v>79</v>
      </c>
      <c r="C36" t="str">
        <f>+'Aggregate Screens'!B31</f>
        <v>OCEAN BEACH HOSPITAL</v>
      </c>
      <c r="D36" s="10">
        <f>ROUND(+'Aggregate Screens'!Q31,0)</f>
        <v>2938840</v>
      </c>
      <c r="E36" s="10">
        <f>ROUND(+'Aggregate Screens'!AN31,0)</f>
        <v>5958</v>
      </c>
      <c r="F36" s="11">
        <f t="shared" si="0"/>
        <v>493.26</v>
      </c>
      <c r="G36" s="10">
        <f>ROUND(+'Aggregate Screens'!Q137,0)</f>
        <v>2675586</v>
      </c>
      <c r="H36" s="10">
        <f>ROUND(+'Aggregate Screens'!AN137,0)</f>
        <v>5110</v>
      </c>
      <c r="I36" s="11">
        <f t="shared" si="1"/>
        <v>523.6</v>
      </c>
      <c r="K36" s="12">
        <f t="shared" si="2"/>
        <v>6.1509143251023968E-2</v>
      </c>
    </row>
    <row r="37" spans="2:11" x14ac:dyDescent="0.2">
      <c r="B37">
        <f>+'Aggregate Screens'!A32</f>
        <v>80</v>
      </c>
      <c r="C37" t="str">
        <f>+'Aggregate Screens'!B32</f>
        <v>ODESSA MEMORIAL HEALTHCARE CENTER</v>
      </c>
      <c r="D37" s="10">
        <f>ROUND(+'Aggregate Screens'!Q32,0)</f>
        <v>871611</v>
      </c>
      <c r="E37" s="10">
        <f>ROUND(+'Aggregate Screens'!AN32,0)</f>
        <v>63</v>
      </c>
      <c r="F37" s="11">
        <f t="shared" si="0"/>
        <v>13835.1</v>
      </c>
      <c r="G37" s="10">
        <f>ROUND(+'Aggregate Screens'!Q138,0)</f>
        <v>909675</v>
      </c>
      <c r="H37" s="10">
        <f>ROUND(+'Aggregate Screens'!AN138,0)</f>
        <v>71</v>
      </c>
      <c r="I37" s="11">
        <f t="shared" si="1"/>
        <v>12812.32</v>
      </c>
      <c r="K37" s="12">
        <f t="shared" si="2"/>
        <v>-7.3926462403596682E-2</v>
      </c>
    </row>
    <row r="38" spans="2:11" x14ac:dyDescent="0.2">
      <c r="B38">
        <f>+'Aggregate Screens'!A33</f>
        <v>81</v>
      </c>
      <c r="C38" t="str">
        <f>+'Aggregate Screens'!B33</f>
        <v>MULTICARE GOOD SAMARITAN</v>
      </c>
      <c r="D38" s="10">
        <f>ROUND(+'Aggregate Screens'!Q33,0)</f>
        <v>40075704</v>
      </c>
      <c r="E38" s="10">
        <f>ROUND(+'Aggregate Screens'!AN33,0)</f>
        <v>25027</v>
      </c>
      <c r="F38" s="11">
        <f t="shared" si="0"/>
        <v>1601.3</v>
      </c>
      <c r="G38" s="10">
        <f>ROUND(+'Aggregate Screens'!Q139,0)</f>
        <v>42011537</v>
      </c>
      <c r="H38" s="10">
        <f>ROUND(+'Aggregate Screens'!AN139,0)</f>
        <v>31723</v>
      </c>
      <c r="I38" s="11">
        <f t="shared" si="1"/>
        <v>1324.32</v>
      </c>
      <c r="K38" s="12">
        <f t="shared" si="2"/>
        <v>-0.17297196028227069</v>
      </c>
    </row>
    <row r="39" spans="2:11" x14ac:dyDescent="0.2">
      <c r="B39">
        <f>+'Aggregate Screens'!A34</f>
        <v>82</v>
      </c>
      <c r="C39" t="str">
        <f>+'Aggregate Screens'!B34</f>
        <v>GARFIELD COUNTY MEMORIAL HOSPITAL</v>
      </c>
      <c r="D39" s="10">
        <f>ROUND(+'Aggregate Screens'!Q34,0)</f>
        <v>1229636</v>
      </c>
      <c r="E39" s="10">
        <f>ROUND(+'Aggregate Screens'!AN34,0)</f>
        <v>137</v>
      </c>
      <c r="F39" s="11">
        <f t="shared" si="0"/>
        <v>8975.4500000000007</v>
      </c>
      <c r="G39" s="10">
        <f>ROUND(+'Aggregate Screens'!Q140,0)</f>
        <v>0</v>
      </c>
      <c r="H39" s="10">
        <f>ROUND(+'Aggregate Screens'!AN140,0)</f>
        <v>0</v>
      </c>
      <c r="I39" s="11" t="str">
        <f t="shared" si="1"/>
        <v/>
      </c>
      <c r="K39" s="12" t="str">
        <f t="shared" si="2"/>
        <v/>
      </c>
    </row>
    <row r="40" spans="2:11" x14ac:dyDescent="0.2">
      <c r="B40">
        <f>+'Aggregate Screens'!A35</f>
        <v>84</v>
      </c>
      <c r="C40" t="str">
        <f>+'Aggregate Screens'!B35</f>
        <v>PROVIDENCE REGIONAL MEDICAL CENTER EVERETT</v>
      </c>
      <c r="D40" s="10">
        <f>ROUND(+'Aggregate Screens'!Q35,0)</f>
        <v>19177019</v>
      </c>
      <c r="E40" s="10">
        <f>ROUND(+'Aggregate Screens'!AN35,0)</f>
        <v>44491</v>
      </c>
      <c r="F40" s="11">
        <f t="shared" si="0"/>
        <v>431.03</v>
      </c>
      <c r="G40" s="10">
        <f>ROUND(+'Aggregate Screens'!Q141,0)</f>
        <v>19970094</v>
      </c>
      <c r="H40" s="10">
        <f>ROUND(+'Aggregate Screens'!AN141,0)</f>
        <v>49341</v>
      </c>
      <c r="I40" s="11">
        <f t="shared" si="1"/>
        <v>404.74</v>
      </c>
      <c r="K40" s="12">
        <f t="shared" si="2"/>
        <v>-6.0993434331717E-2</v>
      </c>
    </row>
    <row r="41" spans="2:11" x14ac:dyDescent="0.2">
      <c r="B41">
        <f>+'Aggregate Screens'!A36</f>
        <v>85</v>
      </c>
      <c r="C41" t="str">
        <f>+'Aggregate Screens'!B36</f>
        <v>JEFFERSON HEALTHCARE</v>
      </c>
      <c r="D41" s="10">
        <f>ROUND(+'Aggregate Screens'!Q36,0)</f>
        <v>8792101</v>
      </c>
      <c r="E41" s="10">
        <f>ROUND(+'Aggregate Screens'!AN36,0)</f>
        <v>5349</v>
      </c>
      <c r="F41" s="11">
        <f t="shared" si="0"/>
        <v>1643.69</v>
      </c>
      <c r="G41" s="10">
        <f>ROUND(+'Aggregate Screens'!Q142,0)</f>
        <v>9412464</v>
      </c>
      <c r="H41" s="10">
        <f>ROUND(+'Aggregate Screens'!AN142,0)</f>
        <v>5526</v>
      </c>
      <c r="I41" s="11">
        <f t="shared" si="1"/>
        <v>1703.31</v>
      </c>
      <c r="K41" s="12">
        <f t="shared" si="2"/>
        <v>3.6272046432113125E-2</v>
      </c>
    </row>
    <row r="42" spans="2:11" x14ac:dyDescent="0.2">
      <c r="B42">
        <f>+'Aggregate Screens'!A37</f>
        <v>96</v>
      </c>
      <c r="C42" t="str">
        <f>+'Aggregate Screens'!B37</f>
        <v>SKYLINE HOSPITAL</v>
      </c>
      <c r="D42" s="10">
        <f>ROUND(+'Aggregate Screens'!Q37,0)</f>
        <v>1674552</v>
      </c>
      <c r="E42" s="10">
        <f>ROUND(+'Aggregate Screens'!AN37,0)</f>
        <v>939</v>
      </c>
      <c r="F42" s="11">
        <f t="shared" si="0"/>
        <v>1783.34</v>
      </c>
      <c r="G42" s="10">
        <f>ROUND(+'Aggregate Screens'!Q143,0)</f>
        <v>2194920</v>
      </c>
      <c r="H42" s="10">
        <f>ROUND(+'Aggregate Screens'!AN143,0)</f>
        <v>1018</v>
      </c>
      <c r="I42" s="11">
        <f t="shared" si="1"/>
        <v>2156.11</v>
      </c>
      <c r="K42" s="12">
        <f t="shared" si="2"/>
        <v>0.20902912512476601</v>
      </c>
    </row>
    <row r="43" spans="2:11" x14ac:dyDescent="0.2">
      <c r="B43">
        <f>+'Aggregate Screens'!A38</f>
        <v>102</v>
      </c>
      <c r="C43" t="str">
        <f>+'Aggregate Screens'!B38</f>
        <v>YAKIMA REGIONAL MEDICAL AND CARDIAC CENTER</v>
      </c>
      <c r="D43" s="10">
        <f>ROUND(+'Aggregate Screens'!Q38,0)</f>
        <v>9747605</v>
      </c>
      <c r="E43" s="10">
        <f>ROUND(+'Aggregate Screens'!AN38,0)</f>
        <v>11248</v>
      </c>
      <c r="F43" s="11">
        <f t="shared" si="0"/>
        <v>866.61</v>
      </c>
      <c r="G43" s="10">
        <f>ROUND(+'Aggregate Screens'!Q144,0)</f>
        <v>9369679</v>
      </c>
      <c r="H43" s="10">
        <f>ROUND(+'Aggregate Screens'!AN144,0)</f>
        <v>10343</v>
      </c>
      <c r="I43" s="11">
        <f t="shared" si="1"/>
        <v>905.9</v>
      </c>
      <c r="K43" s="12">
        <f t="shared" si="2"/>
        <v>4.5337579764830771E-2</v>
      </c>
    </row>
    <row r="44" spans="2:11" x14ac:dyDescent="0.2">
      <c r="B44">
        <f>+'Aggregate Screens'!A39</f>
        <v>104</v>
      </c>
      <c r="C44" t="str">
        <f>+'Aggregate Screens'!B39</f>
        <v>VALLEY GENERAL HOSPITAL</v>
      </c>
      <c r="D44" s="10">
        <f>ROUND(+'Aggregate Screens'!Q39,0)</f>
        <v>0</v>
      </c>
      <c r="E44" s="10">
        <f>ROUND(+'Aggregate Screens'!AN39,0)</f>
        <v>0</v>
      </c>
      <c r="F44" s="11" t="str">
        <f t="shared" si="0"/>
        <v/>
      </c>
      <c r="G44" s="10">
        <f>ROUND(+'Aggregate Screens'!Q145,0)</f>
        <v>0</v>
      </c>
      <c r="H44" s="10">
        <f>ROUND(+'Aggregate Screens'!AN145,0)</f>
        <v>3891</v>
      </c>
      <c r="I44" s="11" t="str">
        <f t="shared" si="1"/>
        <v/>
      </c>
      <c r="K44" s="12" t="str">
        <f t="shared" si="2"/>
        <v/>
      </c>
    </row>
    <row r="45" spans="2:11" x14ac:dyDescent="0.2">
      <c r="B45">
        <f>+'Aggregate Screens'!A40</f>
        <v>106</v>
      </c>
      <c r="C45" t="str">
        <f>+'Aggregate Screens'!B40</f>
        <v>CASCADE VALLEY HOSPITAL</v>
      </c>
      <c r="D45" s="10">
        <f>ROUND(+'Aggregate Screens'!Q40,0)</f>
        <v>4145255</v>
      </c>
      <c r="E45" s="10">
        <f>ROUND(+'Aggregate Screens'!AN40,0)</f>
        <v>3954</v>
      </c>
      <c r="F45" s="11">
        <f t="shared" si="0"/>
        <v>1048.3699999999999</v>
      </c>
      <c r="G45" s="10">
        <f>ROUND(+'Aggregate Screens'!Q146,0)</f>
        <v>5348000</v>
      </c>
      <c r="H45" s="10">
        <f>ROUND(+'Aggregate Screens'!AN146,0)</f>
        <v>4405</v>
      </c>
      <c r="I45" s="11">
        <f t="shared" si="1"/>
        <v>1214.07</v>
      </c>
      <c r="K45" s="12">
        <f t="shared" si="2"/>
        <v>0.15805488520274347</v>
      </c>
    </row>
    <row r="46" spans="2:11" x14ac:dyDescent="0.2">
      <c r="B46">
        <f>+'Aggregate Screens'!A41</f>
        <v>107</v>
      </c>
      <c r="C46" t="str">
        <f>+'Aggregate Screens'!B41</f>
        <v>NORTH VALLEY HOSPITAL</v>
      </c>
      <c r="D46" s="10">
        <f>ROUND(+'Aggregate Screens'!Q41,0)</f>
        <v>2423107</v>
      </c>
      <c r="E46" s="10">
        <f>ROUND(+'Aggregate Screens'!AN41,0)</f>
        <v>2386</v>
      </c>
      <c r="F46" s="11">
        <f t="shared" si="0"/>
        <v>1015.55</v>
      </c>
      <c r="G46" s="10">
        <f>ROUND(+'Aggregate Screens'!Q147,0)</f>
        <v>2247876</v>
      </c>
      <c r="H46" s="10">
        <f>ROUND(+'Aggregate Screens'!AN147,0)</f>
        <v>1964</v>
      </c>
      <c r="I46" s="11">
        <f t="shared" si="1"/>
        <v>1144.54</v>
      </c>
      <c r="K46" s="12">
        <f t="shared" si="2"/>
        <v>0.12701491802471576</v>
      </c>
    </row>
    <row r="47" spans="2:11" x14ac:dyDescent="0.2">
      <c r="B47">
        <f>+'Aggregate Screens'!A42</f>
        <v>108</v>
      </c>
      <c r="C47" t="str">
        <f>+'Aggregate Screens'!B42</f>
        <v>TRI-STATE MEMORIAL HOSPITAL</v>
      </c>
      <c r="D47" s="10">
        <f>ROUND(+'Aggregate Screens'!Q42,0)</f>
        <v>5341644</v>
      </c>
      <c r="E47" s="10">
        <f>ROUND(+'Aggregate Screens'!AN42,0)</f>
        <v>5563</v>
      </c>
      <c r="F47" s="11">
        <f t="shared" si="0"/>
        <v>960.21</v>
      </c>
      <c r="G47" s="10">
        <f>ROUND(+'Aggregate Screens'!Q148,0)</f>
        <v>5499959</v>
      </c>
      <c r="H47" s="10">
        <f>ROUND(+'Aggregate Screens'!AN148,0)</f>
        <v>5524</v>
      </c>
      <c r="I47" s="11">
        <f t="shared" si="1"/>
        <v>995.65</v>
      </c>
      <c r="K47" s="12">
        <f t="shared" si="2"/>
        <v>3.690859291196702E-2</v>
      </c>
    </row>
    <row r="48" spans="2:11" x14ac:dyDescent="0.2">
      <c r="B48">
        <f>+'Aggregate Screens'!A43</f>
        <v>111</v>
      </c>
      <c r="C48" t="str">
        <f>+'Aggregate Screens'!B43</f>
        <v>EAST ADAMS RURAL HEALTHCARE</v>
      </c>
      <c r="D48" s="10">
        <f>ROUND(+'Aggregate Screens'!Q43,0)</f>
        <v>571653</v>
      </c>
      <c r="E48" s="10">
        <f>ROUND(+'Aggregate Screens'!AN43,0)</f>
        <v>447</v>
      </c>
      <c r="F48" s="11">
        <f t="shared" si="0"/>
        <v>1278.8699999999999</v>
      </c>
      <c r="G48" s="10">
        <f>ROUND(+'Aggregate Screens'!Q149,0)</f>
        <v>827023</v>
      </c>
      <c r="H48" s="10">
        <f>ROUND(+'Aggregate Screens'!AN149,0)</f>
        <v>621</v>
      </c>
      <c r="I48" s="11">
        <f t="shared" si="1"/>
        <v>1331.76</v>
      </c>
      <c r="K48" s="12">
        <f t="shared" si="2"/>
        <v>4.1356822820145966E-2</v>
      </c>
    </row>
    <row r="49" spans="2:11" x14ac:dyDescent="0.2">
      <c r="B49">
        <f>+'Aggregate Screens'!A44</f>
        <v>125</v>
      </c>
      <c r="C49" t="str">
        <f>+'Aggregate Screens'!B44</f>
        <v>OTHELLO COMMUNITY HOSPITAL</v>
      </c>
      <c r="D49" s="10">
        <f>ROUND(+'Aggregate Screens'!Q44,0)</f>
        <v>0</v>
      </c>
      <c r="E49" s="10">
        <f>ROUND(+'Aggregate Screens'!AN44,0)</f>
        <v>0</v>
      </c>
      <c r="F49" s="11" t="str">
        <f t="shared" si="0"/>
        <v/>
      </c>
      <c r="G49" s="10">
        <f>ROUND(+'Aggregate Screens'!Q150,0)</f>
        <v>0</v>
      </c>
      <c r="H49" s="10">
        <f>ROUND(+'Aggregate Screens'!AN150,0)</f>
        <v>0</v>
      </c>
      <c r="I49" s="11" t="str">
        <f t="shared" si="1"/>
        <v/>
      </c>
      <c r="K49" s="12" t="str">
        <f t="shared" si="2"/>
        <v/>
      </c>
    </row>
    <row r="50" spans="2:11" x14ac:dyDescent="0.2">
      <c r="B50">
        <f>+'Aggregate Screens'!A45</f>
        <v>126</v>
      </c>
      <c r="C50" t="str">
        <f>+'Aggregate Screens'!B45</f>
        <v>HIGHLINE MEDICAL CENTER</v>
      </c>
      <c r="D50" s="10">
        <f>ROUND(+'Aggregate Screens'!Q45,0)</f>
        <v>21579951</v>
      </c>
      <c r="E50" s="10">
        <f>ROUND(+'Aggregate Screens'!AN45,0)</f>
        <v>17824</v>
      </c>
      <c r="F50" s="11">
        <f t="shared" si="0"/>
        <v>1210.72</v>
      </c>
      <c r="G50" s="10">
        <f>ROUND(+'Aggregate Screens'!Q151,0)</f>
        <v>19003790</v>
      </c>
      <c r="H50" s="10">
        <f>ROUND(+'Aggregate Screens'!AN151,0)</f>
        <v>14611</v>
      </c>
      <c r="I50" s="11">
        <f t="shared" si="1"/>
        <v>1300.6500000000001</v>
      </c>
      <c r="K50" s="12">
        <f t="shared" si="2"/>
        <v>7.4278115501519748E-2</v>
      </c>
    </row>
    <row r="51" spans="2:11" x14ac:dyDescent="0.2">
      <c r="B51">
        <f>+'Aggregate Screens'!A46</f>
        <v>128</v>
      </c>
      <c r="C51" t="str">
        <f>+'Aggregate Screens'!B46</f>
        <v>UNIVERSITY OF WASHINGTON MEDICAL CENTER</v>
      </c>
      <c r="D51" s="10">
        <f>ROUND(+'Aggregate Screens'!Q46,0)</f>
        <v>100020695</v>
      </c>
      <c r="E51" s="10">
        <f>ROUND(+'Aggregate Screens'!AN46,0)</f>
        <v>53381</v>
      </c>
      <c r="F51" s="11">
        <f t="shared" si="0"/>
        <v>1873.71</v>
      </c>
      <c r="G51" s="10">
        <f>ROUND(+'Aggregate Screens'!Q152,0)</f>
        <v>97346883</v>
      </c>
      <c r="H51" s="10">
        <f>ROUND(+'Aggregate Screens'!AN152,0)</f>
        <v>58058</v>
      </c>
      <c r="I51" s="11">
        <f t="shared" si="1"/>
        <v>1676.72</v>
      </c>
      <c r="K51" s="12">
        <f t="shared" si="2"/>
        <v>-0.1051336652950563</v>
      </c>
    </row>
    <row r="52" spans="2:11" x14ac:dyDescent="0.2">
      <c r="B52">
        <f>+'Aggregate Screens'!A47</f>
        <v>129</v>
      </c>
      <c r="C52" t="str">
        <f>+'Aggregate Screens'!B47</f>
        <v>QUINCY VALLEY MEDICAL CENTER</v>
      </c>
      <c r="D52" s="10">
        <f>ROUND(+'Aggregate Screens'!Q47,0)</f>
        <v>0</v>
      </c>
      <c r="E52" s="10">
        <f>ROUND(+'Aggregate Screens'!AN47,0)</f>
        <v>0</v>
      </c>
      <c r="F52" s="11" t="str">
        <f t="shared" si="0"/>
        <v/>
      </c>
      <c r="G52" s="10">
        <f>ROUND(+'Aggregate Screens'!Q153,0)</f>
        <v>1119528</v>
      </c>
      <c r="H52" s="10">
        <f>ROUND(+'Aggregate Screens'!AN153,0)</f>
        <v>255</v>
      </c>
      <c r="I52" s="11">
        <f t="shared" si="1"/>
        <v>4390.3100000000004</v>
      </c>
      <c r="K52" s="12" t="str">
        <f t="shared" si="2"/>
        <v/>
      </c>
    </row>
    <row r="53" spans="2:11" x14ac:dyDescent="0.2">
      <c r="B53">
        <f>+'Aggregate Screens'!A48</f>
        <v>130</v>
      </c>
      <c r="C53" t="str">
        <f>+'Aggregate Screens'!B48</f>
        <v>UW MEDICINE/NORTHWEST HOSPITAL</v>
      </c>
      <c r="D53" s="10">
        <f>ROUND(+'Aggregate Screens'!Q48,0)</f>
        <v>30110198</v>
      </c>
      <c r="E53" s="10">
        <f>ROUND(+'Aggregate Screens'!AN48,0)</f>
        <v>23240</v>
      </c>
      <c r="F53" s="11">
        <f t="shared" si="0"/>
        <v>1295.6199999999999</v>
      </c>
      <c r="G53" s="10">
        <f>ROUND(+'Aggregate Screens'!Q154,0)</f>
        <v>32607000</v>
      </c>
      <c r="H53" s="10">
        <f>ROUND(+'Aggregate Screens'!AN154,0)</f>
        <v>24110</v>
      </c>
      <c r="I53" s="11">
        <f t="shared" si="1"/>
        <v>1352.43</v>
      </c>
      <c r="K53" s="12">
        <f t="shared" si="2"/>
        <v>4.3847733131628264E-2</v>
      </c>
    </row>
    <row r="54" spans="2:11" x14ac:dyDescent="0.2">
      <c r="B54">
        <f>+'Aggregate Screens'!A49</f>
        <v>131</v>
      </c>
      <c r="C54" t="str">
        <f>+'Aggregate Screens'!B49</f>
        <v>OVERLAKE HOSPITAL MEDICAL CENTER</v>
      </c>
      <c r="D54" s="10">
        <f>ROUND(+'Aggregate Screens'!Q49,0)</f>
        <v>43290050</v>
      </c>
      <c r="E54" s="10">
        <f>ROUND(+'Aggregate Screens'!AN49,0)</f>
        <v>34509</v>
      </c>
      <c r="F54" s="11">
        <f t="shared" si="0"/>
        <v>1254.46</v>
      </c>
      <c r="G54" s="10">
        <f>ROUND(+'Aggregate Screens'!Q155,0)</f>
        <v>45171633</v>
      </c>
      <c r="H54" s="10">
        <f>ROUND(+'Aggregate Screens'!AN155,0)</f>
        <v>34703</v>
      </c>
      <c r="I54" s="11">
        <f t="shared" si="1"/>
        <v>1301.6600000000001</v>
      </c>
      <c r="K54" s="12">
        <f t="shared" si="2"/>
        <v>3.7625751319292799E-2</v>
      </c>
    </row>
    <row r="55" spans="2:11" x14ac:dyDescent="0.2">
      <c r="B55">
        <f>+'Aggregate Screens'!A50</f>
        <v>132</v>
      </c>
      <c r="C55" t="str">
        <f>+'Aggregate Screens'!B50</f>
        <v>ST CLARE HOSPITAL</v>
      </c>
      <c r="D55" s="10">
        <f>ROUND(+'Aggregate Screens'!Q50,0)</f>
        <v>13460207</v>
      </c>
      <c r="E55" s="10">
        <f>ROUND(+'Aggregate Screens'!AN50,0)</f>
        <v>12480</v>
      </c>
      <c r="F55" s="11">
        <f t="shared" si="0"/>
        <v>1078.54</v>
      </c>
      <c r="G55" s="10">
        <f>ROUND(+'Aggregate Screens'!Q156,0)</f>
        <v>13302700</v>
      </c>
      <c r="H55" s="10">
        <f>ROUND(+'Aggregate Screens'!AN156,0)</f>
        <v>13193</v>
      </c>
      <c r="I55" s="11">
        <f t="shared" si="1"/>
        <v>1008.32</v>
      </c>
      <c r="K55" s="12">
        <f t="shared" si="2"/>
        <v>-6.5106532905594539E-2</v>
      </c>
    </row>
    <row r="56" spans="2:11" x14ac:dyDescent="0.2">
      <c r="B56">
        <f>+'Aggregate Screens'!A51</f>
        <v>134</v>
      </c>
      <c r="C56" t="str">
        <f>+'Aggregate Screens'!B51</f>
        <v>ISLAND HOSPITAL</v>
      </c>
      <c r="D56" s="10">
        <f>ROUND(+'Aggregate Screens'!Q51,0)</f>
        <v>9077005</v>
      </c>
      <c r="E56" s="10">
        <f>ROUND(+'Aggregate Screens'!AN51,0)</f>
        <v>9374</v>
      </c>
      <c r="F56" s="11">
        <f t="shared" si="0"/>
        <v>968.32</v>
      </c>
      <c r="G56" s="10">
        <f>ROUND(+'Aggregate Screens'!Q157,0)</f>
        <v>9544093</v>
      </c>
      <c r="H56" s="10">
        <f>ROUND(+'Aggregate Screens'!AN157,0)</f>
        <v>10503</v>
      </c>
      <c r="I56" s="11">
        <f t="shared" si="1"/>
        <v>908.7</v>
      </c>
      <c r="K56" s="12">
        <f t="shared" si="2"/>
        <v>-6.1570555188367515E-2</v>
      </c>
    </row>
    <row r="57" spans="2:11" x14ac:dyDescent="0.2">
      <c r="B57">
        <f>+'Aggregate Screens'!A52</f>
        <v>137</v>
      </c>
      <c r="C57" t="str">
        <f>+'Aggregate Screens'!B52</f>
        <v>LINCOLN HOSPITAL</v>
      </c>
      <c r="D57" s="10">
        <f>ROUND(+'Aggregate Screens'!Q52,0)</f>
        <v>3048623</v>
      </c>
      <c r="E57" s="10">
        <f>ROUND(+'Aggregate Screens'!AN52,0)</f>
        <v>1159</v>
      </c>
      <c r="F57" s="11">
        <f t="shared" si="0"/>
        <v>2630.39</v>
      </c>
      <c r="G57" s="10">
        <f>ROUND(+'Aggregate Screens'!Q158,0)</f>
        <v>2904371</v>
      </c>
      <c r="H57" s="10">
        <f>ROUND(+'Aggregate Screens'!AN158,0)</f>
        <v>1112</v>
      </c>
      <c r="I57" s="11">
        <f t="shared" si="1"/>
        <v>2611.84</v>
      </c>
      <c r="K57" s="12">
        <f t="shared" si="2"/>
        <v>-7.0521861777149697E-3</v>
      </c>
    </row>
    <row r="58" spans="2:11" x14ac:dyDescent="0.2">
      <c r="B58">
        <f>+'Aggregate Screens'!A53</f>
        <v>138</v>
      </c>
      <c r="C58" t="str">
        <f>+'Aggregate Screens'!B53</f>
        <v>SWEDISH EDMONDS</v>
      </c>
      <c r="D58" s="10">
        <f>ROUND(+'Aggregate Screens'!Q53,0)</f>
        <v>20166295</v>
      </c>
      <c r="E58" s="10">
        <f>ROUND(+'Aggregate Screens'!AN53,0)</f>
        <v>13638</v>
      </c>
      <c r="F58" s="11">
        <f t="shared" si="0"/>
        <v>1478.68</v>
      </c>
      <c r="G58" s="10">
        <f>ROUND(+'Aggregate Screens'!Q159,0)</f>
        <v>5758034</v>
      </c>
      <c r="H58" s="10">
        <f>ROUND(+'Aggregate Screens'!AN159,0)</f>
        <v>16770</v>
      </c>
      <c r="I58" s="11">
        <f t="shared" si="1"/>
        <v>343.35</v>
      </c>
      <c r="K58" s="12">
        <f t="shared" si="2"/>
        <v>-0.767799659155463</v>
      </c>
    </row>
    <row r="59" spans="2:11" x14ac:dyDescent="0.2">
      <c r="B59">
        <f>+'Aggregate Screens'!A54</f>
        <v>139</v>
      </c>
      <c r="C59" t="str">
        <f>+'Aggregate Screens'!B54</f>
        <v>PROVIDENCE HOLY FAMILY HOSPITAL</v>
      </c>
      <c r="D59" s="10">
        <f>ROUND(+'Aggregate Screens'!Q54,0)</f>
        <v>4901377</v>
      </c>
      <c r="E59" s="10">
        <f>ROUND(+'Aggregate Screens'!AN54,0)</f>
        <v>19071</v>
      </c>
      <c r="F59" s="11">
        <f t="shared" si="0"/>
        <v>257.01</v>
      </c>
      <c r="G59" s="10">
        <f>ROUND(+'Aggregate Screens'!Q160,0)</f>
        <v>4994397</v>
      </c>
      <c r="H59" s="10">
        <f>ROUND(+'Aggregate Screens'!AN160,0)</f>
        <v>18114</v>
      </c>
      <c r="I59" s="11">
        <f t="shared" si="1"/>
        <v>275.72000000000003</v>
      </c>
      <c r="K59" s="12">
        <f t="shared" si="2"/>
        <v>7.279872378506691E-2</v>
      </c>
    </row>
    <row r="60" spans="2:11" x14ac:dyDescent="0.2">
      <c r="B60">
        <f>+'Aggregate Screens'!A55</f>
        <v>140</v>
      </c>
      <c r="C60" t="str">
        <f>+'Aggregate Screens'!B55</f>
        <v>KITTITAS VALLEY HEALTHCARE</v>
      </c>
      <c r="D60" s="10">
        <f>ROUND(+'Aggregate Screens'!Q55,0)</f>
        <v>7187272</v>
      </c>
      <c r="E60" s="10">
        <f>ROUND(+'Aggregate Screens'!AN55,0)</f>
        <v>5359</v>
      </c>
      <c r="F60" s="11">
        <f t="shared" si="0"/>
        <v>1341.16</v>
      </c>
      <c r="G60" s="10">
        <f>ROUND(+'Aggregate Screens'!Q161,0)</f>
        <v>7964713</v>
      </c>
      <c r="H60" s="10">
        <f>ROUND(+'Aggregate Screens'!AN161,0)</f>
        <v>5367</v>
      </c>
      <c r="I60" s="11">
        <f t="shared" si="1"/>
        <v>1484.02</v>
      </c>
      <c r="K60" s="12">
        <f t="shared" si="2"/>
        <v>0.10651972918965669</v>
      </c>
    </row>
    <row r="61" spans="2:11" x14ac:dyDescent="0.2">
      <c r="B61">
        <f>+'Aggregate Screens'!A56</f>
        <v>141</v>
      </c>
      <c r="C61" t="str">
        <f>+'Aggregate Screens'!B56</f>
        <v>DAYTON GENERAL HOSPITAL</v>
      </c>
      <c r="D61" s="10">
        <f>ROUND(+'Aggregate Screens'!Q56,0)</f>
        <v>0</v>
      </c>
      <c r="E61" s="10">
        <f>ROUND(+'Aggregate Screens'!AN56,0)</f>
        <v>0</v>
      </c>
      <c r="F61" s="11" t="str">
        <f t="shared" si="0"/>
        <v/>
      </c>
      <c r="G61" s="10">
        <f>ROUND(+'Aggregate Screens'!Q162,0)</f>
        <v>1059640</v>
      </c>
      <c r="H61" s="10">
        <f>ROUND(+'Aggregate Screens'!AN162,0)</f>
        <v>579</v>
      </c>
      <c r="I61" s="11">
        <f t="shared" si="1"/>
        <v>1830.12</v>
      </c>
      <c r="K61" s="12" t="str">
        <f t="shared" si="2"/>
        <v/>
      </c>
    </row>
    <row r="62" spans="2:11" x14ac:dyDescent="0.2">
      <c r="B62">
        <f>+'Aggregate Screens'!A57</f>
        <v>142</v>
      </c>
      <c r="C62" t="str">
        <f>+'Aggregate Screens'!B57</f>
        <v>HARRISON MEDICAL CENTER</v>
      </c>
      <c r="D62" s="10">
        <f>ROUND(+'Aggregate Screens'!Q57,0)</f>
        <v>43157986</v>
      </c>
      <c r="E62" s="10">
        <f>ROUND(+'Aggregate Screens'!AN57,0)</f>
        <v>29528</v>
      </c>
      <c r="F62" s="11">
        <f t="shared" si="0"/>
        <v>1461.6</v>
      </c>
      <c r="G62" s="10">
        <f>ROUND(+'Aggregate Screens'!Q163,0)</f>
        <v>41287518</v>
      </c>
      <c r="H62" s="10">
        <f>ROUND(+'Aggregate Screens'!AN163,0)</f>
        <v>30421</v>
      </c>
      <c r="I62" s="11">
        <f t="shared" si="1"/>
        <v>1357.2</v>
      </c>
      <c r="K62" s="12">
        <f t="shared" si="2"/>
        <v>-7.1428571428571286E-2</v>
      </c>
    </row>
    <row r="63" spans="2:11" x14ac:dyDescent="0.2">
      <c r="B63">
        <f>+'Aggregate Screens'!A58</f>
        <v>145</v>
      </c>
      <c r="C63" t="str">
        <f>+'Aggregate Screens'!B58</f>
        <v>PEACEHEALTH ST JOSEPH HOSPITAL</v>
      </c>
      <c r="D63" s="10">
        <f>ROUND(+'Aggregate Screens'!Q58,0)</f>
        <v>48145300</v>
      </c>
      <c r="E63" s="10">
        <f>ROUND(+'Aggregate Screens'!AN58,0)</f>
        <v>30721</v>
      </c>
      <c r="F63" s="11">
        <f t="shared" si="0"/>
        <v>1567.18</v>
      </c>
      <c r="G63" s="10">
        <f>ROUND(+'Aggregate Screens'!Q164,0)</f>
        <v>44623257</v>
      </c>
      <c r="H63" s="10">
        <f>ROUND(+'Aggregate Screens'!AN164,0)</f>
        <v>33079</v>
      </c>
      <c r="I63" s="11">
        <f t="shared" si="1"/>
        <v>1348.99</v>
      </c>
      <c r="K63" s="12">
        <f t="shared" si="2"/>
        <v>-0.13922459449456992</v>
      </c>
    </row>
    <row r="64" spans="2:11" x14ac:dyDescent="0.2">
      <c r="B64">
        <f>+'Aggregate Screens'!A59</f>
        <v>147</v>
      </c>
      <c r="C64" t="str">
        <f>+'Aggregate Screens'!B59</f>
        <v>MID VALLEY HOSPITAL</v>
      </c>
      <c r="D64" s="10">
        <f>ROUND(+'Aggregate Screens'!Q59,0)</f>
        <v>3528095</v>
      </c>
      <c r="E64" s="10">
        <f>ROUND(+'Aggregate Screens'!AN59,0)</f>
        <v>2618</v>
      </c>
      <c r="F64" s="11">
        <f t="shared" si="0"/>
        <v>1347.63</v>
      </c>
      <c r="G64" s="10">
        <f>ROUND(+'Aggregate Screens'!Q165,0)</f>
        <v>3417799</v>
      </c>
      <c r="H64" s="10">
        <f>ROUND(+'Aggregate Screens'!AN165,0)</f>
        <v>2786</v>
      </c>
      <c r="I64" s="11">
        <f t="shared" si="1"/>
        <v>1226.78</v>
      </c>
      <c r="K64" s="12">
        <f t="shared" si="2"/>
        <v>-8.9675949630091401E-2</v>
      </c>
    </row>
    <row r="65" spans="2:11" x14ac:dyDescent="0.2">
      <c r="B65">
        <f>+'Aggregate Screens'!A60</f>
        <v>148</v>
      </c>
      <c r="C65" t="str">
        <f>+'Aggregate Screens'!B60</f>
        <v>KINDRED HOSPITAL SEATTLE - NORTHGATE</v>
      </c>
      <c r="D65" s="10">
        <f>ROUND(+'Aggregate Screens'!Q60,0)</f>
        <v>2389878</v>
      </c>
      <c r="E65" s="10">
        <f>ROUND(+'Aggregate Screens'!AN60,0)</f>
        <v>1126</v>
      </c>
      <c r="F65" s="11">
        <f t="shared" si="0"/>
        <v>2122.4499999999998</v>
      </c>
      <c r="G65" s="10">
        <f>ROUND(+'Aggregate Screens'!Q166,0)</f>
        <v>2700656</v>
      </c>
      <c r="H65" s="10">
        <f>ROUND(+'Aggregate Screens'!AN166,0)</f>
        <v>1271</v>
      </c>
      <c r="I65" s="11">
        <f t="shared" si="1"/>
        <v>2124.83</v>
      </c>
      <c r="K65" s="12">
        <f t="shared" si="2"/>
        <v>1.1213456147376455E-3</v>
      </c>
    </row>
    <row r="66" spans="2:11" x14ac:dyDescent="0.2">
      <c r="B66">
        <f>+'Aggregate Screens'!A61</f>
        <v>150</v>
      </c>
      <c r="C66" t="str">
        <f>+'Aggregate Screens'!B61</f>
        <v>COULEE MEDICAL CENTER</v>
      </c>
      <c r="D66" s="10">
        <f>ROUND(+'Aggregate Screens'!Q61,0)</f>
        <v>2302086</v>
      </c>
      <c r="E66" s="10">
        <f>ROUND(+'Aggregate Screens'!AN61,0)</f>
        <v>1247</v>
      </c>
      <c r="F66" s="11">
        <f t="shared" si="0"/>
        <v>1846.1</v>
      </c>
      <c r="G66" s="10">
        <f>ROUND(+'Aggregate Screens'!Q167,0)</f>
        <v>2546269</v>
      </c>
      <c r="H66" s="10">
        <f>ROUND(+'Aggregate Screens'!AN167,0)</f>
        <v>1232</v>
      </c>
      <c r="I66" s="11">
        <f t="shared" si="1"/>
        <v>2066.7800000000002</v>
      </c>
      <c r="K66" s="12">
        <f t="shared" si="2"/>
        <v>0.11953848653919086</v>
      </c>
    </row>
    <row r="67" spans="2:11" x14ac:dyDescent="0.2">
      <c r="B67">
        <f>+'Aggregate Screens'!A62</f>
        <v>152</v>
      </c>
      <c r="C67" t="str">
        <f>+'Aggregate Screens'!B62</f>
        <v>MASON GENERAL HOSPITAL</v>
      </c>
      <c r="D67" s="10">
        <f>ROUND(+'Aggregate Screens'!Q62,0)</f>
        <v>13324994</v>
      </c>
      <c r="E67" s="10">
        <f>ROUND(+'Aggregate Screens'!AN62,0)</f>
        <v>4594</v>
      </c>
      <c r="F67" s="11">
        <f t="shared" si="0"/>
        <v>2900.52</v>
      </c>
      <c r="G67" s="10">
        <f>ROUND(+'Aggregate Screens'!Q168,0)</f>
        <v>14788700</v>
      </c>
      <c r="H67" s="10">
        <f>ROUND(+'Aggregate Screens'!AN168,0)</f>
        <v>4806</v>
      </c>
      <c r="I67" s="11">
        <f t="shared" si="1"/>
        <v>3077.13</v>
      </c>
      <c r="K67" s="12">
        <f t="shared" si="2"/>
        <v>6.0889081957717917E-2</v>
      </c>
    </row>
    <row r="68" spans="2:11" x14ac:dyDescent="0.2">
      <c r="B68">
        <f>+'Aggregate Screens'!A63</f>
        <v>153</v>
      </c>
      <c r="C68" t="str">
        <f>+'Aggregate Screens'!B63</f>
        <v>WHITMAN HOSPITAL AND MEDICAL CENTER</v>
      </c>
      <c r="D68" s="10">
        <f>ROUND(+'Aggregate Screens'!Q63,0)</f>
        <v>2472097</v>
      </c>
      <c r="E68" s="10">
        <f>ROUND(+'Aggregate Screens'!AN63,0)</f>
        <v>1291</v>
      </c>
      <c r="F68" s="11">
        <f t="shared" si="0"/>
        <v>1914.87</v>
      </c>
      <c r="G68" s="10">
        <f>ROUND(+'Aggregate Screens'!Q169,0)</f>
        <v>2004818</v>
      </c>
      <c r="H68" s="10">
        <f>ROUND(+'Aggregate Screens'!AN169,0)</f>
        <v>1373</v>
      </c>
      <c r="I68" s="11">
        <f t="shared" si="1"/>
        <v>1460.17</v>
      </c>
      <c r="K68" s="12">
        <f t="shared" si="2"/>
        <v>-0.23745737308537906</v>
      </c>
    </row>
    <row r="69" spans="2:11" x14ac:dyDescent="0.2">
      <c r="B69">
        <f>+'Aggregate Screens'!A64</f>
        <v>155</v>
      </c>
      <c r="C69" t="str">
        <f>+'Aggregate Screens'!B64</f>
        <v>UW MEDICINE/VALLEY MEDICAL CENTER</v>
      </c>
      <c r="D69" s="10">
        <f>ROUND(+'Aggregate Screens'!Q64,0)</f>
        <v>64999851</v>
      </c>
      <c r="E69" s="10">
        <f>ROUND(+'Aggregate Screens'!AN64,0)</f>
        <v>40555</v>
      </c>
      <c r="F69" s="11">
        <f t="shared" si="0"/>
        <v>1602.76</v>
      </c>
      <c r="G69" s="10">
        <f>ROUND(+'Aggregate Screens'!Q170,0)</f>
        <v>64293867</v>
      </c>
      <c r="H69" s="10">
        <f>ROUND(+'Aggregate Screens'!AN170,0)</f>
        <v>42810</v>
      </c>
      <c r="I69" s="11">
        <f t="shared" si="1"/>
        <v>1501.84</v>
      </c>
      <c r="K69" s="12">
        <f t="shared" si="2"/>
        <v>-6.2966382989343428E-2</v>
      </c>
    </row>
    <row r="70" spans="2:11" x14ac:dyDescent="0.2">
      <c r="B70">
        <f>+'Aggregate Screens'!A65</f>
        <v>156</v>
      </c>
      <c r="C70" t="str">
        <f>+'Aggregate Screens'!B65</f>
        <v>WHIDBEY GENERAL HOSPITAL</v>
      </c>
      <c r="D70" s="10">
        <f>ROUND(+'Aggregate Screens'!Q65,0)</f>
        <v>10609588</v>
      </c>
      <c r="E70" s="10">
        <f>ROUND(+'Aggregate Screens'!AN65,0)</f>
        <v>8340</v>
      </c>
      <c r="F70" s="11">
        <f t="shared" si="0"/>
        <v>1272.1300000000001</v>
      </c>
      <c r="G70" s="10">
        <f>ROUND(+'Aggregate Screens'!Q171,0)</f>
        <v>10658557</v>
      </c>
      <c r="H70" s="10">
        <f>ROUND(+'Aggregate Screens'!AN171,0)</f>
        <v>7772</v>
      </c>
      <c r="I70" s="11">
        <f t="shared" si="1"/>
        <v>1371.4</v>
      </c>
      <c r="K70" s="12">
        <f t="shared" si="2"/>
        <v>7.8034477608420527E-2</v>
      </c>
    </row>
    <row r="71" spans="2:11" x14ac:dyDescent="0.2">
      <c r="B71">
        <f>+'Aggregate Screens'!A66</f>
        <v>157</v>
      </c>
      <c r="C71" t="str">
        <f>+'Aggregate Screens'!B66</f>
        <v>ST LUKES REHABILIATION INSTITUTE</v>
      </c>
      <c r="D71" s="10">
        <f>ROUND(+'Aggregate Screens'!Q66,0)</f>
        <v>6633268</v>
      </c>
      <c r="E71" s="10">
        <f>ROUND(+'Aggregate Screens'!AN66,0)</f>
        <v>2506</v>
      </c>
      <c r="F71" s="11">
        <f t="shared" si="0"/>
        <v>2646.95</v>
      </c>
      <c r="G71" s="10">
        <f>ROUND(+'Aggregate Screens'!Q172,0)</f>
        <v>5299681</v>
      </c>
      <c r="H71" s="10">
        <f>ROUND(+'Aggregate Screens'!AN172,0)</f>
        <v>2238</v>
      </c>
      <c r="I71" s="11">
        <f t="shared" si="1"/>
        <v>2368.04</v>
      </c>
      <c r="K71" s="12">
        <f t="shared" si="2"/>
        <v>-0.1053703318914222</v>
      </c>
    </row>
    <row r="72" spans="2:11" x14ac:dyDescent="0.2">
      <c r="B72">
        <f>+'Aggregate Screens'!A67</f>
        <v>158</v>
      </c>
      <c r="C72" t="str">
        <f>+'Aggregate Screens'!B67</f>
        <v>CASCADE MEDICAL CENTER</v>
      </c>
      <c r="D72" s="10">
        <f>ROUND(+'Aggregate Screens'!Q67,0)</f>
        <v>1682178</v>
      </c>
      <c r="E72" s="10">
        <f>ROUND(+'Aggregate Screens'!AN67,0)</f>
        <v>453</v>
      </c>
      <c r="F72" s="11">
        <f t="shared" si="0"/>
        <v>3713.42</v>
      </c>
      <c r="G72" s="10">
        <f>ROUND(+'Aggregate Screens'!Q173,0)</f>
        <v>1771232</v>
      </c>
      <c r="H72" s="10">
        <f>ROUND(+'Aggregate Screens'!AN173,0)</f>
        <v>625</v>
      </c>
      <c r="I72" s="11">
        <f t="shared" si="1"/>
        <v>2833.97</v>
      </c>
      <c r="K72" s="12">
        <f t="shared" si="2"/>
        <v>-0.23683019965422714</v>
      </c>
    </row>
    <row r="73" spans="2:11" x14ac:dyDescent="0.2">
      <c r="B73">
        <f>+'Aggregate Screens'!A68</f>
        <v>159</v>
      </c>
      <c r="C73" t="str">
        <f>+'Aggregate Screens'!B68</f>
        <v>PROVIDENCE ST PETER HOSPITAL</v>
      </c>
      <c r="D73" s="10">
        <f>ROUND(+'Aggregate Screens'!Q68,0)</f>
        <v>13537904</v>
      </c>
      <c r="E73" s="10">
        <f>ROUND(+'Aggregate Screens'!AN68,0)</f>
        <v>32148</v>
      </c>
      <c r="F73" s="11">
        <f t="shared" si="0"/>
        <v>421.11</v>
      </c>
      <c r="G73" s="10">
        <f>ROUND(+'Aggregate Screens'!Q174,0)</f>
        <v>13771976</v>
      </c>
      <c r="H73" s="10">
        <f>ROUND(+'Aggregate Screens'!AN174,0)</f>
        <v>32864</v>
      </c>
      <c r="I73" s="11">
        <f t="shared" si="1"/>
        <v>419.06</v>
      </c>
      <c r="K73" s="12">
        <f t="shared" si="2"/>
        <v>-4.8680867231839509E-3</v>
      </c>
    </row>
    <row r="74" spans="2:11" x14ac:dyDescent="0.2">
      <c r="B74">
        <f>+'Aggregate Screens'!A69</f>
        <v>161</v>
      </c>
      <c r="C74" t="str">
        <f>+'Aggregate Screens'!B69</f>
        <v>KADLEC REGIONAL MEDICAL CENTER</v>
      </c>
      <c r="D74" s="10">
        <f>ROUND(+'Aggregate Screens'!Q69,0)</f>
        <v>40274065</v>
      </c>
      <c r="E74" s="10">
        <f>ROUND(+'Aggregate Screens'!AN69,0)</f>
        <v>38995</v>
      </c>
      <c r="F74" s="11">
        <f t="shared" si="0"/>
        <v>1032.8</v>
      </c>
      <c r="G74" s="10">
        <f>ROUND(+'Aggregate Screens'!Q175,0)</f>
        <v>44996247</v>
      </c>
      <c r="H74" s="10">
        <f>ROUND(+'Aggregate Screens'!AN175,0)</f>
        <v>45708</v>
      </c>
      <c r="I74" s="11">
        <f t="shared" si="1"/>
        <v>984.43</v>
      </c>
      <c r="K74" s="12">
        <f t="shared" si="2"/>
        <v>-4.6833849728892374E-2</v>
      </c>
    </row>
    <row r="75" spans="2:11" x14ac:dyDescent="0.2">
      <c r="B75">
        <f>+'Aggregate Screens'!A70</f>
        <v>162</v>
      </c>
      <c r="C75" t="str">
        <f>+'Aggregate Screens'!B70</f>
        <v>PROVIDENCE SACRED HEART MEDICAL CENTER</v>
      </c>
      <c r="D75" s="10">
        <f>ROUND(+'Aggregate Screens'!Q70,0)</f>
        <v>23157587</v>
      </c>
      <c r="E75" s="10">
        <f>ROUND(+'Aggregate Screens'!AN70,0)</f>
        <v>62420</v>
      </c>
      <c r="F75" s="11">
        <f t="shared" ref="F75:F109" si="3">IF(D75=0,"",IF(E75=0,"",ROUND(D75/E75,2)))</f>
        <v>371</v>
      </c>
      <c r="G75" s="10">
        <f>ROUND(+'Aggregate Screens'!Q176,0)</f>
        <v>22794076</v>
      </c>
      <c r="H75" s="10">
        <f>ROUND(+'Aggregate Screens'!AN176,0)</f>
        <v>60667</v>
      </c>
      <c r="I75" s="11">
        <f t="shared" ref="I75:I109" si="4">IF(G75=0,"",IF(H75=0,"",ROUND(G75/H75,2)))</f>
        <v>375.72</v>
      </c>
      <c r="K75" s="12">
        <f t="shared" ref="K75:K109" si="5">IF(D75=0,"",IF(E75=0,"",IF(G75=0,"",IF(H75=0,"",+I75/F75-1))))</f>
        <v>1.2722371967655022E-2</v>
      </c>
    </row>
    <row r="76" spans="2:11" x14ac:dyDescent="0.2">
      <c r="B76">
        <f>+'Aggregate Screens'!A71</f>
        <v>164</v>
      </c>
      <c r="C76" t="str">
        <f>+'Aggregate Screens'!B71</f>
        <v>EVERGREENHEALTH MEDICAL CENTER</v>
      </c>
      <c r="D76" s="10">
        <f>ROUND(+'Aggregate Screens'!Q71,0)</f>
        <v>69231227</v>
      </c>
      <c r="E76" s="10">
        <f>ROUND(+'Aggregate Screens'!AN71,0)</f>
        <v>33452</v>
      </c>
      <c r="F76" s="11">
        <f t="shared" si="3"/>
        <v>2069.5700000000002</v>
      </c>
      <c r="G76" s="10">
        <f>ROUND(+'Aggregate Screens'!Q177,0)</f>
        <v>72520281</v>
      </c>
      <c r="H76" s="10">
        <f>ROUND(+'Aggregate Screens'!AN177,0)</f>
        <v>33657</v>
      </c>
      <c r="I76" s="11">
        <f t="shared" si="4"/>
        <v>2154.69</v>
      </c>
      <c r="K76" s="12">
        <f t="shared" si="5"/>
        <v>4.1129316717965603E-2</v>
      </c>
    </row>
    <row r="77" spans="2:11" x14ac:dyDescent="0.2">
      <c r="B77">
        <f>+'Aggregate Screens'!A72</f>
        <v>165</v>
      </c>
      <c r="C77" t="str">
        <f>+'Aggregate Screens'!B72</f>
        <v>LAKE CHELAN COMMUNITY HOSPITAL</v>
      </c>
      <c r="D77" s="10">
        <f>ROUND(+'Aggregate Screens'!Q72,0)</f>
        <v>3629678</v>
      </c>
      <c r="E77" s="10">
        <f>ROUND(+'Aggregate Screens'!AN72,0)</f>
        <v>1169</v>
      </c>
      <c r="F77" s="11">
        <f t="shared" si="3"/>
        <v>3104.94</v>
      </c>
      <c r="G77" s="10">
        <f>ROUND(+'Aggregate Screens'!Q178,0)</f>
        <v>3310853</v>
      </c>
      <c r="H77" s="10">
        <f>ROUND(+'Aggregate Screens'!AN178,0)</f>
        <v>1431</v>
      </c>
      <c r="I77" s="11">
        <f t="shared" si="4"/>
        <v>2313.66</v>
      </c>
      <c r="K77" s="12">
        <f t="shared" si="5"/>
        <v>-0.25484550426095198</v>
      </c>
    </row>
    <row r="78" spans="2:11" x14ac:dyDescent="0.2">
      <c r="B78">
        <f>+'Aggregate Screens'!A73</f>
        <v>167</v>
      </c>
      <c r="C78" t="str">
        <f>+'Aggregate Screens'!B73</f>
        <v>FERRY COUNTY MEMORIAL HOSPITAL</v>
      </c>
      <c r="D78" s="10">
        <f>ROUND(+'Aggregate Screens'!Q73,0)</f>
        <v>0</v>
      </c>
      <c r="E78" s="10">
        <f>ROUND(+'Aggregate Screens'!AN73,0)</f>
        <v>0</v>
      </c>
      <c r="F78" s="11" t="str">
        <f t="shared" si="3"/>
        <v/>
      </c>
      <c r="G78" s="10">
        <f>ROUND(+'Aggregate Screens'!Q179,0)</f>
        <v>1130129</v>
      </c>
      <c r="H78" s="10">
        <f>ROUND(+'Aggregate Screens'!AN179,0)</f>
        <v>305</v>
      </c>
      <c r="I78" s="11">
        <f t="shared" si="4"/>
        <v>3705.34</v>
      </c>
      <c r="K78" s="12" t="str">
        <f t="shared" si="5"/>
        <v/>
      </c>
    </row>
    <row r="79" spans="2:11" x14ac:dyDescent="0.2">
      <c r="B79">
        <f>+'Aggregate Screens'!A74</f>
        <v>168</v>
      </c>
      <c r="C79" t="str">
        <f>+'Aggregate Screens'!B74</f>
        <v>CENTRAL WASHINGTON HOSPITAL</v>
      </c>
      <c r="D79" s="10">
        <f>ROUND(+'Aggregate Screens'!Q74,0)</f>
        <v>21508850</v>
      </c>
      <c r="E79" s="10">
        <f>ROUND(+'Aggregate Screens'!AN74,0)</f>
        <v>21021</v>
      </c>
      <c r="F79" s="11">
        <f t="shared" si="3"/>
        <v>1023.21</v>
      </c>
      <c r="G79" s="10">
        <f>ROUND(+'Aggregate Screens'!Q180,0)</f>
        <v>23019856</v>
      </c>
      <c r="H79" s="10">
        <f>ROUND(+'Aggregate Screens'!AN180,0)</f>
        <v>23522</v>
      </c>
      <c r="I79" s="11">
        <f t="shared" si="4"/>
        <v>978.65</v>
      </c>
      <c r="K79" s="12">
        <f t="shared" si="5"/>
        <v>-4.3549222544736699E-2</v>
      </c>
    </row>
    <row r="80" spans="2:11" x14ac:dyDescent="0.2">
      <c r="B80">
        <f>+'Aggregate Screens'!A75</f>
        <v>170</v>
      </c>
      <c r="C80" t="str">
        <f>+'Aggregate Screens'!B75</f>
        <v>PEACEHEALTH SOUTHWEST MEDICAL CENTER</v>
      </c>
      <c r="D80" s="10">
        <f>ROUND(+'Aggregate Screens'!Q75,0)</f>
        <v>55595554</v>
      </c>
      <c r="E80" s="10">
        <f>ROUND(+'Aggregate Screens'!AN75,0)</f>
        <v>46775</v>
      </c>
      <c r="F80" s="11">
        <f t="shared" si="3"/>
        <v>1188.57</v>
      </c>
      <c r="G80" s="10">
        <f>ROUND(+'Aggregate Screens'!Q181,0)</f>
        <v>49479017</v>
      </c>
      <c r="H80" s="10">
        <f>ROUND(+'Aggregate Screens'!AN181,0)</f>
        <v>47001</v>
      </c>
      <c r="I80" s="11">
        <f t="shared" si="4"/>
        <v>1052.72</v>
      </c>
      <c r="K80" s="12">
        <f t="shared" si="5"/>
        <v>-0.1142970123762167</v>
      </c>
    </row>
    <row r="81" spans="2:11" x14ac:dyDescent="0.2">
      <c r="B81">
        <f>+'Aggregate Screens'!A76</f>
        <v>172</v>
      </c>
      <c r="C81" t="str">
        <f>+'Aggregate Screens'!B76</f>
        <v>PULLMAN REGIONAL HOSPITAL</v>
      </c>
      <c r="D81" s="10">
        <f>ROUND(+'Aggregate Screens'!Q76,0)</f>
        <v>5246915</v>
      </c>
      <c r="E81" s="10">
        <f>ROUND(+'Aggregate Screens'!AN76,0)</f>
        <v>4071</v>
      </c>
      <c r="F81" s="11">
        <f t="shared" si="3"/>
        <v>1288.8499999999999</v>
      </c>
      <c r="G81" s="10">
        <f>ROUND(+'Aggregate Screens'!Q182,0)</f>
        <v>5717780</v>
      </c>
      <c r="H81" s="10">
        <f>ROUND(+'Aggregate Screens'!AN182,0)</f>
        <v>4515</v>
      </c>
      <c r="I81" s="11">
        <f t="shared" si="4"/>
        <v>1266.4000000000001</v>
      </c>
      <c r="K81" s="12">
        <f t="shared" si="5"/>
        <v>-1.7418629010357956E-2</v>
      </c>
    </row>
    <row r="82" spans="2:11" x14ac:dyDescent="0.2">
      <c r="B82">
        <f>+'Aggregate Screens'!A77</f>
        <v>173</v>
      </c>
      <c r="C82" t="str">
        <f>+'Aggregate Screens'!B77</f>
        <v>MORTON GENERAL HOSPITAL</v>
      </c>
      <c r="D82" s="10">
        <f>ROUND(+'Aggregate Screens'!Q77,0)</f>
        <v>3594719</v>
      </c>
      <c r="E82" s="10">
        <f>ROUND(+'Aggregate Screens'!AN77,0)</f>
        <v>1208</v>
      </c>
      <c r="F82" s="11">
        <f t="shared" si="3"/>
        <v>2975.76</v>
      </c>
      <c r="G82" s="10">
        <f>ROUND(+'Aggregate Screens'!Q183,0)</f>
        <v>2925645</v>
      </c>
      <c r="H82" s="10">
        <f>ROUND(+'Aggregate Screens'!AN183,0)</f>
        <v>1118</v>
      </c>
      <c r="I82" s="11">
        <f t="shared" si="4"/>
        <v>2616.86</v>
      </c>
      <c r="K82" s="12">
        <f t="shared" si="5"/>
        <v>-0.12060784471866015</v>
      </c>
    </row>
    <row r="83" spans="2:11" x14ac:dyDescent="0.2">
      <c r="B83">
        <f>+'Aggregate Screens'!A78</f>
        <v>175</v>
      </c>
      <c r="C83" t="str">
        <f>+'Aggregate Screens'!B78</f>
        <v>MARY BRIDGE CHILDRENS HEALTH CENTER</v>
      </c>
      <c r="D83" s="10">
        <f>ROUND(+'Aggregate Screens'!Q78,0)</f>
        <v>15524968</v>
      </c>
      <c r="E83" s="10">
        <f>ROUND(+'Aggregate Screens'!AN78,0)</f>
        <v>8765</v>
      </c>
      <c r="F83" s="11">
        <f t="shared" si="3"/>
        <v>1771.25</v>
      </c>
      <c r="G83" s="10">
        <f>ROUND(+'Aggregate Screens'!Q184,0)</f>
        <v>15713653</v>
      </c>
      <c r="H83" s="10">
        <f>ROUND(+'Aggregate Screens'!AN184,0)</f>
        <v>10012</v>
      </c>
      <c r="I83" s="11">
        <f t="shared" si="4"/>
        <v>1569.48</v>
      </c>
      <c r="K83" s="12">
        <f t="shared" si="5"/>
        <v>-0.11391390261115031</v>
      </c>
    </row>
    <row r="84" spans="2:11" x14ac:dyDescent="0.2">
      <c r="B84">
        <f>+'Aggregate Screens'!A79</f>
        <v>176</v>
      </c>
      <c r="C84" t="str">
        <f>+'Aggregate Screens'!B79</f>
        <v>TACOMA GENERAL/ALLENMORE HOSPITAL</v>
      </c>
      <c r="D84" s="10">
        <f>ROUND(+'Aggregate Screens'!Q79,0)</f>
        <v>57928276</v>
      </c>
      <c r="E84" s="10">
        <f>ROUND(+'Aggregate Screens'!AN79,0)</f>
        <v>40195</v>
      </c>
      <c r="F84" s="11">
        <f t="shared" si="3"/>
        <v>1441.18</v>
      </c>
      <c r="G84" s="10">
        <f>ROUND(+'Aggregate Screens'!Q185,0)</f>
        <v>60456880</v>
      </c>
      <c r="H84" s="10">
        <f>ROUND(+'Aggregate Screens'!AN185,0)</f>
        <v>44924</v>
      </c>
      <c r="I84" s="11">
        <f t="shared" si="4"/>
        <v>1345.76</v>
      </c>
      <c r="K84" s="12">
        <f t="shared" si="5"/>
        <v>-6.6209633772325471E-2</v>
      </c>
    </row>
    <row r="85" spans="2:11" x14ac:dyDescent="0.2">
      <c r="B85">
        <f>+'Aggregate Screens'!A80</f>
        <v>180</v>
      </c>
      <c r="C85" t="str">
        <f>+'Aggregate Screens'!B80</f>
        <v>VALLEY HOSPITAL</v>
      </c>
      <c r="D85" s="10">
        <f>ROUND(+'Aggregate Screens'!Q80,0)</f>
        <v>10834659</v>
      </c>
      <c r="E85" s="10">
        <f>ROUND(+'Aggregate Screens'!AN80,0)</f>
        <v>11541</v>
      </c>
      <c r="F85" s="11">
        <f t="shared" si="3"/>
        <v>938.8</v>
      </c>
      <c r="G85" s="10">
        <f>ROUND(+'Aggregate Screens'!Q186,0)</f>
        <v>11749182</v>
      </c>
      <c r="H85" s="10">
        <f>ROUND(+'Aggregate Screens'!AN186,0)</f>
        <v>11207</v>
      </c>
      <c r="I85" s="11">
        <f t="shared" si="4"/>
        <v>1048.3800000000001</v>
      </c>
      <c r="K85" s="12">
        <f t="shared" si="5"/>
        <v>0.11672347677886674</v>
      </c>
    </row>
    <row r="86" spans="2:11" x14ac:dyDescent="0.2">
      <c r="B86">
        <f>+'Aggregate Screens'!A81</f>
        <v>183</v>
      </c>
      <c r="C86" t="str">
        <f>+'Aggregate Screens'!B81</f>
        <v>MULTICARE AUBURN MEDICAL CENTER</v>
      </c>
      <c r="D86" s="10">
        <f>ROUND(+'Aggregate Screens'!Q81,0)</f>
        <v>15082193</v>
      </c>
      <c r="E86" s="10">
        <f>ROUND(+'Aggregate Screens'!AN81,0)</f>
        <v>10939</v>
      </c>
      <c r="F86" s="11">
        <f t="shared" si="3"/>
        <v>1378.75</v>
      </c>
      <c r="G86" s="10">
        <f>ROUND(+'Aggregate Screens'!Q187,0)</f>
        <v>16554116</v>
      </c>
      <c r="H86" s="10">
        <f>ROUND(+'Aggregate Screens'!AN187,0)</f>
        <v>12923</v>
      </c>
      <c r="I86" s="11">
        <f t="shared" si="4"/>
        <v>1280.98</v>
      </c>
      <c r="K86" s="12">
        <f t="shared" si="5"/>
        <v>-7.0912058023572033E-2</v>
      </c>
    </row>
    <row r="87" spans="2:11" x14ac:dyDescent="0.2">
      <c r="B87">
        <f>+'Aggregate Screens'!A82</f>
        <v>186</v>
      </c>
      <c r="C87" t="str">
        <f>+'Aggregate Screens'!B82</f>
        <v>SUMMIT PACIFIC MEDICAL CENTER</v>
      </c>
      <c r="D87" s="10">
        <f>ROUND(+'Aggregate Screens'!Q82,0)</f>
        <v>1596132</v>
      </c>
      <c r="E87" s="10">
        <f>ROUND(+'Aggregate Screens'!AN82,0)</f>
        <v>1607</v>
      </c>
      <c r="F87" s="11">
        <f t="shared" si="3"/>
        <v>993.24</v>
      </c>
      <c r="G87" s="10">
        <f>ROUND(+'Aggregate Screens'!Q188,0)</f>
        <v>1933142</v>
      </c>
      <c r="H87" s="10">
        <f>ROUND(+'Aggregate Screens'!AN188,0)</f>
        <v>1756</v>
      </c>
      <c r="I87" s="11">
        <f t="shared" si="4"/>
        <v>1100.8800000000001</v>
      </c>
      <c r="K87" s="12">
        <f t="shared" si="5"/>
        <v>0.10837259876766958</v>
      </c>
    </row>
    <row r="88" spans="2:11" x14ac:dyDescent="0.2">
      <c r="B88">
        <f>+'Aggregate Screens'!A83</f>
        <v>191</v>
      </c>
      <c r="C88" t="str">
        <f>+'Aggregate Screens'!B83</f>
        <v>PROVIDENCE CENTRALIA HOSPITAL</v>
      </c>
      <c r="D88" s="10">
        <f>ROUND(+'Aggregate Screens'!Q83,0)</f>
        <v>3942846</v>
      </c>
      <c r="E88" s="10">
        <f>ROUND(+'Aggregate Screens'!AN83,0)</f>
        <v>11395</v>
      </c>
      <c r="F88" s="11">
        <f t="shared" si="3"/>
        <v>346.02</v>
      </c>
      <c r="G88" s="10">
        <f>ROUND(+'Aggregate Screens'!Q189,0)</f>
        <v>4346132</v>
      </c>
      <c r="H88" s="10">
        <f>ROUND(+'Aggregate Screens'!AN189,0)</f>
        <v>13074</v>
      </c>
      <c r="I88" s="11">
        <f t="shared" si="4"/>
        <v>332.43</v>
      </c>
      <c r="K88" s="12">
        <f t="shared" si="5"/>
        <v>-3.9275186405410056E-2</v>
      </c>
    </row>
    <row r="89" spans="2:11" x14ac:dyDescent="0.2">
      <c r="B89">
        <f>+'Aggregate Screens'!A84</f>
        <v>193</v>
      </c>
      <c r="C89" t="str">
        <f>+'Aggregate Screens'!B84</f>
        <v>PROVIDENCE MOUNT CARMEL HOSPITAL</v>
      </c>
      <c r="D89" s="10">
        <f>ROUND(+'Aggregate Screens'!Q84,0)</f>
        <v>1355254</v>
      </c>
      <c r="E89" s="10">
        <f>ROUND(+'Aggregate Screens'!AN84,0)</f>
        <v>3716</v>
      </c>
      <c r="F89" s="11">
        <f t="shared" si="3"/>
        <v>364.71</v>
      </c>
      <c r="G89" s="10">
        <f>ROUND(+'Aggregate Screens'!Q190,0)</f>
        <v>1388052</v>
      </c>
      <c r="H89" s="10">
        <f>ROUND(+'Aggregate Screens'!AN190,0)</f>
        <v>3487</v>
      </c>
      <c r="I89" s="11">
        <f t="shared" si="4"/>
        <v>398.06</v>
      </c>
      <c r="K89" s="12">
        <f t="shared" si="5"/>
        <v>9.1442515971593918E-2</v>
      </c>
    </row>
    <row r="90" spans="2:11" x14ac:dyDescent="0.2">
      <c r="B90">
        <f>+'Aggregate Screens'!A85</f>
        <v>194</v>
      </c>
      <c r="C90" t="str">
        <f>+'Aggregate Screens'!B85</f>
        <v>PROVIDENCE ST JOSEPHS HOSPITAL</v>
      </c>
      <c r="D90" s="10">
        <f>ROUND(+'Aggregate Screens'!Q85,0)</f>
        <v>793291</v>
      </c>
      <c r="E90" s="10">
        <f>ROUND(+'Aggregate Screens'!AN85,0)</f>
        <v>1137</v>
      </c>
      <c r="F90" s="11">
        <f t="shared" si="3"/>
        <v>697.71</v>
      </c>
      <c r="G90" s="10">
        <f>ROUND(+'Aggregate Screens'!Q191,0)</f>
        <v>836634</v>
      </c>
      <c r="H90" s="10">
        <f>ROUND(+'Aggregate Screens'!AN191,0)</f>
        <v>1220</v>
      </c>
      <c r="I90" s="11">
        <f t="shared" si="4"/>
        <v>685.77</v>
      </c>
      <c r="K90" s="12">
        <f t="shared" si="5"/>
        <v>-1.7113127230511282E-2</v>
      </c>
    </row>
    <row r="91" spans="2:11" x14ac:dyDescent="0.2">
      <c r="B91">
        <f>+'Aggregate Screens'!A86</f>
        <v>195</v>
      </c>
      <c r="C91" t="str">
        <f>+'Aggregate Screens'!B86</f>
        <v>SNOQUALMIE VALLEY HOSPITAL</v>
      </c>
      <c r="D91" s="10">
        <f>ROUND(+'Aggregate Screens'!Q86,0)</f>
        <v>3967979</v>
      </c>
      <c r="E91" s="10">
        <f>ROUND(+'Aggregate Screens'!AN86,0)</f>
        <v>290</v>
      </c>
      <c r="F91" s="11">
        <f t="shared" si="3"/>
        <v>13682.69</v>
      </c>
      <c r="G91" s="10">
        <f>ROUND(+'Aggregate Screens'!Q192,0)</f>
        <v>3261639</v>
      </c>
      <c r="H91" s="10">
        <f>ROUND(+'Aggregate Screens'!AN192,0)</f>
        <v>4172</v>
      </c>
      <c r="I91" s="11">
        <f t="shared" si="4"/>
        <v>781.79</v>
      </c>
      <c r="K91" s="12">
        <f t="shared" si="5"/>
        <v>-0.94286284349057092</v>
      </c>
    </row>
    <row r="92" spans="2:11" x14ac:dyDescent="0.2">
      <c r="B92">
        <f>+'Aggregate Screens'!A87</f>
        <v>197</v>
      </c>
      <c r="C92" t="str">
        <f>+'Aggregate Screens'!B87</f>
        <v>CAPITAL MEDICAL CENTER</v>
      </c>
      <c r="D92" s="10">
        <f>ROUND(+'Aggregate Screens'!Q87,0)</f>
        <v>4711624</v>
      </c>
      <c r="E92" s="10">
        <f>ROUND(+'Aggregate Screens'!AN87,0)</f>
        <v>10782</v>
      </c>
      <c r="F92" s="11">
        <f t="shared" si="3"/>
        <v>436.99</v>
      </c>
      <c r="G92" s="10">
        <f>ROUND(+'Aggregate Screens'!Q193,0)</f>
        <v>4710857</v>
      </c>
      <c r="H92" s="10">
        <f>ROUND(+'Aggregate Screens'!AN193,0)</f>
        <v>10932</v>
      </c>
      <c r="I92" s="11">
        <f t="shared" si="4"/>
        <v>430.92</v>
      </c>
      <c r="K92" s="12">
        <f t="shared" si="5"/>
        <v>-1.3890478042975829E-2</v>
      </c>
    </row>
    <row r="93" spans="2:11" x14ac:dyDescent="0.2">
      <c r="B93">
        <f>+'Aggregate Screens'!A88</f>
        <v>198</v>
      </c>
      <c r="C93" t="str">
        <f>+'Aggregate Screens'!B88</f>
        <v>SUNNYSIDE COMMUNITY HOSPITAL</v>
      </c>
      <c r="D93" s="10">
        <f>ROUND(+'Aggregate Screens'!Q88,0)</f>
        <v>7124773</v>
      </c>
      <c r="E93" s="10">
        <f>ROUND(+'Aggregate Screens'!AN88,0)</f>
        <v>4751</v>
      </c>
      <c r="F93" s="11">
        <f t="shared" si="3"/>
        <v>1499.64</v>
      </c>
      <c r="G93" s="10">
        <f>ROUND(+'Aggregate Screens'!Q194,0)</f>
        <v>6479170</v>
      </c>
      <c r="H93" s="10">
        <f>ROUND(+'Aggregate Screens'!AN194,0)</f>
        <v>6879</v>
      </c>
      <c r="I93" s="11">
        <f t="shared" si="4"/>
        <v>941.88</v>
      </c>
      <c r="K93" s="12">
        <f t="shared" si="5"/>
        <v>-0.37192926302312557</v>
      </c>
    </row>
    <row r="94" spans="2:11" x14ac:dyDescent="0.2">
      <c r="B94">
        <f>+'Aggregate Screens'!A89</f>
        <v>199</v>
      </c>
      <c r="C94" t="str">
        <f>+'Aggregate Screens'!B89</f>
        <v>TOPPENISH COMMUNITY HOSPITAL</v>
      </c>
      <c r="D94" s="10">
        <f>ROUND(+'Aggregate Screens'!Q89,0)</f>
        <v>2380299</v>
      </c>
      <c r="E94" s="10">
        <f>ROUND(+'Aggregate Screens'!AN89,0)</f>
        <v>2379</v>
      </c>
      <c r="F94" s="11">
        <f t="shared" si="3"/>
        <v>1000.55</v>
      </c>
      <c r="G94" s="10">
        <f>ROUND(+'Aggregate Screens'!Q195,0)</f>
        <v>2474972</v>
      </c>
      <c r="H94" s="10">
        <f>ROUND(+'Aggregate Screens'!AN195,0)</f>
        <v>2641</v>
      </c>
      <c r="I94" s="11">
        <f t="shared" si="4"/>
        <v>937.13</v>
      </c>
      <c r="K94" s="12">
        <f t="shared" si="5"/>
        <v>-6.3385138174004263E-2</v>
      </c>
    </row>
    <row r="95" spans="2:11" x14ac:dyDescent="0.2">
      <c r="B95">
        <f>+'Aggregate Screens'!A90</f>
        <v>201</v>
      </c>
      <c r="C95" t="str">
        <f>+'Aggregate Screens'!B90</f>
        <v>ST FRANCIS COMMUNITY HOSPITAL</v>
      </c>
      <c r="D95" s="10">
        <f>ROUND(+'Aggregate Screens'!Q90,0)</f>
        <v>18559410</v>
      </c>
      <c r="E95" s="10">
        <f>ROUND(+'Aggregate Screens'!AN90,0)</f>
        <v>13448</v>
      </c>
      <c r="F95" s="11">
        <f t="shared" si="3"/>
        <v>1380.09</v>
      </c>
      <c r="G95" s="10">
        <f>ROUND(+'Aggregate Screens'!Q196,0)</f>
        <v>18233577</v>
      </c>
      <c r="H95" s="10">
        <f>ROUND(+'Aggregate Screens'!AN196,0)</f>
        <v>16937</v>
      </c>
      <c r="I95" s="11">
        <f t="shared" si="4"/>
        <v>1076.55</v>
      </c>
      <c r="K95" s="12">
        <f t="shared" si="5"/>
        <v>-0.2199421776840641</v>
      </c>
    </row>
    <row r="96" spans="2:11" x14ac:dyDescent="0.2">
      <c r="B96">
        <f>+'Aggregate Screens'!A91</f>
        <v>202</v>
      </c>
      <c r="C96" t="str">
        <f>+'Aggregate Screens'!B91</f>
        <v>REGIONAL HOSPITAL</v>
      </c>
      <c r="D96" s="10">
        <f>ROUND(+'Aggregate Screens'!Q91,0)</f>
        <v>1162882</v>
      </c>
      <c r="E96" s="10">
        <f>ROUND(+'Aggregate Screens'!AN91,0)</f>
        <v>357</v>
      </c>
      <c r="F96" s="11">
        <f t="shared" si="3"/>
        <v>3257.37</v>
      </c>
      <c r="G96" s="10">
        <f>ROUND(+'Aggregate Screens'!Q197,0)</f>
        <v>2473694</v>
      </c>
      <c r="H96" s="10">
        <f>ROUND(+'Aggregate Screens'!AN197,0)</f>
        <v>663</v>
      </c>
      <c r="I96" s="11">
        <f t="shared" si="4"/>
        <v>3731.06</v>
      </c>
      <c r="K96" s="12">
        <f t="shared" si="5"/>
        <v>0.1454209991496207</v>
      </c>
    </row>
    <row r="97" spans="2:11" x14ac:dyDescent="0.2">
      <c r="B97">
        <f>+'Aggregate Screens'!A92</f>
        <v>204</v>
      </c>
      <c r="C97" t="str">
        <f>+'Aggregate Screens'!B92</f>
        <v>SEATTLE CANCER CARE ALLIANCE</v>
      </c>
      <c r="D97" s="10">
        <f>ROUND(+'Aggregate Screens'!Q92,0)</f>
        <v>20185543</v>
      </c>
      <c r="E97" s="10">
        <f>ROUND(+'Aggregate Screens'!AN92,0)</f>
        <v>14365</v>
      </c>
      <c r="F97" s="11">
        <f t="shared" si="3"/>
        <v>1405.19</v>
      </c>
      <c r="G97" s="10">
        <f>ROUND(+'Aggregate Screens'!Q198,0)</f>
        <v>24291826</v>
      </c>
      <c r="H97" s="10">
        <f>ROUND(+'Aggregate Screens'!AN198,0)</f>
        <v>15771</v>
      </c>
      <c r="I97" s="11">
        <f t="shared" si="4"/>
        <v>1540.28</v>
      </c>
      <c r="K97" s="12">
        <f t="shared" si="5"/>
        <v>9.6136465531351467E-2</v>
      </c>
    </row>
    <row r="98" spans="2:11" x14ac:dyDescent="0.2">
      <c r="B98">
        <f>+'Aggregate Screens'!A93</f>
        <v>205</v>
      </c>
      <c r="C98" t="str">
        <f>+'Aggregate Screens'!B93</f>
        <v>WENATCHEE VALLEY HOSPITAL</v>
      </c>
      <c r="D98" s="10">
        <f>ROUND(+'Aggregate Screens'!Q93,0)</f>
        <v>16581008</v>
      </c>
      <c r="E98" s="10">
        <f>ROUND(+'Aggregate Screens'!AN93,0)</f>
        <v>27379</v>
      </c>
      <c r="F98" s="11">
        <f t="shared" si="3"/>
        <v>605.61</v>
      </c>
      <c r="G98" s="10">
        <f>ROUND(+'Aggregate Screens'!Q199,0)</f>
        <v>18295195</v>
      </c>
      <c r="H98" s="10">
        <f>ROUND(+'Aggregate Screens'!AN199,0)</f>
        <v>24216</v>
      </c>
      <c r="I98" s="11">
        <f t="shared" si="4"/>
        <v>755.5</v>
      </c>
      <c r="K98" s="12">
        <f t="shared" si="5"/>
        <v>0.2475025181222239</v>
      </c>
    </row>
    <row r="99" spans="2:11" x14ac:dyDescent="0.2">
      <c r="B99">
        <f>+'Aggregate Screens'!A94</f>
        <v>206</v>
      </c>
      <c r="C99" t="str">
        <f>+'Aggregate Screens'!B94</f>
        <v>PEACEHEALTH UNITED GENERAL MEDICAL CENTER</v>
      </c>
      <c r="D99" s="10">
        <f>ROUND(+'Aggregate Screens'!Q94,0)</f>
        <v>823167</v>
      </c>
      <c r="E99" s="10">
        <f>ROUND(+'Aggregate Screens'!AN94,0)</f>
        <v>838</v>
      </c>
      <c r="F99" s="11">
        <f t="shared" si="3"/>
        <v>982.3</v>
      </c>
      <c r="G99" s="10">
        <f>ROUND(+'Aggregate Screens'!Q200,0)</f>
        <v>3524838</v>
      </c>
      <c r="H99" s="10">
        <f>ROUND(+'Aggregate Screens'!AN200,0)</f>
        <v>3056</v>
      </c>
      <c r="I99" s="11">
        <f t="shared" si="4"/>
        <v>1153.42</v>
      </c>
      <c r="K99" s="12">
        <f t="shared" si="5"/>
        <v>0.17420340018324354</v>
      </c>
    </row>
    <row r="100" spans="2:11" x14ac:dyDescent="0.2">
      <c r="B100">
        <f>+'Aggregate Screens'!A95</f>
        <v>207</v>
      </c>
      <c r="C100" t="str">
        <f>+'Aggregate Screens'!B95</f>
        <v>SKAGIT VALLEY HOSPITAL</v>
      </c>
      <c r="D100" s="10">
        <f>ROUND(+'Aggregate Screens'!Q95,0)</f>
        <v>22568940</v>
      </c>
      <c r="E100" s="10">
        <f>ROUND(+'Aggregate Screens'!AN95,0)</f>
        <v>21501</v>
      </c>
      <c r="F100" s="11">
        <f t="shared" si="3"/>
        <v>1049.67</v>
      </c>
      <c r="G100" s="10">
        <f>ROUND(+'Aggregate Screens'!Q201,0)</f>
        <v>26689865</v>
      </c>
      <c r="H100" s="10">
        <f>ROUND(+'Aggregate Screens'!AN201,0)</f>
        <v>19905</v>
      </c>
      <c r="I100" s="11">
        <f t="shared" si="4"/>
        <v>1340.86</v>
      </c>
      <c r="K100" s="12">
        <f t="shared" si="5"/>
        <v>0.27741099583678652</v>
      </c>
    </row>
    <row r="101" spans="2:11" x14ac:dyDescent="0.2">
      <c r="B101">
        <f>+'Aggregate Screens'!A96</f>
        <v>208</v>
      </c>
      <c r="C101" t="str">
        <f>+'Aggregate Screens'!B96</f>
        <v>LEGACY SALMON CREEK HOSPITAL</v>
      </c>
      <c r="D101" s="10">
        <f>ROUND(+'Aggregate Screens'!Q96,0)</f>
        <v>29108185</v>
      </c>
      <c r="E101" s="10">
        <f>ROUND(+'Aggregate Screens'!AN96,0)</f>
        <v>19284</v>
      </c>
      <c r="F101" s="11">
        <f t="shared" si="3"/>
        <v>1509.45</v>
      </c>
      <c r="G101" s="10">
        <f>ROUND(+'Aggregate Screens'!Q202,0)</f>
        <v>32488930</v>
      </c>
      <c r="H101" s="10">
        <f>ROUND(+'Aggregate Screens'!AN202,0)</f>
        <v>23709</v>
      </c>
      <c r="I101" s="11">
        <f t="shared" si="4"/>
        <v>1370.32</v>
      </c>
      <c r="K101" s="12">
        <f t="shared" si="5"/>
        <v>-9.2172645665639874E-2</v>
      </c>
    </row>
    <row r="102" spans="2:11" x14ac:dyDescent="0.2">
      <c r="B102">
        <f>+'Aggregate Screens'!A97</f>
        <v>209</v>
      </c>
      <c r="C102" t="str">
        <f>+'Aggregate Screens'!B97</f>
        <v>ST ANTHONY HOSPITAL</v>
      </c>
      <c r="D102" s="10">
        <f>ROUND(+'Aggregate Screens'!Q97,0)</f>
        <v>9679811</v>
      </c>
      <c r="E102" s="10">
        <f>ROUND(+'Aggregate Screens'!AN97,0)</f>
        <v>9720</v>
      </c>
      <c r="F102" s="11">
        <f t="shared" si="3"/>
        <v>995.87</v>
      </c>
      <c r="G102" s="10">
        <f>ROUND(+'Aggregate Screens'!Q203,0)</f>
        <v>9994038</v>
      </c>
      <c r="H102" s="10">
        <f>ROUND(+'Aggregate Screens'!AN203,0)</f>
        <v>10979</v>
      </c>
      <c r="I102" s="11">
        <f t="shared" si="4"/>
        <v>910.29</v>
      </c>
      <c r="K102" s="12">
        <f t="shared" si="5"/>
        <v>-8.5934911183186635E-2</v>
      </c>
    </row>
    <row r="103" spans="2:11" x14ac:dyDescent="0.2">
      <c r="B103">
        <f>+'Aggregate Screens'!A98</f>
        <v>210</v>
      </c>
      <c r="C103" t="str">
        <f>+'Aggregate Screens'!B98</f>
        <v>SWEDISH MEDICAL CENTER - ISSAQUAH CAMPUS</v>
      </c>
      <c r="D103" s="10">
        <f>ROUND(+'Aggregate Screens'!Q98,0)</f>
        <v>11852297</v>
      </c>
      <c r="E103" s="10">
        <f>ROUND(+'Aggregate Screens'!AN98,0)</f>
        <v>9423</v>
      </c>
      <c r="F103" s="11">
        <f t="shared" si="3"/>
        <v>1257.81</v>
      </c>
      <c r="G103" s="10">
        <f>ROUND(+'Aggregate Screens'!Q204,0)</f>
        <v>3624963</v>
      </c>
      <c r="H103" s="10">
        <f>ROUND(+'Aggregate Screens'!AN204,0)</f>
        <v>13006</v>
      </c>
      <c r="I103" s="11">
        <f t="shared" si="4"/>
        <v>278.70999999999998</v>
      </c>
      <c r="K103" s="12">
        <f t="shared" si="5"/>
        <v>-0.77841645399543657</v>
      </c>
    </row>
    <row r="104" spans="2:11" x14ac:dyDescent="0.2">
      <c r="B104">
        <f>+'Aggregate Screens'!A99</f>
        <v>211</v>
      </c>
      <c r="C104" t="str">
        <f>+'Aggregate Screens'!B99</f>
        <v>PEACEHEALTH PEACE ISLAND MEDICAL CENTER</v>
      </c>
      <c r="D104" s="10">
        <f>ROUND(+'Aggregate Screens'!Q99,0)</f>
        <v>1049184</v>
      </c>
      <c r="E104" s="10">
        <f>ROUND(+'Aggregate Screens'!AN99,0)</f>
        <v>886</v>
      </c>
      <c r="F104" s="11">
        <f t="shared" si="3"/>
        <v>1184.18</v>
      </c>
      <c r="G104" s="10">
        <f>ROUND(+'Aggregate Screens'!Q205,0)</f>
        <v>1062541</v>
      </c>
      <c r="H104" s="10">
        <f>ROUND(+'Aggregate Screens'!AN205,0)</f>
        <v>1050</v>
      </c>
      <c r="I104" s="11">
        <f t="shared" si="4"/>
        <v>1011.94</v>
      </c>
      <c r="K104" s="12">
        <f t="shared" si="5"/>
        <v>-0.14545086051107092</v>
      </c>
    </row>
    <row r="105" spans="2:11" x14ac:dyDescent="0.2">
      <c r="B105">
        <f>+'Aggregate Screens'!A100</f>
        <v>904</v>
      </c>
      <c r="C105" t="str">
        <f>+'Aggregate Screens'!B100</f>
        <v>BHC FAIRFAX HOSPITAL</v>
      </c>
      <c r="D105" s="10">
        <f>ROUND(+'Aggregate Screens'!Q100,0)</f>
        <v>2956939</v>
      </c>
      <c r="E105" s="10">
        <f>ROUND(+'Aggregate Screens'!AN100,0)</f>
        <v>2770</v>
      </c>
      <c r="F105" s="11">
        <f t="shared" si="3"/>
        <v>1067.49</v>
      </c>
      <c r="G105" s="10">
        <f>ROUND(+'Aggregate Screens'!Q206,0)</f>
        <v>3570037</v>
      </c>
      <c r="H105" s="10">
        <f>ROUND(+'Aggregate Screens'!AN206,0)</f>
        <v>3639</v>
      </c>
      <c r="I105" s="11">
        <f t="shared" si="4"/>
        <v>981.05</v>
      </c>
      <c r="K105" s="12">
        <f t="shared" si="5"/>
        <v>-8.0974997423863493E-2</v>
      </c>
    </row>
    <row r="106" spans="2:11" x14ac:dyDescent="0.2">
      <c r="B106">
        <f>+'Aggregate Screens'!A101</f>
        <v>915</v>
      </c>
      <c r="C106" t="str">
        <f>+'Aggregate Screens'!B101</f>
        <v>LOURDES COUNSELING CENTER</v>
      </c>
      <c r="D106" s="10">
        <f>ROUND(+'Aggregate Screens'!Q101,0)</f>
        <v>2040280</v>
      </c>
      <c r="E106" s="10">
        <f>ROUND(+'Aggregate Screens'!AN101,0)</f>
        <v>702</v>
      </c>
      <c r="F106" s="11">
        <f t="shared" si="3"/>
        <v>2906.38</v>
      </c>
      <c r="G106" s="10">
        <f>ROUND(+'Aggregate Screens'!Q207,0)</f>
        <v>2723427</v>
      </c>
      <c r="H106" s="10">
        <f>ROUND(+'Aggregate Screens'!AN207,0)</f>
        <v>845</v>
      </c>
      <c r="I106" s="11">
        <f t="shared" si="4"/>
        <v>3222.99</v>
      </c>
      <c r="K106" s="12">
        <f t="shared" si="5"/>
        <v>0.10893620242363333</v>
      </c>
    </row>
    <row r="107" spans="2:11" x14ac:dyDescent="0.2">
      <c r="B107">
        <f>+'Aggregate Screens'!A102</f>
        <v>919</v>
      </c>
      <c r="C107" t="str">
        <f>+'Aggregate Screens'!B102</f>
        <v>NAVOS</v>
      </c>
      <c r="D107" s="10">
        <f>ROUND(+'Aggregate Screens'!Q102,0)</f>
        <v>585019</v>
      </c>
      <c r="E107" s="10">
        <f>ROUND(+'Aggregate Screens'!AN102,0)</f>
        <v>688</v>
      </c>
      <c r="F107" s="11">
        <f t="shared" si="3"/>
        <v>850.32</v>
      </c>
      <c r="G107" s="10">
        <f>ROUND(+'Aggregate Screens'!Q208,0)</f>
        <v>609568</v>
      </c>
      <c r="H107" s="10">
        <f>ROUND(+'Aggregate Screens'!AN208,0)</f>
        <v>568</v>
      </c>
      <c r="I107" s="11">
        <f t="shared" si="4"/>
        <v>1073.18</v>
      </c>
      <c r="K107" s="12">
        <f t="shared" si="5"/>
        <v>0.2620895662809295</v>
      </c>
    </row>
    <row r="108" spans="2:11" x14ac:dyDescent="0.2">
      <c r="B108">
        <f>+'Aggregate Screens'!A103</f>
        <v>921</v>
      </c>
      <c r="C108" t="str">
        <f>+'Aggregate Screens'!B103</f>
        <v>Cascade Behavioral Health</v>
      </c>
      <c r="D108" s="10">
        <f>ROUND(+'Aggregate Screens'!Q103,0)</f>
        <v>1512955</v>
      </c>
      <c r="E108" s="10">
        <f>ROUND(+'Aggregate Screens'!AN103,0)</f>
        <v>664</v>
      </c>
      <c r="F108" s="11">
        <f t="shared" si="3"/>
        <v>2278.5500000000002</v>
      </c>
      <c r="G108" s="10">
        <f>ROUND(+'Aggregate Screens'!Q209,0)</f>
        <v>1970028</v>
      </c>
      <c r="H108" s="10">
        <f>ROUND(+'Aggregate Screens'!AN209,0)</f>
        <v>1144</v>
      </c>
      <c r="I108" s="11">
        <f t="shared" si="4"/>
        <v>1722.05</v>
      </c>
      <c r="K108" s="12">
        <f t="shared" si="5"/>
        <v>-0.2442342717956596</v>
      </c>
    </row>
    <row r="109" spans="2:11" x14ac:dyDescent="0.2">
      <c r="B109">
        <f>+'Aggregate Screens'!A104</f>
        <v>922</v>
      </c>
      <c r="C109" t="str">
        <f>+'Aggregate Screens'!B104</f>
        <v>FAIRFAX EVERETT</v>
      </c>
      <c r="D109" s="10">
        <f>ROUND(+'Aggregate Screens'!Q104,0)</f>
        <v>103697</v>
      </c>
      <c r="E109" s="10">
        <f>ROUND(+'Aggregate Screens'!AN104,0)</f>
        <v>113</v>
      </c>
      <c r="F109" s="11">
        <f t="shared" si="3"/>
        <v>917.67</v>
      </c>
      <c r="G109" s="10">
        <f>ROUND(+'Aggregate Screens'!Q210,0)</f>
        <v>532063</v>
      </c>
      <c r="H109" s="10">
        <f>ROUND(+'Aggregate Screens'!AN210,0)</f>
        <v>401</v>
      </c>
      <c r="I109" s="11">
        <f t="shared" si="4"/>
        <v>1326.84</v>
      </c>
      <c r="K109" s="12">
        <f t="shared" si="5"/>
        <v>0.44587923763444381</v>
      </c>
    </row>
  </sheetData>
  <phoneticPr fontId="0" type="noConversion"/>
  <printOptions horizontalCentered="1" verticalCentered="1" gridLines="1"/>
  <pageMargins left="0" right="0" top="0" bottom="0" header="0" footer="0"/>
  <pageSetup paperSize="5" scale="7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9"/>
  <sheetViews>
    <sheetView zoomScale="75" workbookViewId="0">
      <selection activeCell="B10" sqref="B10"/>
    </sheetView>
  </sheetViews>
  <sheetFormatPr defaultRowHeight="12" x14ac:dyDescent="0.2"/>
  <cols>
    <col min="1" max="1" width="7.21875" customWidth="1"/>
    <col min="2" max="2" width="6.109375" bestFit="1" customWidth="1"/>
    <col min="3" max="3" width="41.88671875" bestFit="1" customWidth="1"/>
    <col min="4" max="4" width="10.88671875" bestFit="1" customWidth="1"/>
    <col min="5" max="5" width="7.109375" customWidth="1"/>
    <col min="6" max="6" width="8.88671875" bestFit="1" customWidth="1"/>
    <col min="7" max="7" width="10.88671875" bestFit="1" customWidth="1"/>
    <col min="8" max="8" width="7.109375" customWidth="1"/>
    <col min="9" max="9" width="8.88671875" bestFit="1" customWidth="1"/>
    <col min="10" max="10" width="2.6640625" customWidth="1"/>
    <col min="11" max="11" width="8.109375" bestFit="1" customWidth="1"/>
  </cols>
  <sheetData>
    <row r="1" spans="1:11" x14ac:dyDescent="0.2">
      <c r="A1" s="9" t="s">
        <v>35</v>
      </c>
      <c r="B1" s="6"/>
      <c r="C1" s="6"/>
      <c r="D1" s="6"/>
      <c r="E1" s="6"/>
      <c r="F1" s="7"/>
      <c r="G1" s="6"/>
      <c r="H1" s="6"/>
      <c r="I1" s="6"/>
    </row>
    <row r="2" spans="1:11" x14ac:dyDescent="0.2">
      <c r="A2" s="4"/>
      <c r="F2" s="2"/>
      <c r="K2" s="5" t="s">
        <v>71</v>
      </c>
    </row>
    <row r="3" spans="1:11" x14ac:dyDescent="0.2">
      <c r="A3" s="4"/>
      <c r="D3" s="3"/>
      <c r="F3" s="2"/>
      <c r="K3">
        <v>20</v>
      </c>
    </row>
    <row r="4" spans="1:11" x14ac:dyDescent="0.2">
      <c r="A4" s="7" t="s">
        <v>29</v>
      </c>
      <c r="B4" s="6"/>
      <c r="C4" s="6"/>
      <c r="D4" s="6"/>
      <c r="E4" s="7"/>
      <c r="F4" s="6"/>
      <c r="G4" s="6"/>
      <c r="H4" s="6"/>
      <c r="I4" s="6"/>
    </row>
    <row r="5" spans="1:11" x14ac:dyDescent="0.2">
      <c r="A5" s="7" t="s">
        <v>64</v>
      </c>
      <c r="B5" s="6"/>
      <c r="C5" s="6"/>
      <c r="D5" s="6"/>
      <c r="E5" s="7"/>
      <c r="F5" s="6"/>
      <c r="G5" s="6"/>
      <c r="H5" s="6"/>
      <c r="I5" s="6"/>
    </row>
    <row r="7" spans="1:11" x14ac:dyDescent="0.2">
      <c r="E7" s="76">
        <f>ROUND(+'Aggregate Screens'!C5,0)</f>
        <v>2014</v>
      </c>
      <c r="F7" s="5">
        <f>+E7</f>
        <v>2014</v>
      </c>
      <c r="G7" s="5"/>
      <c r="H7" s="2">
        <f>+F7+1</f>
        <v>2015</v>
      </c>
      <c r="I7" s="5">
        <f>+H7</f>
        <v>2015</v>
      </c>
    </row>
    <row r="8" spans="1:11" x14ac:dyDescent="0.2">
      <c r="A8" s="5"/>
      <c r="B8" s="5"/>
      <c r="C8" s="5"/>
      <c r="D8" s="2" t="s">
        <v>186</v>
      </c>
      <c r="F8" s="14" t="s">
        <v>182</v>
      </c>
      <c r="G8" s="2" t="s">
        <v>186</v>
      </c>
      <c r="I8" s="14" t="s">
        <v>182</v>
      </c>
      <c r="K8" s="5" t="s">
        <v>21</v>
      </c>
    </row>
    <row r="9" spans="1:11" x14ac:dyDescent="0.2">
      <c r="A9" s="5"/>
      <c r="B9" s="5" t="s">
        <v>51</v>
      </c>
      <c r="C9" s="5" t="s">
        <v>52</v>
      </c>
      <c r="D9" s="2" t="s">
        <v>36</v>
      </c>
      <c r="E9" s="2" t="s">
        <v>3</v>
      </c>
      <c r="F9" s="2" t="s">
        <v>3</v>
      </c>
      <c r="G9" s="2" t="s">
        <v>36</v>
      </c>
      <c r="H9" s="2" t="s">
        <v>3</v>
      </c>
      <c r="I9" s="2" t="s">
        <v>3</v>
      </c>
      <c r="K9" s="5" t="s">
        <v>181</v>
      </c>
    </row>
    <row r="10" spans="1:11" x14ac:dyDescent="0.2">
      <c r="B10">
        <f>+'Aggregate Screens'!A5</f>
        <v>1</v>
      </c>
      <c r="C10" t="str">
        <f>+'Aggregate Screens'!B5</f>
        <v>SWEDISH MEDICAL CENTER - FIRST HILL</v>
      </c>
      <c r="D10" s="10">
        <f>ROUND(+'Aggregate Screens'!R5,0)</f>
        <v>18850353</v>
      </c>
      <c r="E10" s="10">
        <f>ROUND(+'Aggregate Screens'!AN5,0)</f>
        <v>54386</v>
      </c>
      <c r="F10" s="11">
        <f>IF(D10=0,"",IF(E10=0,"",ROUND(D10/E10,2)))</f>
        <v>346.6</v>
      </c>
      <c r="G10" s="10">
        <f>ROUND(+'Aggregate Screens'!R111,0)</f>
        <v>24542553</v>
      </c>
      <c r="H10" s="10">
        <f>ROUND(+'Aggregate Screens'!AN111,0)</f>
        <v>67394</v>
      </c>
      <c r="I10" s="11">
        <f>IF(G10=0,"",IF(H10=0,"",ROUND(G10/H10,2)))</f>
        <v>364.17</v>
      </c>
      <c r="K10" s="12">
        <f>IF(D10=0,"",IF(E10=0,"",IF(G10=0,"",IF(H10=0,"",+I10/F10-1))))</f>
        <v>5.0692440854010368E-2</v>
      </c>
    </row>
    <row r="11" spans="1:11" x14ac:dyDescent="0.2">
      <c r="B11">
        <f>+'Aggregate Screens'!A6</f>
        <v>3</v>
      </c>
      <c r="C11" t="str">
        <f>+'Aggregate Screens'!B6</f>
        <v>SWEDISH MEDICAL CENTER - CHERRY HILL</v>
      </c>
      <c r="D11" s="10">
        <f>ROUND(+'Aggregate Screens'!R6,0)</f>
        <v>8570510</v>
      </c>
      <c r="E11" s="10">
        <f>ROUND(+'Aggregate Screens'!AN6,0)</f>
        <v>28590</v>
      </c>
      <c r="F11" s="11">
        <f t="shared" ref="F11:F74" si="0">IF(D11=0,"",IF(E11=0,"",ROUND(D11/E11,2)))</f>
        <v>299.77</v>
      </c>
      <c r="G11" s="10">
        <f>ROUND(+'Aggregate Screens'!R112,0)</f>
        <v>11829130</v>
      </c>
      <c r="H11" s="10">
        <f>ROUND(+'Aggregate Screens'!AN112,0)</f>
        <v>28638</v>
      </c>
      <c r="I11" s="11">
        <f t="shared" ref="I11:I74" si="1">IF(G11=0,"",IF(H11=0,"",ROUND(G11/H11,2)))</f>
        <v>413.06</v>
      </c>
      <c r="K11" s="12">
        <f t="shared" ref="K11:K74" si="2">IF(D11=0,"",IF(E11=0,"",IF(G11=0,"",IF(H11=0,"",+I11/F11-1))))</f>
        <v>0.37792307435700723</v>
      </c>
    </row>
    <row r="12" spans="1:11" x14ac:dyDescent="0.2">
      <c r="B12">
        <f>+'Aggregate Screens'!A7</f>
        <v>8</v>
      </c>
      <c r="C12" t="str">
        <f>+'Aggregate Screens'!B7</f>
        <v>KLICKITAT VALLEY HEALTH</v>
      </c>
      <c r="D12" s="10">
        <f>ROUND(+'Aggregate Screens'!R7,0)</f>
        <v>2141770</v>
      </c>
      <c r="E12" s="10">
        <f>ROUND(+'Aggregate Screens'!AN7,0)</f>
        <v>1141</v>
      </c>
      <c r="F12" s="11">
        <f t="shared" si="0"/>
        <v>1877.1</v>
      </c>
      <c r="G12" s="10">
        <f>ROUND(+'Aggregate Screens'!R113,0)</f>
        <v>2034773</v>
      </c>
      <c r="H12" s="10">
        <f>ROUND(+'Aggregate Screens'!AN113,0)</f>
        <v>1089</v>
      </c>
      <c r="I12" s="11">
        <f t="shared" si="1"/>
        <v>1868.48</v>
      </c>
      <c r="K12" s="12">
        <f t="shared" si="2"/>
        <v>-4.5921900804432036E-3</v>
      </c>
    </row>
    <row r="13" spans="1:11" x14ac:dyDescent="0.2">
      <c r="B13">
        <f>+'Aggregate Screens'!A8</f>
        <v>10</v>
      </c>
      <c r="C13" t="str">
        <f>+'Aggregate Screens'!B8</f>
        <v>VIRGINIA MASON MEDICAL CENTER</v>
      </c>
      <c r="D13" s="10">
        <f>ROUND(+'Aggregate Screens'!R8,0)</f>
        <v>11032897</v>
      </c>
      <c r="E13" s="10">
        <f>ROUND(+'Aggregate Screens'!AN8,0)</f>
        <v>36445</v>
      </c>
      <c r="F13" s="11">
        <f t="shared" si="0"/>
        <v>302.73</v>
      </c>
      <c r="G13" s="10">
        <f>ROUND(+'Aggregate Screens'!R114,0)</f>
        <v>12115136</v>
      </c>
      <c r="H13" s="10">
        <f>ROUND(+'Aggregate Screens'!AN114,0)</f>
        <v>67662</v>
      </c>
      <c r="I13" s="11">
        <f t="shared" si="1"/>
        <v>179.05</v>
      </c>
      <c r="K13" s="12">
        <f t="shared" si="2"/>
        <v>-0.40854887193208467</v>
      </c>
    </row>
    <row r="14" spans="1:11" x14ac:dyDescent="0.2">
      <c r="B14">
        <f>+'Aggregate Screens'!A9</f>
        <v>14</v>
      </c>
      <c r="C14" t="str">
        <f>+'Aggregate Screens'!B9</f>
        <v>SEATTLE CHILDRENS HOSPITAL</v>
      </c>
      <c r="D14" s="10">
        <f>ROUND(+'Aggregate Screens'!R9,0)</f>
        <v>7752356</v>
      </c>
      <c r="E14" s="10">
        <f>ROUND(+'Aggregate Screens'!AN9,0)</f>
        <v>31607</v>
      </c>
      <c r="F14" s="11">
        <f t="shared" si="0"/>
        <v>245.27</v>
      </c>
      <c r="G14" s="10">
        <f>ROUND(+'Aggregate Screens'!R115,0)</f>
        <v>0</v>
      </c>
      <c r="H14" s="10">
        <f>ROUND(+'Aggregate Screens'!AN115,0)</f>
        <v>33789</v>
      </c>
      <c r="I14" s="11" t="str">
        <f t="shared" si="1"/>
        <v/>
      </c>
      <c r="K14" s="12" t="str">
        <f t="shared" si="2"/>
        <v/>
      </c>
    </row>
    <row r="15" spans="1:11" x14ac:dyDescent="0.2">
      <c r="B15">
        <f>+'Aggregate Screens'!A10</f>
        <v>20</v>
      </c>
      <c r="C15" t="str">
        <f>+'Aggregate Screens'!B10</f>
        <v>GROUP HEALTH CENTRAL HOSPITAL</v>
      </c>
      <c r="D15" s="10">
        <f>ROUND(+'Aggregate Screens'!R10,0)</f>
        <v>0</v>
      </c>
      <c r="E15" s="10">
        <f>ROUND(+'Aggregate Screens'!AN10,0)</f>
        <v>980</v>
      </c>
      <c r="F15" s="11" t="str">
        <f t="shared" si="0"/>
        <v/>
      </c>
      <c r="G15" s="10">
        <f>ROUND(+'Aggregate Screens'!R116,0)</f>
        <v>0</v>
      </c>
      <c r="H15" s="10">
        <f>ROUND(+'Aggregate Screens'!AN116,0)</f>
        <v>570</v>
      </c>
      <c r="I15" s="11" t="str">
        <f t="shared" si="1"/>
        <v/>
      </c>
      <c r="K15" s="12" t="str">
        <f t="shared" si="2"/>
        <v/>
      </c>
    </row>
    <row r="16" spans="1:11" x14ac:dyDescent="0.2">
      <c r="B16">
        <f>+'Aggregate Screens'!A11</f>
        <v>21</v>
      </c>
      <c r="C16" t="str">
        <f>+'Aggregate Screens'!B11</f>
        <v>NEWPORT HOSPITAL AND HEALTH SERVICES</v>
      </c>
      <c r="D16" s="10">
        <f>ROUND(+'Aggregate Screens'!R11,0)</f>
        <v>1003755</v>
      </c>
      <c r="E16" s="10">
        <f>ROUND(+'Aggregate Screens'!AN11,0)</f>
        <v>1785</v>
      </c>
      <c r="F16" s="11">
        <f t="shared" si="0"/>
        <v>562.33000000000004</v>
      </c>
      <c r="G16" s="10">
        <f>ROUND(+'Aggregate Screens'!R117,0)</f>
        <v>822527</v>
      </c>
      <c r="H16" s="10">
        <f>ROUND(+'Aggregate Screens'!AN117,0)</f>
        <v>2056</v>
      </c>
      <c r="I16" s="11">
        <f t="shared" si="1"/>
        <v>400.06</v>
      </c>
      <c r="K16" s="12">
        <f t="shared" si="2"/>
        <v>-0.28856721142389707</v>
      </c>
    </row>
    <row r="17" spans="2:11" x14ac:dyDescent="0.2">
      <c r="B17">
        <f>+'Aggregate Screens'!A12</f>
        <v>22</v>
      </c>
      <c r="C17" t="str">
        <f>+'Aggregate Screens'!B12</f>
        <v>LOURDES MEDICAL CENTER</v>
      </c>
      <c r="D17" s="10">
        <f>ROUND(+'Aggregate Screens'!R12,0)</f>
        <v>5313505</v>
      </c>
      <c r="E17" s="10">
        <f>ROUND(+'Aggregate Screens'!AN12,0)</f>
        <v>5451</v>
      </c>
      <c r="F17" s="11">
        <f t="shared" si="0"/>
        <v>974.78</v>
      </c>
      <c r="G17" s="10">
        <f>ROUND(+'Aggregate Screens'!R118,0)</f>
        <v>5748845</v>
      </c>
      <c r="H17" s="10">
        <f>ROUND(+'Aggregate Screens'!AN118,0)</f>
        <v>5984</v>
      </c>
      <c r="I17" s="11">
        <f t="shared" si="1"/>
        <v>960.7</v>
      </c>
      <c r="K17" s="12">
        <f t="shared" si="2"/>
        <v>-1.4444284864276957E-2</v>
      </c>
    </row>
    <row r="18" spans="2:11" x14ac:dyDescent="0.2">
      <c r="B18">
        <f>+'Aggregate Screens'!A13</f>
        <v>23</v>
      </c>
      <c r="C18" t="str">
        <f>+'Aggregate Screens'!B13</f>
        <v>THREE RIVERS HOSPITAL</v>
      </c>
      <c r="D18" s="10">
        <f>ROUND(+'Aggregate Screens'!R13,0)</f>
        <v>1205045</v>
      </c>
      <c r="E18" s="10">
        <f>ROUND(+'Aggregate Screens'!AN13,0)</f>
        <v>954</v>
      </c>
      <c r="F18" s="11">
        <f t="shared" si="0"/>
        <v>1263.1500000000001</v>
      </c>
      <c r="G18" s="10">
        <f>ROUND(+'Aggregate Screens'!R119,0)</f>
        <v>1629401</v>
      </c>
      <c r="H18" s="10">
        <f>ROUND(+'Aggregate Screens'!AN119,0)</f>
        <v>991</v>
      </c>
      <c r="I18" s="11">
        <f t="shared" si="1"/>
        <v>1644.2</v>
      </c>
      <c r="K18" s="12">
        <f t="shared" si="2"/>
        <v>0.30166646874876291</v>
      </c>
    </row>
    <row r="19" spans="2:11" x14ac:dyDescent="0.2">
      <c r="B19">
        <f>+'Aggregate Screens'!A14</f>
        <v>26</v>
      </c>
      <c r="C19" t="str">
        <f>+'Aggregate Screens'!B14</f>
        <v>PEACEHEALTH ST JOHN MEDICAL CENTER</v>
      </c>
      <c r="D19" s="10">
        <f>ROUND(+'Aggregate Screens'!R14,0)</f>
        <v>113249</v>
      </c>
      <c r="E19" s="10">
        <f>ROUND(+'Aggregate Screens'!AN14,0)</f>
        <v>20321</v>
      </c>
      <c r="F19" s="11">
        <f t="shared" si="0"/>
        <v>5.57</v>
      </c>
      <c r="G19" s="10">
        <f>ROUND(+'Aggregate Screens'!R120,0)</f>
        <v>0</v>
      </c>
      <c r="H19" s="10">
        <f>ROUND(+'Aggregate Screens'!AN120,0)</f>
        <v>20706</v>
      </c>
      <c r="I19" s="11" t="str">
        <f t="shared" si="1"/>
        <v/>
      </c>
      <c r="K19" s="12" t="str">
        <f t="shared" si="2"/>
        <v/>
      </c>
    </row>
    <row r="20" spans="2:11" x14ac:dyDescent="0.2">
      <c r="B20">
        <f>+'Aggregate Screens'!A15</f>
        <v>29</v>
      </c>
      <c r="C20" t="str">
        <f>+'Aggregate Screens'!B15</f>
        <v>HARBORVIEW MEDICAL CENTER</v>
      </c>
      <c r="D20" s="10">
        <f>ROUND(+'Aggregate Screens'!R15,0)</f>
        <v>23349000</v>
      </c>
      <c r="E20" s="10">
        <f>ROUND(+'Aggregate Screens'!AN15,0)</f>
        <v>43257</v>
      </c>
      <c r="F20" s="11">
        <f t="shared" si="0"/>
        <v>539.77</v>
      </c>
      <c r="G20" s="10">
        <f>ROUND(+'Aggregate Screens'!R121,0)</f>
        <v>23854987</v>
      </c>
      <c r="H20" s="10">
        <f>ROUND(+'Aggregate Screens'!AN121,0)</f>
        <v>44458</v>
      </c>
      <c r="I20" s="11">
        <f t="shared" si="1"/>
        <v>536.57000000000005</v>
      </c>
      <c r="K20" s="12">
        <f t="shared" si="2"/>
        <v>-5.9284510069101959E-3</v>
      </c>
    </row>
    <row r="21" spans="2:11" x14ac:dyDescent="0.2">
      <c r="B21">
        <f>+'Aggregate Screens'!A16</f>
        <v>32</v>
      </c>
      <c r="C21" t="str">
        <f>+'Aggregate Screens'!B16</f>
        <v>ST JOSEPH MEDICAL CENTER</v>
      </c>
      <c r="D21" s="10">
        <f>ROUND(+'Aggregate Screens'!R16,0)</f>
        <v>11050346</v>
      </c>
      <c r="E21" s="10">
        <f>ROUND(+'Aggregate Screens'!AN16,0)</f>
        <v>44012</v>
      </c>
      <c r="F21" s="11">
        <f t="shared" si="0"/>
        <v>251.08</v>
      </c>
      <c r="G21" s="10">
        <f>ROUND(+'Aggregate Screens'!R122,0)</f>
        <v>19325131</v>
      </c>
      <c r="H21" s="10">
        <f>ROUND(+'Aggregate Screens'!AN122,0)</f>
        <v>45185</v>
      </c>
      <c r="I21" s="11">
        <f t="shared" si="1"/>
        <v>427.69</v>
      </c>
      <c r="K21" s="12">
        <f t="shared" si="2"/>
        <v>0.70340130635653964</v>
      </c>
    </row>
    <row r="22" spans="2:11" x14ac:dyDescent="0.2">
      <c r="B22">
        <f>+'Aggregate Screens'!A17</f>
        <v>35</v>
      </c>
      <c r="C22" t="str">
        <f>+'Aggregate Screens'!B17</f>
        <v>ST ELIZABETH HOSPITAL</v>
      </c>
      <c r="D22" s="10">
        <f>ROUND(+'Aggregate Screens'!R17,0)</f>
        <v>643133</v>
      </c>
      <c r="E22" s="10">
        <f>ROUND(+'Aggregate Screens'!AN17,0)</f>
        <v>3194</v>
      </c>
      <c r="F22" s="11">
        <f t="shared" si="0"/>
        <v>201.36</v>
      </c>
      <c r="G22" s="10">
        <f>ROUND(+'Aggregate Screens'!R123,0)</f>
        <v>1689800</v>
      </c>
      <c r="H22" s="10">
        <f>ROUND(+'Aggregate Screens'!AN123,0)</f>
        <v>3748</v>
      </c>
      <c r="I22" s="11">
        <f t="shared" si="1"/>
        <v>450.85</v>
      </c>
      <c r="K22" s="12">
        <f t="shared" si="2"/>
        <v>1.2390246324990066</v>
      </c>
    </row>
    <row r="23" spans="2:11" x14ac:dyDescent="0.2">
      <c r="B23">
        <f>+'Aggregate Screens'!A18</f>
        <v>37</v>
      </c>
      <c r="C23" t="str">
        <f>+'Aggregate Screens'!B18</f>
        <v>DEACONESS HOSPITAL</v>
      </c>
      <c r="D23" s="10">
        <f>ROUND(+'Aggregate Screens'!R18,0)</f>
        <v>9082969</v>
      </c>
      <c r="E23" s="10">
        <f>ROUND(+'Aggregate Screens'!AN18,0)</f>
        <v>24757</v>
      </c>
      <c r="F23" s="11">
        <f t="shared" si="0"/>
        <v>366.88</v>
      </c>
      <c r="G23" s="10">
        <f>ROUND(+'Aggregate Screens'!R124,0)</f>
        <v>9218867</v>
      </c>
      <c r="H23" s="10">
        <f>ROUND(+'Aggregate Screens'!AN124,0)</f>
        <v>24271</v>
      </c>
      <c r="I23" s="11">
        <f t="shared" si="1"/>
        <v>379.83</v>
      </c>
      <c r="K23" s="12">
        <f t="shared" si="2"/>
        <v>3.5297645006541645E-2</v>
      </c>
    </row>
    <row r="24" spans="2:11" x14ac:dyDescent="0.2">
      <c r="B24">
        <f>+'Aggregate Screens'!A19</f>
        <v>38</v>
      </c>
      <c r="C24" t="str">
        <f>+'Aggregate Screens'!B19</f>
        <v>OLYMPIC MEDICAL CENTER</v>
      </c>
      <c r="D24" s="10">
        <f>ROUND(+'Aggregate Screens'!R19,0)</f>
        <v>6505171</v>
      </c>
      <c r="E24" s="10">
        <f>ROUND(+'Aggregate Screens'!AN19,0)</f>
        <v>15106</v>
      </c>
      <c r="F24" s="11">
        <f t="shared" si="0"/>
        <v>430.63</v>
      </c>
      <c r="G24" s="10">
        <f>ROUND(+'Aggregate Screens'!R125,0)</f>
        <v>7405696</v>
      </c>
      <c r="H24" s="10">
        <f>ROUND(+'Aggregate Screens'!AN125,0)</f>
        <v>14864</v>
      </c>
      <c r="I24" s="11">
        <f t="shared" si="1"/>
        <v>498.23</v>
      </c>
      <c r="K24" s="12">
        <f t="shared" si="2"/>
        <v>0.15697930938392601</v>
      </c>
    </row>
    <row r="25" spans="2:11" x14ac:dyDescent="0.2">
      <c r="B25">
        <f>+'Aggregate Screens'!A20</f>
        <v>39</v>
      </c>
      <c r="C25" t="str">
        <f>+'Aggregate Screens'!B20</f>
        <v>TRIOS HEALTH</v>
      </c>
      <c r="D25" s="10">
        <f>ROUND(+'Aggregate Screens'!R20,0)</f>
        <v>8083437</v>
      </c>
      <c r="E25" s="10">
        <f>ROUND(+'Aggregate Screens'!AN20,0)</f>
        <v>14697</v>
      </c>
      <c r="F25" s="11">
        <f t="shared" si="0"/>
        <v>550.01</v>
      </c>
      <c r="G25" s="10">
        <f>ROUND(+'Aggregate Screens'!R126,0)</f>
        <v>10751971</v>
      </c>
      <c r="H25" s="10">
        <f>ROUND(+'Aggregate Screens'!AN126,0)</f>
        <v>15632</v>
      </c>
      <c r="I25" s="11">
        <f t="shared" si="1"/>
        <v>687.82</v>
      </c>
      <c r="K25" s="12">
        <f t="shared" si="2"/>
        <v>0.25055908074398658</v>
      </c>
    </row>
    <row r="26" spans="2:11" x14ac:dyDescent="0.2">
      <c r="B26">
        <f>+'Aggregate Screens'!A21</f>
        <v>42</v>
      </c>
      <c r="C26" t="str">
        <f>+'Aggregate Screens'!B21</f>
        <v>SHRINE HOSPITAL SPOKANE</v>
      </c>
      <c r="D26" s="10">
        <f>ROUND(+'Aggregate Screens'!R21,0)</f>
        <v>0</v>
      </c>
      <c r="E26" s="10">
        <f>ROUND(+'Aggregate Screens'!AN21,0)</f>
        <v>0</v>
      </c>
      <c r="F26" s="11" t="str">
        <f t="shared" si="0"/>
        <v/>
      </c>
      <c r="G26" s="10">
        <f>ROUND(+'Aggregate Screens'!R127,0)</f>
        <v>550298</v>
      </c>
      <c r="H26" s="10">
        <f>ROUND(+'Aggregate Screens'!AN127,0)</f>
        <v>1048</v>
      </c>
      <c r="I26" s="11">
        <f t="shared" si="1"/>
        <v>525.09</v>
      </c>
      <c r="K26" s="12" t="str">
        <f t="shared" si="2"/>
        <v/>
      </c>
    </row>
    <row r="27" spans="2:11" x14ac:dyDescent="0.2">
      <c r="B27">
        <f>+'Aggregate Screens'!A22</f>
        <v>43</v>
      </c>
      <c r="C27" t="str">
        <f>+'Aggregate Screens'!B22</f>
        <v>WALLA WALLA GENERAL HOSPITAL</v>
      </c>
      <c r="D27" s="10">
        <f>ROUND(+'Aggregate Screens'!R22,0)</f>
        <v>2283557</v>
      </c>
      <c r="E27" s="10">
        <f>ROUND(+'Aggregate Screens'!AN22,0)</f>
        <v>4733</v>
      </c>
      <c r="F27" s="11">
        <f t="shared" si="0"/>
        <v>482.48</v>
      </c>
      <c r="G27" s="10">
        <f>ROUND(+'Aggregate Screens'!R128,0)</f>
        <v>0</v>
      </c>
      <c r="H27" s="10">
        <f>ROUND(+'Aggregate Screens'!AN128,0)</f>
        <v>0</v>
      </c>
      <c r="I27" s="11" t="str">
        <f t="shared" si="1"/>
        <v/>
      </c>
      <c r="K27" s="12" t="str">
        <f t="shared" si="2"/>
        <v/>
      </c>
    </row>
    <row r="28" spans="2:11" x14ac:dyDescent="0.2">
      <c r="B28">
        <f>+'Aggregate Screens'!A23</f>
        <v>45</v>
      </c>
      <c r="C28" t="str">
        <f>+'Aggregate Screens'!B23</f>
        <v>COLUMBIA BASIN HOSPITAL</v>
      </c>
      <c r="D28" s="10">
        <f>ROUND(+'Aggregate Screens'!R23,0)</f>
        <v>2599667</v>
      </c>
      <c r="E28" s="10">
        <f>ROUND(+'Aggregate Screens'!AN23,0)</f>
        <v>1095</v>
      </c>
      <c r="F28" s="11">
        <f t="shared" si="0"/>
        <v>2374.13</v>
      </c>
      <c r="G28" s="10">
        <f>ROUND(+'Aggregate Screens'!R129,0)</f>
        <v>2817777</v>
      </c>
      <c r="H28" s="10">
        <f>ROUND(+'Aggregate Screens'!AN129,0)</f>
        <v>870</v>
      </c>
      <c r="I28" s="11">
        <f t="shared" si="1"/>
        <v>3238.82</v>
      </c>
      <c r="K28" s="12">
        <f t="shared" si="2"/>
        <v>0.3642134171254312</v>
      </c>
    </row>
    <row r="29" spans="2:11" x14ac:dyDescent="0.2">
      <c r="B29">
        <f>+'Aggregate Screens'!A24</f>
        <v>46</v>
      </c>
      <c r="C29" t="str">
        <f>+'Aggregate Screens'!B24</f>
        <v>PMH MEDICAL CENTER</v>
      </c>
      <c r="D29" s="10">
        <f>ROUND(+'Aggregate Screens'!R24,0)</f>
        <v>0</v>
      </c>
      <c r="E29" s="10">
        <f>ROUND(+'Aggregate Screens'!AN24,0)</f>
        <v>0</v>
      </c>
      <c r="F29" s="11" t="str">
        <f t="shared" si="0"/>
        <v/>
      </c>
      <c r="G29" s="10">
        <f>ROUND(+'Aggregate Screens'!R130,0)</f>
        <v>6403831</v>
      </c>
      <c r="H29" s="10">
        <f>ROUND(+'Aggregate Screens'!AN130,0)</f>
        <v>2267</v>
      </c>
      <c r="I29" s="11">
        <f t="shared" si="1"/>
        <v>2824.8</v>
      </c>
      <c r="K29" s="12" t="str">
        <f t="shared" si="2"/>
        <v/>
      </c>
    </row>
    <row r="30" spans="2:11" x14ac:dyDescent="0.2">
      <c r="B30">
        <f>+'Aggregate Screens'!A25</f>
        <v>50</v>
      </c>
      <c r="C30" t="str">
        <f>+'Aggregate Screens'!B25</f>
        <v>PROVIDENCE ST MARY MEDICAL CENTER</v>
      </c>
      <c r="D30" s="10">
        <f>ROUND(+'Aggregate Screens'!R25,0)</f>
        <v>487358</v>
      </c>
      <c r="E30" s="10">
        <f>ROUND(+'Aggregate Screens'!AN25,0)</f>
        <v>11987</v>
      </c>
      <c r="F30" s="11">
        <f t="shared" si="0"/>
        <v>40.659999999999997</v>
      </c>
      <c r="G30" s="10">
        <f>ROUND(+'Aggregate Screens'!R131,0)</f>
        <v>3055049</v>
      </c>
      <c r="H30" s="10">
        <f>ROUND(+'Aggregate Screens'!AN131,0)</f>
        <v>13181</v>
      </c>
      <c r="I30" s="11">
        <f t="shared" si="1"/>
        <v>231.78</v>
      </c>
      <c r="K30" s="12">
        <f t="shared" si="2"/>
        <v>4.700442695523857</v>
      </c>
    </row>
    <row r="31" spans="2:11" x14ac:dyDescent="0.2">
      <c r="B31">
        <f>+'Aggregate Screens'!A26</f>
        <v>54</v>
      </c>
      <c r="C31" t="str">
        <f>+'Aggregate Screens'!B26</f>
        <v>FORKS COMMUNITY HOSPITAL</v>
      </c>
      <c r="D31" s="10">
        <f>ROUND(+'Aggregate Screens'!R26,0)</f>
        <v>2756631</v>
      </c>
      <c r="E31" s="10">
        <f>ROUND(+'Aggregate Screens'!AN26,0)</f>
        <v>1330</v>
      </c>
      <c r="F31" s="11">
        <f t="shared" si="0"/>
        <v>2072.65</v>
      </c>
      <c r="G31" s="10">
        <f>ROUND(+'Aggregate Screens'!R132,0)</f>
        <v>3442407</v>
      </c>
      <c r="H31" s="10">
        <f>ROUND(+'Aggregate Screens'!AN132,0)</f>
        <v>1304</v>
      </c>
      <c r="I31" s="11">
        <f t="shared" si="1"/>
        <v>2639.88</v>
      </c>
      <c r="K31" s="12">
        <f t="shared" si="2"/>
        <v>0.27367379924251556</v>
      </c>
    </row>
    <row r="32" spans="2:11" x14ac:dyDescent="0.2">
      <c r="B32">
        <f>+'Aggregate Screens'!A27</f>
        <v>56</v>
      </c>
      <c r="C32" t="str">
        <f>+'Aggregate Screens'!B27</f>
        <v>WILLAPA HARBOR HOSPITAL</v>
      </c>
      <c r="D32" s="10">
        <f>ROUND(+'Aggregate Screens'!R27,0)</f>
        <v>887278</v>
      </c>
      <c r="E32" s="10">
        <f>ROUND(+'Aggregate Screens'!AN27,0)</f>
        <v>1037</v>
      </c>
      <c r="F32" s="11">
        <f t="shared" si="0"/>
        <v>855.62</v>
      </c>
      <c r="G32" s="10">
        <f>ROUND(+'Aggregate Screens'!R133,0)</f>
        <v>1022672</v>
      </c>
      <c r="H32" s="10">
        <f>ROUND(+'Aggregate Screens'!AN133,0)</f>
        <v>1121</v>
      </c>
      <c r="I32" s="11">
        <f t="shared" si="1"/>
        <v>912.29</v>
      </c>
      <c r="K32" s="12">
        <f t="shared" si="2"/>
        <v>6.6232673383043839E-2</v>
      </c>
    </row>
    <row r="33" spans="2:11" x14ac:dyDescent="0.2">
      <c r="B33">
        <f>+'Aggregate Screens'!A28</f>
        <v>58</v>
      </c>
      <c r="C33" t="str">
        <f>+'Aggregate Screens'!B28</f>
        <v>YAKIMA VALLEY MEMORIAL HOSPITAL</v>
      </c>
      <c r="D33" s="10">
        <f>ROUND(+'Aggregate Screens'!R28,0)</f>
        <v>37377148</v>
      </c>
      <c r="E33" s="10">
        <f>ROUND(+'Aggregate Screens'!AN28,0)</f>
        <v>34975</v>
      </c>
      <c r="F33" s="11">
        <f t="shared" si="0"/>
        <v>1068.68</v>
      </c>
      <c r="G33" s="10">
        <f>ROUND(+'Aggregate Screens'!R134,0)</f>
        <v>39630657</v>
      </c>
      <c r="H33" s="10">
        <f>ROUND(+'Aggregate Screens'!AN134,0)</f>
        <v>33577</v>
      </c>
      <c r="I33" s="11">
        <f t="shared" si="1"/>
        <v>1180.29</v>
      </c>
      <c r="K33" s="12">
        <f t="shared" si="2"/>
        <v>0.10443724969120782</v>
      </c>
    </row>
    <row r="34" spans="2:11" x14ac:dyDescent="0.2">
      <c r="B34">
        <f>+'Aggregate Screens'!A29</f>
        <v>63</v>
      </c>
      <c r="C34" t="str">
        <f>+'Aggregate Screens'!B29</f>
        <v>GRAYS HARBOR COMMUNITY HOSPITAL</v>
      </c>
      <c r="D34" s="10">
        <f>ROUND(+'Aggregate Screens'!R29,0)</f>
        <v>11895327</v>
      </c>
      <c r="E34" s="10">
        <f>ROUND(+'Aggregate Screens'!AN29,0)</f>
        <v>10620</v>
      </c>
      <c r="F34" s="11">
        <f t="shared" si="0"/>
        <v>1120.0899999999999</v>
      </c>
      <c r="G34" s="10">
        <f>ROUND(+'Aggregate Screens'!R135,0)</f>
        <v>12369581</v>
      </c>
      <c r="H34" s="10">
        <f>ROUND(+'Aggregate Screens'!AN135,0)</f>
        <v>10489</v>
      </c>
      <c r="I34" s="11">
        <f t="shared" si="1"/>
        <v>1179.29</v>
      </c>
      <c r="K34" s="12">
        <f t="shared" si="2"/>
        <v>5.2852895749448736E-2</v>
      </c>
    </row>
    <row r="35" spans="2:11" x14ac:dyDescent="0.2">
      <c r="B35">
        <f>+'Aggregate Screens'!A30</f>
        <v>78</v>
      </c>
      <c r="C35" t="str">
        <f>+'Aggregate Screens'!B30</f>
        <v>SAMARITAN HEALTHCARE</v>
      </c>
      <c r="D35" s="10">
        <f>ROUND(+'Aggregate Screens'!R30,0)</f>
        <v>4583681</v>
      </c>
      <c r="E35" s="10">
        <f>ROUND(+'Aggregate Screens'!AN30,0)</f>
        <v>5534</v>
      </c>
      <c r="F35" s="11">
        <f t="shared" si="0"/>
        <v>828.28</v>
      </c>
      <c r="G35" s="10">
        <f>ROUND(+'Aggregate Screens'!R136,0)</f>
        <v>4029431</v>
      </c>
      <c r="H35" s="10">
        <f>ROUND(+'Aggregate Screens'!AN136,0)</f>
        <v>5523</v>
      </c>
      <c r="I35" s="11">
        <f t="shared" si="1"/>
        <v>729.57</v>
      </c>
      <c r="K35" s="12">
        <f t="shared" si="2"/>
        <v>-0.11917467523059821</v>
      </c>
    </row>
    <row r="36" spans="2:11" x14ac:dyDescent="0.2">
      <c r="B36">
        <f>+'Aggregate Screens'!A31</f>
        <v>79</v>
      </c>
      <c r="C36" t="str">
        <f>+'Aggregate Screens'!B31</f>
        <v>OCEAN BEACH HOSPITAL</v>
      </c>
      <c r="D36" s="10">
        <f>ROUND(+'Aggregate Screens'!R31,0)</f>
        <v>1747489</v>
      </c>
      <c r="E36" s="10">
        <f>ROUND(+'Aggregate Screens'!AN31,0)</f>
        <v>5958</v>
      </c>
      <c r="F36" s="11">
        <f t="shared" si="0"/>
        <v>293.3</v>
      </c>
      <c r="G36" s="10">
        <f>ROUND(+'Aggregate Screens'!R137,0)</f>
        <v>1342193</v>
      </c>
      <c r="H36" s="10">
        <f>ROUND(+'Aggregate Screens'!AN137,0)</f>
        <v>5110</v>
      </c>
      <c r="I36" s="11">
        <f t="shared" si="1"/>
        <v>262.66000000000003</v>
      </c>
      <c r="K36" s="12">
        <f t="shared" si="2"/>
        <v>-0.10446641663825429</v>
      </c>
    </row>
    <row r="37" spans="2:11" x14ac:dyDescent="0.2">
      <c r="B37">
        <f>+'Aggregate Screens'!A32</f>
        <v>80</v>
      </c>
      <c r="C37" t="str">
        <f>+'Aggregate Screens'!B32</f>
        <v>ODESSA MEMORIAL HEALTHCARE CENTER</v>
      </c>
      <c r="D37" s="10">
        <f>ROUND(+'Aggregate Screens'!R32,0)</f>
        <v>781283</v>
      </c>
      <c r="E37" s="10">
        <f>ROUND(+'Aggregate Screens'!AN32,0)</f>
        <v>63</v>
      </c>
      <c r="F37" s="11">
        <f t="shared" si="0"/>
        <v>12401.32</v>
      </c>
      <c r="G37" s="10">
        <f>ROUND(+'Aggregate Screens'!R138,0)</f>
        <v>731663</v>
      </c>
      <c r="H37" s="10">
        <f>ROUND(+'Aggregate Screens'!AN138,0)</f>
        <v>71</v>
      </c>
      <c r="I37" s="11">
        <f t="shared" si="1"/>
        <v>10305.11</v>
      </c>
      <c r="K37" s="12">
        <f t="shared" si="2"/>
        <v>-0.1690311999045262</v>
      </c>
    </row>
    <row r="38" spans="2:11" x14ac:dyDescent="0.2">
      <c r="B38">
        <f>+'Aggregate Screens'!A33</f>
        <v>81</v>
      </c>
      <c r="C38" t="str">
        <f>+'Aggregate Screens'!B33</f>
        <v>MULTICARE GOOD SAMARITAN</v>
      </c>
      <c r="D38" s="10">
        <f>ROUND(+'Aggregate Screens'!R33,0)</f>
        <v>9651596</v>
      </c>
      <c r="E38" s="10">
        <f>ROUND(+'Aggregate Screens'!AN33,0)</f>
        <v>25027</v>
      </c>
      <c r="F38" s="11">
        <f t="shared" si="0"/>
        <v>385.65</v>
      </c>
      <c r="G38" s="10">
        <f>ROUND(+'Aggregate Screens'!R139,0)</f>
        <v>9655229</v>
      </c>
      <c r="H38" s="10">
        <f>ROUND(+'Aggregate Screens'!AN139,0)</f>
        <v>31723</v>
      </c>
      <c r="I38" s="11">
        <f t="shared" si="1"/>
        <v>304.36</v>
      </c>
      <c r="K38" s="12">
        <f t="shared" si="2"/>
        <v>-0.21078698301568777</v>
      </c>
    </row>
    <row r="39" spans="2:11" x14ac:dyDescent="0.2">
      <c r="B39">
        <f>+'Aggregate Screens'!A34</f>
        <v>82</v>
      </c>
      <c r="C39" t="str">
        <f>+'Aggregate Screens'!B34</f>
        <v>GARFIELD COUNTY MEMORIAL HOSPITAL</v>
      </c>
      <c r="D39" s="10">
        <f>ROUND(+'Aggregate Screens'!R34,0)</f>
        <v>667267</v>
      </c>
      <c r="E39" s="10">
        <f>ROUND(+'Aggregate Screens'!AN34,0)</f>
        <v>137</v>
      </c>
      <c r="F39" s="11">
        <f t="shared" si="0"/>
        <v>4870.5600000000004</v>
      </c>
      <c r="G39" s="10">
        <f>ROUND(+'Aggregate Screens'!R140,0)</f>
        <v>0</v>
      </c>
      <c r="H39" s="10">
        <f>ROUND(+'Aggregate Screens'!AN140,0)</f>
        <v>0</v>
      </c>
      <c r="I39" s="11" t="str">
        <f t="shared" si="1"/>
        <v/>
      </c>
      <c r="K39" s="12" t="str">
        <f t="shared" si="2"/>
        <v/>
      </c>
    </row>
    <row r="40" spans="2:11" x14ac:dyDescent="0.2">
      <c r="B40">
        <f>+'Aggregate Screens'!A35</f>
        <v>84</v>
      </c>
      <c r="C40" t="str">
        <f>+'Aggregate Screens'!B35</f>
        <v>PROVIDENCE REGIONAL MEDICAL CENTER EVERETT</v>
      </c>
      <c r="D40" s="10">
        <f>ROUND(+'Aggregate Screens'!R35,0)</f>
        <v>31604701</v>
      </c>
      <c r="E40" s="10">
        <f>ROUND(+'Aggregate Screens'!AN35,0)</f>
        <v>44491</v>
      </c>
      <c r="F40" s="11">
        <f t="shared" si="0"/>
        <v>710.36</v>
      </c>
      <c r="G40" s="10">
        <f>ROUND(+'Aggregate Screens'!R141,0)</f>
        <v>34989252</v>
      </c>
      <c r="H40" s="10">
        <f>ROUND(+'Aggregate Screens'!AN141,0)</f>
        <v>49341</v>
      </c>
      <c r="I40" s="11">
        <f t="shared" si="1"/>
        <v>709.13</v>
      </c>
      <c r="K40" s="12">
        <f t="shared" si="2"/>
        <v>-1.7315164142125417E-3</v>
      </c>
    </row>
    <row r="41" spans="2:11" x14ac:dyDescent="0.2">
      <c r="B41">
        <f>+'Aggregate Screens'!A36</f>
        <v>85</v>
      </c>
      <c r="C41" t="str">
        <f>+'Aggregate Screens'!B36</f>
        <v>JEFFERSON HEALTHCARE</v>
      </c>
      <c r="D41" s="10">
        <f>ROUND(+'Aggregate Screens'!R36,0)</f>
        <v>4141699</v>
      </c>
      <c r="E41" s="10">
        <f>ROUND(+'Aggregate Screens'!AN36,0)</f>
        <v>5349</v>
      </c>
      <c r="F41" s="11">
        <f t="shared" si="0"/>
        <v>774.29</v>
      </c>
      <c r="G41" s="10">
        <f>ROUND(+'Aggregate Screens'!R142,0)</f>
        <v>4105010</v>
      </c>
      <c r="H41" s="10">
        <f>ROUND(+'Aggregate Screens'!AN142,0)</f>
        <v>5526</v>
      </c>
      <c r="I41" s="11">
        <f t="shared" si="1"/>
        <v>742.85</v>
      </c>
      <c r="K41" s="12">
        <f t="shared" si="2"/>
        <v>-4.0604941301062847E-2</v>
      </c>
    </row>
    <row r="42" spans="2:11" x14ac:dyDescent="0.2">
      <c r="B42">
        <f>+'Aggregate Screens'!A37</f>
        <v>96</v>
      </c>
      <c r="C42" t="str">
        <f>+'Aggregate Screens'!B37</f>
        <v>SKYLINE HOSPITAL</v>
      </c>
      <c r="D42" s="10">
        <f>ROUND(+'Aggregate Screens'!R37,0)</f>
        <v>1236264</v>
      </c>
      <c r="E42" s="10">
        <f>ROUND(+'Aggregate Screens'!AN37,0)</f>
        <v>939</v>
      </c>
      <c r="F42" s="11">
        <f t="shared" si="0"/>
        <v>1316.58</v>
      </c>
      <c r="G42" s="10">
        <f>ROUND(+'Aggregate Screens'!R143,0)</f>
        <v>761599</v>
      </c>
      <c r="H42" s="10">
        <f>ROUND(+'Aggregate Screens'!AN143,0)</f>
        <v>1018</v>
      </c>
      <c r="I42" s="11">
        <f t="shared" si="1"/>
        <v>748.13</v>
      </c>
      <c r="K42" s="12">
        <f t="shared" si="2"/>
        <v>-0.43176259703170328</v>
      </c>
    </row>
    <row r="43" spans="2:11" x14ac:dyDescent="0.2">
      <c r="B43">
        <f>+'Aggregate Screens'!A38</f>
        <v>102</v>
      </c>
      <c r="C43" t="str">
        <f>+'Aggregate Screens'!B38</f>
        <v>YAKIMA REGIONAL MEDICAL AND CARDIAC CENTER</v>
      </c>
      <c r="D43" s="10">
        <f>ROUND(+'Aggregate Screens'!R38,0)</f>
        <v>4102813</v>
      </c>
      <c r="E43" s="10">
        <f>ROUND(+'Aggregate Screens'!AN38,0)</f>
        <v>11248</v>
      </c>
      <c r="F43" s="11">
        <f t="shared" si="0"/>
        <v>364.76</v>
      </c>
      <c r="G43" s="10">
        <f>ROUND(+'Aggregate Screens'!R144,0)</f>
        <v>1845989</v>
      </c>
      <c r="H43" s="10">
        <f>ROUND(+'Aggregate Screens'!AN144,0)</f>
        <v>10343</v>
      </c>
      <c r="I43" s="11">
        <f t="shared" si="1"/>
        <v>178.48</v>
      </c>
      <c r="K43" s="12">
        <f t="shared" si="2"/>
        <v>-0.51069196183792087</v>
      </c>
    </row>
    <row r="44" spans="2:11" x14ac:dyDescent="0.2">
      <c r="B44">
        <f>+'Aggregate Screens'!A39</f>
        <v>104</v>
      </c>
      <c r="C44" t="str">
        <f>+'Aggregate Screens'!B39</f>
        <v>VALLEY GENERAL HOSPITAL</v>
      </c>
      <c r="D44" s="10">
        <f>ROUND(+'Aggregate Screens'!R39,0)</f>
        <v>0</v>
      </c>
      <c r="E44" s="10">
        <f>ROUND(+'Aggregate Screens'!AN39,0)</f>
        <v>0</v>
      </c>
      <c r="F44" s="11" t="str">
        <f t="shared" si="0"/>
        <v/>
      </c>
      <c r="G44" s="10">
        <f>ROUND(+'Aggregate Screens'!R145,0)</f>
        <v>0</v>
      </c>
      <c r="H44" s="10">
        <f>ROUND(+'Aggregate Screens'!AN145,0)</f>
        <v>3891</v>
      </c>
      <c r="I44" s="11" t="str">
        <f t="shared" si="1"/>
        <v/>
      </c>
      <c r="K44" s="12" t="str">
        <f t="shared" si="2"/>
        <v/>
      </c>
    </row>
    <row r="45" spans="2:11" x14ac:dyDescent="0.2">
      <c r="B45">
        <f>+'Aggregate Screens'!A40</f>
        <v>106</v>
      </c>
      <c r="C45" t="str">
        <f>+'Aggregate Screens'!B40</f>
        <v>CASCADE VALLEY HOSPITAL</v>
      </c>
      <c r="D45" s="10">
        <f>ROUND(+'Aggregate Screens'!R40,0)</f>
        <v>752927</v>
      </c>
      <c r="E45" s="10">
        <f>ROUND(+'Aggregate Screens'!AN40,0)</f>
        <v>3954</v>
      </c>
      <c r="F45" s="11">
        <f t="shared" si="0"/>
        <v>190.42</v>
      </c>
      <c r="G45" s="10">
        <f>ROUND(+'Aggregate Screens'!R146,0)</f>
        <v>0</v>
      </c>
      <c r="H45" s="10">
        <f>ROUND(+'Aggregate Screens'!AN146,0)</f>
        <v>4405</v>
      </c>
      <c r="I45" s="11" t="str">
        <f t="shared" si="1"/>
        <v/>
      </c>
      <c r="K45" s="12" t="str">
        <f t="shared" si="2"/>
        <v/>
      </c>
    </row>
    <row r="46" spans="2:11" x14ac:dyDescent="0.2">
      <c r="B46">
        <f>+'Aggregate Screens'!A41</f>
        <v>107</v>
      </c>
      <c r="C46" t="str">
        <f>+'Aggregate Screens'!B41</f>
        <v>NORTH VALLEY HOSPITAL</v>
      </c>
      <c r="D46" s="10">
        <f>ROUND(+'Aggregate Screens'!R41,0)</f>
        <v>2113686</v>
      </c>
      <c r="E46" s="10">
        <f>ROUND(+'Aggregate Screens'!AN41,0)</f>
        <v>2386</v>
      </c>
      <c r="F46" s="11">
        <f t="shared" si="0"/>
        <v>885.87</v>
      </c>
      <c r="G46" s="10">
        <f>ROUND(+'Aggregate Screens'!R147,0)</f>
        <v>2002685</v>
      </c>
      <c r="H46" s="10">
        <f>ROUND(+'Aggregate Screens'!AN147,0)</f>
        <v>1964</v>
      </c>
      <c r="I46" s="11">
        <f t="shared" si="1"/>
        <v>1019.7</v>
      </c>
      <c r="K46" s="12">
        <f t="shared" si="2"/>
        <v>0.15107182769480865</v>
      </c>
    </row>
    <row r="47" spans="2:11" x14ac:dyDescent="0.2">
      <c r="B47">
        <f>+'Aggregate Screens'!A42</f>
        <v>108</v>
      </c>
      <c r="C47" t="str">
        <f>+'Aggregate Screens'!B42</f>
        <v>TRI-STATE MEMORIAL HOSPITAL</v>
      </c>
      <c r="D47" s="10">
        <f>ROUND(+'Aggregate Screens'!R42,0)</f>
        <v>5586082</v>
      </c>
      <c r="E47" s="10">
        <f>ROUND(+'Aggregate Screens'!AN42,0)</f>
        <v>5563</v>
      </c>
      <c r="F47" s="11">
        <f t="shared" si="0"/>
        <v>1004.15</v>
      </c>
      <c r="G47" s="10">
        <f>ROUND(+'Aggregate Screens'!R148,0)</f>
        <v>7414096</v>
      </c>
      <c r="H47" s="10">
        <f>ROUND(+'Aggregate Screens'!AN148,0)</f>
        <v>5524</v>
      </c>
      <c r="I47" s="11">
        <f t="shared" si="1"/>
        <v>1342.16</v>
      </c>
      <c r="K47" s="12">
        <f t="shared" si="2"/>
        <v>0.33661305581835399</v>
      </c>
    </row>
    <row r="48" spans="2:11" x14ac:dyDescent="0.2">
      <c r="B48">
        <f>+'Aggregate Screens'!A43</f>
        <v>111</v>
      </c>
      <c r="C48" t="str">
        <f>+'Aggregate Screens'!B43</f>
        <v>EAST ADAMS RURAL HEALTHCARE</v>
      </c>
      <c r="D48" s="10">
        <f>ROUND(+'Aggregate Screens'!R43,0)</f>
        <v>332057</v>
      </c>
      <c r="E48" s="10">
        <f>ROUND(+'Aggregate Screens'!AN43,0)</f>
        <v>447</v>
      </c>
      <c r="F48" s="11">
        <f t="shared" si="0"/>
        <v>742.86</v>
      </c>
      <c r="G48" s="10">
        <f>ROUND(+'Aggregate Screens'!R149,0)</f>
        <v>371548</v>
      </c>
      <c r="H48" s="10">
        <f>ROUND(+'Aggregate Screens'!AN149,0)</f>
        <v>621</v>
      </c>
      <c r="I48" s="11">
        <f t="shared" si="1"/>
        <v>598.30999999999995</v>
      </c>
      <c r="K48" s="12">
        <f t="shared" si="2"/>
        <v>-0.19458579005465371</v>
      </c>
    </row>
    <row r="49" spans="2:11" x14ac:dyDescent="0.2">
      <c r="B49">
        <f>+'Aggregate Screens'!A44</f>
        <v>125</v>
      </c>
      <c r="C49" t="str">
        <f>+'Aggregate Screens'!B44</f>
        <v>OTHELLO COMMUNITY HOSPITAL</v>
      </c>
      <c r="D49" s="10">
        <f>ROUND(+'Aggregate Screens'!R44,0)</f>
        <v>0</v>
      </c>
      <c r="E49" s="10">
        <f>ROUND(+'Aggregate Screens'!AN44,0)</f>
        <v>0</v>
      </c>
      <c r="F49" s="11" t="str">
        <f t="shared" si="0"/>
        <v/>
      </c>
      <c r="G49" s="10">
        <f>ROUND(+'Aggregate Screens'!R150,0)</f>
        <v>0</v>
      </c>
      <c r="H49" s="10">
        <f>ROUND(+'Aggregate Screens'!AN150,0)</f>
        <v>0</v>
      </c>
      <c r="I49" s="11" t="str">
        <f t="shared" si="1"/>
        <v/>
      </c>
      <c r="K49" s="12" t="str">
        <f t="shared" si="2"/>
        <v/>
      </c>
    </row>
    <row r="50" spans="2:11" x14ac:dyDescent="0.2">
      <c r="B50">
        <f>+'Aggregate Screens'!A45</f>
        <v>126</v>
      </c>
      <c r="C50" t="str">
        <f>+'Aggregate Screens'!B45</f>
        <v>HIGHLINE MEDICAL CENTER</v>
      </c>
      <c r="D50" s="10">
        <f>ROUND(+'Aggregate Screens'!R45,0)</f>
        <v>5757431</v>
      </c>
      <c r="E50" s="10">
        <f>ROUND(+'Aggregate Screens'!AN45,0)</f>
        <v>17824</v>
      </c>
      <c r="F50" s="11">
        <f t="shared" si="0"/>
        <v>323.02</v>
      </c>
      <c r="G50" s="10">
        <f>ROUND(+'Aggregate Screens'!R151,0)</f>
        <v>4706378</v>
      </c>
      <c r="H50" s="10">
        <f>ROUND(+'Aggregate Screens'!AN151,0)</f>
        <v>14611</v>
      </c>
      <c r="I50" s="11">
        <f t="shared" si="1"/>
        <v>322.11</v>
      </c>
      <c r="K50" s="12">
        <f t="shared" si="2"/>
        <v>-2.8171630239612888E-3</v>
      </c>
    </row>
    <row r="51" spans="2:11" x14ac:dyDescent="0.2">
      <c r="B51">
        <f>+'Aggregate Screens'!A46</f>
        <v>128</v>
      </c>
      <c r="C51" t="str">
        <f>+'Aggregate Screens'!B46</f>
        <v>UNIVERSITY OF WASHINGTON MEDICAL CENTER</v>
      </c>
      <c r="D51" s="10">
        <f>ROUND(+'Aggregate Screens'!R46,0)</f>
        <v>58959572</v>
      </c>
      <c r="E51" s="10">
        <f>ROUND(+'Aggregate Screens'!AN46,0)</f>
        <v>53381</v>
      </c>
      <c r="F51" s="11">
        <f t="shared" si="0"/>
        <v>1104.5</v>
      </c>
      <c r="G51" s="10">
        <f>ROUND(+'Aggregate Screens'!R152,0)</f>
        <v>64072570</v>
      </c>
      <c r="H51" s="10">
        <f>ROUND(+'Aggregate Screens'!AN152,0)</f>
        <v>58058</v>
      </c>
      <c r="I51" s="11">
        <f t="shared" si="1"/>
        <v>1103.5999999999999</v>
      </c>
      <c r="K51" s="12">
        <f t="shared" si="2"/>
        <v>-8.148483476687618E-4</v>
      </c>
    </row>
    <row r="52" spans="2:11" x14ac:dyDescent="0.2">
      <c r="B52">
        <f>+'Aggregate Screens'!A47</f>
        <v>129</v>
      </c>
      <c r="C52" t="str">
        <f>+'Aggregate Screens'!B47</f>
        <v>QUINCY VALLEY MEDICAL CENTER</v>
      </c>
      <c r="D52" s="10">
        <f>ROUND(+'Aggregate Screens'!R47,0)</f>
        <v>0</v>
      </c>
      <c r="E52" s="10">
        <f>ROUND(+'Aggregate Screens'!AN47,0)</f>
        <v>0</v>
      </c>
      <c r="F52" s="11" t="str">
        <f t="shared" si="0"/>
        <v/>
      </c>
      <c r="G52" s="10">
        <f>ROUND(+'Aggregate Screens'!R153,0)</f>
        <v>1350738</v>
      </c>
      <c r="H52" s="10">
        <f>ROUND(+'Aggregate Screens'!AN153,0)</f>
        <v>255</v>
      </c>
      <c r="I52" s="11">
        <f t="shared" si="1"/>
        <v>5297.01</v>
      </c>
      <c r="K52" s="12" t="str">
        <f t="shared" si="2"/>
        <v/>
      </c>
    </row>
    <row r="53" spans="2:11" x14ac:dyDescent="0.2">
      <c r="B53">
        <f>+'Aggregate Screens'!A48</f>
        <v>130</v>
      </c>
      <c r="C53" t="str">
        <f>+'Aggregate Screens'!B48</f>
        <v>UW MEDICINE/NORTHWEST HOSPITAL</v>
      </c>
      <c r="D53" s="10">
        <f>ROUND(+'Aggregate Screens'!R48,0)</f>
        <v>13230660</v>
      </c>
      <c r="E53" s="10">
        <f>ROUND(+'Aggregate Screens'!AN48,0)</f>
        <v>23240</v>
      </c>
      <c r="F53" s="11">
        <f t="shared" si="0"/>
        <v>569.30999999999995</v>
      </c>
      <c r="G53" s="10">
        <f>ROUND(+'Aggregate Screens'!R154,0)</f>
        <v>16059000</v>
      </c>
      <c r="H53" s="10">
        <f>ROUND(+'Aggregate Screens'!AN154,0)</f>
        <v>24110</v>
      </c>
      <c r="I53" s="11">
        <f t="shared" si="1"/>
        <v>666.07</v>
      </c>
      <c r="K53" s="12">
        <f t="shared" si="2"/>
        <v>0.16996012717148856</v>
      </c>
    </row>
    <row r="54" spans="2:11" x14ac:dyDescent="0.2">
      <c r="B54">
        <f>+'Aggregate Screens'!A49</f>
        <v>131</v>
      </c>
      <c r="C54" t="str">
        <f>+'Aggregate Screens'!B49</f>
        <v>OVERLAKE HOSPITAL MEDICAL CENTER</v>
      </c>
      <c r="D54" s="10">
        <f>ROUND(+'Aggregate Screens'!R49,0)</f>
        <v>13015122</v>
      </c>
      <c r="E54" s="10">
        <f>ROUND(+'Aggregate Screens'!AN49,0)</f>
        <v>34509</v>
      </c>
      <c r="F54" s="11">
        <f t="shared" si="0"/>
        <v>377.15</v>
      </c>
      <c r="G54" s="10">
        <f>ROUND(+'Aggregate Screens'!R155,0)</f>
        <v>14408023</v>
      </c>
      <c r="H54" s="10">
        <f>ROUND(+'Aggregate Screens'!AN155,0)</f>
        <v>34703</v>
      </c>
      <c r="I54" s="11">
        <f t="shared" si="1"/>
        <v>415.18</v>
      </c>
      <c r="K54" s="12">
        <f t="shared" si="2"/>
        <v>0.1008352114543285</v>
      </c>
    </row>
    <row r="55" spans="2:11" x14ac:dyDescent="0.2">
      <c r="B55">
        <f>+'Aggregate Screens'!A50</f>
        <v>132</v>
      </c>
      <c r="C55" t="str">
        <f>+'Aggregate Screens'!B50</f>
        <v>ST CLARE HOSPITAL</v>
      </c>
      <c r="D55" s="10">
        <f>ROUND(+'Aggregate Screens'!R50,0)</f>
        <v>3266709</v>
      </c>
      <c r="E55" s="10">
        <f>ROUND(+'Aggregate Screens'!AN50,0)</f>
        <v>12480</v>
      </c>
      <c r="F55" s="11">
        <f t="shared" si="0"/>
        <v>261.76</v>
      </c>
      <c r="G55" s="10">
        <f>ROUND(+'Aggregate Screens'!R156,0)</f>
        <v>4212387</v>
      </c>
      <c r="H55" s="10">
        <f>ROUND(+'Aggregate Screens'!AN156,0)</f>
        <v>13193</v>
      </c>
      <c r="I55" s="11">
        <f t="shared" si="1"/>
        <v>319.29000000000002</v>
      </c>
      <c r="K55" s="12">
        <f t="shared" si="2"/>
        <v>0.21978147921760405</v>
      </c>
    </row>
    <row r="56" spans="2:11" x14ac:dyDescent="0.2">
      <c r="B56">
        <f>+'Aggregate Screens'!A51</f>
        <v>134</v>
      </c>
      <c r="C56" t="str">
        <f>+'Aggregate Screens'!B51</f>
        <v>ISLAND HOSPITAL</v>
      </c>
      <c r="D56" s="10">
        <f>ROUND(+'Aggregate Screens'!R51,0)</f>
        <v>6265270</v>
      </c>
      <c r="E56" s="10">
        <f>ROUND(+'Aggregate Screens'!AN51,0)</f>
        <v>9374</v>
      </c>
      <c r="F56" s="11">
        <f t="shared" si="0"/>
        <v>668.37</v>
      </c>
      <c r="G56" s="10">
        <f>ROUND(+'Aggregate Screens'!R157,0)</f>
        <v>6172924</v>
      </c>
      <c r="H56" s="10">
        <f>ROUND(+'Aggregate Screens'!AN157,0)</f>
        <v>10503</v>
      </c>
      <c r="I56" s="11">
        <f t="shared" si="1"/>
        <v>587.73</v>
      </c>
      <c r="K56" s="12">
        <f t="shared" si="2"/>
        <v>-0.12065173481754121</v>
      </c>
    </row>
    <row r="57" spans="2:11" x14ac:dyDescent="0.2">
      <c r="B57">
        <f>+'Aggregate Screens'!A52</f>
        <v>137</v>
      </c>
      <c r="C57" t="str">
        <f>+'Aggregate Screens'!B52</f>
        <v>LINCOLN HOSPITAL</v>
      </c>
      <c r="D57" s="10">
        <f>ROUND(+'Aggregate Screens'!R52,0)</f>
        <v>906756</v>
      </c>
      <c r="E57" s="10">
        <f>ROUND(+'Aggregate Screens'!AN52,0)</f>
        <v>1159</v>
      </c>
      <c r="F57" s="11">
        <f t="shared" si="0"/>
        <v>782.36</v>
      </c>
      <c r="G57" s="10">
        <f>ROUND(+'Aggregate Screens'!R158,0)</f>
        <v>639853</v>
      </c>
      <c r="H57" s="10">
        <f>ROUND(+'Aggregate Screens'!AN158,0)</f>
        <v>1112</v>
      </c>
      <c r="I57" s="11">
        <f t="shared" si="1"/>
        <v>575.41</v>
      </c>
      <c r="K57" s="12">
        <f t="shared" si="2"/>
        <v>-0.26452016974282944</v>
      </c>
    </row>
    <row r="58" spans="2:11" x14ac:dyDescent="0.2">
      <c r="B58">
        <f>+'Aggregate Screens'!A53</f>
        <v>138</v>
      </c>
      <c r="C58" t="str">
        <f>+'Aggregate Screens'!B53</f>
        <v>SWEDISH EDMONDS</v>
      </c>
      <c r="D58" s="10">
        <f>ROUND(+'Aggregate Screens'!R53,0)</f>
        <v>3543185</v>
      </c>
      <c r="E58" s="10">
        <f>ROUND(+'Aggregate Screens'!AN53,0)</f>
        <v>13638</v>
      </c>
      <c r="F58" s="11">
        <f t="shared" si="0"/>
        <v>259.8</v>
      </c>
      <c r="G58" s="10">
        <f>ROUND(+'Aggregate Screens'!R159,0)</f>
        <v>4103866</v>
      </c>
      <c r="H58" s="10">
        <f>ROUND(+'Aggregate Screens'!AN159,0)</f>
        <v>16770</v>
      </c>
      <c r="I58" s="11">
        <f t="shared" si="1"/>
        <v>244.71</v>
      </c>
      <c r="K58" s="12">
        <f t="shared" si="2"/>
        <v>-5.8083140877598138E-2</v>
      </c>
    </row>
    <row r="59" spans="2:11" x14ac:dyDescent="0.2">
      <c r="B59">
        <f>+'Aggregate Screens'!A54</f>
        <v>139</v>
      </c>
      <c r="C59" t="str">
        <f>+'Aggregate Screens'!B54</f>
        <v>PROVIDENCE HOLY FAMILY HOSPITAL</v>
      </c>
      <c r="D59" s="10">
        <f>ROUND(+'Aggregate Screens'!R54,0)</f>
        <v>7425361</v>
      </c>
      <c r="E59" s="10">
        <f>ROUND(+'Aggregate Screens'!AN54,0)</f>
        <v>19071</v>
      </c>
      <c r="F59" s="11">
        <f t="shared" si="0"/>
        <v>389.35</v>
      </c>
      <c r="G59" s="10">
        <f>ROUND(+'Aggregate Screens'!R160,0)</f>
        <v>6646217</v>
      </c>
      <c r="H59" s="10">
        <f>ROUND(+'Aggregate Screens'!AN160,0)</f>
        <v>18114</v>
      </c>
      <c r="I59" s="11">
        <f t="shared" si="1"/>
        <v>366.91</v>
      </c>
      <c r="K59" s="12">
        <f t="shared" si="2"/>
        <v>-5.7634519070245305E-2</v>
      </c>
    </row>
    <row r="60" spans="2:11" x14ac:dyDescent="0.2">
      <c r="B60">
        <f>+'Aggregate Screens'!A55</f>
        <v>140</v>
      </c>
      <c r="C60" t="str">
        <f>+'Aggregate Screens'!B55</f>
        <v>KITTITAS VALLEY HEALTHCARE</v>
      </c>
      <c r="D60" s="10">
        <f>ROUND(+'Aggregate Screens'!R55,0)</f>
        <v>2809160</v>
      </c>
      <c r="E60" s="10">
        <f>ROUND(+'Aggregate Screens'!AN55,0)</f>
        <v>5359</v>
      </c>
      <c r="F60" s="11">
        <f t="shared" si="0"/>
        <v>524.19000000000005</v>
      </c>
      <c r="G60" s="10">
        <f>ROUND(+'Aggregate Screens'!R161,0)</f>
        <v>2810658</v>
      </c>
      <c r="H60" s="10">
        <f>ROUND(+'Aggregate Screens'!AN161,0)</f>
        <v>5367</v>
      </c>
      <c r="I60" s="11">
        <f t="shared" si="1"/>
        <v>523.69000000000005</v>
      </c>
      <c r="K60" s="12">
        <f t="shared" si="2"/>
        <v>-9.5385261069458327E-4</v>
      </c>
    </row>
    <row r="61" spans="2:11" x14ac:dyDescent="0.2">
      <c r="B61">
        <f>+'Aggregate Screens'!A56</f>
        <v>141</v>
      </c>
      <c r="C61" t="str">
        <f>+'Aggregate Screens'!B56</f>
        <v>DAYTON GENERAL HOSPITAL</v>
      </c>
      <c r="D61" s="10">
        <f>ROUND(+'Aggregate Screens'!R56,0)</f>
        <v>0</v>
      </c>
      <c r="E61" s="10">
        <f>ROUND(+'Aggregate Screens'!AN56,0)</f>
        <v>0</v>
      </c>
      <c r="F61" s="11" t="str">
        <f t="shared" si="0"/>
        <v/>
      </c>
      <c r="G61" s="10">
        <f>ROUND(+'Aggregate Screens'!R162,0)</f>
        <v>699274</v>
      </c>
      <c r="H61" s="10">
        <f>ROUND(+'Aggregate Screens'!AN162,0)</f>
        <v>579</v>
      </c>
      <c r="I61" s="11">
        <f t="shared" si="1"/>
        <v>1207.73</v>
      </c>
      <c r="K61" s="12" t="str">
        <f t="shared" si="2"/>
        <v/>
      </c>
    </row>
    <row r="62" spans="2:11" x14ac:dyDescent="0.2">
      <c r="B62">
        <f>+'Aggregate Screens'!A57</f>
        <v>142</v>
      </c>
      <c r="C62" t="str">
        <f>+'Aggregate Screens'!B57</f>
        <v>HARRISON MEDICAL CENTER</v>
      </c>
      <c r="D62" s="10">
        <f>ROUND(+'Aggregate Screens'!R57,0)</f>
        <v>7751269</v>
      </c>
      <c r="E62" s="10">
        <f>ROUND(+'Aggregate Screens'!AN57,0)</f>
        <v>29528</v>
      </c>
      <c r="F62" s="11">
        <f t="shared" si="0"/>
        <v>262.51</v>
      </c>
      <c r="G62" s="10">
        <f>ROUND(+'Aggregate Screens'!R163,0)</f>
        <v>7756698</v>
      </c>
      <c r="H62" s="10">
        <f>ROUND(+'Aggregate Screens'!AN163,0)</f>
        <v>30421</v>
      </c>
      <c r="I62" s="11">
        <f t="shared" si="1"/>
        <v>254.98</v>
      </c>
      <c r="K62" s="12">
        <f t="shared" si="2"/>
        <v>-2.8684621538227151E-2</v>
      </c>
    </row>
    <row r="63" spans="2:11" x14ac:dyDescent="0.2">
      <c r="B63">
        <f>+'Aggregate Screens'!A58</f>
        <v>145</v>
      </c>
      <c r="C63" t="str">
        <f>+'Aggregate Screens'!B58</f>
        <v>PEACEHEALTH ST JOSEPH HOSPITAL</v>
      </c>
      <c r="D63" s="10">
        <f>ROUND(+'Aggregate Screens'!R58,0)</f>
        <v>2462241</v>
      </c>
      <c r="E63" s="10">
        <f>ROUND(+'Aggregate Screens'!AN58,0)</f>
        <v>30721</v>
      </c>
      <c r="F63" s="11">
        <f t="shared" si="0"/>
        <v>80.150000000000006</v>
      </c>
      <c r="G63" s="10">
        <f>ROUND(+'Aggregate Screens'!R164,0)</f>
        <v>2865855</v>
      </c>
      <c r="H63" s="10">
        <f>ROUND(+'Aggregate Screens'!AN164,0)</f>
        <v>33079</v>
      </c>
      <c r="I63" s="11">
        <f t="shared" si="1"/>
        <v>86.64</v>
      </c>
      <c r="K63" s="12">
        <f t="shared" si="2"/>
        <v>8.0973175296319422E-2</v>
      </c>
    </row>
    <row r="64" spans="2:11" x14ac:dyDescent="0.2">
      <c r="B64">
        <f>+'Aggregate Screens'!A59</f>
        <v>147</v>
      </c>
      <c r="C64" t="str">
        <f>+'Aggregate Screens'!B59</f>
        <v>MID VALLEY HOSPITAL</v>
      </c>
      <c r="D64" s="10">
        <f>ROUND(+'Aggregate Screens'!R59,0)</f>
        <v>2139160</v>
      </c>
      <c r="E64" s="10">
        <f>ROUND(+'Aggregate Screens'!AN59,0)</f>
        <v>2618</v>
      </c>
      <c r="F64" s="11">
        <f t="shared" si="0"/>
        <v>817.1</v>
      </c>
      <c r="G64" s="10">
        <f>ROUND(+'Aggregate Screens'!R165,0)</f>
        <v>2462564</v>
      </c>
      <c r="H64" s="10">
        <f>ROUND(+'Aggregate Screens'!AN165,0)</f>
        <v>2786</v>
      </c>
      <c r="I64" s="11">
        <f t="shared" si="1"/>
        <v>883.91</v>
      </c>
      <c r="K64" s="12">
        <f t="shared" si="2"/>
        <v>8.1764777872965322E-2</v>
      </c>
    </row>
    <row r="65" spans="2:11" x14ac:dyDescent="0.2">
      <c r="B65">
        <f>+'Aggregate Screens'!A60</f>
        <v>148</v>
      </c>
      <c r="C65" t="str">
        <f>+'Aggregate Screens'!B60</f>
        <v>KINDRED HOSPITAL SEATTLE - NORTHGATE</v>
      </c>
      <c r="D65" s="10">
        <f>ROUND(+'Aggregate Screens'!R60,0)</f>
        <v>1291923</v>
      </c>
      <c r="E65" s="10">
        <f>ROUND(+'Aggregate Screens'!AN60,0)</f>
        <v>1126</v>
      </c>
      <c r="F65" s="11">
        <f t="shared" si="0"/>
        <v>1147.3599999999999</v>
      </c>
      <c r="G65" s="10">
        <f>ROUND(+'Aggregate Screens'!R166,0)</f>
        <v>1326956</v>
      </c>
      <c r="H65" s="10">
        <f>ROUND(+'Aggregate Screens'!AN166,0)</f>
        <v>1271</v>
      </c>
      <c r="I65" s="11">
        <f t="shared" si="1"/>
        <v>1044.03</v>
      </c>
      <c r="K65" s="12">
        <f t="shared" si="2"/>
        <v>-9.0058917863617305E-2</v>
      </c>
    </row>
    <row r="66" spans="2:11" x14ac:dyDescent="0.2">
      <c r="B66">
        <f>+'Aggregate Screens'!A61</f>
        <v>150</v>
      </c>
      <c r="C66" t="str">
        <f>+'Aggregate Screens'!B61</f>
        <v>COULEE MEDICAL CENTER</v>
      </c>
      <c r="D66" s="10">
        <f>ROUND(+'Aggregate Screens'!R61,0)</f>
        <v>1271557</v>
      </c>
      <c r="E66" s="10">
        <f>ROUND(+'Aggregate Screens'!AN61,0)</f>
        <v>1247</v>
      </c>
      <c r="F66" s="11">
        <f t="shared" si="0"/>
        <v>1019.69</v>
      </c>
      <c r="G66" s="10">
        <f>ROUND(+'Aggregate Screens'!R167,0)</f>
        <v>793177</v>
      </c>
      <c r="H66" s="10">
        <f>ROUND(+'Aggregate Screens'!AN167,0)</f>
        <v>1232</v>
      </c>
      <c r="I66" s="11">
        <f t="shared" si="1"/>
        <v>643.80999999999995</v>
      </c>
      <c r="K66" s="12">
        <f t="shared" si="2"/>
        <v>-0.36862183604821086</v>
      </c>
    </row>
    <row r="67" spans="2:11" x14ac:dyDescent="0.2">
      <c r="B67">
        <f>+'Aggregate Screens'!A62</f>
        <v>152</v>
      </c>
      <c r="C67" t="str">
        <f>+'Aggregate Screens'!B62</f>
        <v>MASON GENERAL HOSPITAL</v>
      </c>
      <c r="D67" s="10">
        <f>ROUND(+'Aggregate Screens'!R62,0)</f>
        <v>3171634</v>
      </c>
      <c r="E67" s="10">
        <f>ROUND(+'Aggregate Screens'!AN62,0)</f>
        <v>4594</v>
      </c>
      <c r="F67" s="11">
        <f t="shared" si="0"/>
        <v>690.39</v>
      </c>
      <c r="G67" s="10">
        <f>ROUND(+'Aggregate Screens'!R168,0)</f>
        <v>4498181</v>
      </c>
      <c r="H67" s="10">
        <f>ROUND(+'Aggregate Screens'!AN168,0)</f>
        <v>4806</v>
      </c>
      <c r="I67" s="11">
        <f t="shared" si="1"/>
        <v>935.95</v>
      </c>
      <c r="K67" s="12">
        <f t="shared" si="2"/>
        <v>0.35568301974246452</v>
      </c>
    </row>
    <row r="68" spans="2:11" x14ac:dyDescent="0.2">
      <c r="B68">
        <f>+'Aggregate Screens'!A63</f>
        <v>153</v>
      </c>
      <c r="C68" t="str">
        <f>+'Aggregate Screens'!B63</f>
        <v>WHITMAN HOSPITAL AND MEDICAL CENTER</v>
      </c>
      <c r="D68" s="10">
        <f>ROUND(+'Aggregate Screens'!R63,0)</f>
        <v>1504152</v>
      </c>
      <c r="E68" s="10">
        <f>ROUND(+'Aggregate Screens'!AN63,0)</f>
        <v>1291</v>
      </c>
      <c r="F68" s="11">
        <f t="shared" si="0"/>
        <v>1165.1099999999999</v>
      </c>
      <c r="G68" s="10">
        <f>ROUND(+'Aggregate Screens'!R169,0)</f>
        <v>1756022</v>
      </c>
      <c r="H68" s="10">
        <f>ROUND(+'Aggregate Screens'!AN169,0)</f>
        <v>1373</v>
      </c>
      <c r="I68" s="11">
        <f t="shared" si="1"/>
        <v>1278.97</v>
      </c>
      <c r="K68" s="12">
        <f t="shared" si="2"/>
        <v>9.7724678356550188E-2</v>
      </c>
    </row>
    <row r="69" spans="2:11" x14ac:dyDescent="0.2">
      <c r="B69">
        <f>+'Aggregate Screens'!A64</f>
        <v>155</v>
      </c>
      <c r="C69" t="str">
        <f>+'Aggregate Screens'!B64</f>
        <v>UW MEDICINE/VALLEY MEDICAL CENTER</v>
      </c>
      <c r="D69" s="10">
        <f>ROUND(+'Aggregate Screens'!R64,0)</f>
        <v>18239030</v>
      </c>
      <c r="E69" s="10">
        <f>ROUND(+'Aggregate Screens'!AN64,0)</f>
        <v>40555</v>
      </c>
      <c r="F69" s="11">
        <f t="shared" si="0"/>
        <v>449.74</v>
      </c>
      <c r="G69" s="10">
        <f>ROUND(+'Aggregate Screens'!R170,0)</f>
        <v>22789934</v>
      </c>
      <c r="H69" s="10">
        <f>ROUND(+'Aggregate Screens'!AN170,0)</f>
        <v>42810</v>
      </c>
      <c r="I69" s="11">
        <f t="shared" si="1"/>
        <v>532.35</v>
      </c>
      <c r="K69" s="12">
        <f t="shared" si="2"/>
        <v>0.18368390625694841</v>
      </c>
    </row>
    <row r="70" spans="2:11" x14ac:dyDescent="0.2">
      <c r="B70">
        <f>+'Aggregate Screens'!A65</f>
        <v>156</v>
      </c>
      <c r="C70" t="str">
        <f>+'Aggregate Screens'!B65</f>
        <v>WHIDBEY GENERAL HOSPITAL</v>
      </c>
      <c r="D70" s="10">
        <f>ROUND(+'Aggregate Screens'!R65,0)</f>
        <v>10337171</v>
      </c>
      <c r="E70" s="10">
        <f>ROUND(+'Aggregate Screens'!AN65,0)</f>
        <v>8340</v>
      </c>
      <c r="F70" s="11">
        <f t="shared" si="0"/>
        <v>1239.47</v>
      </c>
      <c r="G70" s="10">
        <f>ROUND(+'Aggregate Screens'!R171,0)</f>
        <v>12049557</v>
      </c>
      <c r="H70" s="10">
        <f>ROUND(+'Aggregate Screens'!AN171,0)</f>
        <v>7772</v>
      </c>
      <c r="I70" s="11">
        <f t="shared" si="1"/>
        <v>1550.38</v>
      </c>
      <c r="K70" s="12">
        <f t="shared" si="2"/>
        <v>0.25084108530258908</v>
      </c>
    </row>
    <row r="71" spans="2:11" x14ac:dyDescent="0.2">
      <c r="B71">
        <f>+'Aggregate Screens'!A66</f>
        <v>157</v>
      </c>
      <c r="C71" t="str">
        <f>+'Aggregate Screens'!B66</f>
        <v>ST LUKES REHABILIATION INSTITUTE</v>
      </c>
      <c r="D71" s="10">
        <f>ROUND(+'Aggregate Screens'!R66,0)</f>
        <v>202554</v>
      </c>
      <c r="E71" s="10">
        <f>ROUND(+'Aggregate Screens'!AN66,0)</f>
        <v>2506</v>
      </c>
      <c r="F71" s="11">
        <f t="shared" si="0"/>
        <v>80.83</v>
      </c>
      <c r="G71" s="10">
        <f>ROUND(+'Aggregate Screens'!R172,0)</f>
        <v>280535</v>
      </c>
      <c r="H71" s="10">
        <f>ROUND(+'Aggregate Screens'!AN172,0)</f>
        <v>2238</v>
      </c>
      <c r="I71" s="11">
        <f t="shared" si="1"/>
        <v>125.35</v>
      </c>
      <c r="K71" s="12">
        <f t="shared" si="2"/>
        <v>0.55078559940616101</v>
      </c>
    </row>
    <row r="72" spans="2:11" x14ac:dyDescent="0.2">
      <c r="B72">
        <f>+'Aggregate Screens'!A67</f>
        <v>158</v>
      </c>
      <c r="C72" t="str">
        <f>+'Aggregate Screens'!B67</f>
        <v>CASCADE MEDICAL CENTER</v>
      </c>
      <c r="D72" s="10">
        <f>ROUND(+'Aggregate Screens'!R67,0)</f>
        <v>92821</v>
      </c>
      <c r="E72" s="10">
        <f>ROUND(+'Aggregate Screens'!AN67,0)</f>
        <v>453</v>
      </c>
      <c r="F72" s="11">
        <f t="shared" si="0"/>
        <v>204.9</v>
      </c>
      <c r="G72" s="10">
        <f>ROUND(+'Aggregate Screens'!R173,0)</f>
        <v>105502</v>
      </c>
      <c r="H72" s="10">
        <f>ROUND(+'Aggregate Screens'!AN173,0)</f>
        <v>625</v>
      </c>
      <c r="I72" s="11">
        <f t="shared" si="1"/>
        <v>168.8</v>
      </c>
      <c r="K72" s="12">
        <f t="shared" si="2"/>
        <v>-0.17618350414836503</v>
      </c>
    </row>
    <row r="73" spans="2:11" x14ac:dyDescent="0.2">
      <c r="B73">
        <f>+'Aggregate Screens'!A68</f>
        <v>159</v>
      </c>
      <c r="C73" t="str">
        <f>+'Aggregate Screens'!B68</f>
        <v>PROVIDENCE ST PETER HOSPITAL</v>
      </c>
      <c r="D73" s="10">
        <f>ROUND(+'Aggregate Screens'!R68,0)</f>
        <v>6683819</v>
      </c>
      <c r="E73" s="10">
        <f>ROUND(+'Aggregate Screens'!AN68,0)</f>
        <v>32148</v>
      </c>
      <c r="F73" s="11">
        <f t="shared" si="0"/>
        <v>207.91</v>
      </c>
      <c r="G73" s="10">
        <f>ROUND(+'Aggregate Screens'!R174,0)</f>
        <v>7336862</v>
      </c>
      <c r="H73" s="10">
        <f>ROUND(+'Aggregate Screens'!AN174,0)</f>
        <v>32864</v>
      </c>
      <c r="I73" s="11">
        <f t="shared" si="1"/>
        <v>223.25</v>
      </c>
      <c r="K73" s="12">
        <f t="shared" si="2"/>
        <v>7.37819248713385E-2</v>
      </c>
    </row>
    <row r="74" spans="2:11" x14ac:dyDescent="0.2">
      <c r="B74">
        <f>+'Aggregate Screens'!A69</f>
        <v>161</v>
      </c>
      <c r="C74" t="str">
        <f>+'Aggregate Screens'!B69</f>
        <v>KADLEC REGIONAL MEDICAL CENTER</v>
      </c>
      <c r="D74" s="10">
        <f>ROUND(+'Aggregate Screens'!R69,0)</f>
        <v>15486126</v>
      </c>
      <c r="E74" s="10">
        <f>ROUND(+'Aggregate Screens'!AN69,0)</f>
        <v>38995</v>
      </c>
      <c r="F74" s="11">
        <f t="shared" si="0"/>
        <v>397.13</v>
      </c>
      <c r="G74" s="10">
        <f>ROUND(+'Aggregate Screens'!R175,0)</f>
        <v>14647630</v>
      </c>
      <c r="H74" s="10">
        <f>ROUND(+'Aggregate Screens'!AN175,0)</f>
        <v>45708</v>
      </c>
      <c r="I74" s="11">
        <f t="shared" si="1"/>
        <v>320.45999999999998</v>
      </c>
      <c r="K74" s="12">
        <f t="shared" si="2"/>
        <v>-0.19306020698511828</v>
      </c>
    </row>
    <row r="75" spans="2:11" x14ac:dyDescent="0.2">
      <c r="B75">
        <f>+'Aggregate Screens'!A70</f>
        <v>162</v>
      </c>
      <c r="C75" t="str">
        <f>+'Aggregate Screens'!B70</f>
        <v>PROVIDENCE SACRED HEART MEDICAL CENTER</v>
      </c>
      <c r="D75" s="10">
        <f>ROUND(+'Aggregate Screens'!R70,0)</f>
        <v>18194920</v>
      </c>
      <c r="E75" s="10">
        <f>ROUND(+'Aggregate Screens'!AN70,0)</f>
        <v>62420</v>
      </c>
      <c r="F75" s="11">
        <f t="shared" ref="F75:F109" si="3">IF(D75=0,"",IF(E75=0,"",ROUND(D75/E75,2)))</f>
        <v>291.49</v>
      </c>
      <c r="G75" s="10">
        <f>ROUND(+'Aggregate Screens'!R176,0)</f>
        <v>19335232</v>
      </c>
      <c r="H75" s="10">
        <f>ROUND(+'Aggregate Screens'!AN176,0)</f>
        <v>60667</v>
      </c>
      <c r="I75" s="11">
        <f t="shared" ref="I75:I109" si="4">IF(G75=0,"",IF(H75=0,"",ROUND(G75/H75,2)))</f>
        <v>318.70999999999998</v>
      </c>
      <c r="K75" s="12">
        <f t="shared" ref="K75:K109" si="5">IF(D75=0,"",IF(E75=0,"",IF(G75=0,"",IF(H75=0,"",+I75/F75-1))))</f>
        <v>9.3382277265086078E-2</v>
      </c>
    </row>
    <row r="76" spans="2:11" x14ac:dyDescent="0.2">
      <c r="B76">
        <f>+'Aggregate Screens'!A71</f>
        <v>164</v>
      </c>
      <c r="C76" t="str">
        <f>+'Aggregate Screens'!B71</f>
        <v>EVERGREENHEALTH MEDICAL CENTER</v>
      </c>
      <c r="D76" s="10">
        <f>ROUND(+'Aggregate Screens'!R71,0)</f>
        <v>12266033</v>
      </c>
      <c r="E76" s="10">
        <f>ROUND(+'Aggregate Screens'!AN71,0)</f>
        <v>33452</v>
      </c>
      <c r="F76" s="11">
        <f t="shared" si="3"/>
        <v>366.68</v>
      </c>
      <c r="G76" s="10">
        <f>ROUND(+'Aggregate Screens'!R177,0)</f>
        <v>11413442</v>
      </c>
      <c r="H76" s="10">
        <f>ROUND(+'Aggregate Screens'!AN177,0)</f>
        <v>33657</v>
      </c>
      <c r="I76" s="11">
        <f t="shared" si="4"/>
        <v>339.11</v>
      </c>
      <c r="K76" s="12">
        <f t="shared" si="5"/>
        <v>-7.518817497545538E-2</v>
      </c>
    </row>
    <row r="77" spans="2:11" x14ac:dyDescent="0.2">
      <c r="B77">
        <f>+'Aggregate Screens'!A72</f>
        <v>165</v>
      </c>
      <c r="C77" t="str">
        <f>+'Aggregate Screens'!B72</f>
        <v>LAKE CHELAN COMMUNITY HOSPITAL</v>
      </c>
      <c r="D77" s="10">
        <f>ROUND(+'Aggregate Screens'!R72,0)</f>
        <v>475743</v>
      </c>
      <c r="E77" s="10">
        <f>ROUND(+'Aggregate Screens'!AN72,0)</f>
        <v>1169</v>
      </c>
      <c r="F77" s="11">
        <f t="shared" si="3"/>
        <v>406.97</v>
      </c>
      <c r="G77" s="10">
        <f>ROUND(+'Aggregate Screens'!R178,0)</f>
        <v>464972</v>
      </c>
      <c r="H77" s="10">
        <f>ROUND(+'Aggregate Screens'!AN178,0)</f>
        <v>1431</v>
      </c>
      <c r="I77" s="11">
        <f t="shared" si="4"/>
        <v>324.93</v>
      </c>
      <c r="K77" s="12">
        <f t="shared" si="5"/>
        <v>-0.20158734059021555</v>
      </c>
    </row>
    <row r="78" spans="2:11" x14ac:dyDescent="0.2">
      <c r="B78">
        <f>+'Aggregate Screens'!A73</f>
        <v>167</v>
      </c>
      <c r="C78" t="str">
        <f>+'Aggregate Screens'!B73</f>
        <v>FERRY COUNTY MEMORIAL HOSPITAL</v>
      </c>
      <c r="D78" s="10">
        <f>ROUND(+'Aggregate Screens'!R73,0)</f>
        <v>0</v>
      </c>
      <c r="E78" s="10">
        <f>ROUND(+'Aggregate Screens'!AN73,0)</f>
        <v>0</v>
      </c>
      <c r="F78" s="11" t="str">
        <f t="shared" si="3"/>
        <v/>
      </c>
      <c r="G78" s="10">
        <f>ROUND(+'Aggregate Screens'!R179,0)</f>
        <v>424780</v>
      </c>
      <c r="H78" s="10">
        <f>ROUND(+'Aggregate Screens'!AN179,0)</f>
        <v>305</v>
      </c>
      <c r="I78" s="11">
        <f t="shared" si="4"/>
        <v>1392.72</v>
      </c>
      <c r="K78" s="12" t="str">
        <f t="shared" si="5"/>
        <v/>
      </c>
    </row>
    <row r="79" spans="2:11" x14ac:dyDescent="0.2">
      <c r="B79">
        <f>+'Aggregate Screens'!A74</f>
        <v>168</v>
      </c>
      <c r="C79" t="str">
        <f>+'Aggregate Screens'!B74</f>
        <v>CENTRAL WASHINGTON HOSPITAL</v>
      </c>
      <c r="D79" s="10">
        <f>ROUND(+'Aggregate Screens'!R74,0)</f>
        <v>41789122</v>
      </c>
      <c r="E79" s="10">
        <f>ROUND(+'Aggregate Screens'!AN74,0)</f>
        <v>21021</v>
      </c>
      <c r="F79" s="11">
        <f t="shared" si="3"/>
        <v>1987.97</v>
      </c>
      <c r="G79" s="10">
        <f>ROUND(+'Aggregate Screens'!R180,0)</f>
        <v>51106213</v>
      </c>
      <c r="H79" s="10">
        <f>ROUND(+'Aggregate Screens'!AN180,0)</f>
        <v>23522</v>
      </c>
      <c r="I79" s="11">
        <f t="shared" si="4"/>
        <v>2172.6999999999998</v>
      </c>
      <c r="K79" s="12">
        <f t="shared" si="5"/>
        <v>9.2923937483965879E-2</v>
      </c>
    </row>
    <row r="80" spans="2:11" x14ac:dyDescent="0.2">
      <c r="B80">
        <f>+'Aggregate Screens'!A75</f>
        <v>170</v>
      </c>
      <c r="C80" t="str">
        <f>+'Aggregate Screens'!B75</f>
        <v>PEACEHEALTH SOUTHWEST MEDICAL CENTER</v>
      </c>
      <c r="D80" s="10">
        <f>ROUND(+'Aggregate Screens'!R75,0)</f>
        <v>18359443</v>
      </c>
      <c r="E80" s="10">
        <f>ROUND(+'Aggregate Screens'!AN75,0)</f>
        <v>46775</v>
      </c>
      <c r="F80" s="11">
        <f t="shared" si="3"/>
        <v>392.51</v>
      </c>
      <c r="G80" s="10">
        <f>ROUND(+'Aggregate Screens'!R181,0)</f>
        <v>9667311</v>
      </c>
      <c r="H80" s="10">
        <f>ROUND(+'Aggregate Screens'!AN181,0)</f>
        <v>47001</v>
      </c>
      <c r="I80" s="11">
        <f t="shared" si="4"/>
        <v>205.68</v>
      </c>
      <c r="K80" s="12">
        <f t="shared" si="5"/>
        <v>-0.4759878729204351</v>
      </c>
    </row>
    <row r="81" spans="2:11" x14ac:dyDescent="0.2">
      <c r="B81">
        <f>+'Aggregate Screens'!A76</f>
        <v>172</v>
      </c>
      <c r="C81" t="str">
        <f>+'Aggregate Screens'!B76</f>
        <v>PULLMAN REGIONAL HOSPITAL</v>
      </c>
      <c r="D81" s="10">
        <f>ROUND(+'Aggregate Screens'!R76,0)</f>
        <v>3589094</v>
      </c>
      <c r="E81" s="10">
        <f>ROUND(+'Aggregate Screens'!AN76,0)</f>
        <v>4071</v>
      </c>
      <c r="F81" s="11">
        <f t="shared" si="3"/>
        <v>881.62</v>
      </c>
      <c r="G81" s="10">
        <f>ROUND(+'Aggregate Screens'!R182,0)</f>
        <v>4074123</v>
      </c>
      <c r="H81" s="10">
        <f>ROUND(+'Aggregate Screens'!AN182,0)</f>
        <v>4515</v>
      </c>
      <c r="I81" s="11">
        <f t="shared" si="4"/>
        <v>902.35</v>
      </c>
      <c r="K81" s="12">
        <f t="shared" si="5"/>
        <v>2.351353190717087E-2</v>
      </c>
    </row>
    <row r="82" spans="2:11" x14ac:dyDescent="0.2">
      <c r="B82">
        <f>+'Aggregate Screens'!A77</f>
        <v>173</v>
      </c>
      <c r="C82" t="str">
        <f>+'Aggregate Screens'!B77</f>
        <v>MORTON GENERAL HOSPITAL</v>
      </c>
      <c r="D82" s="10">
        <f>ROUND(+'Aggregate Screens'!R77,0)</f>
        <v>1029086</v>
      </c>
      <c r="E82" s="10">
        <f>ROUND(+'Aggregate Screens'!AN77,0)</f>
        <v>1208</v>
      </c>
      <c r="F82" s="11">
        <f t="shared" si="3"/>
        <v>851.89</v>
      </c>
      <c r="G82" s="10">
        <f>ROUND(+'Aggregate Screens'!R183,0)</f>
        <v>1952826</v>
      </c>
      <c r="H82" s="10">
        <f>ROUND(+'Aggregate Screens'!AN183,0)</f>
        <v>1118</v>
      </c>
      <c r="I82" s="11">
        <f t="shared" si="4"/>
        <v>1746.71</v>
      </c>
      <c r="K82" s="12">
        <f t="shared" si="5"/>
        <v>1.0503938301893436</v>
      </c>
    </row>
    <row r="83" spans="2:11" x14ac:dyDescent="0.2">
      <c r="B83">
        <f>+'Aggregate Screens'!A78</f>
        <v>175</v>
      </c>
      <c r="C83" t="str">
        <f>+'Aggregate Screens'!B78</f>
        <v>MARY BRIDGE CHILDRENS HEALTH CENTER</v>
      </c>
      <c r="D83" s="10">
        <f>ROUND(+'Aggregate Screens'!R78,0)</f>
        <v>3552657</v>
      </c>
      <c r="E83" s="10">
        <f>ROUND(+'Aggregate Screens'!AN78,0)</f>
        <v>8765</v>
      </c>
      <c r="F83" s="11">
        <f t="shared" si="3"/>
        <v>405.32</v>
      </c>
      <c r="G83" s="10">
        <f>ROUND(+'Aggregate Screens'!R184,0)</f>
        <v>3408462</v>
      </c>
      <c r="H83" s="10">
        <f>ROUND(+'Aggregate Screens'!AN184,0)</f>
        <v>10012</v>
      </c>
      <c r="I83" s="11">
        <f t="shared" si="4"/>
        <v>340.44</v>
      </c>
      <c r="K83" s="12">
        <f t="shared" si="5"/>
        <v>-0.1600710549689135</v>
      </c>
    </row>
    <row r="84" spans="2:11" x14ac:dyDescent="0.2">
      <c r="B84">
        <f>+'Aggregate Screens'!A79</f>
        <v>176</v>
      </c>
      <c r="C84" t="str">
        <f>+'Aggregate Screens'!B79</f>
        <v>TACOMA GENERAL/ALLENMORE HOSPITAL</v>
      </c>
      <c r="D84" s="10">
        <f>ROUND(+'Aggregate Screens'!R79,0)</f>
        <v>17869510</v>
      </c>
      <c r="E84" s="10">
        <f>ROUND(+'Aggregate Screens'!AN79,0)</f>
        <v>40195</v>
      </c>
      <c r="F84" s="11">
        <f t="shared" si="3"/>
        <v>444.57</v>
      </c>
      <c r="G84" s="10">
        <f>ROUND(+'Aggregate Screens'!R185,0)</f>
        <v>17530712</v>
      </c>
      <c r="H84" s="10">
        <f>ROUND(+'Aggregate Screens'!AN185,0)</f>
        <v>44924</v>
      </c>
      <c r="I84" s="11">
        <f t="shared" si="4"/>
        <v>390.23</v>
      </c>
      <c r="K84" s="12">
        <f t="shared" si="5"/>
        <v>-0.12223046989225539</v>
      </c>
    </row>
    <row r="85" spans="2:11" x14ac:dyDescent="0.2">
      <c r="B85">
        <f>+'Aggregate Screens'!A80</f>
        <v>180</v>
      </c>
      <c r="C85" t="str">
        <f>+'Aggregate Screens'!B80</f>
        <v>VALLEY HOSPITAL</v>
      </c>
      <c r="D85" s="10">
        <f>ROUND(+'Aggregate Screens'!R80,0)</f>
        <v>3221744</v>
      </c>
      <c r="E85" s="10">
        <f>ROUND(+'Aggregate Screens'!AN80,0)</f>
        <v>11541</v>
      </c>
      <c r="F85" s="11">
        <f t="shared" si="3"/>
        <v>279.16000000000003</v>
      </c>
      <c r="G85" s="10">
        <f>ROUND(+'Aggregate Screens'!R186,0)</f>
        <v>2078354</v>
      </c>
      <c r="H85" s="10">
        <f>ROUND(+'Aggregate Screens'!AN186,0)</f>
        <v>11207</v>
      </c>
      <c r="I85" s="11">
        <f t="shared" si="4"/>
        <v>185.45</v>
      </c>
      <c r="K85" s="12">
        <f t="shared" si="5"/>
        <v>-0.33568562831351212</v>
      </c>
    </row>
    <row r="86" spans="2:11" x14ac:dyDescent="0.2">
      <c r="B86">
        <f>+'Aggregate Screens'!A81</f>
        <v>183</v>
      </c>
      <c r="C86" t="str">
        <f>+'Aggregate Screens'!B81</f>
        <v>MULTICARE AUBURN MEDICAL CENTER</v>
      </c>
      <c r="D86" s="10">
        <f>ROUND(+'Aggregate Screens'!R81,0)</f>
        <v>3799325</v>
      </c>
      <c r="E86" s="10">
        <f>ROUND(+'Aggregate Screens'!AN81,0)</f>
        <v>10939</v>
      </c>
      <c r="F86" s="11">
        <f t="shared" si="3"/>
        <v>347.32</v>
      </c>
      <c r="G86" s="10">
        <f>ROUND(+'Aggregate Screens'!R187,0)</f>
        <v>4514900</v>
      </c>
      <c r="H86" s="10">
        <f>ROUND(+'Aggregate Screens'!AN187,0)</f>
        <v>12923</v>
      </c>
      <c r="I86" s="11">
        <f t="shared" si="4"/>
        <v>349.37</v>
      </c>
      <c r="K86" s="12">
        <f t="shared" si="5"/>
        <v>5.902337901646959E-3</v>
      </c>
    </row>
    <row r="87" spans="2:11" x14ac:dyDescent="0.2">
      <c r="B87">
        <f>+'Aggregate Screens'!A82</f>
        <v>186</v>
      </c>
      <c r="C87" t="str">
        <f>+'Aggregate Screens'!B82</f>
        <v>SUMMIT PACIFIC MEDICAL CENTER</v>
      </c>
      <c r="D87" s="10">
        <f>ROUND(+'Aggregate Screens'!R82,0)</f>
        <v>1857433</v>
      </c>
      <c r="E87" s="10">
        <f>ROUND(+'Aggregate Screens'!AN82,0)</f>
        <v>1607</v>
      </c>
      <c r="F87" s="11">
        <f t="shared" si="3"/>
        <v>1155.8399999999999</v>
      </c>
      <c r="G87" s="10">
        <f>ROUND(+'Aggregate Screens'!R188,0)</f>
        <v>2240233</v>
      </c>
      <c r="H87" s="10">
        <f>ROUND(+'Aggregate Screens'!AN188,0)</f>
        <v>1756</v>
      </c>
      <c r="I87" s="11">
        <f t="shared" si="4"/>
        <v>1275.76</v>
      </c>
      <c r="K87" s="12">
        <f t="shared" si="5"/>
        <v>0.10375138427464026</v>
      </c>
    </row>
    <row r="88" spans="2:11" x14ac:dyDescent="0.2">
      <c r="B88">
        <f>+'Aggregate Screens'!A83</f>
        <v>191</v>
      </c>
      <c r="C88" t="str">
        <f>+'Aggregate Screens'!B83</f>
        <v>PROVIDENCE CENTRALIA HOSPITAL</v>
      </c>
      <c r="D88" s="10">
        <f>ROUND(+'Aggregate Screens'!R83,0)</f>
        <v>383226</v>
      </c>
      <c r="E88" s="10">
        <f>ROUND(+'Aggregate Screens'!AN83,0)</f>
        <v>11395</v>
      </c>
      <c r="F88" s="11">
        <f t="shared" si="3"/>
        <v>33.630000000000003</v>
      </c>
      <c r="G88" s="10">
        <f>ROUND(+'Aggregate Screens'!R189,0)</f>
        <v>3403033</v>
      </c>
      <c r="H88" s="10">
        <f>ROUND(+'Aggregate Screens'!AN189,0)</f>
        <v>13074</v>
      </c>
      <c r="I88" s="11">
        <f t="shared" si="4"/>
        <v>260.29000000000002</v>
      </c>
      <c r="K88" s="12">
        <f t="shared" si="5"/>
        <v>6.7398156407969072</v>
      </c>
    </row>
    <row r="89" spans="2:11" x14ac:dyDescent="0.2">
      <c r="B89">
        <f>+'Aggregate Screens'!A84</f>
        <v>193</v>
      </c>
      <c r="C89" t="str">
        <f>+'Aggregate Screens'!B84</f>
        <v>PROVIDENCE MOUNT CARMEL HOSPITAL</v>
      </c>
      <c r="D89" s="10">
        <f>ROUND(+'Aggregate Screens'!R84,0)</f>
        <v>2718875</v>
      </c>
      <c r="E89" s="10">
        <f>ROUND(+'Aggregate Screens'!AN84,0)</f>
        <v>3716</v>
      </c>
      <c r="F89" s="11">
        <f t="shared" si="3"/>
        <v>731.67</v>
      </c>
      <c r="G89" s="10">
        <f>ROUND(+'Aggregate Screens'!R190,0)</f>
        <v>3250609</v>
      </c>
      <c r="H89" s="10">
        <f>ROUND(+'Aggregate Screens'!AN190,0)</f>
        <v>3487</v>
      </c>
      <c r="I89" s="11">
        <f t="shared" si="4"/>
        <v>932.21</v>
      </c>
      <c r="K89" s="12">
        <f t="shared" si="5"/>
        <v>0.27408531168422945</v>
      </c>
    </row>
    <row r="90" spans="2:11" x14ac:dyDescent="0.2">
      <c r="B90">
        <f>+'Aggregate Screens'!A85</f>
        <v>194</v>
      </c>
      <c r="C90" t="str">
        <f>+'Aggregate Screens'!B85</f>
        <v>PROVIDENCE ST JOSEPHS HOSPITAL</v>
      </c>
      <c r="D90" s="10">
        <f>ROUND(+'Aggregate Screens'!R85,0)</f>
        <v>811191</v>
      </c>
      <c r="E90" s="10">
        <f>ROUND(+'Aggregate Screens'!AN85,0)</f>
        <v>1137</v>
      </c>
      <c r="F90" s="11">
        <f t="shared" si="3"/>
        <v>713.45</v>
      </c>
      <c r="G90" s="10">
        <f>ROUND(+'Aggregate Screens'!R191,0)</f>
        <v>707410</v>
      </c>
      <c r="H90" s="10">
        <f>ROUND(+'Aggregate Screens'!AN191,0)</f>
        <v>1220</v>
      </c>
      <c r="I90" s="11">
        <f t="shared" si="4"/>
        <v>579.84</v>
      </c>
      <c r="K90" s="12">
        <f t="shared" si="5"/>
        <v>-0.18727310953815968</v>
      </c>
    </row>
    <row r="91" spans="2:11" x14ac:dyDescent="0.2">
      <c r="B91">
        <f>+'Aggregate Screens'!A86</f>
        <v>195</v>
      </c>
      <c r="C91" t="str">
        <f>+'Aggregate Screens'!B86</f>
        <v>SNOQUALMIE VALLEY HOSPITAL</v>
      </c>
      <c r="D91" s="10">
        <f>ROUND(+'Aggregate Screens'!R86,0)</f>
        <v>868045</v>
      </c>
      <c r="E91" s="10">
        <f>ROUND(+'Aggregate Screens'!AN86,0)</f>
        <v>290</v>
      </c>
      <c r="F91" s="11">
        <f t="shared" si="3"/>
        <v>2993.26</v>
      </c>
      <c r="G91" s="10">
        <f>ROUND(+'Aggregate Screens'!R192,0)</f>
        <v>1375100</v>
      </c>
      <c r="H91" s="10">
        <f>ROUND(+'Aggregate Screens'!AN192,0)</f>
        <v>4172</v>
      </c>
      <c r="I91" s="11">
        <f t="shared" si="4"/>
        <v>329.6</v>
      </c>
      <c r="K91" s="12">
        <f t="shared" si="5"/>
        <v>-0.88988594375363317</v>
      </c>
    </row>
    <row r="92" spans="2:11" x14ac:dyDescent="0.2">
      <c r="B92">
        <f>+'Aggregate Screens'!A87</f>
        <v>197</v>
      </c>
      <c r="C92" t="str">
        <f>+'Aggregate Screens'!B87</f>
        <v>CAPITAL MEDICAL CENTER</v>
      </c>
      <c r="D92" s="10">
        <f>ROUND(+'Aggregate Screens'!R87,0)</f>
        <v>1431057</v>
      </c>
      <c r="E92" s="10">
        <f>ROUND(+'Aggregate Screens'!AN87,0)</f>
        <v>10782</v>
      </c>
      <c r="F92" s="11">
        <f t="shared" si="3"/>
        <v>132.72999999999999</v>
      </c>
      <c r="G92" s="10">
        <f>ROUND(+'Aggregate Screens'!R193,0)</f>
        <v>1582924</v>
      </c>
      <c r="H92" s="10">
        <f>ROUND(+'Aggregate Screens'!AN193,0)</f>
        <v>10932</v>
      </c>
      <c r="I92" s="11">
        <f t="shared" si="4"/>
        <v>144.80000000000001</v>
      </c>
      <c r="K92" s="12">
        <f t="shared" si="5"/>
        <v>9.0936487606419147E-2</v>
      </c>
    </row>
    <row r="93" spans="2:11" x14ac:dyDescent="0.2">
      <c r="B93">
        <f>+'Aggregate Screens'!A88</f>
        <v>198</v>
      </c>
      <c r="C93" t="str">
        <f>+'Aggregate Screens'!B88</f>
        <v>SUNNYSIDE COMMUNITY HOSPITAL</v>
      </c>
      <c r="D93" s="10">
        <f>ROUND(+'Aggregate Screens'!R88,0)</f>
        <v>1653276</v>
      </c>
      <c r="E93" s="10">
        <f>ROUND(+'Aggregate Screens'!AN88,0)</f>
        <v>4751</v>
      </c>
      <c r="F93" s="11">
        <f t="shared" si="3"/>
        <v>347.98</v>
      </c>
      <c r="G93" s="10">
        <f>ROUND(+'Aggregate Screens'!R194,0)</f>
        <v>3175719</v>
      </c>
      <c r="H93" s="10">
        <f>ROUND(+'Aggregate Screens'!AN194,0)</f>
        <v>6879</v>
      </c>
      <c r="I93" s="11">
        <f t="shared" si="4"/>
        <v>461.65</v>
      </c>
      <c r="K93" s="12">
        <f t="shared" si="5"/>
        <v>0.3266567044082993</v>
      </c>
    </row>
    <row r="94" spans="2:11" x14ac:dyDescent="0.2">
      <c r="B94">
        <f>+'Aggregate Screens'!A89</f>
        <v>199</v>
      </c>
      <c r="C94" t="str">
        <f>+'Aggregate Screens'!B89</f>
        <v>TOPPENISH COMMUNITY HOSPITAL</v>
      </c>
      <c r="D94" s="10">
        <f>ROUND(+'Aggregate Screens'!R89,0)</f>
        <v>411817</v>
      </c>
      <c r="E94" s="10">
        <f>ROUND(+'Aggregate Screens'!AN89,0)</f>
        <v>2379</v>
      </c>
      <c r="F94" s="11">
        <f t="shared" si="3"/>
        <v>173.11</v>
      </c>
      <c r="G94" s="10">
        <f>ROUND(+'Aggregate Screens'!R195,0)</f>
        <v>69787</v>
      </c>
      <c r="H94" s="10">
        <f>ROUND(+'Aggregate Screens'!AN195,0)</f>
        <v>2641</v>
      </c>
      <c r="I94" s="11">
        <f t="shared" si="4"/>
        <v>26.42</v>
      </c>
      <c r="K94" s="12">
        <f t="shared" si="5"/>
        <v>-0.84738027843567676</v>
      </c>
    </row>
    <row r="95" spans="2:11" x14ac:dyDescent="0.2">
      <c r="B95">
        <f>+'Aggregate Screens'!A90</f>
        <v>201</v>
      </c>
      <c r="C95" t="str">
        <f>+'Aggregate Screens'!B90</f>
        <v>ST FRANCIS COMMUNITY HOSPITAL</v>
      </c>
      <c r="D95" s="10">
        <f>ROUND(+'Aggregate Screens'!R90,0)</f>
        <v>2424427</v>
      </c>
      <c r="E95" s="10">
        <f>ROUND(+'Aggregate Screens'!AN90,0)</f>
        <v>13448</v>
      </c>
      <c r="F95" s="11">
        <f t="shared" si="3"/>
        <v>180.28</v>
      </c>
      <c r="G95" s="10">
        <f>ROUND(+'Aggregate Screens'!R196,0)</f>
        <v>5321860</v>
      </c>
      <c r="H95" s="10">
        <f>ROUND(+'Aggregate Screens'!AN196,0)</f>
        <v>16937</v>
      </c>
      <c r="I95" s="11">
        <f t="shared" si="4"/>
        <v>314.22000000000003</v>
      </c>
      <c r="K95" s="12">
        <f t="shared" si="5"/>
        <v>0.74295540270690053</v>
      </c>
    </row>
    <row r="96" spans="2:11" x14ac:dyDescent="0.2">
      <c r="B96">
        <f>+'Aggregate Screens'!A91</f>
        <v>202</v>
      </c>
      <c r="C96" t="str">
        <f>+'Aggregate Screens'!B91</f>
        <v>REGIONAL HOSPITAL</v>
      </c>
      <c r="D96" s="10">
        <f>ROUND(+'Aggregate Screens'!R91,0)</f>
        <v>423108</v>
      </c>
      <c r="E96" s="10">
        <f>ROUND(+'Aggregate Screens'!AN91,0)</f>
        <v>357</v>
      </c>
      <c r="F96" s="11">
        <f t="shared" si="3"/>
        <v>1185.18</v>
      </c>
      <c r="G96" s="10">
        <f>ROUND(+'Aggregate Screens'!R197,0)</f>
        <v>733836</v>
      </c>
      <c r="H96" s="10">
        <f>ROUND(+'Aggregate Screens'!AN197,0)</f>
        <v>663</v>
      </c>
      <c r="I96" s="11">
        <f t="shared" si="4"/>
        <v>1106.8399999999999</v>
      </c>
      <c r="K96" s="12">
        <f t="shared" si="5"/>
        <v>-6.6099664186030971E-2</v>
      </c>
    </row>
    <row r="97" spans="2:11" x14ac:dyDescent="0.2">
      <c r="B97">
        <f>+'Aggregate Screens'!A92</f>
        <v>204</v>
      </c>
      <c r="C97" t="str">
        <f>+'Aggregate Screens'!B92</f>
        <v>SEATTLE CANCER CARE ALLIANCE</v>
      </c>
      <c r="D97" s="10">
        <f>ROUND(+'Aggregate Screens'!R92,0)</f>
        <v>11503263</v>
      </c>
      <c r="E97" s="10">
        <f>ROUND(+'Aggregate Screens'!AN92,0)</f>
        <v>14365</v>
      </c>
      <c r="F97" s="11">
        <f t="shared" si="3"/>
        <v>800.78</v>
      </c>
      <c r="G97" s="10">
        <f>ROUND(+'Aggregate Screens'!R198,0)</f>
        <v>12343146</v>
      </c>
      <c r="H97" s="10">
        <f>ROUND(+'Aggregate Screens'!AN198,0)</f>
        <v>15771</v>
      </c>
      <c r="I97" s="11">
        <f t="shared" si="4"/>
        <v>782.65</v>
      </c>
      <c r="K97" s="12">
        <f t="shared" si="5"/>
        <v>-2.2640425585054524E-2</v>
      </c>
    </row>
    <row r="98" spans="2:11" x14ac:dyDescent="0.2">
      <c r="B98">
        <f>+'Aggregate Screens'!A93</f>
        <v>205</v>
      </c>
      <c r="C98" t="str">
        <f>+'Aggregate Screens'!B93</f>
        <v>WENATCHEE VALLEY HOSPITAL</v>
      </c>
      <c r="D98" s="10">
        <f>ROUND(+'Aggregate Screens'!R93,0)</f>
        <v>152252098</v>
      </c>
      <c r="E98" s="10">
        <f>ROUND(+'Aggregate Screens'!AN93,0)</f>
        <v>27379</v>
      </c>
      <c r="F98" s="11">
        <f t="shared" si="3"/>
        <v>5560.91</v>
      </c>
      <c r="G98" s="10">
        <f>ROUND(+'Aggregate Screens'!R199,0)</f>
        <v>164852703</v>
      </c>
      <c r="H98" s="10">
        <f>ROUND(+'Aggregate Screens'!AN199,0)</f>
        <v>24216</v>
      </c>
      <c r="I98" s="11">
        <f t="shared" si="4"/>
        <v>6807.59</v>
      </c>
      <c r="K98" s="12">
        <f t="shared" si="5"/>
        <v>0.22418632921590187</v>
      </c>
    </row>
    <row r="99" spans="2:11" x14ac:dyDescent="0.2">
      <c r="B99">
        <f>+'Aggregate Screens'!A94</f>
        <v>206</v>
      </c>
      <c r="C99" t="str">
        <f>+'Aggregate Screens'!B94</f>
        <v>PEACEHEALTH UNITED GENERAL MEDICAL CENTER</v>
      </c>
      <c r="D99" s="10">
        <f>ROUND(+'Aggregate Screens'!R94,0)</f>
        <v>826961</v>
      </c>
      <c r="E99" s="10">
        <f>ROUND(+'Aggregate Screens'!AN94,0)</f>
        <v>838</v>
      </c>
      <c r="F99" s="11">
        <f t="shared" si="3"/>
        <v>986.83</v>
      </c>
      <c r="G99" s="10">
        <f>ROUND(+'Aggregate Screens'!R200,0)</f>
        <v>2770713</v>
      </c>
      <c r="H99" s="10">
        <f>ROUND(+'Aggregate Screens'!AN200,0)</f>
        <v>3056</v>
      </c>
      <c r="I99" s="11">
        <f t="shared" si="4"/>
        <v>906.65</v>
      </c>
      <c r="K99" s="12">
        <f t="shared" si="5"/>
        <v>-8.1250063334110334E-2</v>
      </c>
    </row>
    <row r="100" spans="2:11" x14ac:dyDescent="0.2">
      <c r="B100">
        <f>+'Aggregate Screens'!A95</f>
        <v>207</v>
      </c>
      <c r="C100" t="str">
        <f>+'Aggregate Screens'!B95</f>
        <v>SKAGIT VALLEY HOSPITAL</v>
      </c>
      <c r="D100" s="10">
        <f>ROUND(+'Aggregate Screens'!R95,0)</f>
        <v>14575452</v>
      </c>
      <c r="E100" s="10">
        <f>ROUND(+'Aggregate Screens'!AN95,0)</f>
        <v>21501</v>
      </c>
      <c r="F100" s="11">
        <f t="shared" si="3"/>
        <v>677.9</v>
      </c>
      <c r="G100" s="10">
        <f>ROUND(+'Aggregate Screens'!R201,0)</f>
        <v>21307674</v>
      </c>
      <c r="H100" s="10">
        <f>ROUND(+'Aggregate Screens'!AN201,0)</f>
        <v>19905</v>
      </c>
      <c r="I100" s="11">
        <f t="shared" si="4"/>
        <v>1070.47</v>
      </c>
      <c r="K100" s="12">
        <f t="shared" si="5"/>
        <v>0.57909721197816788</v>
      </c>
    </row>
    <row r="101" spans="2:11" x14ac:dyDescent="0.2">
      <c r="B101">
        <f>+'Aggregate Screens'!A96</f>
        <v>208</v>
      </c>
      <c r="C101" t="str">
        <f>+'Aggregate Screens'!B96</f>
        <v>LEGACY SALMON CREEK HOSPITAL</v>
      </c>
      <c r="D101" s="10">
        <f>ROUND(+'Aggregate Screens'!R96,0)</f>
        <v>4932866</v>
      </c>
      <c r="E101" s="10">
        <f>ROUND(+'Aggregate Screens'!AN96,0)</f>
        <v>19284</v>
      </c>
      <c r="F101" s="11">
        <f t="shared" si="3"/>
        <v>255.8</v>
      </c>
      <c r="G101" s="10">
        <f>ROUND(+'Aggregate Screens'!R202,0)</f>
        <v>4753965</v>
      </c>
      <c r="H101" s="10">
        <f>ROUND(+'Aggregate Screens'!AN202,0)</f>
        <v>23709</v>
      </c>
      <c r="I101" s="11">
        <f t="shared" si="4"/>
        <v>200.51</v>
      </c>
      <c r="K101" s="12">
        <f t="shared" si="5"/>
        <v>-0.21614542611415177</v>
      </c>
    </row>
    <row r="102" spans="2:11" x14ac:dyDescent="0.2">
      <c r="B102">
        <f>+'Aggregate Screens'!A97</f>
        <v>209</v>
      </c>
      <c r="C102" t="str">
        <f>+'Aggregate Screens'!B97</f>
        <v>ST ANTHONY HOSPITAL</v>
      </c>
      <c r="D102" s="10">
        <f>ROUND(+'Aggregate Screens'!R97,0)</f>
        <v>1859616</v>
      </c>
      <c r="E102" s="10">
        <f>ROUND(+'Aggregate Screens'!AN97,0)</f>
        <v>9720</v>
      </c>
      <c r="F102" s="11">
        <f t="shared" si="3"/>
        <v>191.32</v>
      </c>
      <c r="G102" s="10">
        <f>ROUND(+'Aggregate Screens'!R203,0)</f>
        <v>2604554</v>
      </c>
      <c r="H102" s="10">
        <f>ROUND(+'Aggregate Screens'!AN203,0)</f>
        <v>10979</v>
      </c>
      <c r="I102" s="11">
        <f t="shared" si="4"/>
        <v>237.23</v>
      </c>
      <c r="K102" s="12">
        <f t="shared" si="5"/>
        <v>0.23996445745348116</v>
      </c>
    </row>
    <row r="103" spans="2:11" x14ac:dyDescent="0.2">
      <c r="B103">
        <f>+'Aggregate Screens'!A98</f>
        <v>210</v>
      </c>
      <c r="C103" t="str">
        <f>+'Aggregate Screens'!B98</f>
        <v>SWEDISH MEDICAL CENTER - ISSAQUAH CAMPUS</v>
      </c>
      <c r="D103" s="10">
        <f>ROUND(+'Aggregate Screens'!R98,0)</f>
        <v>4394271</v>
      </c>
      <c r="E103" s="10">
        <f>ROUND(+'Aggregate Screens'!AN98,0)</f>
        <v>9423</v>
      </c>
      <c r="F103" s="11">
        <f t="shared" si="3"/>
        <v>466.33</v>
      </c>
      <c r="G103" s="10">
        <f>ROUND(+'Aggregate Screens'!R204,0)</f>
        <v>4961736</v>
      </c>
      <c r="H103" s="10">
        <f>ROUND(+'Aggregate Screens'!AN204,0)</f>
        <v>13006</v>
      </c>
      <c r="I103" s="11">
        <f t="shared" si="4"/>
        <v>381.5</v>
      </c>
      <c r="K103" s="12">
        <f t="shared" si="5"/>
        <v>-0.18190980636030274</v>
      </c>
    </row>
    <row r="104" spans="2:11" x14ac:dyDescent="0.2">
      <c r="B104">
        <f>+'Aggregate Screens'!A99</f>
        <v>211</v>
      </c>
      <c r="C104" t="str">
        <f>+'Aggregate Screens'!B99</f>
        <v>PEACEHEALTH PEACE ISLAND MEDICAL CENTER</v>
      </c>
      <c r="D104" s="10">
        <f>ROUND(+'Aggregate Screens'!R99,0)</f>
        <v>28336</v>
      </c>
      <c r="E104" s="10">
        <f>ROUND(+'Aggregate Screens'!AN99,0)</f>
        <v>886</v>
      </c>
      <c r="F104" s="11">
        <f t="shared" si="3"/>
        <v>31.98</v>
      </c>
      <c r="G104" s="10">
        <f>ROUND(+'Aggregate Screens'!R205,0)</f>
        <v>154797</v>
      </c>
      <c r="H104" s="10">
        <f>ROUND(+'Aggregate Screens'!AN205,0)</f>
        <v>1050</v>
      </c>
      <c r="I104" s="11">
        <f t="shared" si="4"/>
        <v>147.43</v>
      </c>
      <c r="K104" s="12">
        <f t="shared" si="5"/>
        <v>3.6100687929956221</v>
      </c>
    </row>
    <row r="105" spans="2:11" x14ac:dyDescent="0.2">
      <c r="B105">
        <f>+'Aggregate Screens'!A100</f>
        <v>904</v>
      </c>
      <c r="C105" t="str">
        <f>+'Aggregate Screens'!B100</f>
        <v>BHC FAIRFAX HOSPITAL</v>
      </c>
      <c r="D105" s="10">
        <f>ROUND(+'Aggregate Screens'!R100,0)</f>
        <v>3129133</v>
      </c>
      <c r="E105" s="10">
        <f>ROUND(+'Aggregate Screens'!AN100,0)</f>
        <v>2770</v>
      </c>
      <c r="F105" s="11">
        <f t="shared" si="3"/>
        <v>1129.6500000000001</v>
      </c>
      <c r="G105" s="10">
        <f>ROUND(+'Aggregate Screens'!R206,0)</f>
        <v>4350779</v>
      </c>
      <c r="H105" s="10">
        <f>ROUND(+'Aggregate Screens'!AN206,0)</f>
        <v>3639</v>
      </c>
      <c r="I105" s="11">
        <f t="shared" si="4"/>
        <v>1195.5999999999999</v>
      </c>
      <c r="K105" s="12">
        <f t="shared" si="5"/>
        <v>5.8380914442526244E-2</v>
      </c>
    </row>
    <row r="106" spans="2:11" x14ac:dyDescent="0.2">
      <c r="B106">
        <f>+'Aggregate Screens'!A101</f>
        <v>915</v>
      </c>
      <c r="C106" t="str">
        <f>+'Aggregate Screens'!B101</f>
        <v>LOURDES COUNSELING CENTER</v>
      </c>
      <c r="D106" s="10">
        <f>ROUND(+'Aggregate Screens'!R101,0)</f>
        <v>126909</v>
      </c>
      <c r="E106" s="10">
        <f>ROUND(+'Aggregate Screens'!AN101,0)</f>
        <v>702</v>
      </c>
      <c r="F106" s="11">
        <f t="shared" si="3"/>
        <v>180.78</v>
      </c>
      <c r="G106" s="10">
        <f>ROUND(+'Aggregate Screens'!R207,0)</f>
        <v>127140</v>
      </c>
      <c r="H106" s="10">
        <f>ROUND(+'Aggregate Screens'!AN207,0)</f>
        <v>845</v>
      </c>
      <c r="I106" s="11">
        <f t="shared" si="4"/>
        <v>150.46</v>
      </c>
      <c r="K106" s="12">
        <f t="shared" si="5"/>
        <v>-0.16771766788361542</v>
      </c>
    </row>
    <row r="107" spans="2:11" x14ac:dyDescent="0.2">
      <c r="B107">
        <f>+'Aggregate Screens'!A102</f>
        <v>919</v>
      </c>
      <c r="C107" t="str">
        <f>+'Aggregate Screens'!B102</f>
        <v>NAVOS</v>
      </c>
      <c r="D107" s="10">
        <f>ROUND(+'Aggregate Screens'!R102,0)</f>
        <v>277661</v>
      </c>
      <c r="E107" s="10">
        <f>ROUND(+'Aggregate Screens'!AN102,0)</f>
        <v>688</v>
      </c>
      <c r="F107" s="11">
        <f t="shared" si="3"/>
        <v>403.58</v>
      </c>
      <c r="G107" s="10">
        <f>ROUND(+'Aggregate Screens'!R208,0)</f>
        <v>204129</v>
      </c>
      <c r="H107" s="10">
        <f>ROUND(+'Aggregate Screens'!AN208,0)</f>
        <v>568</v>
      </c>
      <c r="I107" s="11">
        <f t="shared" si="4"/>
        <v>359.38</v>
      </c>
      <c r="K107" s="12">
        <f t="shared" si="5"/>
        <v>-0.10951979780960397</v>
      </c>
    </row>
    <row r="108" spans="2:11" x14ac:dyDescent="0.2">
      <c r="B108">
        <f>+'Aggregate Screens'!A103</f>
        <v>921</v>
      </c>
      <c r="C108" t="str">
        <f>+'Aggregate Screens'!B103</f>
        <v>Cascade Behavioral Health</v>
      </c>
      <c r="D108" s="10">
        <f>ROUND(+'Aggregate Screens'!R103,0)</f>
        <v>582428</v>
      </c>
      <c r="E108" s="10">
        <f>ROUND(+'Aggregate Screens'!AN103,0)</f>
        <v>664</v>
      </c>
      <c r="F108" s="11">
        <f t="shared" si="3"/>
        <v>877.15</v>
      </c>
      <c r="G108" s="10">
        <f>ROUND(+'Aggregate Screens'!R209,0)</f>
        <v>1359964</v>
      </c>
      <c r="H108" s="10">
        <f>ROUND(+'Aggregate Screens'!AN209,0)</f>
        <v>1144</v>
      </c>
      <c r="I108" s="11">
        <f t="shared" si="4"/>
        <v>1188.78</v>
      </c>
      <c r="K108" s="12">
        <f t="shared" si="5"/>
        <v>0.35527560850481676</v>
      </c>
    </row>
    <row r="109" spans="2:11" x14ac:dyDescent="0.2">
      <c r="B109">
        <f>+'Aggregate Screens'!A104</f>
        <v>922</v>
      </c>
      <c r="C109" t="str">
        <f>+'Aggregate Screens'!B104</f>
        <v>FAIRFAX EVERETT</v>
      </c>
      <c r="D109" s="10">
        <f>ROUND(+'Aggregate Screens'!R104,0)</f>
        <v>232951</v>
      </c>
      <c r="E109" s="10">
        <f>ROUND(+'Aggregate Screens'!AN104,0)</f>
        <v>113</v>
      </c>
      <c r="F109" s="11">
        <f t="shared" si="3"/>
        <v>2061.5100000000002</v>
      </c>
      <c r="G109" s="10">
        <f>ROUND(+'Aggregate Screens'!R210,0)</f>
        <v>636505</v>
      </c>
      <c r="H109" s="10">
        <f>ROUND(+'Aggregate Screens'!AN210,0)</f>
        <v>401</v>
      </c>
      <c r="I109" s="11">
        <f t="shared" si="4"/>
        <v>1587.29</v>
      </c>
      <c r="K109" s="12">
        <f t="shared" si="5"/>
        <v>-0.2300352654122465</v>
      </c>
    </row>
  </sheetData>
  <phoneticPr fontId="0" type="noConversion"/>
  <printOptions horizontalCentered="1" verticalCentered="1" gridLines="1"/>
  <pageMargins left="0" right="0" top="0" bottom="0" header="0" footer="0"/>
  <pageSetup paperSize="5" scale="8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9"/>
  <sheetViews>
    <sheetView zoomScale="75" workbookViewId="0">
      <selection activeCell="C15" sqref="C15"/>
    </sheetView>
  </sheetViews>
  <sheetFormatPr defaultRowHeight="12" x14ac:dyDescent="0.2"/>
  <cols>
    <col min="1" max="1" width="7.21875" customWidth="1"/>
    <col min="2" max="2" width="6.109375" bestFit="1" customWidth="1"/>
    <col min="3" max="3" width="41.88671875" bestFit="1" customWidth="1"/>
    <col min="4" max="4" width="10.88671875" bestFit="1" customWidth="1"/>
    <col min="5" max="5" width="7.88671875" bestFit="1" customWidth="1"/>
    <col min="6" max="6" width="8.88671875" bestFit="1" customWidth="1"/>
    <col min="7" max="7" width="10.88671875" bestFit="1" customWidth="1"/>
    <col min="8" max="8" width="7.88671875" bestFit="1" customWidth="1"/>
    <col min="9" max="9" width="8.88671875" bestFit="1" customWidth="1"/>
    <col min="10" max="10" width="2.6640625" customWidth="1"/>
    <col min="11" max="11" width="8.109375" bestFit="1" customWidth="1"/>
  </cols>
  <sheetData>
    <row r="1" spans="1:11" x14ac:dyDescent="0.2">
      <c r="A1" s="9" t="s">
        <v>37</v>
      </c>
      <c r="B1" s="6"/>
      <c r="C1" s="6"/>
      <c r="D1" s="6"/>
      <c r="E1" s="6"/>
      <c r="F1" s="7"/>
      <c r="G1" s="6"/>
      <c r="H1" s="6"/>
      <c r="I1" s="6"/>
    </row>
    <row r="2" spans="1:11" x14ac:dyDescent="0.2">
      <c r="A2" s="4"/>
      <c r="F2" s="2"/>
      <c r="K2" s="5" t="s">
        <v>71</v>
      </c>
    </row>
    <row r="3" spans="1:11" x14ac:dyDescent="0.2">
      <c r="A3" s="4"/>
      <c r="D3" s="3"/>
      <c r="F3" s="2"/>
      <c r="K3">
        <v>22</v>
      </c>
    </row>
    <row r="4" spans="1:11" x14ac:dyDescent="0.2">
      <c r="A4" s="7" t="s">
        <v>29</v>
      </c>
      <c r="B4" s="6"/>
      <c r="C4" s="6"/>
      <c r="D4" s="6"/>
      <c r="E4" s="7"/>
      <c r="F4" s="6"/>
      <c r="G4" s="6"/>
      <c r="H4" s="6"/>
      <c r="I4" s="6"/>
    </row>
    <row r="5" spans="1:11" x14ac:dyDescent="0.2">
      <c r="A5" s="7" t="s">
        <v>65</v>
      </c>
      <c r="B5" s="6"/>
      <c r="C5" s="6"/>
      <c r="D5" s="6"/>
      <c r="E5" s="7"/>
      <c r="F5" s="6"/>
      <c r="G5" s="6"/>
      <c r="H5" s="6"/>
      <c r="I5" s="6"/>
    </row>
    <row r="7" spans="1:11" x14ac:dyDescent="0.2">
      <c r="E7" s="76">
        <f>ROUND(+'Aggregate Screens'!C5,0)</f>
        <v>2014</v>
      </c>
      <c r="F7" s="5">
        <f>+E7</f>
        <v>2014</v>
      </c>
      <c r="G7" s="5"/>
      <c r="H7" s="2">
        <f>+F7+1</f>
        <v>2015</v>
      </c>
      <c r="I7" s="5">
        <f>+H7</f>
        <v>2015</v>
      </c>
    </row>
    <row r="8" spans="1:11" x14ac:dyDescent="0.2">
      <c r="A8" s="5"/>
      <c r="B8" s="5"/>
      <c r="C8" s="5"/>
      <c r="D8" s="2" t="s">
        <v>38</v>
      </c>
      <c r="F8" s="14" t="s">
        <v>182</v>
      </c>
      <c r="G8" s="2" t="s">
        <v>38</v>
      </c>
      <c r="I8" s="14" t="s">
        <v>182</v>
      </c>
      <c r="K8" s="5" t="s">
        <v>21</v>
      </c>
    </row>
    <row r="9" spans="1:11" x14ac:dyDescent="0.2">
      <c r="A9" s="5"/>
      <c r="B9" s="5" t="s">
        <v>51</v>
      </c>
      <c r="C9" s="5" t="s">
        <v>52</v>
      </c>
      <c r="D9" s="2" t="s">
        <v>10</v>
      </c>
      <c r="E9" s="2" t="s">
        <v>3</v>
      </c>
      <c r="F9" s="2" t="s">
        <v>3</v>
      </c>
      <c r="G9" s="2" t="s">
        <v>10</v>
      </c>
      <c r="H9" s="2" t="s">
        <v>3</v>
      </c>
      <c r="I9" s="2" t="s">
        <v>3</v>
      </c>
      <c r="K9" s="5" t="s">
        <v>181</v>
      </c>
    </row>
    <row r="10" spans="1:11" x14ac:dyDescent="0.2">
      <c r="B10">
        <f>+'Aggregate Screens'!A5</f>
        <v>1</v>
      </c>
      <c r="C10" t="str">
        <f>+'Aggregate Screens'!B5</f>
        <v>SWEDISH MEDICAL CENTER - FIRST HILL</v>
      </c>
      <c r="D10" s="10">
        <f>ROUND(+'Aggregate Screens'!S5,0)</f>
        <v>180084939</v>
      </c>
      <c r="E10" s="13">
        <f>ROUND(+'Aggregate Screens'!AN5,0)</f>
        <v>54386</v>
      </c>
      <c r="F10" s="11">
        <f>IF(D10=0,"",IF(E10=0,"",ROUND(D10/E10,2)))</f>
        <v>3311.24</v>
      </c>
      <c r="G10" s="10">
        <f>ROUND(+'Aggregate Screens'!S111,0)</f>
        <v>210722222</v>
      </c>
      <c r="H10" s="13">
        <f>ROUND(+'Aggregate Screens'!AN111,0)</f>
        <v>67394</v>
      </c>
      <c r="I10" s="11">
        <f>IF(G10=0,"",IF(H10=0,"",ROUND(G10/H10,2)))</f>
        <v>3126.72</v>
      </c>
      <c r="K10" s="12">
        <f>IF(D10=0,"",IF(E10=0,"",IF(G10=0,"",IF(H10=0,"",+I10/F10-1))))</f>
        <v>-5.5725347603918785E-2</v>
      </c>
    </row>
    <row r="11" spans="1:11" x14ac:dyDescent="0.2">
      <c r="B11">
        <f>+'Aggregate Screens'!A6</f>
        <v>3</v>
      </c>
      <c r="C11" t="str">
        <f>+'Aggregate Screens'!B6</f>
        <v>SWEDISH MEDICAL CENTER - CHERRY HILL</v>
      </c>
      <c r="D11" s="10">
        <f>ROUND(+'Aggregate Screens'!S6,0)</f>
        <v>84955868</v>
      </c>
      <c r="E11" s="13">
        <f>ROUND(+'Aggregate Screens'!AN6,0)</f>
        <v>28590</v>
      </c>
      <c r="F11" s="11">
        <f t="shared" ref="F11:F74" si="0">IF(D11=0,"",IF(E11=0,"",ROUND(D11/E11,2)))</f>
        <v>2971.52</v>
      </c>
      <c r="G11" s="10">
        <f>ROUND(+'Aggregate Screens'!S112,0)</f>
        <v>99269560</v>
      </c>
      <c r="H11" s="13">
        <f>ROUND(+'Aggregate Screens'!AN112,0)</f>
        <v>28638</v>
      </c>
      <c r="I11" s="11">
        <f t="shared" ref="I11:I74" si="1">IF(G11=0,"",IF(H11=0,"",ROUND(G11/H11,2)))</f>
        <v>3466.36</v>
      </c>
      <c r="K11" s="12">
        <f t="shared" ref="K11:K74" si="2">IF(D11=0,"",IF(E11=0,"",IF(G11=0,"",IF(H11=0,"",+I11/F11-1))))</f>
        <v>0.16652756838251137</v>
      </c>
    </row>
    <row r="12" spans="1:11" x14ac:dyDescent="0.2">
      <c r="B12">
        <f>+'Aggregate Screens'!A7</f>
        <v>8</v>
      </c>
      <c r="C12" t="str">
        <f>+'Aggregate Screens'!B7</f>
        <v>KLICKITAT VALLEY HEALTH</v>
      </c>
      <c r="D12" s="10">
        <f>ROUND(+'Aggregate Screens'!S7,0)</f>
        <v>1337436</v>
      </c>
      <c r="E12" s="13">
        <f>ROUND(+'Aggregate Screens'!AN7,0)</f>
        <v>1141</v>
      </c>
      <c r="F12" s="11">
        <f t="shared" si="0"/>
        <v>1172.1600000000001</v>
      </c>
      <c r="G12" s="10">
        <f>ROUND(+'Aggregate Screens'!S113,0)</f>
        <v>1391725</v>
      </c>
      <c r="H12" s="13">
        <f>ROUND(+'Aggregate Screens'!AN113,0)</f>
        <v>1089</v>
      </c>
      <c r="I12" s="11">
        <f t="shared" si="1"/>
        <v>1277.98</v>
      </c>
      <c r="K12" s="12">
        <f t="shared" si="2"/>
        <v>9.0277777777777679E-2</v>
      </c>
    </row>
    <row r="13" spans="1:11" x14ac:dyDescent="0.2">
      <c r="B13">
        <f>+'Aggregate Screens'!A8</f>
        <v>10</v>
      </c>
      <c r="C13" t="str">
        <f>+'Aggregate Screens'!B8</f>
        <v>VIRGINIA MASON MEDICAL CENTER</v>
      </c>
      <c r="D13" s="10">
        <f>ROUND(+'Aggregate Screens'!S8,0)</f>
        <v>196039600</v>
      </c>
      <c r="E13" s="13">
        <f>ROUND(+'Aggregate Screens'!AN8,0)</f>
        <v>36445</v>
      </c>
      <c r="F13" s="11">
        <f t="shared" si="0"/>
        <v>5379.05</v>
      </c>
      <c r="G13" s="10">
        <f>ROUND(+'Aggregate Screens'!S114,0)</f>
        <v>208967997</v>
      </c>
      <c r="H13" s="13">
        <f>ROUND(+'Aggregate Screens'!AN114,0)</f>
        <v>67662</v>
      </c>
      <c r="I13" s="11">
        <f t="shared" si="1"/>
        <v>3088.41</v>
      </c>
      <c r="K13" s="12">
        <f t="shared" si="2"/>
        <v>-0.42584471235627108</v>
      </c>
    </row>
    <row r="14" spans="1:11" x14ac:dyDescent="0.2">
      <c r="B14">
        <f>+'Aggregate Screens'!A9</f>
        <v>14</v>
      </c>
      <c r="C14" t="str">
        <f>+'Aggregate Screens'!B9</f>
        <v>SEATTLE CHILDRENS HOSPITAL</v>
      </c>
      <c r="D14" s="10">
        <f>ROUND(+'Aggregate Screens'!S9,0)</f>
        <v>105859163</v>
      </c>
      <c r="E14" s="13">
        <f>ROUND(+'Aggregate Screens'!AN9,0)</f>
        <v>31607</v>
      </c>
      <c r="F14" s="11">
        <f t="shared" si="0"/>
        <v>3349.23</v>
      </c>
      <c r="G14" s="10">
        <f>ROUND(+'Aggregate Screens'!S115,0)</f>
        <v>121330236</v>
      </c>
      <c r="H14" s="13">
        <f>ROUND(+'Aggregate Screens'!AN115,0)</f>
        <v>33789</v>
      </c>
      <c r="I14" s="11">
        <f t="shared" si="1"/>
        <v>3590.82</v>
      </c>
      <c r="K14" s="12">
        <f t="shared" si="2"/>
        <v>7.2132997733807436E-2</v>
      </c>
    </row>
    <row r="15" spans="1:11" x14ac:dyDescent="0.2">
      <c r="B15">
        <f>+'Aggregate Screens'!A10</f>
        <v>20</v>
      </c>
      <c r="C15" t="str">
        <f>+'Aggregate Screens'!B10</f>
        <v>GROUP HEALTH CENTRAL HOSPITAL</v>
      </c>
      <c r="D15" s="10">
        <f>ROUND(+'Aggregate Screens'!S10,0)</f>
        <v>6771468</v>
      </c>
      <c r="E15" s="13">
        <f>ROUND(+'Aggregate Screens'!AN10,0)</f>
        <v>980</v>
      </c>
      <c r="F15" s="11">
        <f t="shared" si="0"/>
        <v>6909.66</v>
      </c>
      <c r="G15" s="10">
        <f>ROUND(+'Aggregate Screens'!S116,0)</f>
        <v>5312490</v>
      </c>
      <c r="H15" s="13">
        <f>ROUND(+'Aggregate Screens'!AN116,0)</f>
        <v>570</v>
      </c>
      <c r="I15" s="11">
        <f t="shared" si="1"/>
        <v>9320.16</v>
      </c>
      <c r="K15" s="12">
        <f t="shared" si="2"/>
        <v>0.34885942289490357</v>
      </c>
    </row>
    <row r="16" spans="1:11" x14ac:dyDescent="0.2">
      <c r="B16">
        <f>+'Aggregate Screens'!A11</f>
        <v>21</v>
      </c>
      <c r="C16" t="str">
        <f>+'Aggregate Screens'!B11</f>
        <v>NEWPORT HOSPITAL AND HEALTH SERVICES</v>
      </c>
      <c r="D16" s="10">
        <f>ROUND(+'Aggregate Screens'!S11,0)</f>
        <v>2328083</v>
      </c>
      <c r="E16" s="13">
        <f>ROUND(+'Aggregate Screens'!AN11,0)</f>
        <v>1785</v>
      </c>
      <c r="F16" s="11">
        <f t="shared" si="0"/>
        <v>1304.25</v>
      </c>
      <c r="G16" s="10">
        <f>ROUND(+'Aggregate Screens'!S117,0)</f>
        <v>2479535</v>
      </c>
      <c r="H16" s="13">
        <f>ROUND(+'Aggregate Screens'!AN117,0)</f>
        <v>2056</v>
      </c>
      <c r="I16" s="11">
        <f t="shared" si="1"/>
        <v>1206</v>
      </c>
      <c r="K16" s="12">
        <f t="shared" si="2"/>
        <v>-7.5330649798734939E-2</v>
      </c>
    </row>
    <row r="17" spans="2:11" x14ac:dyDescent="0.2">
      <c r="B17">
        <f>+'Aggregate Screens'!A12</f>
        <v>22</v>
      </c>
      <c r="C17" t="str">
        <f>+'Aggregate Screens'!B12</f>
        <v>LOURDES MEDICAL CENTER</v>
      </c>
      <c r="D17" s="10">
        <f>ROUND(+'Aggregate Screens'!S12,0)</f>
        <v>13595783</v>
      </c>
      <c r="E17" s="13">
        <f>ROUND(+'Aggregate Screens'!AN12,0)</f>
        <v>5451</v>
      </c>
      <c r="F17" s="11">
        <f t="shared" si="0"/>
        <v>2494.1799999999998</v>
      </c>
      <c r="G17" s="10">
        <f>ROUND(+'Aggregate Screens'!S118,0)</f>
        <v>14657339</v>
      </c>
      <c r="H17" s="13">
        <f>ROUND(+'Aggregate Screens'!AN118,0)</f>
        <v>5984</v>
      </c>
      <c r="I17" s="11">
        <f t="shared" si="1"/>
        <v>2449.42</v>
      </c>
      <c r="K17" s="12">
        <f t="shared" si="2"/>
        <v>-1.7945777770649984E-2</v>
      </c>
    </row>
    <row r="18" spans="2:11" x14ac:dyDescent="0.2">
      <c r="B18">
        <f>+'Aggregate Screens'!A13</f>
        <v>23</v>
      </c>
      <c r="C18" t="str">
        <f>+'Aggregate Screens'!B13</f>
        <v>THREE RIVERS HOSPITAL</v>
      </c>
      <c r="D18" s="10">
        <f>ROUND(+'Aggregate Screens'!S13,0)</f>
        <v>1172409</v>
      </c>
      <c r="E18" s="13">
        <f>ROUND(+'Aggregate Screens'!AN13,0)</f>
        <v>954</v>
      </c>
      <c r="F18" s="11">
        <f t="shared" si="0"/>
        <v>1228.94</v>
      </c>
      <c r="G18" s="10">
        <f>ROUND(+'Aggregate Screens'!S119,0)</f>
        <v>1236781</v>
      </c>
      <c r="H18" s="13">
        <f>ROUND(+'Aggregate Screens'!AN119,0)</f>
        <v>991</v>
      </c>
      <c r="I18" s="11">
        <f t="shared" si="1"/>
        <v>1248.01</v>
      </c>
      <c r="K18" s="12">
        <f t="shared" si="2"/>
        <v>1.5517437791918276E-2</v>
      </c>
    </row>
    <row r="19" spans="2:11" x14ac:dyDescent="0.2">
      <c r="B19">
        <f>+'Aggregate Screens'!A14</f>
        <v>26</v>
      </c>
      <c r="C19" t="str">
        <f>+'Aggregate Screens'!B14</f>
        <v>PEACEHEALTH ST JOHN MEDICAL CENTER</v>
      </c>
      <c r="D19" s="10">
        <f>ROUND(+'Aggregate Screens'!S14,0)</f>
        <v>30047865</v>
      </c>
      <c r="E19" s="13">
        <f>ROUND(+'Aggregate Screens'!AN14,0)</f>
        <v>20321</v>
      </c>
      <c r="F19" s="11">
        <f t="shared" si="0"/>
        <v>1478.66</v>
      </c>
      <c r="G19" s="10">
        <f>ROUND(+'Aggregate Screens'!S120,0)</f>
        <v>32316057</v>
      </c>
      <c r="H19" s="13">
        <f>ROUND(+'Aggregate Screens'!AN120,0)</f>
        <v>20706</v>
      </c>
      <c r="I19" s="11">
        <f t="shared" si="1"/>
        <v>1560.71</v>
      </c>
      <c r="K19" s="12">
        <f t="shared" si="2"/>
        <v>5.548942961870873E-2</v>
      </c>
    </row>
    <row r="20" spans="2:11" x14ac:dyDescent="0.2">
      <c r="B20">
        <f>+'Aggregate Screens'!A15</f>
        <v>29</v>
      </c>
      <c r="C20" t="str">
        <f>+'Aggregate Screens'!B15</f>
        <v>HARBORVIEW MEDICAL CENTER</v>
      </c>
      <c r="D20" s="10">
        <f>ROUND(+'Aggregate Screens'!S15,0)</f>
        <v>135202000</v>
      </c>
      <c r="E20" s="13">
        <f>ROUND(+'Aggregate Screens'!AN15,0)</f>
        <v>43257</v>
      </c>
      <c r="F20" s="11">
        <f t="shared" si="0"/>
        <v>3125.55</v>
      </c>
      <c r="G20" s="10">
        <f>ROUND(+'Aggregate Screens'!S121,0)</f>
        <v>159804538</v>
      </c>
      <c r="H20" s="13">
        <f>ROUND(+'Aggregate Screens'!AN121,0)</f>
        <v>44458</v>
      </c>
      <c r="I20" s="11">
        <f t="shared" si="1"/>
        <v>3594.51</v>
      </c>
      <c r="K20" s="12">
        <f t="shared" si="2"/>
        <v>0.15004079282046368</v>
      </c>
    </row>
    <row r="21" spans="2:11" x14ac:dyDescent="0.2">
      <c r="B21">
        <f>+'Aggregate Screens'!A16</f>
        <v>32</v>
      </c>
      <c r="C21" t="str">
        <f>+'Aggregate Screens'!B16</f>
        <v>ST JOSEPH MEDICAL CENTER</v>
      </c>
      <c r="D21" s="10">
        <f>ROUND(+'Aggregate Screens'!S16,0)</f>
        <v>95326326</v>
      </c>
      <c r="E21" s="13">
        <f>ROUND(+'Aggregate Screens'!AN16,0)</f>
        <v>44012</v>
      </c>
      <c r="F21" s="11">
        <f t="shared" si="0"/>
        <v>2165.92</v>
      </c>
      <c r="G21" s="10">
        <f>ROUND(+'Aggregate Screens'!S122,0)</f>
        <v>104806859</v>
      </c>
      <c r="H21" s="13">
        <f>ROUND(+'Aggregate Screens'!AN122,0)</f>
        <v>45185</v>
      </c>
      <c r="I21" s="11">
        <f t="shared" si="1"/>
        <v>2319.5100000000002</v>
      </c>
      <c r="K21" s="12">
        <f t="shared" si="2"/>
        <v>7.0912129718549322E-2</v>
      </c>
    </row>
    <row r="22" spans="2:11" x14ac:dyDescent="0.2">
      <c r="B22">
        <f>+'Aggregate Screens'!A17</f>
        <v>35</v>
      </c>
      <c r="C22" t="str">
        <f>+'Aggregate Screens'!B17</f>
        <v>ST ELIZABETH HOSPITAL</v>
      </c>
      <c r="D22" s="10">
        <f>ROUND(+'Aggregate Screens'!S17,0)</f>
        <v>4225596</v>
      </c>
      <c r="E22" s="13">
        <f>ROUND(+'Aggregate Screens'!AN17,0)</f>
        <v>3194</v>
      </c>
      <c r="F22" s="11">
        <f t="shared" si="0"/>
        <v>1322.98</v>
      </c>
      <c r="G22" s="10">
        <f>ROUND(+'Aggregate Screens'!S123,0)</f>
        <v>4700263</v>
      </c>
      <c r="H22" s="13">
        <f>ROUND(+'Aggregate Screens'!AN123,0)</f>
        <v>3748</v>
      </c>
      <c r="I22" s="11">
        <f t="shared" si="1"/>
        <v>1254.07</v>
      </c>
      <c r="K22" s="12">
        <f t="shared" si="2"/>
        <v>-5.2086955207183872E-2</v>
      </c>
    </row>
    <row r="23" spans="2:11" x14ac:dyDescent="0.2">
      <c r="B23">
        <f>+'Aggregate Screens'!A18</f>
        <v>37</v>
      </c>
      <c r="C23" t="str">
        <f>+'Aggregate Screens'!B18</f>
        <v>DEACONESS HOSPITAL</v>
      </c>
      <c r="D23" s="10">
        <f>ROUND(+'Aggregate Screens'!S18,0)</f>
        <v>45974027</v>
      </c>
      <c r="E23" s="13">
        <f>ROUND(+'Aggregate Screens'!AN18,0)</f>
        <v>24757</v>
      </c>
      <c r="F23" s="11">
        <f t="shared" si="0"/>
        <v>1857.01</v>
      </c>
      <c r="G23" s="10">
        <f>ROUND(+'Aggregate Screens'!S124,0)</f>
        <v>45668289</v>
      </c>
      <c r="H23" s="13">
        <f>ROUND(+'Aggregate Screens'!AN124,0)</f>
        <v>24271</v>
      </c>
      <c r="I23" s="11">
        <f t="shared" si="1"/>
        <v>1881.6</v>
      </c>
      <c r="K23" s="12">
        <f t="shared" si="2"/>
        <v>1.3241716522797375E-2</v>
      </c>
    </row>
    <row r="24" spans="2:11" x14ac:dyDescent="0.2">
      <c r="B24">
        <f>+'Aggregate Screens'!A19</f>
        <v>38</v>
      </c>
      <c r="C24" t="str">
        <f>+'Aggregate Screens'!B19</f>
        <v>OLYMPIC MEDICAL CENTER</v>
      </c>
      <c r="D24" s="10">
        <f>ROUND(+'Aggregate Screens'!S19,0)</f>
        <v>21914678</v>
      </c>
      <c r="E24" s="13">
        <f>ROUND(+'Aggregate Screens'!AN19,0)</f>
        <v>15106</v>
      </c>
      <c r="F24" s="11">
        <f t="shared" si="0"/>
        <v>1450.73</v>
      </c>
      <c r="G24" s="10">
        <f>ROUND(+'Aggregate Screens'!S125,0)</f>
        <v>24588533</v>
      </c>
      <c r="H24" s="13">
        <f>ROUND(+'Aggregate Screens'!AN125,0)</f>
        <v>14864</v>
      </c>
      <c r="I24" s="11">
        <f t="shared" si="1"/>
        <v>1654.23</v>
      </c>
      <c r="K24" s="12">
        <f t="shared" si="2"/>
        <v>0.14027420677865621</v>
      </c>
    </row>
    <row r="25" spans="2:11" x14ac:dyDescent="0.2">
      <c r="B25">
        <f>+'Aggregate Screens'!A20</f>
        <v>39</v>
      </c>
      <c r="C25" t="str">
        <f>+'Aggregate Screens'!B20</f>
        <v>TRIOS HEALTH</v>
      </c>
      <c r="D25" s="10">
        <f>ROUND(+'Aggregate Screens'!S20,0)</f>
        <v>27540725</v>
      </c>
      <c r="E25" s="13">
        <f>ROUND(+'Aggregate Screens'!AN20,0)</f>
        <v>14697</v>
      </c>
      <c r="F25" s="11">
        <f t="shared" si="0"/>
        <v>1873.9</v>
      </c>
      <c r="G25" s="10">
        <f>ROUND(+'Aggregate Screens'!S126,0)</f>
        <v>29107672</v>
      </c>
      <c r="H25" s="13">
        <f>ROUND(+'Aggregate Screens'!AN126,0)</f>
        <v>15632</v>
      </c>
      <c r="I25" s="11">
        <f t="shared" si="1"/>
        <v>1862.06</v>
      </c>
      <c r="K25" s="12">
        <f t="shared" si="2"/>
        <v>-6.3183734457549212E-3</v>
      </c>
    </row>
    <row r="26" spans="2:11" x14ac:dyDescent="0.2">
      <c r="B26">
        <f>+'Aggregate Screens'!A21</f>
        <v>42</v>
      </c>
      <c r="C26" t="str">
        <f>+'Aggregate Screens'!B21</f>
        <v>SHRINE HOSPITAL SPOKANE</v>
      </c>
      <c r="D26" s="10">
        <f>ROUND(+'Aggregate Screens'!S21,0)</f>
        <v>0</v>
      </c>
      <c r="E26" s="13">
        <f>ROUND(+'Aggregate Screens'!AN21,0)</f>
        <v>0</v>
      </c>
      <c r="F26" s="11" t="str">
        <f t="shared" si="0"/>
        <v/>
      </c>
      <c r="G26" s="10">
        <f>ROUND(+'Aggregate Screens'!S127,0)</f>
        <v>3241893</v>
      </c>
      <c r="H26" s="13">
        <f>ROUND(+'Aggregate Screens'!AN127,0)</f>
        <v>1048</v>
      </c>
      <c r="I26" s="11">
        <f t="shared" si="1"/>
        <v>3093.41</v>
      </c>
      <c r="K26" s="12" t="str">
        <f t="shared" si="2"/>
        <v/>
      </c>
    </row>
    <row r="27" spans="2:11" x14ac:dyDescent="0.2">
      <c r="B27">
        <f>+'Aggregate Screens'!A22</f>
        <v>43</v>
      </c>
      <c r="C27" t="str">
        <f>+'Aggregate Screens'!B22</f>
        <v>WALLA WALLA GENERAL HOSPITAL</v>
      </c>
      <c r="D27" s="10">
        <f>ROUND(+'Aggregate Screens'!S22,0)</f>
        <v>7623646</v>
      </c>
      <c r="E27" s="13">
        <f>ROUND(+'Aggregate Screens'!AN22,0)</f>
        <v>4733</v>
      </c>
      <c r="F27" s="11">
        <f t="shared" si="0"/>
        <v>1610.74</v>
      </c>
      <c r="G27" s="10">
        <f>ROUND(+'Aggregate Screens'!S128,0)</f>
        <v>0</v>
      </c>
      <c r="H27" s="13">
        <f>ROUND(+'Aggregate Screens'!AN128,0)</f>
        <v>0</v>
      </c>
      <c r="I27" s="11" t="str">
        <f t="shared" si="1"/>
        <v/>
      </c>
      <c r="K27" s="12" t="str">
        <f t="shared" si="2"/>
        <v/>
      </c>
    </row>
    <row r="28" spans="2:11" x14ac:dyDescent="0.2">
      <c r="B28">
        <f>+'Aggregate Screens'!A23</f>
        <v>45</v>
      </c>
      <c r="C28" t="str">
        <f>+'Aggregate Screens'!B23</f>
        <v>COLUMBIA BASIN HOSPITAL</v>
      </c>
      <c r="D28" s="10">
        <f>ROUND(+'Aggregate Screens'!S23,0)</f>
        <v>1304079</v>
      </c>
      <c r="E28" s="13">
        <f>ROUND(+'Aggregate Screens'!AN23,0)</f>
        <v>1095</v>
      </c>
      <c r="F28" s="11">
        <f t="shared" si="0"/>
        <v>1190.94</v>
      </c>
      <c r="G28" s="10">
        <f>ROUND(+'Aggregate Screens'!S129,0)</f>
        <v>1324870</v>
      </c>
      <c r="H28" s="13">
        <f>ROUND(+'Aggregate Screens'!AN129,0)</f>
        <v>870</v>
      </c>
      <c r="I28" s="11">
        <f t="shared" si="1"/>
        <v>1522.84</v>
      </c>
      <c r="K28" s="12">
        <f t="shared" si="2"/>
        <v>0.27868742337985108</v>
      </c>
    </row>
    <row r="29" spans="2:11" x14ac:dyDescent="0.2">
      <c r="B29">
        <f>+'Aggregate Screens'!A24</f>
        <v>46</v>
      </c>
      <c r="C29" t="str">
        <f>+'Aggregate Screens'!B24</f>
        <v>PMH MEDICAL CENTER</v>
      </c>
      <c r="D29" s="10">
        <f>ROUND(+'Aggregate Screens'!S24,0)</f>
        <v>0</v>
      </c>
      <c r="E29" s="13">
        <f>ROUND(+'Aggregate Screens'!AN24,0)</f>
        <v>0</v>
      </c>
      <c r="F29" s="11" t="str">
        <f t="shared" si="0"/>
        <v/>
      </c>
      <c r="G29" s="10">
        <f>ROUND(+'Aggregate Screens'!S130,0)</f>
        <v>3904007</v>
      </c>
      <c r="H29" s="13">
        <f>ROUND(+'Aggregate Screens'!AN130,0)</f>
        <v>2267</v>
      </c>
      <c r="I29" s="11">
        <f t="shared" si="1"/>
        <v>1722.1</v>
      </c>
      <c r="K29" s="12" t="str">
        <f t="shared" si="2"/>
        <v/>
      </c>
    </row>
    <row r="30" spans="2:11" x14ac:dyDescent="0.2">
      <c r="B30">
        <f>+'Aggregate Screens'!A25</f>
        <v>50</v>
      </c>
      <c r="C30" t="str">
        <f>+'Aggregate Screens'!B25</f>
        <v>PROVIDENCE ST MARY MEDICAL CENTER</v>
      </c>
      <c r="D30" s="10">
        <f>ROUND(+'Aggregate Screens'!S25,0)</f>
        <v>30019693</v>
      </c>
      <c r="E30" s="13">
        <f>ROUND(+'Aggregate Screens'!AN25,0)</f>
        <v>11987</v>
      </c>
      <c r="F30" s="11">
        <f t="shared" si="0"/>
        <v>2504.35</v>
      </c>
      <c r="G30" s="10">
        <f>ROUND(+'Aggregate Screens'!S131,0)</f>
        <v>34293551</v>
      </c>
      <c r="H30" s="13">
        <f>ROUND(+'Aggregate Screens'!AN131,0)</f>
        <v>13181</v>
      </c>
      <c r="I30" s="11">
        <f t="shared" si="1"/>
        <v>2601.7399999999998</v>
      </c>
      <c r="K30" s="12">
        <f t="shared" si="2"/>
        <v>3.8888334298320837E-2</v>
      </c>
    </row>
    <row r="31" spans="2:11" x14ac:dyDescent="0.2">
      <c r="B31">
        <f>+'Aggregate Screens'!A26</f>
        <v>54</v>
      </c>
      <c r="C31" t="str">
        <f>+'Aggregate Screens'!B26</f>
        <v>FORKS COMMUNITY HOSPITAL</v>
      </c>
      <c r="D31" s="10">
        <f>ROUND(+'Aggregate Screens'!S26,0)</f>
        <v>2195863</v>
      </c>
      <c r="E31" s="13">
        <f>ROUND(+'Aggregate Screens'!AN26,0)</f>
        <v>1330</v>
      </c>
      <c r="F31" s="11">
        <f t="shared" si="0"/>
        <v>1651.02</v>
      </c>
      <c r="G31" s="10">
        <f>ROUND(+'Aggregate Screens'!S132,0)</f>
        <v>2586546</v>
      </c>
      <c r="H31" s="13">
        <f>ROUND(+'Aggregate Screens'!AN132,0)</f>
        <v>1304</v>
      </c>
      <c r="I31" s="11">
        <f t="shared" si="1"/>
        <v>1983.55</v>
      </c>
      <c r="K31" s="12">
        <f t="shared" si="2"/>
        <v>0.20140882605904231</v>
      </c>
    </row>
    <row r="32" spans="2:11" x14ac:dyDescent="0.2">
      <c r="B32">
        <f>+'Aggregate Screens'!A27</f>
        <v>56</v>
      </c>
      <c r="C32" t="str">
        <f>+'Aggregate Screens'!B27</f>
        <v>WILLAPA HARBOR HOSPITAL</v>
      </c>
      <c r="D32" s="10">
        <f>ROUND(+'Aggregate Screens'!S27,0)</f>
        <v>1286069</v>
      </c>
      <c r="E32" s="13">
        <f>ROUND(+'Aggregate Screens'!AN27,0)</f>
        <v>1037</v>
      </c>
      <c r="F32" s="11">
        <f t="shared" si="0"/>
        <v>1240.18</v>
      </c>
      <c r="G32" s="10">
        <f>ROUND(+'Aggregate Screens'!S133,0)</f>
        <v>1373220</v>
      </c>
      <c r="H32" s="13">
        <f>ROUND(+'Aggregate Screens'!AN133,0)</f>
        <v>1121</v>
      </c>
      <c r="I32" s="11">
        <f t="shared" si="1"/>
        <v>1225</v>
      </c>
      <c r="K32" s="12">
        <f t="shared" si="2"/>
        <v>-1.22401586866423E-2</v>
      </c>
    </row>
    <row r="33" spans="2:11" x14ac:dyDescent="0.2">
      <c r="B33">
        <f>+'Aggregate Screens'!A28</f>
        <v>58</v>
      </c>
      <c r="C33" t="str">
        <f>+'Aggregate Screens'!B28</f>
        <v>YAKIMA VALLEY MEMORIAL HOSPITAL</v>
      </c>
      <c r="D33" s="10">
        <f>ROUND(+'Aggregate Screens'!S28,0)</f>
        <v>64139071</v>
      </c>
      <c r="E33" s="13">
        <f>ROUND(+'Aggregate Screens'!AN28,0)</f>
        <v>34975</v>
      </c>
      <c r="F33" s="11">
        <f t="shared" si="0"/>
        <v>1833.85</v>
      </c>
      <c r="G33" s="10">
        <f>ROUND(+'Aggregate Screens'!S134,0)</f>
        <v>61443490</v>
      </c>
      <c r="H33" s="13">
        <f>ROUND(+'Aggregate Screens'!AN134,0)</f>
        <v>33577</v>
      </c>
      <c r="I33" s="11">
        <f t="shared" si="1"/>
        <v>1829.93</v>
      </c>
      <c r="K33" s="12">
        <f t="shared" si="2"/>
        <v>-2.1375794094390388E-3</v>
      </c>
    </row>
    <row r="34" spans="2:11" x14ac:dyDescent="0.2">
      <c r="B34">
        <f>+'Aggregate Screens'!A29</f>
        <v>63</v>
      </c>
      <c r="C34" t="str">
        <f>+'Aggregate Screens'!B29</f>
        <v>GRAYS HARBOR COMMUNITY HOSPITAL</v>
      </c>
      <c r="D34" s="10">
        <f>ROUND(+'Aggregate Screens'!S29,0)</f>
        <v>11037394</v>
      </c>
      <c r="E34" s="13">
        <f>ROUND(+'Aggregate Screens'!AN29,0)</f>
        <v>10620</v>
      </c>
      <c r="F34" s="11">
        <f t="shared" si="0"/>
        <v>1039.3</v>
      </c>
      <c r="G34" s="10">
        <f>ROUND(+'Aggregate Screens'!S135,0)</f>
        <v>11063849</v>
      </c>
      <c r="H34" s="13">
        <f>ROUND(+'Aggregate Screens'!AN135,0)</f>
        <v>10489</v>
      </c>
      <c r="I34" s="11">
        <f t="shared" si="1"/>
        <v>1054.8</v>
      </c>
      <c r="K34" s="12">
        <f t="shared" si="2"/>
        <v>1.4913884345232331E-2</v>
      </c>
    </row>
    <row r="35" spans="2:11" x14ac:dyDescent="0.2">
      <c r="B35">
        <f>+'Aggregate Screens'!A30</f>
        <v>78</v>
      </c>
      <c r="C35" t="str">
        <f>+'Aggregate Screens'!B30</f>
        <v>SAMARITAN HEALTHCARE</v>
      </c>
      <c r="D35" s="10">
        <f>ROUND(+'Aggregate Screens'!S30,0)</f>
        <v>8661382</v>
      </c>
      <c r="E35" s="13">
        <f>ROUND(+'Aggregate Screens'!AN30,0)</f>
        <v>5534</v>
      </c>
      <c r="F35" s="11">
        <f t="shared" si="0"/>
        <v>1565.12</v>
      </c>
      <c r="G35" s="10">
        <f>ROUND(+'Aggregate Screens'!S136,0)</f>
        <v>9170214</v>
      </c>
      <c r="H35" s="13">
        <f>ROUND(+'Aggregate Screens'!AN136,0)</f>
        <v>5523</v>
      </c>
      <c r="I35" s="11">
        <f t="shared" si="1"/>
        <v>1660.37</v>
      </c>
      <c r="K35" s="12">
        <f t="shared" si="2"/>
        <v>6.0857953383766095E-2</v>
      </c>
    </row>
    <row r="36" spans="2:11" x14ac:dyDescent="0.2">
      <c r="B36">
        <f>+'Aggregate Screens'!A31</f>
        <v>79</v>
      </c>
      <c r="C36" t="str">
        <f>+'Aggregate Screens'!B31</f>
        <v>OCEAN BEACH HOSPITAL</v>
      </c>
      <c r="D36" s="10">
        <f>ROUND(+'Aggregate Screens'!S31,0)</f>
        <v>2455533</v>
      </c>
      <c r="E36" s="13">
        <f>ROUND(+'Aggregate Screens'!AN31,0)</f>
        <v>5958</v>
      </c>
      <c r="F36" s="11">
        <f t="shared" si="0"/>
        <v>412.14</v>
      </c>
      <c r="G36" s="10">
        <f>ROUND(+'Aggregate Screens'!S137,0)</f>
        <v>1924698</v>
      </c>
      <c r="H36" s="13">
        <f>ROUND(+'Aggregate Screens'!AN137,0)</f>
        <v>5110</v>
      </c>
      <c r="I36" s="11">
        <f t="shared" si="1"/>
        <v>376.65</v>
      </c>
      <c r="K36" s="12">
        <f t="shared" si="2"/>
        <v>-8.6111515504440295E-2</v>
      </c>
    </row>
    <row r="37" spans="2:11" x14ac:dyDescent="0.2">
      <c r="B37">
        <f>+'Aggregate Screens'!A32</f>
        <v>80</v>
      </c>
      <c r="C37" t="str">
        <f>+'Aggregate Screens'!B32</f>
        <v>ODESSA MEMORIAL HEALTHCARE CENTER</v>
      </c>
      <c r="D37" s="10">
        <f>ROUND(+'Aggregate Screens'!S32,0)</f>
        <v>511402</v>
      </c>
      <c r="E37" s="13">
        <f>ROUND(+'Aggregate Screens'!AN32,0)</f>
        <v>63</v>
      </c>
      <c r="F37" s="11">
        <f t="shared" si="0"/>
        <v>8117.49</v>
      </c>
      <c r="G37" s="10">
        <f>ROUND(+'Aggregate Screens'!S138,0)</f>
        <v>568055</v>
      </c>
      <c r="H37" s="13">
        <f>ROUND(+'Aggregate Screens'!AN138,0)</f>
        <v>71</v>
      </c>
      <c r="I37" s="11">
        <f t="shared" si="1"/>
        <v>8000.77</v>
      </c>
      <c r="K37" s="12">
        <f t="shared" si="2"/>
        <v>-1.4378828923719E-2</v>
      </c>
    </row>
    <row r="38" spans="2:11" x14ac:dyDescent="0.2">
      <c r="B38">
        <f>+'Aggregate Screens'!A33</f>
        <v>81</v>
      </c>
      <c r="C38" t="str">
        <f>+'Aggregate Screens'!B33</f>
        <v>MULTICARE GOOD SAMARITAN</v>
      </c>
      <c r="D38" s="10">
        <f>ROUND(+'Aggregate Screens'!S33,0)</f>
        <v>44486267</v>
      </c>
      <c r="E38" s="13">
        <f>ROUND(+'Aggregate Screens'!AN33,0)</f>
        <v>25027</v>
      </c>
      <c r="F38" s="11">
        <f t="shared" si="0"/>
        <v>1777.53</v>
      </c>
      <c r="G38" s="10">
        <f>ROUND(+'Aggregate Screens'!S139,0)</f>
        <v>45185133</v>
      </c>
      <c r="H38" s="13">
        <f>ROUND(+'Aggregate Screens'!AN139,0)</f>
        <v>31723</v>
      </c>
      <c r="I38" s="11">
        <f t="shared" si="1"/>
        <v>1424.37</v>
      </c>
      <c r="K38" s="12">
        <f t="shared" si="2"/>
        <v>-0.19868019105162782</v>
      </c>
    </row>
    <row r="39" spans="2:11" x14ac:dyDescent="0.2">
      <c r="B39">
        <f>+'Aggregate Screens'!A34</f>
        <v>82</v>
      </c>
      <c r="C39" t="str">
        <f>+'Aggregate Screens'!B34</f>
        <v>GARFIELD COUNTY MEMORIAL HOSPITAL</v>
      </c>
      <c r="D39" s="10">
        <f>ROUND(+'Aggregate Screens'!S34,0)</f>
        <v>459821</v>
      </c>
      <c r="E39" s="13">
        <f>ROUND(+'Aggregate Screens'!AN34,0)</f>
        <v>137</v>
      </c>
      <c r="F39" s="11">
        <f t="shared" si="0"/>
        <v>3356.36</v>
      </c>
      <c r="G39" s="10">
        <f>ROUND(+'Aggregate Screens'!S140,0)</f>
        <v>0</v>
      </c>
      <c r="H39" s="13">
        <f>ROUND(+'Aggregate Screens'!AN140,0)</f>
        <v>0</v>
      </c>
      <c r="I39" s="11" t="str">
        <f t="shared" si="1"/>
        <v/>
      </c>
      <c r="K39" s="12" t="str">
        <f t="shared" si="2"/>
        <v/>
      </c>
    </row>
    <row r="40" spans="2:11" x14ac:dyDescent="0.2">
      <c r="B40">
        <f>+'Aggregate Screens'!A35</f>
        <v>84</v>
      </c>
      <c r="C40" t="str">
        <f>+'Aggregate Screens'!B35</f>
        <v>PROVIDENCE REGIONAL MEDICAL CENTER EVERETT</v>
      </c>
      <c r="D40" s="10">
        <f>ROUND(+'Aggregate Screens'!S35,0)</f>
        <v>86548149</v>
      </c>
      <c r="E40" s="13">
        <f>ROUND(+'Aggregate Screens'!AN35,0)</f>
        <v>44491</v>
      </c>
      <c r="F40" s="11">
        <f t="shared" si="0"/>
        <v>1945.3</v>
      </c>
      <c r="G40" s="10">
        <f>ROUND(+'Aggregate Screens'!S141,0)</f>
        <v>92544404</v>
      </c>
      <c r="H40" s="13">
        <f>ROUND(+'Aggregate Screens'!AN141,0)</f>
        <v>49341</v>
      </c>
      <c r="I40" s="11">
        <f t="shared" si="1"/>
        <v>1875.61</v>
      </c>
      <c r="K40" s="12">
        <f t="shared" si="2"/>
        <v>-3.5824808512825768E-2</v>
      </c>
    </row>
    <row r="41" spans="2:11" x14ac:dyDescent="0.2">
      <c r="B41">
        <f>+'Aggregate Screens'!A36</f>
        <v>85</v>
      </c>
      <c r="C41" t="str">
        <f>+'Aggregate Screens'!B36</f>
        <v>JEFFERSON HEALTHCARE</v>
      </c>
      <c r="D41" s="10">
        <f>ROUND(+'Aggregate Screens'!S36,0)</f>
        <v>9778668</v>
      </c>
      <c r="E41" s="13">
        <f>ROUND(+'Aggregate Screens'!AN36,0)</f>
        <v>5349</v>
      </c>
      <c r="F41" s="11">
        <f t="shared" si="0"/>
        <v>1828.13</v>
      </c>
      <c r="G41" s="10">
        <f>ROUND(+'Aggregate Screens'!S142,0)</f>
        <v>11756154</v>
      </c>
      <c r="H41" s="13">
        <f>ROUND(+'Aggregate Screens'!AN142,0)</f>
        <v>5526</v>
      </c>
      <c r="I41" s="11">
        <f t="shared" si="1"/>
        <v>2127.4299999999998</v>
      </c>
      <c r="K41" s="12">
        <f t="shared" si="2"/>
        <v>0.16371921034062109</v>
      </c>
    </row>
    <row r="42" spans="2:11" x14ac:dyDescent="0.2">
      <c r="B42">
        <f>+'Aggregate Screens'!A37</f>
        <v>96</v>
      </c>
      <c r="C42" t="str">
        <f>+'Aggregate Screens'!B37</f>
        <v>SKYLINE HOSPITAL</v>
      </c>
      <c r="D42" s="10">
        <f>ROUND(+'Aggregate Screens'!S37,0)</f>
        <v>1241386</v>
      </c>
      <c r="E42" s="13">
        <f>ROUND(+'Aggregate Screens'!AN37,0)</f>
        <v>939</v>
      </c>
      <c r="F42" s="11">
        <f t="shared" si="0"/>
        <v>1322.03</v>
      </c>
      <c r="G42" s="10">
        <f>ROUND(+'Aggregate Screens'!S143,0)</f>
        <v>1278024</v>
      </c>
      <c r="H42" s="13">
        <f>ROUND(+'Aggregate Screens'!AN143,0)</f>
        <v>1018</v>
      </c>
      <c r="I42" s="11">
        <f t="shared" si="1"/>
        <v>1255.43</v>
      </c>
      <c r="K42" s="12">
        <f t="shared" si="2"/>
        <v>-5.0377071624698289E-2</v>
      </c>
    </row>
    <row r="43" spans="2:11" x14ac:dyDescent="0.2">
      <c r="B43">
        <f>+'Aggregate Screens'!A38</f>
        <v>102</v>
      </c>
      <c r="C43" t="str">
        <f>+'Aggregate Screens'!B38</f>
        <v>YAKIMA REGIONAL MEDICAL AND CARDIAC CENTER</v>
      </c>
      <c r="D43" s="10">
        <f>ROUND(+'Aggregate Screens'!S38,0)</f>
        <v>19478143</v>
      </c>
      <c r="E43" s="13">
        <f>ROUND(+'Aggregate Screens'!AN38,0)</f>
        <v>11248</v>
      </c>
      <c r="F43" s="11">
        <f t="shared" si="0"/>
        <v>1731.7</v>
      </c>
      <c r="G43" s="10">
        <f>ROUND(+'Aggregate Screens'!S144,0)</f>
        <v>19328444</v>
      </c>
      <c r="H43" s="13">
        <f>ROUND(+'Aggregate Screens'!AN144,0)</f>
        <v>10343</v>
      </c>
      <c r="I43" s="11">
        <f t="shared" si="1"/>
        <v>1868.75</v>
      </c>
      <c r="K43" s="12">
        <f t="shared" si="2"/>
        <v>7.9141883698100157E-2</v>
      </c>
    </row>
    <row r="44" spans="2:11" x14ac:dyDescent="0.2">
      <c r="B44">
        <f>+'Aggregate Screens'!A39</f>
        <v>104</v>
      </c>
      <c r="C44" t="str">
        <f>+'Aggregate Screens'!B39</f>
        <v>VALLEY GENERAL HOSPITAL</v>
      </c>
      <c r="D44" s="10">
        <f>ROUND(+'Aggregate Screens'!S39,0)</f>
        <v>0</v>
      </c>
      <c r="E44" s="13">
        <f>ROUND(+'Aggregate Screens'!AN39,0)</f>
        <v>0</v>
      </c>
      <c r="F44" s="11" t="str">
        <f t="shared" si="0"/>
        <v/>
      </c>
      <c r="G44" s="10">
        <f>ROUND(+'Aggregate Screens'!S145,0)</f>
        <v>6123082</v>
      </c>
      <c r="H44" s="13">
        <f>ROUND(+'Aggregate Screens'!AN145,0)</f>
        <v>3891</v>
      </c>
      <c r="I44" s="11">
        <f t="shared" si="1"/>
        <v>1573.65</v>
      </c>
      <c r="K44" s="12" t="str">
        <f t="shared" si="2"/>
        <v/>
      </c>
    </row>
    <row r="45" spans="2:11" x14ac:dyDescent="0.2">
      <c r="B45">
        <f>+'Aggregate Screens'!A40</f>
        <v>106</v>
      </c>
      <c r="C45" t="str">
        <f>+'Aggregate Screens'!B40</f>
        <v>CASCADE VALLEY HOSPITAL</v>
      </c>
      <c r="D45" s="10">
        <f>ROUND(+'Aggregate Screens'!S40,0)</f>
        <v>5741172</v>
      </c>
      <c r="E45" s="13">
        <f>ROUND(+'Aggregate Screens'!AN40,0)</f>
        <v>3954</v>
      </c>
      <c r="F45" s="11">
        <f t="shared" si="0"/>
        <v>1451.99</v>
      </c>
      <c r="G45" s="10">
        <f>ROUND(+'Aggregate Screens'!S146,0)</f>
        <v>6417000</v>
      </c>
      <c r="H45" s="13">
        <f>ROUND(+'Aggregate Screens'!AN146,0)</f>
        <v>4405</v>
      </c>
      <c r="I45" s="11">
        <f t="shared" si="1"/>
        <v>1456.75</v>
      </c>
      <c r="K45" s="12">
        <f t="shared" si="2"/>
        <v>3.2782594921452191E-3</v>
      </c>
    </row>
    <row r="46" spans="2:11" x14ac:dyDescent="0.2">
      <c r="B46">
        <f>+'Aggregate Screens'!A41</f>
        <v>107</v>
      </c>
      <c r="C46" t="str">
        <f>+'Aggregate Screens'!B41</f>
        <v>NORTH VALLEY HOSPITAL</v>
      </c>
      <c r="D46" s="10">
        <f>ROUND(+'Aggregate Screens'!S41,0)</f>
        <v>1291616</v>
      </c>
      <c r="E46" s="13">
        <f>ROUND(+'Aggregate Screens'!AN41,0)</f>
        <v>2386</v>
      </c>
      <c r="F46" s="11">
        <f t="shared" si="0"/>
        <v>541.33000000000004</v>
      </c>
      <c r="G46" s="10">
        <f>ROUND(+'Aggregate Screens'!S147,0)</f>
        <v>1354135</v>
      </c>
      <c r="H46" s="13">
        <f>ROUND(+'Aggregate Screens'!AN147,0)</f>
        <v>1964</v>
      </c>
      <c r="I46" s="11">
        <f t="shared" si="1"/>
        <v>689.48</v>
      </c>
      <c r="K46" s="12">
        <f t="shared" si="2"/>
        <v>0.27367779358247279</v>
      </c>
    </row>
    <row r="47" spans="2:11" x14ac:dyDescent="0.2">
      <c r="B47">
        <f>+'Aggregate Screens'!A42</f>
        <v>108</v>
      </c>
      <c r="C47" t="str">
        <f>+'Aggregate Screens'!B42</f>
        <v>TRI-STATE MEMORIAL HOSPITAL</v>
      </c>
      <c r="D47" s="10">
        <f>ROUND(+'Aggregate Screens'!S42,0)</f>
        <v>12761107</v>
      </c>
      <c r="E47" s="13">
        <f>ROUND(+'Aggregate Screens'!AN42,0)</f>
        <v>5563</v>
      </c>
      <c r="F47" s="11">
        <f t="shared" si="0"/>
        <v>2293.9299999999998</v>
      </c>
      <c r="G47" s="10">
        <f>ROUND(+'Aggregate Screens'!S148,0)</f>
        <v>12433474</v>
      </c>
      <c r="H47" s="13">
        <f>ROUND(+'Aggregate Screens'!AN148,0)</f>
        <v>5524</v>
      </c>
      <c r="I47" s="11">
        <f t="shared" si="1"/>
        <v>2250.81</v>
      </c>
      <c r="K47" s="12">
        <f t="shared" si="2"/>
        <v>-1.8797434969680782E-2</v>
      </c>
    </row>
    <row r="48" spans="2:11" x14ac:dyDescent="0.2">
      <c r="B48">
        <f>+'Aggregate Screens'!A43</f>
        <v>111</v>
      </c>
      <c r="C48" t="str">
        <f>+'Aggregate Screens'!B43</f>
        <v>EAST ADAMS RURAL HEALTHCARE</v>
      </c>
      <c r="D48" s="10">
        <f>ROUND(+'Aggregate Screens'!S43,0)</f>
        <v>424649</v>
      </c>
      <c r="E48" s="13">
        <f>ROUND(+'Aggregate Screens'!AN43,0)</f>
        <v>447</v>
      </c>
      <c r="F48" s="11">
        <f t="shared" si="0"/>
        <v>950</v>
      </c>
      <c r="G48" s="10">
        <f>ROUND(+'Aggregate Screens'!S149,0)</f>
        <v>602485</v>
      </c>
      <c r="H48" s="13">
        <f>ROUND(+'Aggregate Screens'!AN149,0)</f>
        <v>621</v>
      </c>
      <c r="I48" s="11">
        <f t="shared" si="1"/>
        <v>970.19</v>
      </c>
      <c r="K48" s="12">
        <f t="shared" si="2"/>
        <v>2.1252631578947412E-2</v>
      </c>
    </row>
    <row r="49" spans="2:11" x14ac:dyDescent="0.2">
      <c r="B49">
        <f>+'Aggregate Screens'!A44</f>
        <v>125</v>
      </c>
      <c r="C49" t="str">
        <f>+'Aggregate Screens'!B44</f>
        <v>OTHELLO COMMUNITY HOSPITAL</v>
      </c>
      <c r="D49" s="10">
        <f>ROUND(+'Aggregate Screens'!S44,0)</f>
        <v>0</v>
      </c>
      <c r="E49" s="13">
        <f>ROUND(+'Aggregate Screens'!AN44,0)</f>
        <v>0</v>
      </c>
      <c r="F49" s="11" t="str">
        <f t="shared" si="0"/>
        <v/>
      </c>
      <c r="G49" s="10">
        <f>ROUND(+'Aggregate Screens'!S150,0)</f>
        <v>0</v>
      </c>
      <c r="H49" s="13">
        <f>ROUND(+'Aggregate Screens'!AN150,0)</f>
        <v>0</v>
      </c>
      <c r="I49" s="11" t="str">
        <f t="shared" si="1"/>
        <v/>
      </c>
      <c r="K49" s="12" t="str">
        <f t="shared" si="2"/>
        <v/>
      </c>
    </row>
    <row r="50" spans="2:11" x14ac:dyDescent="0.2">
      <c r="B50">
        <f>+'Aggregate Screens'!A45</f>
        <v>126</v>
      </c>
      <c r="C50" t="str">
        <f>+'Aggregate Screens'!B45</f>
        <v>HIGHLINE MEDICAL CENTER</v>
      </c>
      <c r="D50" s="10">
        <f>ROUND(+'Aggregate Screens'!S45,0)</f>
        <v>24100708</v>
      </c>
      <c r="E50" s="13">
        <f>ROUND(+'Aggregate Screens'!AN45,0)</f>
        <v>17824</v>
      </c>
      <c r="F50" s="11">
        <f t="shared" si="0"/>
        <v>1352.15</v>
      </c>
      <c r="G50" s="10">
        <f>ROUND(+'Aggregate Screens'!S151,0)</f>
        <v>24883691</v>
      </c>
      <c r="H50" s="13">
        <f>ROUND(+'Aggregate Screens'!AN151,0)</f>
        <v>14611</v>
      </c>
      <c r="I50" s="11">
        <f t="shared" si="1"/>
        <v>1703.08</v>
      </c>
      <c r="K50" s="12">
        <f t="shared" si="2"/>
        <v>0.25953481492437946</v>
      </c>
    </row>
    <row r="51" spans="2:11" x14ac:dyDescent="0.2">
      <c r="B51">
        <f>+'Aggregate Screens'!A46</f>
        <v>128</v>
      </c>
      <c r="C51" t="str">
        <f>+'Aggregate Screens'!B46</f>
        <v>UNIVERSITY OF WASHINGTON MEDICAL CENTER</v>
      </c>
      <c r="D51" s="10">
        <f>ROUND(+'Aggregate Screens'!S46,0)</f>
        <v>193877290</v>
      </c>
      <c r="E51" s="13">
        <f>ROUND(+'Aggregate Screens'!AN46,0)</f>
        <v>53381</v>
      </c>
      <c r="F51" s="11">
        <f t="shared" si="0"/>
        <v>3631.95</v>
      </c>
      <c r="G51" s="10">
        <f>ROUND(+'Aggregate Screens'!S152,0)</f>
        <v>234153287</v>
      </c>
      <c r="H51" s="13">
        <f>ROUND(+'Aggregate Screens'!AN152,0)</f>
        <v>58058</v>
      </c>
      <c r="I51" s="11">
        <f t="shared" si="1"/>
        <v>4033.09</v>
      </c>
      <c r="K51" s="12">
        <f t="shared" si="2"/>
        <v>0.11044755572075626</v>
      </c>
    </row>
    <row r="52" spans="2:11" x14ac:dyDescent="0.2">
      <c r="B52">
        <f>+'Aggregate Screens'!A47</f>
        <v>129</v>
      </c>
      <c r="C52" t="str">
        <f>+'Aggregate Screens'!B47</f>
        <v>QUINCY VALLEY MEDICAL CENTER</v>
      </c>
      <c r="D52" s="10">
        <f>ROUND(+'Aggregate Screens'!S47,0)</f>
        <v>0</v>
      </c>
      <c r="E52" s="13">
        <f>ROUND(+'Aggregate Screens'!AN47,0)</f>
        <v>0</v>
      </c>
      <c r="F52" s="11" t="str">
        <f t="shared" si="0"/>
        <v/>
      </c>
      <c r="G52" s="10">
        <f>ROUND(+'Aggregate Screens'!S153,0)</f>
        <v>793684</v>
      </c>
      <c r="H52" s="13">
        <f>ROUND(+'Aggregate Screens'!AN153,0)</f>
        <v>255</v>
      </c>
      <c r="I52" s="11">
        <f t="shared" si="1"/>
        <v>3112.49</v>
      </c>
      <c r="K52" s="12" t="str">
        <f t="shared" si="2"/>
        <v/>
      </c>
    </row>
    <row r="53" spans="2:11" x14ac:dyDescent="0.2">
      <c r="B53">
        <f>+'Aggregate Screens'!A48</f>
        <v>130</v>
      </c>
      <c r="C53" t="str">
        <f>+'Aggregate Screens'!B48</f>
        <v>UW MEDICINE/NORTHWEST HOSPITAL</v>
      </c>
      <c r="D53" s="10">
        <f>ROUND(+'Aggregate Screens'!S48,0)</f>
        <v>42366424</v>
      </c>
      <c r="E53" s="13">
        <f>ROUND(+'Aggregate Screens'!AN48,0)</f>
        <v>23240</v>
      </c>
      <c r="F53" s="11">
        <f t="shared" si="0"/>
        <v>1823</v>
      </c>
      <c r="G53" s="10">
        <f>ROUND(+'Aggregate Screens'!S154,0)</f>
        <v>48671000</v>
      </c>
      <c r="H53" s="13">
        <f>ROUND(+'Aggregate Screens'!AN154,0)</f>
        <v>24110</v>
      </c>
      <c r="I53" s="11">
        <f t="shared" si="1"/>
        <v>2018.71</v>
      </c>
      <c r="K53" s="12">
        <f t="shared" si="2"/>
        <v>0.10735600658255628</v>
      </c>
    </row>
    <row r="54" spans="2:11" x14ac:dyDescent="0.2">
      <c r="B54">
        <f>+'Aggregate Screens'!A49</f>
        <v>131</v>
      </c>
      <c r="C54" t="str">
        <f>+'Aggregate Screens'!B49</f>
        <v>OVERLAKE HOSPITAL MEDICAL CENTER</v>
      </c>
      <c r="D54" s="10">
        <f>ROUND(+'Aggregate Screens'!S49,0)</f>
        <v>71413788</v>
      </c>
      <c r="E54" s="13">
        <f>ROUND(+'Aggregate Screens'!AN49,0)</f>
        <v>34509</v>
      </c>
      <c r="F54" s="11">
        <f t="shared" si="0"/>
        <v>2069.4299999999998</v>
      </c>
      <c r="G54" s="10">
        <f>ROUND(+'Aggregate Screens'!S155,0)</f>
        <v>80573088</v>
      </c>
      <c r="H54" s="13">
        <f>ROUND(+'Aggregate Screens'!AN155,0)</f>
        <v>34703</v>
      </c>
      <c r="I54" s="11">
        <f t="shared" si="1"/>
        <v>2321.79</v>
      </c>
      <c r="K54" s="12">
        <f t="shared" si="2"/>
        <v>0.1219466229831403</v>
      </c>
    </row>
    <row r="55" spans="2:11" x14ac:dyDescent="0.2">
      <c r="B55">
        <f>+'Aggregate Screens'!A50</f>
        <v>132</v>
      </c>
      <c r="C55" t="str">
        <f>+'Aggregate Screens'!B50</f>
        <v>ST CLARE HOSPITAL</v>
      </c>
      <c r="D55" s="10">
        <f>ROUND(+'Aggregate Screens'!S50,0)</f>
        <v>22812467</v>
      </c>
      <c r="E55" s="13">
        <f>ROUND(+'Aggregate Screens'!AN50,0)</f>
        <v>12480</v>
      </c>
      <c r="F55" s="11">
        <f t="shared" si="0"/>
        <v>1827.92</v>
      </c>
      <c r="G55" s="10">
        <f>ROUND(+'Aggregate Screens'!S156,0)</f>
        <v>25310682</v>
      </c>
      <c r="H55" s="13">
        <f>ROUND(+'Aggregate Screens'!AN156,0)</f>
        <v>13193</v>
      </c>
      <c r="I55" s="11">
        <f t="shared" si="1"/>
        <v>1918.49</v>
      </c>
      <c r="K55" s="12">
        <f t="shared" si="2"/>
        <v>4.9548120267845386E-2</v>
      </c>
    </row>
    <row r="56" spans="2:11" x14ac:dyDescent="0.2">
      <c r="B56">
        <f>+'Aggregate Screens'!A51</f>
        <v>134</v>
      </c>
      <c r="C56" t="str">
        <f>+'Aggregate Screens'!B51</f>
        <v>ISLAND HOSPITAL</v>
      </c>
      <c r="D56" s="10">
        <f>ROUND(+'Aggregate Screens'!S51,0)</f>
        <v>15206067</v>
      </c>
      <c r="E56" s="13">
        <f>ROUND(+'Aggregate Screens'!AN51,0)</f>
        <v>9374</v>
      </c>
      <c r="F56" s="11">
        <f t="shared" si="0"/>
        <v>1622.15</v>
      </c>
      <c r="G56" s="10">
        <f>ROUND(+'Aggregate Screens'!S157,0)</f>
        <v>21218912</v>
      </c>
      <c r="H56" s="13">
        <f>ROUND(+'Aggregate Screens'!AN157,0)</f>
        <v>10503</v>
      </c>
      <c r="I56" s="11">
        <f t="shared" si="1"/>
        <v>2020.27</v>
      </c>
      <c r="K56" s="12">
        <f t="shared" si="2"/>
        <v>0.24542736491693118</v>
      </c>
    </row>
    <row r="57" spans="2:11" x14ac:dyDescent="0.2">
      <c r="B57">
        <f>+'Aggregate Screens'!A52</f>
        <v>137</v>
      </c>
      <c r="C57" t="str">
        <f>+'Aggregate Screens'!B52</f>
        <v>LINCOLN HOSPITAL</v>
      </c>
      <c r="D57" s="10">
        <f>ROUND(+'Aggregate Screens'!S52,0)</f>
        <v>1772800</v>
      </c>
      <c r="E57" s="13">
        <f>ROUND(+'Aggregate Screens'!AN52,0)</f>
        <v>1159</v>
      </c>
      <c r="F57" s="11">
        <f t="shared" si="0"/>
        <v>1529.59</v>
      </c>
      <c r="G57" s="10">
        <f>ROUND(+'Aggregate Screens'!S158,0)</f>
        <v>1841174</v>
      </c>
      <c r="H57" s="13">
        <f>ROUND(+'Aggregate Screens'!AN158,0)</f>
        <v>1112</v>
      </c>
      <c r="I57" s="11">
        <f t="shared" si="1"/>
        <v>1655.73</v>
      </c>
      <c r="K57" s="12">
        <f t="shared" si="2"/>
        <v>8.2466543322066821E-2</v>
      </c>
    </row>
    <row r="58" spans="2:11" x14ac:dyDescent="0.2">
      <c r="B58">
        <f>+'Aggregate Screens'!A53</f>
        <v>138</v>
      </c>
      <c r="C58" t="str">
        <f>+'Aggregate Screens'!B53</f>
        <v>SWEDISH EDMONDS</v>
      </c>
      <c r="D58" s="10">
        <f>ROUND(+'Aggregate Screens'!S53,0)</f>
        <v>36184599</v>
      </c>
      <c r="E58" s="13">
        <f>ROUND(+'Aggregate Screens'!AN53,0)</f>
        <v>13638</v>
      </c>
      <c r="F58" s="11">
        <f t="shared" si="0"/>
        <v>2653.22</v>
      </c>
      <c r="G58" s="10">
        <f>ROUND(+'Aggregate Screens'!S159,0)</f>
        <v>36780134</v>
      </c>
      <c r="H58" s="13">
        <f>ROUND(+'Aggregate Screens'!AN159,0)</f>
        <v>16770</v>
      </c>
      <c r="I58" s="11">
        <f t="shared" si="1"/>
        <v>2193.21</v>
      </c>
      <c r="K58" s="12">
        <f t="shared" si="2"/>
        <v>-0.1733780086084078</v>
      </c>
    </row>
    <row r="59" spans="2:11" x14ac:dyDescent="0.2">
      <c r="B59">
        <f>+'Aggregate Screens'!A54</f>
        <v>139</v>
      </c>
      <c r="C59" t="str">
        <f>+'Aggregate Screens'!B54</f>
        <v>PROVIDENCE HOLY FAMILY HOSPITAL</v>
      </c>
      <c r="D59" s="10">
        <f>ROUND(+'Aggregate Screens'!S54,0)</f>
        <v>28214342</v>
      </c>
      <c r="E59" s="13">
        <f>ROUND(+'Aggregate Screens'!AN54,0)</f>
        <v>19071</v>
      </c>
      <c r="F59" s="11">
        <f t="shared" si="0"/>
        <v>1479.44</v>
      </c>
      <c r="G59" s="10">
        <f>ROUND(+'Aggregate Screens'!S160,0)</f>
        <v>33301261</v>
      </c>
      <c r="H59" s="13">
        <f>ROUND(+'Aggregate Screens'!AN160,0)</f>
        <v>18114</v>
      </c>
      <c r="I59" s="11">
        <f t="shared" si="1"/>
        <v>1838.43</v>
      </c>
      <c r="K59" s="12">
        <f t="shared" si="2"/>
        <v>0.24265262531768772</v>
      </c>
    </row>
    <row r="60" spans="2:11" x14ac:dyDescent="0.2">
      <c r="B60">
        <f>+'Aggregate Screens'!A55</f>
        <v>140</v>
      </c>
      <c r="C60" t="str">
        <f>+'Aggregate Screens'!B55</f>
        <v>KITTITAS VALLEY HEALTHCARE</v>
      </c>
      <c r="D60" s="10">
        <f>ROUND(+'Aggregate Screens'!S55,0)</f>
        <v>8864421</v>
      </c>
      <c r="E60" s="13">
        <f>ROUND(+'Aggregate Screens'!AN55,0)</f>
        <v>5359</v>
      </c>
      <c r="F60" s="11">
        <f t="shared" si="0"/>
        <v>1654.12</v>
      </c>
      <c r="G60" s="10">
        <f>ROUND(+'Aggregate Screens'!S161,0)</f>
        <v>8480453</v>
      </c>
      <c r="H60" s="13">
        <f>ROUND(+'Aggregate Screens'!AN161,0)</f>
        <v>5367</v>
      </c>
      <c r="I60" s="11">
        <f t="shared" si="1"/>
        <v>1580.11</v>
      </c>
      <c r="K60" s="12">
        <f t="shared" si="2"/>
        <v>-4.4742823978913271E-2</v>
      </c>
    </row>
    <row r="61" spans="2:11" x14ac:dyDescent="0.2">
      <c r="B61">
        <f>+'Aggregate Screens'!A56</f>
        <v>141</v>
      </c>
      <c r="C61" t="str">
        <f>+'Aggregate Screens'!B56</f>
        <v>DAYTON GENERAL HOSPITAL</v>
      </c>
      <c r="D61" s="10">
        <f>ROUND(+'Aggregate Screens'!S56,0)</f>
        <v>0</v>
      </c>
      <c r="E61" s="13">
        <f>ROUND(+'Aggregate Screens'!AN56,0)</f>
        <v>0</v>
      </c>
      <c r="F61" s="11" t="str">
        <f t="shared" si="0"/>
        <v/>
      </c>
      <c r="G61" s="10">
        <f>ROUND(+'Aggregate Screens'!S162,0)</f>
        <v>1439268</v>
      </c>
      <c r="H61" s="13">
        <f>ROUND(+'Aggregate Screens'!AN162,0)</f>
        <v>579</v>
      </c>
      <c r="I61" s="11">
        <f t="shared" si="1"/>
        <v>2485.7800000000002</v>
      </c>
      <c r="K61" s="12" t="str">
        <f t="shared" si="2"/>
        <v/>
      </c>
    </row>
    <row r="62" spans="2:11" x14ac:dyDescent="0.2">
      <c r="B62">
        <f>+'Aggregate Screens'!A57</f>
        <v>142</v>
      </c>
      <c r="C62" t="str">
        <f>+'Aggregate Screens'!B57</f>
        <v>HARRISON MEDICAL CENTER</v>
      </c>
      <c r="D62" s="10">
        <f>ROUND(+'Aggregate Screens'!S57,0)</f>
        <v>77772140</v>
      </c>
      <c r="E62" s="13">
        <f>ROUND(+'Aggregate Screens'!AN57,0)</f>
        <v>29528</v>
      </c>
      <c r="F62" s="11">
        <f t="shared" si="0"/>
        <v>2633.84</v>
      </c>
      <c r="G62" s="10">
        <f>ROUND(+'Aggregate Screens'!S163,0)</f>
        <v>72157560</v>
      </c>
      <c r="H62" s="13">
        <f>ROUND(+'Aggregate Screens'!AN163,0)</f>
        <v>30421</v>
      </c>
      <c r="I62" s="11">
        <f t="shared" si="1"/>
        <v>2371.9699999999998</v>
      </c>
      <c r="K62" s="12">
        <f t="shared" si="2"/>
        <v>-9.9425173890593355E-2</v>
      </c>
    </row>
    <row r="63" spans="2:11" x14ac:dyDescent="0.2">
      <c r="B63">
        <f>+'Aggregate Screens'!A58</f>
        <v>145</v>
      </c>
      <c r="C63" t="str">
        <f>+'Aggregate Screens'!B58</f>
        <v>PEACEHEALTH ST JOSEPH HOSPITAL</v>
      </c>
      <c r="D63" s="10">
        <f>ROUND(+'Aggregate Screens'!S58,0)</f>
        <v>66201357</v>
      </c>
      <c r="E63" s="13">
        <f>ROUND(+'Aggregate Screens'!AN58,0)</f>
        <v>30721</v>
      </c>
      <c r="F63" s="11">
        <f t="shared" si="0"/>
        <v>2154.92</v>
      </c>
      <c r="G63" s="10">
        <f>ROUND(+'Aggregate Screens'!S164,0)</f>
        <v>71202896</v>
      </c>
      <c r="H63" s="13">
        <f>ROUND(+'Aggregate Screens'!AN164,0)</f>
        <v>33079</v>
      </c>
      <c r="I63" s="11">
        <f t="shared" si="1"/>
        <v>2152.5100000000002</v>
      </c>
      <c r="K63" s="12">
        <f t="shared" si="2"/>
        <v>-1.1183709836095623E-3</v>
      </c>
    </row>
    <row r="64" spans="2:11" x14ac:dyDescent="0.2">
      <c r="B64">
        <f>+'Aggregate Screens'!A59</f>
        <v>147</v>
      </c>
      <c r="C64" t="str">
        <f>+'Aggregate Screens'!B59</f>
        <v>MID VALLEY HOSPITAL</v>
      </c>
      <c r="D64" s="10">
        <f>ROUND(+'Aggregate Screens'!S59,0)</f>
        <v>3935949</v>
      </c>
      <c r="E64" s="13">
        <f>ROUND(+'Aggregate Screens'!AN59,0)</f>
        <v>2618</v>
      </c>
      <c r="F64" s="11">
        <f t="shared" si="0"/>
        <v>1503.42</v>
      </c>
      <c r="G64" s="10">
        <f>ROUND(+'Aggregate Screens'!S165,0)</f>
        <v>5010754</v>
      </c>
      <c r="H64" s="13">
        <f>ROUND(+'Aggregate Screens'!AN165,0)</f>
        <v>2786</v>
      </c>
      <c r="I64" s="11">
        <f t="shared" si="1"/>
        <v>1798.55</v>
      </c>
      <c r="K64" s="12">
        <f t="shared" si="2"/>
        <v>0.19630575620917634</v>
      </c>
    </row>
    <row r="65" spans="2:11" x14ac:dyDescent="0.2">
      <c r="B65">
        <f>+'Aggregate Screens'!A60</f>
        <v>148</v>
      </c>
      <c r="C65" t="str">
        <f>+'Aggregate Screens'!B60</f>
        <v>KINDRED HOSPITAL SEATTLE - NORTHGATE</v>
      </c>
      <c r="D65" s="10">
        <f>ROUND(+'Aggregate Screens'!S60,0)</f>
        <v>3374422</v>
      </c>
      <c r="E65" s="13">
        <f>ROUND(+'Aggregate Screens'!AN60,0)</f>
        <v>1126</v>
      </c>
      <c r="F65" s="11">
        <f t="shared" si="0"/>
        <v>2996.82</v>
      </c>
      <c r="G65" s="10">
        <f>ROUND(+'Aggregate Screens'!S166,0)</f>
        <v>3824751</v>
      </c>
      <c r="H65" s="13">
        <f>ROUND(+'Aggregate Screens'!AN166,0)</f>
        <v>1271</v>
      </c>
      <c r="I65" s="11">
        <f t="shared" si="1"/>
        <v>3009.25</v>
      </c>
      <c r="K65" s="12">
        <f t="shared" si="2"/>
        <v>4.1477299270560319E-3</v>
      </c>
    </row>
    <row r="66" spans="2:11" x14ac:dyDescent="0.2">
      <c r="B66">
        <f>+'Aggregate Screens'!A61</f>
        <v>150</v>
      </c>
      <c r="C66" t="str">
        <f>+'Aggregate Screens'!B61</f>
        <v>COULEE MEDICAL CENTER</v>
      </c>
      <c r="D66" s="10">
        <f>ROUND(+'Aggregate Screens'!S61,0)</f>
        <v>1714186</v>
      </c>
      <c r="E66" s="13">
        <f>ROUND(+'Aggregate Screens'!AN61,0)</f>
        <v>1247</v>
      </c>
      <c r="F66" s="11">
        <f t="shared" si="0"/>
        <v>1374.65</v>
      </c>
      <c r="G66" s="10">
        <f>ROUND(+'Aggregate Screens'!S167,0)</f>
        <v>1972407</v>
      </c>
      <c r="H66" s="13">
        <f>ROUND(+'Aggregate Screens'!AN167,0)</f>
        <v>1232</v>
      </c>
      <c r="I66" s="11">
        <f t="shared" si="1"/>
        <v>1600.98</v>
      </c>
      <c r="K66" s="12">
        <f t="shared" si="2"/>
        <v>0.16464554613901705</v>
      </c>
    </row>
    <row r="67" spans="2:11" x14ac:dyDescent="0.2">
      <c r="B67">
        <f>+'Aggregate Screens'!A62</f>
        <v>152</v>
      </c>
      <c r="C67" t="str">
        <f>+'Aggregate Screens'!B62</f>
        <v>MASON GENERAL HOSPITAL</v>
      </c>
      <c r="D67" s="10">
        <f>ROUND(+'Aggregate Screens'!S62,0)</f>
        <v>8609984</v>
      </c>
      <c r="E67" s="13">
        <f>ROUND(+'Aggregate Screens'!AN62,0)</f>
        <v>4594</v>
      </c>
      <c r="F67" s="11">
        <f t="shared" si="0"/>
        <v>1874.18</v>
      </c>
      <c r="G67" s="10">
        <f>ROUND(+'Aggregate Screens'!S168,0)</f>
        <v>9648353</v>
      </c>
      <c r="H67" s="13">
        <f>ROUND(+'Aggregate Screens'!AN168,0)</f>
        <v>4806</v>
      </c>
      <c r="I67" s="11">
        <f t="shared" si="1"/>
        <v>2007.56</v>
      </c>
      <c r="K67" s="12">
        <f t="shared" si="2"/>
        <v>7.1167123755455641E-2</v>
      </c>
    </row>
    <row r="68" spans="2:11" x14ac:dyDescent="0.2">
      <c r="B68">
        <f>+'Aggregate Screens'!A63</f>
        <v>153</v>
      </c>
      <c r="C68" t="str">
        <f>+'Aggregate Screens'!B63</f>
        <v>WHITMAN HOSPITAL AND MEDICAL CENTER</v>
      </c>
      <c r="D68" s="10">
        <f>ROUND(+'Aggregate Screens'!S63,0)</f>
        <v>3109026</v>
      </c>
      <c r="E68" s="13">
        <f>ROUND(+'Aggregate Screens'!AN63,0)</f>
        <v>1291</v>
      </c>
      <c r="F68" s="11">
        <f t="shared" si="0"/>
        <v>2408.23</v>
      </c>
      <c r="G68" s="10">
        <f>ROUND(+'Aggregate Screens'!S169,0)</f>
        <v>3294392</v>
      </c>
      <c r="H68" s="13">
        <f>ROUND(+'Aggregate Screens'!AN169,0)</f>
        <v>1373</v>
      </c>
      <c r="I68" s="11">
        <f t="shared" si="1"/>
        <v>2399.41</v>
      </c>
      <c r="K68" s="12">
        <f t="shared" si="2"/>
        <v>-3.6624408798163754E-3</v>
      </c>
    </row>
    <row r="69" spans="2:11" x14ac:dyDescent="0.2">
      <c r="B69">
        <f>+'Aggregate Screens'!A64</f>
        <v>155</v>
      </c>
      <c r="C69" t="str">
        <f>+'Aggregate Screens'!B64</f>
        <v>UW MEDICINE/VALLEY MEDICAL CENTER</v>
      </c>
      <c r="D69" s="10">
        <f>ROUND(+'Aggregate Screens'!S64,0)</f>
        <v>63458736</v>
      </c>
      <c r="E69" s="13">
        <f>ROUND(+'Aggregate Screens'!AN64,0)</f>
        <v>40555</v>
      </c>
      <c r="F69" s="11">
        <f t="shared" si="0"/>
        <v>1564.76</v>
      </c>
      <c r="G69" s="10">
        <f>ROUND(+'Aggregate Screens'!S170,0)</f>
        <v>73110758</v>
      </c>
      <c r="H69" s="13">
        <f>ROUND(+'Aggregate Screens'!AN170,0)</f>
        <v>42810</v>
      </c>
      <c r="I69" s="11">
        <f t="shared" si="1"/>
        <v>1707.8</v>
      </c>
      <c r="K69" s="12">
        <f t="shared" si="2"/>
        <v>9.1413379687619756E-2</v>
      </c>
    </row>
    <row r="70" spans="2:11" x14ac:dyDescent="0.2">
      <c r="B70">
        <f>+'Aggregate Screens'!A65</f>
        <v>156</v>
      </c>
      <c r="C70" t="str">
        <f>+'Aggregate Screens'!B65</f>
        <v>WHIDBEY GENERAL HOSPITAL</v>
      </c>
      <c r="D70" s="10">
        <f>ROUND(+'Aggregate Screens'!S65,0)</f>
        <v>12405978</v>
      </c>
      <c r="E70" s="13">
        <f>ROUND(+'Aggregate Screens'!AN65,0)</f>
        <v>8340</v>
      </c>
      <c r="F70" s="11">
        <f t="shared" si="0"/>
        <v>1487.53</v>
      </c>
      <c r="G70" s="10">
        <f>ROUND(+'Aggregate Screens'!S171,0)</f>
        <v>12557336</v>
      </c>
      <c r="H70" s="13">
        <f>ROUND(+'Aggregate Screens'!AN171,0)</f>
        <v>7772</v>
      </c>
      <c r="I70" s="11">
        <f t="shared" si="1"/>
        <v>1615.71</v>
      </c>
      <c r="K70" s="12">
        <f t="shared" si="2"/>
        <v>8.6169690695313772E-2</v>
      </c>
    </row>
    <row r="71" spans="2:11" x14ac:dyDescent="0.2">
      <c r="B71">
        <f>+'Aggregate Screens'!A66</f>
        <v>157</v>
      </c>
      <c r="C71" t="str">
        <f>+'Aggregate Screens'!B66</f>
        <v>ST LUKES REHABILIATION INSTITUTE</v>
      </c>
      <c r="D71" s="10">
        <f>ROUND(+'Aggregate Screens'!S66,0)</f>
        <v>1934890</v>
      </c>
      <c r="E71" s="13">
        <f>ROUND(+'Aggregate Screens'!AN66,0)</f>
        <v>2506</v>
      </c>
      <c r="F71" s="11">
        <f t="shared" si="0"/>
        <v>772.1</v>
      </c>
      <c r="G71" s="10">
        <f>ROUND(+'Aggregate Screens'!S172,0)</f>
        <v>1667346</v>
      </c>
      <c r="H71" s="13">
        <f>ROUND(+'Aggregate Screens'!AN172,0)</f>
        <v>2238</v>
      </c>
      <c r="I71" s="11">
        <f t="shared" si="1"/>
        <v>745.02</v>
      </c>
      <c r="K71" s="12">
        <f t="shared" si="2"/>
        <v>-3.5073177049604998E-2</v>
      </c>
    </row>
    <row r="72" spans="2:11" x14ac:dyDescent="0.2">
      <c r="B72">
        <f>+'Aggregate Screens'!A67</f>
        <v>158</v>
      </c>
      <c r="C72" t="str">
        <f>+'Aggregate Screens'!B67</f>
        <v>CASCADE MEDICAL CENTER</v>
      </c>
      <c r="D72" s="10">
        <f>ROUND(+'Aggregate Screens'!S67,0)</f>
        <v>870159</v>
      </c>
      <c r="E72" s="13">
        <f>ROUND(+'Aggregate Screens'!AN67,0)</f>
        <v>453</v>
      </c>
      <c r="F72" s="11">
        <f t="shared" si="0"/>
        <v>1920.88</v>
      </c>
      <c r="G72" s="10">
        <f>ROUND(+'Aggregate Screens'!S173,0)</f>
        <v>900435</v>
      </c>
      <c r="H72" s="13">
        <f>ROUND(+'Aggregate Screens'!AN173,0)</f>
        <v>625</v>
      </c>
      <c r="I72" s="11">
        <f t="shared" si="1"/>
        <v>1440.7</v>
      </c>
      <c r="K72" s="12">
        <f t="shared" si="2"/>
        <v>-0.24997917621090338</v>
      </c>
    </row>
    <row r="73" spans="2:11" x14ac:dyDescent="0.2">
      <c r="B73">
        <f>+'Aggregate Screens'!A68</f>
        <v>159</v>
      </c>
      <c r="C73" t="str">
        <f>+'Aggregate Screens'!B68</f>
        <v>PROVIDENCE ST PETER HOSPITAL</v>
      </c>
      <c r="D73" s="10">
        <f>ROUND(+'Aggregate Screens'!S68,0)</f>
        <v>61267774</v>
      </c>
      <c r="E73" s="13">
        <f>ROUND(+'Aggregate Screens'!AN68,0)</f>
        <v>32148</v>
      </c>
      <c r="F73" s="11">
        <f t="shared" si="0"/>
        <v>1905.8</v>
      </c>
      <c r="G73" s="10">
        <f>ROUND(+'Aggregate Screens'!S174,0)</f>
        <v>68756832</v>
      </c>
      <c r="H73" s="13">
        <f>ROUND(+'Aggregate Screens'!AN174,0)</f>
        <v>32864</v>
      </c>
      <c r="I73" s="11">
        <f t="shared" si="1"/>
        <v>2092.16</v>
      </c>
      <c r="K73" s="12">
        <f t="shared" si="2"/>
        <v>9.7785706789799587E-2</v>
      </c>
    </row>
    <row r="74" spans="2:11" x14ac:dyDescent="0.2">
      <c r="B74">
        <f>+'Aggregate Screens'!A69</f>
        <v>161</v>
      </c>
      <c r="C74" t="str">
        <f>+'Aggregate Screens'!B69</f>
        <v>KADLEC REGIONAL MEDICAL CENTER</v>
      </c>
      <c r="D74" s="10">
        <f>ROUND(+'Aggregate Screens'!S69,0)</f>
        <v>70588495</v>
      </c>
      <c r="E74" s="13">
        <f>ROUND(+'Aggregate Screens'!AN69,0)</f>
        <v>38995</v>
      </c>
      <c r="F74" s="11">
        <f t="shared" si="0"/>
        <v>1810.19</v>
      </c>
      <c r="G74" s="10">
        <f>ROUND(+'Aggregate Screens'!S175,0)</f>
        <v>99224336</v>
      </c>
      <c r="H74" s="13">
        <f>ROUND(+'Aggregate Screens'!AN175,0)</f>
        <v>45708</v>
      </c>
      <c r="I74" s="11">
        <f t="shared" si="1"/>
        <v>2170.83</v>
      </c>
      <c r="K74" s="12">
        <f t="shared" si="2"/>
        <v>0.19922770537899326</v>
      </c>
    </row>
    <row r="75" spans="2:11" x14ac:dyDescent="0.2">
      <c r="B75">
        <f>+'Aggregate Screens'!A70</f>
        <v>162</v>
      </c>
      <c r="C75" t="str">
        <f>+'Aggregate Screens'!B70</f>
        <v>PROVIDENCE SACRED HEART MEDICAL CENTER</v>
      </c>
      <c r="D75" s="10">
        <f>ROUND(+'Aggregate Screens'!S70,0)</f>
        <v>156962551</v>
      </c>
      <c r="E75" s="13">
        <f>ROUND(+'Aggregate Screens'!AN70,0)</f>
        <v>62420</v>
      </c>
      <c r="F75" s="11">
        <f t="shared" ref="F75:F109" si="3">IF(D75=0,"",IF(E75=0,"",ROUND(D75/E75,2)))</f>
        <v>2514.62</v>
      </c>
      <c r="G75" s="10">
        <f>ROUND(+'Aggregate Screens'!S176,0)</f>
        <v>165802433</v>
      </c>
      <c r="H75" s="13">
        <f>ROUND(+'Aggregate Screens'!AN176,0)</f>
        <v>60667</v>
      </c>
      <c r="I75" s="11">
        <f t="shared" ref="I75:I109" si="4">IF(G75=0,"",IF(H75=0,"",ROUND(G75/H75,2)))</f>
        <v>2732.99</v>
      </c>
      <c r="K75" s="12">
        <f t="shared" ref="K75:K109" si="5">IF(D75=0,"",IF(E75=0,"",IF(G75=0,"",IF(H75=0,"",+I75/F75-1))))</f>
        <v>8.6840158751620544E-2</v>
      </c>
    </row>
    <row r="76" spans="2:11" x14ac:dyDescent="0.2">
      <c r="B76">
        <f>+'Aggregate Screens'!A71</f>
        <v>164</v>
      </c>
      <c r="C76" t="str">
        <f>+'Aggregate Screens'!B71</f>
        <v>EVERGREENHEALTH MEDICAL CENTER</v>
      </c>
      <c r="D76" s="10">
        <f>ROUND(+'Aggregate Screens'!S71,0)</f>
        <v>73986920</v>
      </c>
      <c r="E76" s="13">
        <f>ROUND(+'Aggregate Screens'!AN71,0)</f>
        <v>33452</v>
      </c>
      <c r="F76" s="11">
        <f t="shared" si="3"/>
        <v>2211.73</v>
      </c>
      <c r="G76" s="10">
        <f>ROUND(+'Aggregate Screens'!S177,0)</f>
        <v>86094755</v>
      </c>
      <c r="H76" s="13">
        <f>ROUND(+'Aggregate Screens'!AN177,0)</f>
        <v>33657</v>
      </c>
      <c r="I76" s="11">
        <f t="shared" si="4"/>
        <v>2558</v>
      </c>
      <c r="K76" s="12">
        <f t="shared" si="5"/>
        <v>0.15656070135143074</v>
      </c>
    </row>
    <row r="77" spans="2:11" x14ac:dyDescent="0.2">
      <c r="B77">
        <f>+'Aggregate Screens'!A72</f>
        <v>165</v>
      </c>
      <c r="C77" t="str">
        <f>+'Aggregate Screens'!B72</f>
        <v>LAKE CHELAN COMMUNITY HOSPITAL</v>
      </c>
      <c r="D77" s="10">
        <f>ROUND(+'Aggregate Screens'!S72,0)</f>
        <v>1964716</v>
      </c>
      <c r="E77" s="13">
        <f>ROUND(+'Aggregate Screens'!AN72,0)</f>
        <v>1169</v>
      </c>
      <c r="F77" s="11">
        <f t="shared" si="3"/>
        <v>1680.68</v>
      </c>
      <c r="G77" s="10">
        <f>ROUND(+'Aggregate Screens'!S178,0)</f>
        <v>1932739</v>
      </c>
      <c r="H77" s="13">
        <f>ROUND(+'Aggregate Screens'!AN178,0)</f>
        <v>1431</v>
      </c>
      <c r="I77" s="11">
        <f t="shared" si="4"/>
        <v>1350.62</v>
      </c>
      <c r="K77" s="12">
        <f t="shared" si="5"/>
        <v>-0.19638479662993558</v>
      </c>
    </row>
    <row r="78" spans="2:11" x14ac:dyDescent="0.2">
      <c r="B78">
        <f>+'Aggregate Screens'!A73</f>
        <v>167</v>
      </c>
      <c r="C78" t="str">
        <f>+'Aggregate Screens'!B73</f>
        <v>FERRY COUNTY MEMORIAL HOSPITAL</v>
      </c>
      <c r="D78" s="10">
        <f>ROUND(+'Aggregate Screens'!S73,0)</f>
        <v>0</v>
      </c>
      <c r="E78" s="13">
        <f>ROUND(+'Aggregate Screens'!AN73,0)</f>
        <v>0</v>
      </c>
      <c r="F78" s="11" t="str">
        <f t="shared" si="3"/>
        <v/>
      </c>
      <c r="G78" s="10">
        <f>ROUND(+'Aggregate Screens'!S179,0)</f>
        <v>678357</v>
      </c>
      <c r="H78" s="13">
        <f>ROUND(+'Aggregate Screens'!AN179,0)</f>
        <v>305</v>
      </c>
      <c r="I78" s="11">
        <f t="shared" si="4"/>
        <v>2224.12</v>
      </c>
      <c r="K78" s="12" t="str">
        <f t="shared" si="5"/>
        <v/>
      </c>
    </row>
    <row r="79" spans="2:11" x14ac:dyDescent="0.2">
      <c r="B79">
        <f>+'Aggregate Screens'!A74</f>
        <v>168</v>
      </c>
      <c r="C79" t="str">
        <f>+'Aggregate Screens'!B74</f>
        <v>CENTRAL WASHINGTON HOSPITAL</v>
      </c>
      <c r="D79" s="10">
        <f>ROUND(+'Aggregate Screens'!S74,0)</f>
        <v>61287460</v>
      </c>
      <c r="E79" s="13">
        <f>ROUND(+'Aggregate Screens'!AN74,0)</f>
        <v>21021</v>
      </c>
      <c r="F79" s="11">
        <f t="shared" si="3"/>
        <v>2915.53</v>
      </c>
      <c r="G79" s="10">
        <f>ROUND(+'Aggregate Screens'!S180,0)</f>
        <v>74162727</v>
      </c>
      <c r="H79" s="13">
        <f>ROUND(+'Aggregate Screens'!AN180,0)</f>
        <v>23522</v>
      </c>
      <c r="I79" s="11">
        <f t="shared" si="4"/>
        <v>3152.91</v>
      </c>
      <c r="K79" s="12">
        <f t="shared" si="5"/>
        <v>8.1419158780736245E-2</v>
      </c>
    </row>
    <row r="80" spans="2:11" x14ac:dyDescent="0.2">
      <c r="B80">
        <f>+'Aggregate Screens'!A75</f>
        <v>170</v>
      </c>
      <c r="C80" t="str">
        <f>+'Aggregate Screens'!B75</f>
        <v>PEACEHEALTH SOUTHWEST MEDICAL CENTER</v>
      </c>
      <c r="D80" s="10">
        <f>ROUND(+'Aggregate Screens'!S75,0)</f>
        <v>80018099</v>
      </c>
      <c r="E80" s="13">
        <f>ROUND(+'Aggregate Screens'!AN75,0)</f>
        <v>46775</v>
      </c>
      <c r="F80" s="11">
        <f t="shared" si="3"/>
        <v>1710.7</v>
      </c>
      <c r="G80" s="10">
        <f>ROUND(+'Aggregate Screens'!S181,0)</f>
        <v>82464937</v>
      </c>
      <c r="H80" s="13">
        <f>ROUND(+'Aggregate Screens'!AN181,0)</f>
        <v>47001</v>
      </c>
      <c r="I80" s="11">
        <f t="shared" si="4"/>
        <v>1754.54</v>
      </c>
      <c r="K80" s="12">
        <f t="shared" si="5"/>
        <v>2.5626936341848428E-2</v>
      </c>
    </row>
    <row r="81" spans="2:11" x14ac:dyDescent="0.2">
      <c r="B81">
        <f>+'Aggregate Screens'!A76</f>
        <v>172</v>
      </c>
      <c r="C81" t="str">
        <f>+'Aggregate Screens'!B76</f>
        <v>PULLMAN REGIONAL HOSPITAL</v>
      </c>
      <c r="D81" s="10">
        <f>ROUND(+'Aggregate Screens'!S76,0)</f>
        <v>11054259</v>
      </c>
      <c r="E81" s="13">
        <f>ROUND(+'Aggregate Screens'!AN76,0)</f>
        <v>4071</v>
      </c>
      <c r="F81" s="11">
        <f t="shared" si="3"/>
        <v>2715.37</v>
      </c>
      <c r="G81" s="10">
        <f>ROUND(+'Aggregate Screens'!S182,0)</f>
        <v>11655383</v>
      </c>
      <c r="H81" s="13">
        <f>ROUND(+'Aggregate Screens'!AN182,0)</f>
        <v>4515</v>
      </c>
      <c r="I81" s="11">
        <f t="shared" si="4"/>
        <v>2581.48</v>
      </c>
      <c r="K81" s="12">
        <f t="shared" si="5"/>
        <v>-4.930819740956105E-2</v>
      </c>
    </row>
    <row r="82" spans="2:11" x14ac:dyDescent="0.2">
      <c r="B82">
        <f>+'Aggregate Screens'!A77</f>
        <v>173</v>
      </c>
      <c r="C82" t="str">
        <f>+'Aggregate Screens'!B77</f>
        <v>MORTON GENERAL HOSPITAL</v>
      </c>
      <c r="D82" s="10">
        <f>ROUND(+'Aggregate Screens'!S77,0)</f>
        <v>1979916</v>
      </c>
      <c r="E82" s="13">
        <f>ROUND(+'Aggregate Screens'!AN77,0)</f>
        <v>1208</v>
      </c>
      <c r="F82" s="11">
        <f t="shared" si="3"/>
        <v>1639</v>
      </c>
      <c r="G82" s="10">
        <f>ROUND(+'Aggregate Screens'!S183,0)</f>
        <v>1802493</v>
      </c>
      <c r="H82" s="13">
        <f>ROUND(+'Aggregate Screens'!AN183,0)</f>
        <v>1118</v>
      </c>
      <c r="I82" s="11">
        <f t="shared" si="4"/>
        <v>1612.25</v>
      </c>
      <c r="K82" s="12">
        <f t="shared" si="5"/>
        <v>-1.6320927394752882E-2</v>
      </c>
    </row>
    <row r="83" spans="2:11" x14ac:dyDescent="0.2">
      <c r="B83">
        <f>+'Aggregate Screens'!A78</f>
        <v>175</v>
      </c>
      <c r="C83" t="str">
        <f>+'Aggregate Screens'!B78</f>
        <v>MARY BRIDGE CHILDRENS HEALTH CENTER</v>
      </c>
      <c r="D83" s="10">
        <f>ROUND(+'Aggregate Screens'!S78,0)</f>
        <v>4878461</v>
      </c>
      <c r="E83" s="13">
        <f>ROUND(+'Aggregate Screens'!AN78,0)</f>
        <v>8765</v>
      </c>
      <c r="F83" s="11">
        <f t="shared" si="3"/>
        <v>556.58000000000004</v>
      </c>
      <c r="G83" s="10">
        <f>ROUND(+'Aggregate Screens'!S184,0)</f>
        <v>4782479</v>
      </c>
      <c r="H83" s="13">
        <f>ROUND(+'Aggregate Screens'!AN184,0)</f>
        <v>10012</v>
      </c>
      <c r="I83" s="11">
        <f t="shared" si="4"/>
        <v>477.67</v>
      </c>
      <c r="K83" s="12">
        <f t="shared" si="5"/>
        <v>-0.14177656401595462</v>
      </c>
    </row>
    <row r="84" spans="2:11" x14ac:dyDescent="0.2">
      <c r="B84">
        <f>+'Aggregate Screens'!A79</f>
        <v>176</v>
      </c>
      <c r="C84" t="str">
        <f>+'Aggregate Screens'!B79</f>
        <v>TACOMA GENERAL/ALLENMORE HOSPITAL</v>
      </c>
      <c r="D84" s="10">
        <f>ROUND(+'Aggregate Screens'!S79,0)</f>
        <v>118920939</v>
      </c>
      <c r="E84" s="13">
        <f>ROUND(+'Aggregate Screens'!AN79,0)</f>
        <v>40195</v>
      </c>
      <c r="F84" s="11">
        <f t="shared" si="3"/>
        <v>2958.6</v>
      </c>
      <c r="G84" s="10">
        <f>ROUND(+'Aggregate Screens'!S185,0)</f>
        <v>127942450</v>
      </c>
      <c r="H84" s="13">
        <f>ROUND(+'Aggregate Screens'!AN185,0)</f>
        <v>44924</v>
      </c>
      <c r="I84" s="11">
        <f t="shared" si="4"/>
        <v>2847.98</v>
      </c>
      <c r="K84" s="12">
        <f t="shared" si="5"/>
        <v>-3.7389305752720814E-2</v>
      </c>
    </row>
    <row r="85" spans="2:11" x14ac:dyDescent="0.2">
      <c r="B85">
        <f>+'Aggregate Screens'!A80</f>
        <v>180</v>
      </c>
      <c r="C85" t="str">
        <f>+'Aggregate Screens'!B80</f>
        <v>VALLEY HOSPITAL</v>
      </c>
      <c r="D85" s="10">
        <f>ROUND(+'Aggregate Screens'!S80,0)</f>
        <v>17644903</v>
      </c>
      <c r="E85" s="13">
        <f>ROUND(+'Aggregate Screens'!AN80,0)</f>
        <v>11541</v>
      </c>
      <c r="F85" s="11">
        <f t="shared" si="3"/>
        <v>1528.89</v>
      </c>
      <c r="G85" s="10">
        <f>ROUND(+'Aggregate Screens'!S186,0)</f>
        <v>18279215</v>
      </c>
      <c r="H85" s="13">
        <f>ROUND(+'Aggregate Screens'!AN186,0)</f>
        <v>11207</v>
      </c>
      <c r="I85" s="11">
        <f t="shared" si="4"/>
        <v>1631.05</v>
      </c>
      <c r="K85" s="12">
        <f t="shared" si="5"/>
        <v>6.6819718881018231E-2</v>
      </c>
    </row>
    <row r="86" spans="2:11" x14ac:dyDescent="0.2">
      <c r="B86">
        <f>+'Aggregate Screens'!A81</f>
        <v>183</v>
      </c>
      <c r="C86" t="str">
        <f>+'Aggregate Screens'!B81</f>
        <v>MULTICARE AUBURN MEDICAL CENTER</v>
      </c>
      <c r="D86" s="10">
        <f>ROUND(+'Aggregate Screens'!S81,0)</f>
        <v>18166759</v>
      </c>
      <c r="E86" s="13">
        <f>ROUND(+'Aggregate Screens'!AN81,0)</f>
        <v>10939</v>
      </c>
      <c r="F86" s="11">
        <f t="shared" si="3"/>
        <v>1660.73</v>
      </c>
      <c r="G86" s="10">
        <f>ROUND(+'Aggregate Screens'!S187,0)</f>
        <v>18431913</v>
      </c>
      <c r="H86" s="13">
        <f>ROUND(+'Aggregate Screens'!AN187,0)</f>
        <v>12923</v>
      </c>
      <c r="I86" s="11">
        <f t="shared" si="4"/>
        <v>1426.29</v>
      </c>
      <c r="K86" s="12">
        <f t="shared" si="5"/>
        <v>-0.14116683627079663</v>
      </c>
    </row>
    <row r="87" spans="2:11" x14ac:dyDescent="0.2">
      <c r="B87">
        <f>+'Aggregate Screens'!A82</f>
        <v>186</v>
      </c>
      <c r="C87" t="str">
        <f>+'Aggregate Screens'!B82</f>
        <v>SUMMIT PACIFIC MEDICAL CENTER</v>
      </c>
      <c r="D87" s="10">
        <f>ROUND(+'Aggregate Screens'!S82,0)</f>
        <v>1316613</v>
      </c>
      <c r="E87" s="13">
        <f>ROUND(+'Aggregate Screens'!AN82,0)</f>
        <v>1607</v>
      </c>
      <c r="F87" s="11">
        <f t="shared" si="3"/>
        <v>819.3</v>
      </c>
      <c r="G87" s="10">
        <f>ROUND(+'Aggregate Screens'!S188,0)</f>
        <v>1615532</v>
      </c>
      <c r="H87" s="13">
        <f>ROUND(+'Aggregate Screens'!AN188,0)</f>
        <v>1756</v>
      </c>
      <c r="I87" s="11">
        <f t="shared" si="4"/>
        <v>920.01</v>
      </c>
      <c r="K87" s="12">
        <f t="shared" si="5"/>
        <v>0.12292200659099239</v>
      </c>
    </row>
    <row r="88" spans="2:11" x14ac:dyDescent="0.2">
      <c r="B88">
        <f>+'Aggregate Screens'!A83</f>
        <v>191</v>
      </c>
      <c r="C88" t="str">
        <f>+'Aggregate Screens'!B83</f>
        <v>PROVIDENCE CENTRALIA HOSPITAL</v>
      </c>
      <c r="D88" s="10">
        <f>ROUND(+'Aggregate Screens'!S83,0)</f>
        <v>28050847</v>
      </c>
      <c r="E88" s="13">
        <f>ROUND(+'Aggregate Screens'!AN83,0)</f>
        <v>11395</v>
      </c>
      <c r="F88" s="11">
        <f t="shared" si="3"/>
        <v>2461.6799999999998</v>
      </c>
      <c r="G88" s="10">
        <f>ROUND(+'Aggregate Screens'!S189,0)</f>
        <v>28792114</v>
      </c>
      <c r="H88" s="13">
        <f>ROUND(+'Aggregate Screens'!AN189,0)</f>
        <v>13074</v>
      </c>
      <c r="I88" s="11">
        <f t="shared" si="4"/>
        <v>2202.2399999999998</v>
      </c>
      <c r="K88" s="12">
        <f t="shared" si="5"/>
        <v>-0.10539143999220046</v>
      </c>
    </row>
    <row r="89" spans="2:11" x14ac:dyDescent="0.2">
      <c r="B89">
        <f>+'Aggregate Screens'!A84</f>
        <v>193</v>
      </c>
      <c r="C89" t="str">
        <f>+'Aggregate Screens'!B84</f>
        <v>PROVIDENCE MOUNT CARMEL HOSPITAL</v>
      </c>
      <c r="D89" s="10">
        <f>ROUND(+'Aggregate Screens'!S84,0)</f>
        <v>3433477</v>
      </c>
      <c r="E89" s="13">
        <f>ROUND(+'Aggregate Screens'!AN84,0)</f>
        <v>3716</v>
      </c>
      <c r="F89" s="11">
        <f t="shared" si="3"/>
        <v>923.97</v>
      </c>
      <c r="G89" s="10">
        <f>ROUND(+'Aggregate Screens'!S190,0)</f>
        <v>3355981</v>
      </c>
      <c r="H89" s="13">
        <f>ROUND(+'Aggregate Screens'!AN190,0)</f>
        <v>3487</v>
      </c>
      <c r="I89" s="11">
        <f t="shared" si="4"/>
        <v>962.43</v>
      </c>
      <c r="K89" s="12">
        <f t="shared" si="5"/>
        <v>4.1624728075586814E-2</v>
      </c>
    </row>
    <row r="90" spans="2:11" x14ac:dyDescent="0.2">
      <c r="B90">
        <f>+'Aggregate Screens'!A85</f>
        <v>194</v>
      </c>
      <c r="C90" t="str">
        <f>+'Aggregate Screens'!B85</f>
        <v>PROVIDENCE ST JOSEPHS HOSPITAL</v>
      </c>
      <c r="D90" s="10">
        <f>ROUND(+'Aggregate Screens'!S85,0)</f>
        <v>1257385</v>
      </c>
      <c r="E90" s="13">
        <f>ROUND(+'Aggregate Screens'!AN85,0)</f>
        <v>1137</v>
      </c>
      <c r="F90" s="11">
        <f t="shared" si="3"/>
        <v>1105.8800000000001</v>
      </c>
      <c r="G90" s="10">
        <f>ROUND(+'Aggregate Screens'!S191,0)</f>
        <v>1433300</v>
      </c>
      <c r="H90" s="13">
        <f>ROUND(+'Aggregate Screens'!AN191,0)</f>
        <v>1220</v>
      </c>
      <c r="I90" s="11">
        <f t="shared" si="4"/>
        <v>1174.8399999999999</v>
      </c>
      <c r="K90" s="12">
        <f t="shared" si="5"/>
        <v>6.2357579484211501E-2</v>
      </c>
    </row>
    <row r="91" spans="2:11" x14ac:dyDescent="0.2">
      <c r="B91">
        <f>+'Aggregate Screens'!A86</f>
        <v>195</v>
      </c>
      <c r="C91" t="str">
        <f>+'Aggregate Screens'!B86</f>
        <v>SNOQUALMIE VALLEY HOSPITAL</v>
      </c>
      <c r="D91" s="10">
        <f>ROUND(+'Aggregate Screens'!S86,0)</f>
        <v>2067500</v>
      </c>
      <c r="E91" s="13">
        <f>ROUND(+'Aggregate Screens'!AN86,0)</f>
        <v>290</v>
      </c>
      <c r="F91" s="11">
        <f t="shared" si="3"/>
        <v>7129.31</v>
      </c>
      <c r="G91" s="10">
        <f>ROUND(+'Aggregate Screens'!S192,0)</f>
        <v>2475608</v>
      </c>
      <c r="H91" s="13">
        <f>ROUND(+'Aggregate Screens'!AN192,0)</f>
        <v>4172</v>
      </c>
      <c r="I91" s="11">
        <f t="shared" si="4"/>
        <v>593.39</v>
      </c>
      <c r="K91" s="12">
        <f t="shared" si="5"/>
        <v>-0.9167675413188654</v>
      </c>
    </row>
    <row r="92" spans="2:11" x14ac:dyDescent="0.2">
      <c r="B92">
        <f>+'Aggregate Screens'!A87</f>
        <v>197</v>
      </c>
      <c r="C92" t="str">
        <f>+'Aggregate Screens'!B87</f>
        <v>CAPITAL MEDICAL CENTER</v>
      </c>
      <c r="D92" s="10">
        <f>ROUND(+'Aggregate Screens'!S87,0)</f>
        <v>24059123</v>
      </c>
      <c r="E92" s="13">
        <f>ROUND(+'Aggregate Screens'!AN87,0)</f>
        <v>10782</v>
      </c>
      <c r="F92" s="11">
        <f t="shared" si="3"/>
        <v>2231.42</v>
      </c>
      <c r="G92" s="10">
        <f>ROUND(+'Aggregate Screens'!S193,0)</f>
        <v>24489971</v>
      </c>
      <c r="H92" s="13">
        <f>ROUND(+'Aggregate Screens'!AN193,0)</f>
        <v>10932</v>
      </c>
      <c r="I92" s="11">
        <f t="shared" si="4"/>
        <v>2240.21</v>
      </c>
      <c r="K92" s="12">
        <f t="shared" si="5"/>
        <v>3.9391956691254837E-3</v>
      </c>
    </row>
    <row r="93" spans="2:11" x14ac:dyDescent="0.2">
      <c r="B93">
        <f>+'Aggregate Screens'!A88</f>
        <v>198</v>
      </c>
      <c r="C93" t="str">
        <f>+'Aggregate Screens'!B88</f>
        <v>SUNNYSIDE COMMUNITY HOSPITAL</v>
      </c>
      <c r="D93" s="10">
        <f>ROUND(+'Aggregate Screens'!S88,0)</f>
        <v>6497199</v>
      </c>
      <c r="E93" s="13">
        <f>ROUND(+'Aggregate Screens'!AN88,0)</f>
        <v>4751</v>
      </c>
      <c r="F93" s="11">
        <f t="shared" si="3"/>
        <v>1367.54</v>
      </c>
      <c r="G93" s="10">
        <f>ROUND(+'Aggregate Screens'!S194,0)</f>
        <v>8294157</v>
      </c>
      <c r="H93" s="13">
        <f>ROUND(+'Aggregate Screens'!AN194,0)</f>
        <v>6879</v>
      </c>
      <c r="I93" s="11">
        <f t="shared" si="4"/>
        <v>1205.72</v>
      </c>
      <c r="K93" s="12">
        <f t="shared" si="5"/>
        <v>-0.11832926276379485</v>
      </c>
    </row>
    <row r="94" spans="2:11" x14ac:dyDescent="0.2">
      <c r="B94">
        <f>+'Aggregate Screens'!A89</f>
        <v>199</v>
      </c>
      <c r="C94" t="str">
        <f>+'Aggregate Screens'!B89</f>
        <v>TOPPENISH COMMUNITY HOSPITAL</v>
      </c>
      <c r="D94" s="10">
        <f>ROUND(+'Aggregate Screens'!S89,0)</f>
        <v>1202818</v>
      </c>
      <c r="E94" s="13">
        <f>ROUND(+'Aggregate Screens'!AN89,0)</f>
        <v>2379</v>
      </c>
      <c r="F94" s="11">
        <f t="shared" si="3"/>
        <v>505.6</v>
      </c>
      <c r="G94" s="10">
        <f>ROUND(+'Aggregate Screens'!S195,0)</f>
        <v>1540561</v>
      </c>
      <c r="H94" s="13">
        <f>ROUND(+'Aggregate Screens'!AN195,0)</f>
        <v>2641</v>
      </c>
      <c r="I94" s="11">
        <f t="shared" si="4"/>
        <v>583.32000000000005</v>
      </c>
      <c r="K94" s="12">
        <f t="shared" si="5"/>
        <v>0.15371835443037973</v>
      </c>
    </row>
    <row r="95" spans="2:11" x14ac:dyDescent="0.2">
      <c r="B95">
        <f>+'Aggregate Screens'!A90</f>
        <v>201</v>
      </c>
      <c r="C95" t="str">
        <f>+'Aggregate Screens'!B90</f>
        <v>ST FRANCIS COMMUNITY HOSPITAL</v>
      </c>
      <c r="D95" s="10">
        <f>ROUND(+'Aggregate Screens'!S90,0)</f>
        <v>28130723</v>
      </c>
      <c r="E95" s="13">
        <f>ROUND(+'Aggregate Screens'!AN90,0)</f>
        <v>13448</v>
      </c>
      <c r="F95" s="11">
        <f t="shared" si="3"/>
        <v>2091.81</v>
      </c>
      <c r="G95" s="10">
        <f>ROUND(+'Aggregate Screens'!S196,0)</f>
        <v>34461366</v>
      </c>
      <c r="H95" s="13">
        <f>ROUND(+'Aggregate Screens'!AN196,0)</f>
        <v>16937</v>
      </c>
      <c r="I95" s="11">
        <f t="shared" si="4"/>
        <v>2034.68</v>
      </c>
      <c r="K95" s="12">
        <f t="shared" si="5"/>
        <v>-2.7311275880696595E-2</v>
      </c>
    </row>
    <row r="96" spans="2:11" x14ac:dyDescent="0.2">
      <c r="B96">
        <f>+'Aggregate Screens'!A91</f>
        <v>202</v>
      </c>
      <c r="C96" t="str">
        <f>+'Aggregate Screens'!B91</f>
        <v>REGIONAL HOSPITAL</v>
      </c>
      <c r="D96" s="10">
        <f>ROUND(+'Aggregate Screens'!S91,0)</f>
        <v>551633</v>
      </c>
      <c r="E96" s="13">
        <f>ROUND(+'Aggregate Screens'!AN91,0)</f>
        <v>357</v>
      </c>
      <c r="F96" s="11">
        <f t="shared" si="3"/>
        <v>1545.19</v>
      </c>
      <c r="G96" s="10">
        <f>ROUND(+'Aggregate Screens'!S197,0)</f>
        <v>1035940</v>
      </c>
      <c r="H96" s="13">
        <f>ROUND(+'Aggregate Screens'!AN197,0)</f>
        <v>663</v>
      </c>
      <c r="I96" s="11">
        <f t="shared" si="4"/>
        <v>1562.5</v>
      </c>
      <c r="K96" s="12">
        <f t="shared" si="5"/>
        <v>1.1202505840705701E-2</v>
      </c>
    </row>
    <row r="97" spans="2:11" x14ac:dyDescent="0.2">
      <c r="B97">
        <f>+'Aggregate Screens'!A92</f>
        <v>204</v>
      </c>
      <c r="C97" t="str">
        <f>+'Aggregate Screens'!B92</f>
        <v>SEATTLE CANCER CARE ALLIANCE</v>
      </c>
      <c r="D97" s="10">
        <f>ROUND(+'Aggregate Screens'!S92,0)</f>
        <v>108140732</v>
      </c>
      <c r="E97" s="13">
        <f>ROUND(+'Aggregate Screens'!AN92,0)</f>
        <v>14365</v>
      </c>
      <c r="F97" s="11">
        <f t="shared" si="3"/>
        <v>7528.07</v>
      </c>
      <c r="G97" s="10">
        <f>ROUND(+'Aggregate Screens'!S198,0)</f>
        <v>128101780</v>
      </c>
      <c r="H97" s="13">
        <f>ROUND(+'Aggregate Screens'!AN198,0)</f>
        <v>15771</v>
      </c>
      <c r="I97" s="11">
        <f t="shared" si="4"/>
        <v>8122.62</v>
      </c>
      <c r="K97" s="12">
        <f t="shared" si="5"/>
        <v>7.8977745956134937E-2</v>
      </c>
    </row>
    <row r="98" spans="2:11" x14ac:dyDescent="0.2">
      <c r="B98">
        <f>+'Aggregate Screens'!A93</f>
        <v>205</v>
      </c>
      <c r="C98" t="str">
        <f>+'Aggregate Screens'!B93</f>
        <v>WENATCHEE VALLEY HOSPITAL</v>
      </c>
      <c r="D98" s="10">
        <f>ROUND(+'Aggregate Screens'!S93,0)</f>
        <v>33664410</v>
      </c>
      <c r="E98" s="13">
        <f>ROUND(+'Aggregate Screens'!AN93,0)</f>
        <v>27379</v>
      </c>
      <c r="F98" s="11">
        <f t="shared" si="3"/>
        <v>1229.57</v>
      </c>
      <c r="G98" s="10">
        <f>ROUND(+'Aggregate Screens'!S199,0)</f>
        <v>26681992</v>
      </c>
      <c r="H98" s="13">
        <f>ROUND(+'Aggregate Screens'!AN199,0)</f>
        <v>24216</v>
      </c>
      <c r="I98" s="11">
        <f t="shared" si="4"/>
        <v>1101.83</v>
      </c>
      <c r="K98" s="12">
        <f t="shared" si="5"/>
        <v>-0.10388997779711606</v>
      </c>
    </row>
    <row r="99" spans="2:11" x14ac:dyDescent="0.2">
      <c r="B99">
        <f>+'Aggregate Screens'!A94</f>
        <v>206</v>
      </c>
      <c r="C99" t="str">
        <f>+'Aggregate Screens'!B94</f>
        <v>PEACEHEALTH UNITED GENERAL MEDICAL CENTER</v>
      </c>
      <c r="D99" s="10">
        <f>ROUND(+'Aggregate Screens'!S94,0)</f>
        <v>1687717</v>
      </c>
      <c r="E99" s="13">
        <f>ROUND(+'Aggregate Screens'!AN94,0)</f>
        <v>838</v>
      </c>
      <c r="F99" s="11">
        <f t="shared" si="3"/>
        <v>2013.98</v>
      </c>
      <c r="G99" s="10">
        <f>ROUND(+'Aggregate Screens'!S200,0)</f>
        <v>5551644</v>
      </c>
      <c r="H99" s="13">
        <f>ROUND(+'Aggregate Screens'!AN200,0)</f>
        <v>3056</v>
      </c>
      <c r="I99" s="11">
        <f t="shared" si="4"/>
        <v>1816.64</v>
      </c>
      <c r="K99" s="12">
        <f t="shared" si="5"/>
        <v>-9.7985084261015487E-2</v>
      </c>
    </row>
    <row r="100" spans="2:11" x14ac:dyDescent="0.2">
      <c r="B100">
        <f>+'Aggregate Screens'!A95</f>
        <v>207</v>
      </c>
      <c r="C100" t="str">
        <f>+'Aggregate Screens'!B95</f>
        <v>SKAGIT VALLEY HOSPITAL</v>
      </c>
      <c r="D100" s="10">
        <f>ROUND(+'Aggregate Screens'!S95,0)</f>
        <v>42227161</v>
      </c>
      <c r="E100" s="13">
        <f>ROUND(+'Aggregate Screens'!AN95,0)</f>
        <v>21501</v>
      </c>
      <c r="F100" s="11">
        <f t="shared" si="3"/>
        <v>1963.96</v>
      </c>
      <c r="G100" s="10">
        <f>ROUND(+'Aggregate Screens'!S201,0)</f>
        <v>43926870</v>
      </c>
      <c r="H100" s="13">
        <f>ROUND(+'Aggregate Screens'!AN201,0)</f>
        <v>19905</v>
      </c>
      <c r="I100" s="11">
        <f t="shared" si="4"/>
        <v>2206.83</v>
      </c>
      <c r="K100" s="12">
        <f t="shared" si="5"/>
        <v>0.12366341473349762</v>
      </c>
    </row>
    <row r="101" spans="2:11" x14ac:dyDescent="0.2">
      <c r="B101">
        <f>+'Aggregate Screens'!A96</f>
        <v>208</v>
      </c>
      <c r="C101" t="str">
        <f>+'Aggregate Screens'!B96</f>
        <v>LEGACY SALMON CREEK HOSPITAL</v>
      </c>
      <c r="D101" s="10">
        <f>ROUND(+'Aggregate Screens'!S96,0)</f>
        <v>30248967</v>
      </c>
      <c r="E101" s="13">
        <f>ROUND(+'Aggregate Screens'!AN96,0)</f>
        <v>19284</v>
      </c>
      <c r="F101" s="11">
        <f t="shared" si="3"/>
        <v>1568.6</v>
      </c>
      <c r="G101" s="10">
        <f>ROUND(+'Aggregate Screens'!S202,0)</f>
        <v>34254414</v>
      </c>
      <c r="H101" s="13">
        <f>ROUND(+'Aggregate Screens'!AN202,0)</f>
        <v>23709</v>
      </c>
      <c r="I101" s="11">
        <f t="shared" si="4"/>
        <v>1444.79</v>
      </c>
      <c r="K101" s="12">
        <f t="shared" si="5"/>
        <v>-7.8930256279484912E-2</v>
      </c>
    </row>
    <row r="102" spans="2:11" x14ac:dyDescent="0.2">
      <c r="B102">
        <f>+'Aggregate Screens'!A97</f>
        <v>209</v>
      </c>
      <c r="C102" t="str">
        <f>+'Aggregate Screens'!B97</f>
        <v>ST ANTHONY HOSPITAL</v>
      </c>
      <c r="D102" s="10">
        <f>ROUND(+'Aggregate Screens'!S97,0)</f>
        <v>18814917</v>
      </c>
      <c r="E102" s="13">
        <f>ROUND(+'Aggregate Screens'!AN97,0)</f>
        <v>9720</v>
      </c>
      <c r="F102" s="11">
        <f t="shared" si="3"/>
        <v>1935.69</v>
      </c>
      <c r="G102" s="10">
        <f>ROUND(+'Aggregate Screens'!S203,0)</f>
        <v>22644197</v>
      </c>
      <c r="H102" s="13">
        <f>ROUND(+'Aggregate Screens'!AN203,0)</f>
        <v>10979</v>
      </c>
      <c r="I102" s="11">
        <f t="shared" si="4"/>
        <v>2062.5</v>
      </c>
      <c r="K102" s="12">
        <f t="shared" si="5"/>
        <v>6.5511523022798057E-2</v>
      </c>
    </row>
    <row r="103" spans="2:11" x14ac:dyDescent="0.2">
      <c r="B103">
        <f>+'Aggregate Screens'!A98</f>
        <v>210</v>
      </c>
      <c r="C103" t="str">
        <f>+'Aggregate Screens'!B98</f>
        <v>SWEDISH MEDICAL CENTER - ISSAQUAH CAMPUS</v>
      </c>
      <c r="D103" s="10">
        <f>ROUND(+'Aggregate Screens'!S98,0)</f>
        <v>22222705</v>
      </c>
      <c r="E103" s="13">
        <f>ROUND(+'Aggregate Screens'!AN98,0)</f>
        <v>9423</v>
      </c>
      <c r="F103" s="11">
        <f t="shared" si="3"/>
        <v>2358.35</v>
      </c>
      <c r="G103" s="10">
        <f>ROUND(+'Aggregate Screens'!S204,0)</f>
        <v>27905655</v>
      </c>
      <c r="H103" s="13">
        <f>ROUND(+'Aggregate Screens'!AN204,0)</f>
        <v>13006</v>
      </c>
      <c r="I103" s="11">
        <f t="shared" si="4"/>
        <v>2145.6</v>
      </c>
      <c r="K103" s="12">
        <f t="shared" si="5"/>
        <v>-9.0211376598045234E-2</v>
      </c>
    </row>
    <row r="104" spans="2:11" x14ac:dyDescent="0.2">
      <c r="B104">
        <f>+'Aggregate Screens'!A99</f>
        <v>211</v>
      </c>
      <c r="C104" t="str">
        <f>+'Aggregate Screens'!B99</f>
        <v>PEACEHEALTH PEACE ISLAND MEDICAL CENTER</v>
      </c>
      <c r="D104" s="10">
        <f>ROUND(+'Aggregate Screens'!S99,0)</f>
        <v>1162437</v>
      </c>
      <c r="E104" s="13">
        <f>ROUND(+'Aggregate Screens'!AN99,0)</f>
        <v>886</v>
      </c>
      <c r="F104" s="11">
        <f t="shared" si="3"/>
        <v>1312.01</v>
      </c>
      <c r="G104" s="10">
        <f>ROUND(+'Aggregate Screens'!S205,0)</f>
        <v>1934137</v>
      </c>
      <c r="H104" s="13">
        <f>ROUND(+'Aggregate Screens'!AN205,0)</f>
        <v>1050</v>
      </c>
      <c r="I104" s="11">
        <f t="shared" si="4"/>
        <v>1842.04</v>
      </c>
      <c r="K104" s="12">
        <f t="shared" si="5"/>
        <v>0.40398320134755061</v>
      </c>
    </row>
    <row r="105" spans="2:11" x14ac:dyDescent="0.2">
      <c r="B105">
        <f>+'Aggregate Screens'!A100</f>
        <v>904</v>
      </c>
      <c r="C105" t="str">
        <f>+'Aggregate Screens'!B100</f>
        <v>BHC FAIRFAX HOSPITAL</v>
      </c>
      <c r="D105" s="10">
        <f>ROUND(+'Aggregate Screens'!S100,0)</f>
        <v>1731562</v>
      </c>
      <c r="E105" s="13">
        <f>ROUND(+'Aggregate Screens'!AN100,0)</f>
        <v>2770</v>
      </c>
      <c r="F105" s="11">
        <f t="shared" si="3"/>
        <v>625.11</v>
      </c>
      <c r="G105" s="10">
        <f>ROUND(+'Aggregate Screens'!S206,0)</f>
        <v>1914437</v>
      </c>
      <c r="H105" s="13">
        <f>ROUND(+'Aggregate Screens'!AN206,0)</f>
        <v>3639</v>
      </c>
      <c r="I105" s="11">
        <f t="shared" si="4"/>
        <v>526.09</v>
      </c>
      <c r="K105" s="12">
        <f t="shared" si="5"/>
        <v>-0.158404120874726</v>
      </c>
    </row>
    <row r="106" spans="2:11" x14ac:dyDescent="0.2">
      <c r="B106">
        <f>+'Aggregate Screens'!A101</f>
        <v>915</v>
      </c>
      <c r="C106" t="str">
        <f>+'Aggregate Screens'!B101</f>
        <v>LOURDES COUNSELING CENTER</v>
      </c>
      <c r="D106" s="10">
        <f>ROUND(+'Aggregate Screens'!S101,0)</f>
        <v>222579</v>
      </c>
      <c r="E106" s="13">
        <f>ROUND(+'Aggregate Screens'!AN101,0)</f>
        <v>702</v>
      </c>
      <c r="F106" s="11">
        <f t="shared" si="3"/>
        <v>317.06</v>
      </c>
      <c r="G106" s="10">
        <f>ROUND(+'Aggregate Screens'!S207,0)</f>
        <v>141560</v>
      </c>
      <c r="H106" s="13">
        <f>ROUND(+'Aggregate Screens'!AN207,0)</f>
        <v>845</v>
      </c>
      <c r="I106" s="11">
        <f t="shared" si="4"/>
        <v>167.53</v>
      </c>
      <c r="K106" s="12">
        <f t="shared" si="5"/>
        <v>-0.47161420551315214</v>
      </c>
    </row>
    <row r="107" spans="2:11" x14ac:dyDescent="0.2">
      <c r="B107">
        <f>+'Aggregate Screens'!A102</f>
        <v>919</v>
      </c>
      <c r="C107" t="str">
        <f>+'Aggregate Screens'!B102</f>
        <v>NAVOS</v>
      </c>
      <c r="D107" s="10">
        <f>ROUND(+'Aggregate Screens'!S102,0)</f>
        <v>202505</v>
      </c>
      <c r="E107" s="13">
        <f>ROUND(+'Aggregate Screens'!AN102,0)</f>
        <v>688</v>
      </c>
      <c r="F107" s="11">
        <f t="shared" si="3"/>
        <v>294.33999999999997</v>
      </c>
      <c r="G107" s="10">
        <f>ROUND(+'Aggregate Screens'!S208,0)</f>
        <v>563995</v>
      </c>
      <c r="H107" s="13">
        <f>ROUND(+'Aggregate Screens'!AN208,0)</f>
        <v>568</v>
      </c>
      <c r="I107" s="11">
        <f t="shared" si="4"/>
        <v>992.95</v>
      </c>
      <c r="K107" s="12">
        <f t="shared" si="5"/>
        <v>2.3734796493850654</v>
      </c>
    </row>
    <row r="108" spans="2:11" x14ac:dyDescent="0.2">
      <c r="B108">
        <f>+'Aggregate Screens'!A103</f>
        <v>921</v>
      </c>
      <c r="C108" t="str">
        <f>+'Aggregate Screens'!B103</f>
        <v>Cascade Behavioral Health</v>
      </c>
      <c r="D108" s="10">
        <f>ROUND(+'Aggregate Screens'!S103,0)</f>
        <v>567889</v>
      </c>
      <c r="E108" s="13">
        <f>ROUND(+'Aggregate Screens'!AN103,0)</f>
        <v>664</v>
      </c>
      <c r="F108" s="11">
        <f t="shared" si="3"/>
        <v>855.25</v>
      </c>
      <c r="G108" s="10">
        <f>ROUND(+'Aggregate Screens'!S209,0)</f>
        <v>1035593</v>
      </c>
      <c r="H108" s="13">
        <f>ROUND(+'Aggregate Screens'!AN209,0)</f>
        <v>1144</v>
      </c>
      <c r="I108" s="11">
        <f t="shared" si="4"/>
        <v>905.24</v>
      </c>
      <c r="K108" s="12">
        <f t="shared" si="5"/>
        <v>5.845074539608297E-2</v>
      </c>
    </row>
    <row r="109" spans="2:11" x14ac:dyDescent="0.2">
      <c r="B109">
        <f>+'Aggregate Screens'!A104</f>
        <v>922</v>
      </c>
      <c r="C109" t="str">
        <f>+'Aggregate Screens'!B104</f>
        <v>FAIRFAX EVERETT</v>
      </c>
      <c r="D109" s="10">
        <f>ROUND(+'Aggregate Screens'!S104,0)</f>
        <v>140973</v>
      </c>
      <c r="E109" s="13">
        <f>ROUND(+'Aggregate Screens'!AN104,0)</f>
        <v>113</v>
      </c>
      <c r="F109" s="11">
        <f t="shared" si="3"/>
        <v>1247.55</v>
      </c>
      <c r="G109" s="10">
        <f>ROUND(+'Aggregate Screens'!S210,0)</f>
        <v>486214</v>
      </c>
      <c r="H109" s="13">
        <f>ROUND(+'Aggregate Screens'!AN210,0)</f>
        <v>401</v>
      </c>
      <c r="I109" s="11">
        <f t="shared" si="4"/>
        <v>1212.5</v>
      </c>
      <c r="K109" s="12">
        <f t="shared" si="5"/>
        <v>-2.8095066330006802E-2</v>
      </c>
    </row>
  </sheetData>
  <phoneticPr fontId="0" type="noConversion"/>
  <printOptions horizontalCentered="1" verticalCentered="1" gridLines="1"/>
  <pageMargins left="0" right="0" top="0" bottom="0" header="0" footer="0"/>
  <pageSetup paperSize="5" scale="8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9"/>
  <sheetViews>
    <sheetView zoomScale="75" workbookViewId="0">
      <selection activeCell="D38" sqref="D38"/>
    </sheetView>
  </sheetViews>
  <sheetFormatPr defaultRowHeight="12" x14ac:dyDescent="0.2"/>
  <cols>
    <col min="1" max="1" width="7.21875" customWidth="1"/>
    <col min="2" max="2" width="6.109375" bestFit="1" customWidth="1"/>
    <col min="3" max="3" width="41.88671875" bestFit="1" customWidth="1"/>
    <col min="4" max="4" width="11.44140625" bestFit="1" customWidth="1"/>
    <col min="5" max="5" width="7.88671875" bestFit="1" customWidth="1"/>
    <col min="6" max="6" width="8.88671875" bestFit="1" customWidth="1"/>
    <col min="7" max="7" width="11.44140625" bestFit="1" customWidth="1"/>
    <col min="8" max="8" width="7.88671875" bestFit="1" customWidth="1"/>
    <col min="9" max="9" width="8.88671875" bestFit="1" customWidth="1"/>
    <col min="10" max="10" width="2.6640625" customWidth="1"/>
    <col min="11" max="11" width="8.109375" bestFit="1" customWidth="1"/>
  </cols>
  <sheetData>
    <row r="1" spans="1:11" x14ac:dyDescent="0.2">
      <c r="A1" s="9" t="s">
        <v>39</v>
      </c>
      <c r="B1" s="6"/>
      <c r="C1" s="6"/>
      <c r="D1" s="6"/>
      <c r="E1" s="6"/>
      <c r="F1" s="7"/>
      <c r="G1" s="6"/>
      <c r="H1" s="6"/>
      <c r="I1" s="6"/>
    </row>
    <row r="2" spans="1:11" x14ac:dyDescent="0.2">
      <c r="A2" s="4"/>
      <c r="F2" s="2"/>
      <c r="K2" s="5" t="s">
        <v>71</v>
      </c>
    </row>
    <row r="3" spans="1:11" x14ac:dyDescent="0.2">
      <c r="A3" s="4"/>
      <c r="D3" s="3"/>
      <c r="F3" s="2"/>
      <c r="K3">
        <v>24</v>
      </c>
    </row>
    <row r="4" spans="1:11" x14ac:dyDescent="0.2">
      <c r="A4" s="7" t="s">
        <v>29</v>
      </c>
      <c r="B4" s="6"/>
      <c r="C4" s="6"/>
      <c r="D4" s="6"/>
      <c r="E4" s="7"/>
      <c r="F4" s="6"/>
      <c r="G4" s="6"/>
      <c r="H4" s="6"/>
      <c r="I4" s="6"/>
    </row>
    <row r="5" spans="1:11" x14ac:dyDescent="0.2">
      <c r="A5" s="7" t="s">
        <v>66</v>
      </c>
      <c r="B5" s="6"/>
      <c r="C5" s="6"/>
      <c r="D5" s="6"/>
      <c r="E5" s="7"/>
      <c r="F5" s="6"/>
      <c r="G5" s="6"/>
      <c r="H5" s="6"/>
      <c r="I5" s="6"/>
    </row>
    <row r="7" spans="1:11" x14ac:dyDescent="0.2">
      <c r="E7" s="76">
        <f>ROUND(+'Aggregate Screens'!C5,0)</f>
        <v>2014</v>
      </c>
      <c r="F7" s="5">
        <f>+E7</f>
        <v>2014</v>
      </c>
      <c r="G7" s="5"/>
      <c r="H7" s="2">
        <f>+F7+1</f>
        <v>2015</v>
      </c>
      <c r="I7" s="5">
        <f>+H7</f>
        <v>2015</v>
      </c>
    </row>
    <row r="8" spans="1:11" x14ac:dyDescent="0.2">
      <c r="A8" s="5"/>
      <c r="B8" s="5"/>
      <c r="C8" s="5"/>
      <c r="D8" s="2" t="s">
        <v>40</v>
      </c>
      <c r="F8" s="14" t="s">
        <v>182</v>
      </c>
      <c r="G8" s="2" t="s">
        <v>40</v>
      </c>
      <c r="I8" s="14" t="s">
        <v>182</v>
      </c>
      <c r="K8" s="5" t="s">
        <v>21</v>
      </c>
    </row>
    <row r="9" spans="1:11" x14ac:dyDescent="0.2">
      <c r="A9" s="5"/>
      <c r="B9" s="5" t="s">
        <v>51</v>
      </c>
      <c r="C9" s="5" t="s">
        <v>52</v>
      </c>
      <c r="D9" s="2" t="s">
        <v>41</v>
      </c>
      <c r="E9" s="2" t="s">
        <v>3</v>
      </c>
      <c r="F9" s="2" t="s">
        <v>3</v>
      </c>
      <c r="G9" s="2" t="s">
        <v>41</v>
      </c>
      <c r="H9" s="2" t="s">
        <v>3</v>
      </c>
      <c r="I9" s="2" t="s">
        <v>3</v>
      </c>
      <c r="K9" s="5" t="s">
        <v>181</v>
      </c>
    </row>
    <row r="10" spans="1:11" x14ac:dyDescent="0.2">
      <c r="A10" s="10"/>
      <c r="B10" s="10">
        <f>+'Aggregate Screens'!A5</f>
        <v>1</v>
      </c>
      <c r="C10" s="10" t="str">
        <f>+'Aggregate Screens'!B5</f>
        <v>SWEDISH MEDICAL CENTER - FIRST HILL</v>
      </c>
      <c r="D10" s="10">
        <f>ROUND(SUM('Aggregate Screens'!T5:U5),0)</f>
        <v>63287163</v>
      </c>
      <c r="E10" s="13">
        <f>ROUND(+'Aggregate Screens'!AN5,0)</f>
        <v>54386</v>
      </c>
      <c r="F10" s="11">
        <f>IF(D10=0,"",IF(E10=0,"",ROUND(D10/E10,2)))</f>
        <v>1163.67</v>
      </c>
      <c r="G10" s="10">
        <f>ROUND(SUM('Aggregate Screens'!T111:U111),0)</f>
        <v>68995869</v>
      </c>
      <c r="H10" s="13">
        <f>ROUND(+'Aggregate Screens'!AN111,0)</f>
        <v>67394</v>
      </c>
      <c r="I10" s="11">
        <f>IF(G10=0,"",IF(H10=0,"",ROUND(G10/H10,2)))</f>
        <v>1023.77</v>
      </c>
      <c r="K10" s="12">
        <f>IF(D10=0,"",IF(E10=0,"",IF(G10=0,"",IF(H10=0,"",+I10/F10-1))))</f>
        <v>-0.12022308730138276</v>
      </c>
    </row>
    <row r="11" spans="1:11" x14ac:dyDescent="0.2">
      <c r="A11" s="10"/>
      <c r="B11" s="10">
        <f>+'Aggregate Screens'!A6</f>
        <v>3</v>
      </c>
      <c r="C11" s="10" t="str">
        <f>+'Aggregate Screens'!B6</f>
        <v>SWEDISH MEDICAL CENTER - CHERRY HILL</v>
      </c>
      <c r="D11" s="10">
        <f>ROUND(SUM('Aggregate Screens'!T6:U6),0)</f>
        <v>29854222</v>
      </c>
      <c r="E11" s="13">
        <f>ROUND(+'Aggregate Screens'!AN6,0)</f>
        <v>28590</v>
      </c>
      <c r="F11" s="11">
        <f t="shared" ref="F11:F74" si="0">IF(D11=0,"",IF(E11=0,"",ROUND(D11/E11,2)))</f>
        <v>1044.22</v>
      </c>
      <c r="G11" s="10">
        <f>ROUND(SUM('Aggregate Screens'!T112:U112),0)</f>
        <v>34398181</v>
      </c>
      <c r="H11" s="13">
        <f>ROUND(+'Aggregate Screens'!AN112,0)</f>
        <v>28638</v>
      </c>
      <c r="I11" s="11">
        <f t="shared" ref="I11:I74" si="1">IF(G11=0,"",IF(H11=0,"",ROUND(G11/H11,2)))</f>
        <v>1201.1400000000001</v>
      </c>
      <c r="K11" s="12">
        <f t="shared" ref="K11:K74" si="2">IF(D11=0,"",IF(E11=0,"",IF(G11=0,"",IF(H11=0,"",+I11/F11-1))))</f>
        <v>0.15027484629675736</v>
      </c>
    </row>
    <row r="12" spans="1:11" x14ac:dyDescent="0.2">
      <c r="A12" s="10"/>
      <c r="B12" s="10">
        <f>+'Aggregate Screens'!A7</f>
        <v>8</v>
      </c>
      <c r="C12" s="10" t="str">
        <f>+'Aggregate Screens'!B7</f>
        <v>KLICKITAT VALLEY HEALTH</v>
      </c>
      <c r="D12" s="10">
        <f>ROUND(SUM('Aggregate Screens'!T7:U7),0)</f>
        <v>3199115</v>
      </c>
      <c r="E12" s="13">
        <f>ROUND(+'Aggregate Screens'!AN7,0)</f>
        <v>1141</v>
      </c>
      <c r="F12" s="11">
        <f t="shared" si="0"/>
        <v>2803.78</v>
      </c>
      <c r="G12" s="10">
        <f>ROUND(SUM('Aggregate Screens'!T113:U113),0)</f>
        <v>2467480</v>
      </c>
      <c r="H12" s="13">
        <f>ROUND(+'Aggregate Screens'!AN113,0)</f>
        <v>1089</v>
      </c>
      <c r="I12" s="11">
        <f t="shared" si="1"/>
        <v>2265.8200000000002</v>
      </c>
      <c r="K12" s="12">
        <f t="shared" si="2"/>
        <v>-0.19186954753939323</v>
      </c>
    </row>
    <row r="13" spans="1:11" x14ac:dyDescent="0.2">
      <c r="A13" s="10"/>
      <c r="B13" s="10">
        <f>+'Aggregate Screens'!A8</f>
        <v>10</v>
      </c>
      <c r="C13" s="10" t="str">
        <f>+'Aggregate Screens'!B8</f>
        <v>VIRGINIA MASON MEDICAL CENTER</v>
      </c>
      <c r="D13" s="10">
        <f>ROUND(SUM('Aggregate Screens'!T8:U8),0)</f>
        <v>51611460</v>
      </c>
      <c r="E13" s="13">
        <f>ROUND(+'Aggregate Screens'!AN8,0)</f>
        <v>36445</v>
      </c>
      <c r="F13" s="11">
        <f t="shared" si="0"/>
        <v>1416.15</v>
      </c>
      <c r="G13" s="10">
        <f>ROUND(SUM('Aggregate Screens'!T114:U114),0)</f>
        <v>53967003</v>
      </c>
      <c r="H13" s="13">
        <f>ROUND(+'Aggregate Screens'!AN114,0)</f>
        <v>67662</v>
      </c>
      <c r="I13" s="11">
        <f t="shared" si="1"/>
        <v>797.6</v>
      </c>
      <c r="K13" s="12">
        <f t="shared" si="2"/>
        <v>-0.43678282667796497</v>
      </c>
    </row>
    <row r="14" spans="1:11" x14ac:dyDescent="0.2">
      <c r="A14" s="10"/>
      <c r="B14" s="10">
        <f>+'Aggregate Screens'!A9</f>
        <v>14</v>
      </c>
      <c r="C14" s="10" t="str">
        <f>+'Aggregate Screens'!B9</f>
        <v>SEATTLE CHILDRENS HOSPITAL</v>
      </c>
      <c r="D14" s="10">
        <f>ROUND(SUM('Aggregate Screens'!T9:U9),0)</f>
        <v>219521998</v>
      </c>
      <c r="E14" s="13">
        <f>ROUND(+'Aggregate Screens'!AN9,0)</f>
        <v>31607</v>
      </c>
      <c r="F14" s="11">
        <f t="shared" si="0"/>
        <v>6945.36</v>
      </c>
      <c r="G14" s="10">
        <f>ROUND(SUM('Aggregate Screens'!T115:U115),0)</f>
        <v>245772833</v>
      </c>
      <c r="H14" s="13">
        <f>ROUND(+'Aggregate Screens'!AN115,0)</f>
        <v>33789</v>
      </c>
      <c r="I14" s="11">
        <f t="shared" si="1"/>
        <v>7273.75</v>
      </c>
      <c r="K14" s="12">
        <f t="shared" si="2"/>
        <v>4.728192635082995E-2</v>
      </c>
    </row>
    <row r="15" spans="1:11" x14ac:dyDescent="0.2">
      <c r="A15" s="10"/>
      <c r="B15" s="10">
        <f>+'Aggregate Screens'!A10</f>
        <v>20</v>
      </c>
      <c r="C15" s="10" t="str">
        <f>+'Aggregate Screens'!B10</f>
        <v>GROUP HEALTH CENTRAL HOSPITAL</v>
      </c>
      <c r="D15" s="10">
        <f>ROUND(SUM('Aggregate Screens'!T10:U10),0)</f>
        <v>2181846</v>
      </c>
      <c r="E15" s="13">
        <f>ROUND(+'Aggregate Screens'!AN10,0)</f>
        <v>980</v>
      </c>
      <c r="F15" s="11">
        <f t="shared" si="0"/>
        <v>2226.37</v>
      </c>
      <c r="G15" s="10">
        <f>ROUND(SUM('Aggregate Screens'!T116:U116),0)</f>
        <v>810590</v>
      </c>
      <c r="H15" s="13">
        <f>ROUND(+'Aggregate Screens'!AN116,0)</f>
        <v>570</v>
      </c>
      <c r="I15" s="11">
        <f t="shared" si="1"/>
        <v>1422.09</v>
      </c>
      <c r="K15" s="12">
        <f t="shared" si="2"/>
        <v>-0.36125172365779279</v>
      </c>
    </row>
    <row r="16" spans="1:11" x14ac:dyDescent="0.2">
      <c r="A16" s="10"/>
      <c r="B16" s="10">
        <f>+'Aggregate Screens'!A11</f>
        <v>21</v>
      </c>
      <c r="C16" s="10" t="str">
        <f>+'Aggregate Screens'!B11</f>
        <v>NEWPORT HOSPITAL AND HEALTH SERVICES</v>
      </c>
      <c r="D16" s="10">
        <f>ROUND(SUM('Aggregate Screens'!T11:U11),0)</f>
        <v>2301942</v>
      </c>
      <c r="E16" s="13">
        <f>ROUND(+'Aggregate Screens'!AN11,0)</f>
        <v>1785</v>
      </c>
      <c r="F16" s="11">
        <f t="shared" si="0"/>
        <v>1289.5999999999999</v>
      </c>
      <c r="G16" s="10">
        <f>ROUND(SUM('Aggregate Screens'!T117:U117),0)</f>
        <v>2675295</v>
      </c>
      <c r="H16" s="13">
        <f>ROUND(+'Aggregate Screens'!AN117,0)</f>
        <v>2056</v>
      </c>
      <c r="I16" s="11">
        <f t="shared" si="1"/>
        <v>1301.21</v>
      </c>
      <c r="K16" s="12">
        <f t="shared" si="2"/>
        <v>9.0027915632755473E-3</v>
      </c>
    </row>
    <row r="17" spans="1:11" x14ac:dyDescent="0.2">
      <c r="A17" s="10"/>
      <c r="B17" s="10">
        <f>+'Aggregate Screens'!A12</f>
        <v>22</v>
      </c>
      <c r="C17" s="10" t="str">
        <f>+'Aggregate Screens'!B12</f>
        <v>LOURDES MEDICAL CENTER</v>
      </c>
      <c r="D17" s="10">
        <f>ROUND(SUM('Aggregate Screens'!T12:U12),0)</f>
        <v>5946289</v>
      </c>
      <c r="E17" s="13">
        <f>ROUND(+'Aggregate Screens'!AN12,0)</f>
        <v>5451</v>
      </c>
      <c r="F17" s="11">
        <f t="shared" si="0"/>
        <v>1090.8599999999999</v>
      </c>
      <c r="G17" s="10">
        <f>ROUND(SUM('Aggregate Screens'!T118:U118),0)</f>
        <v>8365724</v>
      </c>
      <c r="H17" s="13">
        <f>ROUND(+'Aggregate Screens'!AN118,0)</f>
        <v>5984</v>
      </c>
      <c r="I17" s="11">
        <f t="shared" si="1"/>
        <v>1398.02</v>
      </c>
      <c r="K17" s="12">
        <f t="shared" si="2"/>
        <v>0.28157600425352491</v>
      </c>
    </row>
    <row r="18" spans="1:11" x14ac:dyDescent="0.2">
      <c r="A18" s="10"/>
      <c r="B18" s="10">
        <f>+'Aggregate Screens'!A13</f>
        <v>23</v>
      </c>
      <c r="C18" s="10" t="str">
        <f>+'Aggregate Screens'!B13</f>
        <v>THREE RIVERS HOSPITAL</v>
      </c>
      <c r="D18" s="10">
        <f>ROUND(SUM('Aggregate Screens'!T13:U13),0)</f>
        <v>645555</v>
      </c>
      <c r="E18" s="13">
        <f>ROUND(+'Aggregate Screens'!AN13,0)</f>
        <v>954</v>
      </c>
      <c r="F18" s="11">
        <f t="shared" si="0"/>
        <v>676.68</v>
      </c>
      <c r="G18" s="10">
        <f>ROUND(SUM('Aggregate Screens'!T119:U119),0)</f>
        <v>773455</v>
      </c>
      <c r="H18" s="13">
        <f>ROUND(+'Aggregate Screens'!AN119,0)</f>
        <v>991</v>
      </c>
      <c r="I18" s="11">
        <f t="shared" si="1"/>
        <v>780.48</v>
      </c>
      <c r="K18" s="12">
        <f t="shared" si="2"/>
        <v>0.15339599219719813</v>
      </c>
    </row>
    <row r="19" spans="1:11" x14ac:dyDescent="0.2">
      <c r="A19" s="10"/>
      <c r="B19" s="10">
        <f>+'Aggregate Screens'!A14</f>
        <v>26</v>
      </c>
      <c r="C19" s="10" t="str">
        <f>+'Aggregate Screens'!B14</f>
        <v>PEACEHEALTH ST JOHN MEDICAL CENTER</v>
      </c>
      <c r="D19" s="10">
        <f>ROUND(SUM('Aggregate Screens'!T14:U14),0)</f>
        <v>66590250</v>
      </c>
      <c r="E19" s="13">
        <f>ROUND(+'Aggregate Screens'!AN14,0)</f>
        <v>20321</v>
      </c>
      <c r="F19" s="11">
        <f t="shared" si="0"/>
        <v>3276.92</v>
      </c>
      <c r="G19" s="10">
        <f>ROUND(SUM('Aggregate Screens'!T120:U120),0)</f>
        <v>58575108</v>
      </c>
      <c r="H19" s="13">
        <f>ROUND(+'Aggregate Screens'!AN120,0)</f>
        <v>20706</v>
      </c>
      <c r="I19" s="11">
        <f t="shared" si="1"/>
        <v>2828.9</v>
      </c>
      <c r="K19" s="12">
        <f t="shared" si="2"/>
        <v>-0.13671984668530202</v>
      </c>
    </row>
    <row r="20" spans="1:11" x14ac:dyDescent="0.2">
      <c r="A20" s="10"/>
      <c r="B20" s="10">
        <f>+'Aggregate Screens'!A15</f>
        <v>29</v>
      </c>
      <c r="C20" s="10" t="str">
        <f>+'Aggregate Screens'!B15</f>
        <v>HARBORVIEW MEDICAL CENTER</v>
      </c>
      <c r="D20" s="10">
        <f>ROUND(SUM('Aggregate Screens'!T15:U15),0)</f>
        <v>154120000</v>
      </c>
      <c r="E20" s="13">
        <f>ROUND(+'Aggregate Screens'!AN15,0)</f>
        <v>43257</v>
      </c>
      <c r="F20" s="11">
        <f t="shared" si="0"/>
        <v>3562.89</v>
      </c>
      <c r="G20" s="10">
        <f>ROUND(SUM('Aggregate Screens'!T121:U121),0)</f>
        <v>160667072</v>
      </c>
      <c r="H20" s="13">
        <f>ROUND(+'Aggregate Screens'!AN121,0)</f>
        <v>44458</v>
      </c>
      <c r="I20" s="11">
        <f t="shared" si="1"/>
        <v>3613.91</v>
      </c>
      <c r="K20" s="12">
        <f t="shared" si="2"/>
        <v>1.4319835863582542E-2</v>
      </c>
    </row>
    <row r="21" spans="1:11" x14ac:dyDescent="0.2">
      <c r="A21" s="10"/>
      <c r="B21" s="10">
        <f>+'Aggregate Screens'!A16</f>
        <v>32</v>
      </c>
      <c r="C21" s="10" t="str">
        <f>+'Aggregate Screens'!B16</f>
        <v>ST JOSEPH MEDICAL CENTER</v>
      </c>
      <c r="D21" s="10">
        <f>ROUND(SUM('Aggregate Screens'!T16:U16),0)</f>
        <v>105480890</v>
      </c>
      <c r="E21" s="13">
        <f>ROUND(+'Aggregate Screens'!AN16,0)</f>
        <v>44012</v>
      </c>
      <c r="F21" s="11">
        <f t="shared" si="0"/>
        <v>2396.64</v>
      </c>
      <c r="G21" s="10">
        <f>ROUND(SUM('Aggregate Screens'!T122:U122),0)</f>
        <v>112183271</v>
      </c>
      <c r="H21" s="13">
        <f>ROUND(+'Aggregate Screens'!AN122,0)</f>
        <v>45185</v>
      </c>
      <c r="I21" s="11">
        <f t="shared" si="1"/>
        <v>2482.75</v>
      </c>
      <c r="K21" s="12">
        <f t="shared" si="2"/>
        <v>3.5929467921757219E-2</v>
      </c>
    </row>
    <row r="22" spans="1:11" x14ac:dyDescent="0.2">
      <c r="A22" s="10"/>
      <c r="B22" s="10">
        <f>+'Aggregate Screens'!A17</f>
        <v>35</v>
      </c>
      <c r="C22" s="10" t="str">
        <f>+'Aggregate Screens'!B17</f>
        <v>ST ELIZABETH HOSPITAL</v>
      </c>
      <c r="D22" s="10">
        <f>ROUND(SUM('Aggregate Screens'!T17:U17),0)</f>
        <v>9653898</v>
      </c>
      <c r="E22" s="13">
        <f>ROUND(+'Aggregate Screens'!AN17,0)</f>
        <v>3194</v>
      </c>
      <c r="F22" s="11">
        <f t="shared" si="0"/>
        <v>3022.51</v>
      </c>
      <c r="G22" s="10">
        <f>ROUND(SUM('Aggregate Screens'!T123:U123),0)</f>
        <v>8645397</v>
      </c>
      <c r="H22" s="13">
        <f>ROUND(+'Aggregate Screens'!AN123,0)</f>
        <v>3748</v>
      </c>
      <c r="I22" s="11">
        <f t="shared" si="1"/>
        <v>2306.67</v>
      </c>
      <c r="K22" s="12">
        <f t="shared" si="2"/>
        <v>-0.23683627184029166</v>
      </c>
    </row>
    <row r="23" spans="1:11" x14ac:dyDescent="0.2">
      <c r="A23" s="10"/>
      <c r="B23" s="10">
        <f>+'Aggregate Screens'!A18</f>
        <v>37</v>
      </c>
      <c r="C23" s="10" t="str">
        <f>+'Aggregate Screens'!B18</f>
        <v>DEACONESS HOSPITAL</v>
      </c>
      <c r="D23" s="10">
        <f>ROUND(SUM('Aggregate Screens'!T18:U18),0)</f>
        <v>24274605</v>
      </c>
      <c r="E23" s="13">
        <f>ROUND(+'Aggregate Screens'!AN18,0)</f>
        <v>24757</v>
      </c>
      <c r="F23" s="11">
        <f t="shared" si="0"/>
        <v>980.51</v>
      </c>
      <c r="G23" s="10">
        <f>ROUND(SUM('Aggregate Screens'!T124:U124),0)</f>
        <v>27178917</v>
      </c>
      <c r="H23" s="13">
        <f>ROUND(+'Aggregate Screens'!AN124,0)</f>
        <v>24271</v>
      </c>
      <c r="I23" s="11">
        <f t="shared" si="1"/>
        <v>1119.81</v>
      </c>
      <c r="K23" s="12">
        <f t="shared" si="2"/>
        <v>0.14206892331541754</v>
      </c>
    </row>
    <row r="24" spans="1:11" x14ac:dyDescent="0.2">
      <c r="A24" s="10"/>
      <c r="B24" s="10">
        <f>+'Aggregate Screens'!A19</f>
        <v>38</v>
      </c>
      <c r="C24" s="10" t="str">
        <f>+'Aggregate Screens'!B19</f>
        <v>OLYMPIC MEDICAL CENTER</v>
      </c>
      <c r="D24" s="10">
        <f>ROUND(SUM('Aggregate Screens'!T19:U19),0)</f>
        <v>7588263</v>
      </c>
      <c r="E24" s="13">
        <f>ROUND(+'Aggregate Screens'!AN19,0)</f>
        <v>15106</v>
      </c>
      <c r="F24" s="11">
        <f t="shared" si="0"/>
        <v>502.33</v>
      </c>
      <c r="G24" s="10">
        <f>ROUND(SUM('Aggregate Screens'!T125:U125),0)</f>
        <v>7834235</v>
      </c>
      <c r="H24" s="13">
        <f>ROUND(+'Aggregate Screens'!AN125,0)</f>
        <v>14864</v>
      </c>
      <c r="I24" s="11">
        <f t="shared" si="1"/>
        <v>527.05999999999995</v>
      </c>
      <c r="K24" s="12">
        <f t="shared" si="2"/>
        <v>4.9230585471701893E-2</v>
      </c>
    </row>
    <row r="25" spans="1:11" x14ac:dyDescent="0.2">
      <c r="A25" s="10"/>
      <c r="B25" s="10">
        <f>+'Aggregate Screens'!A20</f>
        <v>39</v>
      </c>
      <c r="C25" s="10" t="str">
        <f>+'Aggregate Screens'!B20</f>
        <v>TRIOS HEALTH</v>
      </c>
      <c r="D25" s="10">
        <f>ROUND(SUM('Aggregate Screens'!T20:U20),0)</f>
        <v>17382188</v>
      </c>
      <c r="E25" s="13">
        <f>ROUND(+'Aggregate Screens'!AN20,0)</f>
        <v>14697</v>
      </c>
      <c r="F25" s="11">
        <f t="shared" si="0"/>
        <v>1182.7</v>
      </c>
      <c r="G25" s="10">
        <f>ROUND(SUM('Aggregate Screens'!T126:U126),0)</f>
        <v>16627555</v>
      </c>
      <c r="H25" s="13">
        <f>ROUND(+'Aggregate Screens'!AN126,0)</f>
        <v>15632</v>
      </c>
      <c r="I25" s="11">
        <f t="shared" si="1"/>
        <v>1063.69</v>
      </c>
      <c r="K25" s="12">
        <f t="shared" si="2"/>
        <v>-0.10062568698740171</v>
      </c>
    </row>
    <row r="26" spans="1:11" x14ac:dyDescent="0.2">
      <c r="A26" s="10"/>
      <c r="B26" s="10">
        <f>+'Aggregate Screens'!A21</f>
        <v>42</v>
      </c>
      <c r="C26" s="10" t="str">
        <f>+'Aggregate Screens'!B21</f>
        <v>SHRINE HOSPITAL SPOKANE</v>
      </c>
      <c r="D26" s="10">
        <f>ROUND(SUM('Aggregate Screens'!T21:U21),0)</f>
        <v>0</v>
      </c>
      <c r="E26" s="13">
        <f>ROUND(+'Aggregate Screens'!AN21,0)</f>
        <v>0</v>
      </c>
      <c r="F26" s="11" t="str">
        <f t="shared" si="0"/>
        <v/>
      </c>
      <c r="G26" s="10">
        <f>ROUND(SUM('Aggregate Screens'!T127:U127),0)</f>
        <v>639807</v>
      </c>
      <c r="H26" s="13">
        <f>ROUND(+'Aggregate Screens'!AN127,0)</f>
        <v>1048</v>
      </c>
      <c r="I26" s="11">
        <f t="shared" si="1"/>
        <v>610.5</v>
      </c>
      <c r="K26" s="12" t="str">
        <f t="shared" si="2"/>
        <v/>
      </c>
    </row>
    <row r="27" spans="1:11" x14ac:dyDescent="0.2">
      <c r="A27" s="10"/>
      <c r="B27" s="10">
        <f>+'Aggregate Screens'!A22</f>
        <v>43</v>
      </c>
      <c r="C27" s="10" t="str">
        <f>+'Aggregate Screens'!B22</f>
        <v>WALLA WALLA GENERAL HOSPITAL</v>
      </c>
      <c r="D27" s="10">
        <f>ROUND(SUM('Aggregate Screens'!T22:U22),0)</f>
        <v>9817119</v>
      </c>
      <c r="E27" s="13">
        <f>ROUND(+'Aggregate Screens'!AN22,0)</f>
        <v>4733</v>
      </c>
      <c r="F27" s="11">
        <f t="shared" si="0"/>
        <v>2074.19</v>
      </c>
      <c r="G27" s="10">
        <f>ROUND(SUM('Aggregate Screens'!T128:U128),0)</f>
        <v>0</v>
      </c>
      <c r="H27" s="13">
        <f>ROUND(+'Aggregate Screens'!AN128,0)</f>
        <v>0</v>
      </c>
      <c r="I27" s="11" t="str">
        <f t="shared" si="1"/>
        <v/>
      </c>
      <c r="K27" s="12" t="str">
        <f t="shared" si="2"/>
        <v/>
      </c>
    </row>
    <row r="28" spans="1:11" x14ac:dyDescent="0.2">
      <c r="A28" s="10"/>
      <c r="B28" s="10">
        <f>+'Aggregate Screens'!A23</f>
        <v>45</v>
      </c>
      <c r="C28" s="10" t="str">
        <f>+'Aggregate Screens'!B23</f>
        <v>COLUMBIA BASIN HOSPITAL</v>
      </c>
      <c r="D28" s="10">
        <f>ROUND(SUM('Aggregate Screens'!T23:U23),0)</f>
        <v>1297762</v>
      </c>
      <c r="E28" s="13">
        <f>ROUND(+'Aggregate Screens'!AN23,0)</f>
        <v>1095</v>
      </c>
      <c r="F28" s="11">
        <f t="shared" si="0"/>
        <v>1185.17</v>
      </c>
      <c r="G28" s="10">
        <f>ROUND(SUM('Aggregate Screens'!T129:U129),0)</f>
        <v>1162140</v>
      </c>
      <c r="H28" s="13">
        <f>ROUND(+'Aggregate Screens'!AN129,0)</f>
        <v>870</v>
      </c>
      <c r="I28" s="11">
        <f t="shared" si="1"/>
        <v>1335.79</v>
      </c>
      <c r="K28" s="12">
        <f t="shared" si="2"/>
        <v>0.1270872533054328</v>
      </c>
    </row>
    <row r="29" spans="1:11" x14ac:dyDescent="0.2">
      <c r="A29" s="10"/>
      <c r="B29" s="10">
        <f>+'Aggregate Screens'!A24</f>
        <v>46</v>
      </c>
      <c r="C29" s="10" t="str">
        <f>+'Aggregate Screens'!B24</f>
        <v>PMH MEDICAL CENTER</v>
      </c>
      <c r="D29" s="10">
        <f>ROUND(SUM('Aggregate Screens'!T24:U24),0)</f>
        <v>0</v>
      </c>
      <c r="E29" s="13">
        <f>ROUND(+'Aggregate Screens'!AN24,0)</f>
        <v>0</v>
      </c>
      <c r="F29" s="11" t="str">
        <f t="shared" si="0"/>
        <v/>
      </c>
      <c r="G29" s="10">
        <f>ROUND(SUM('Aggregate Screens'!T130:U130),0)</f>
        <v>4144324</v>
      </c>
      <c r="H29" s="13">
        <f>ROUND(+'Aggregate Screens'!AN130,0)</f>
        <v>2267</v>
      </c>
      <c r="I29" s="11">
        <f t="shared" si="1"/>
        <v>1828.11</v>
      </c>
      <c r="K29" s="12" t="str">
        <f t="shared" si="2"/>
        <v/>
      </c>
    </row>
    <row r="30" spans="1:11" x14ac:dyDescent="0.2">
      <c r="A30" s="10"/>
      <c r="B30" s="10">
        <f>+'Aggregate Screens'!A25</f>
        <v>50</v>
      </c>
      <c r="C30" s="10" t="str">
        <f>+'Aggregate Screens'!B25</f>
        <v>PROVIDENCE ST MARY MEDICAL CENTER</v>
      </c>
      <c r="D30" s="10">
        <f>ROUND(SUM('Aggregate Screens'!T25:U25),0)</f>
        <v>44244603</v>
      </c>
      <c r="E30" s="13">
        <f>ROUND(+'Aggregate Screens'!AN25,0)</f>
        <v>11987</v>
      </c>
      <c r="F30" s="11">
        <f t="shared" si="0"/>
        <v>3691.05</v>
      </c>
      <c r="G30" s="10">
        <f>ROUND(SUM('Aggregate Screens'!T131:U131),0)</f>
        <v>8823381</v>
      </c>
      <c r="H30" s="13">
        <f>ROUND(+'Aggregate Screens'!AN131,0)</f>
        <v>13181</v>
      </c>
      <c r="I30" s="11">
        <f t="shared" si="1"/>
        <v>669.4</v>
      </c>
      <c r="K30" s="12">
        <f t="shared" si="2"/>
        <v>-0.81864239173135012</v>
      </c>
    </row>
    <row r="31" spans="1:11" x14ac:dyDescent="0.2">
      <c r="A31" s="10"/>
      <c r="B31" s="10">
        <f>+'Aggregate Screens'!A26</f>
        <v>54</v>
      </c>
      <c r="C31" s="10" t="str">
        <f>+'Aggregate Screens'!B26</f>
        <v>FORKS COMMUNITY HOSPITAL</v>
      </c>
      <c r="D31" s="10">
        <f>ROUND(SUM('Aggregate Screens'!T26:U26),0)</f>
        <v>1919045</v>
      </c>
      <c r="E31" s="13">
        <f>ROUND(+'Aggregate Screens'!AN26,0)</f>
        <v>1330</v>
      </c>
      <c r="F31" s="11">
        <f t="shared" si="0"/>
        <v>1442.89</v>
      </c>
      <c r="G31" s="10">
        <f>ROUND(SUM('Aggregate Screens'!T132:U132),0)</f>
        <v>1710918</v>
      </c>
      <c r="H31" s="13">
        <f>ROUND(+'Aggregate Screens'!AN132,0)</f>
        <v>1304</v>
      </c>
      <c r="I31" s="11">
        <f t="shared" si="1"/>
        <v>1312.05</v>
      </c>
      <c r="K31" s="12">
        <f t="shared" si="2"/>
        <v>-9.0679123148680874E-2</v>
      </c>
    </row>
    <row r="32" spans="1:11" x14ac:dyDescent="0.2">
      <c r="A32" s="10"/>
      <c r="B32" s="10">
        <f>+'Aggregate Screens'!A27</f>
        <v>56</v>
      </c>
      <c r="C32" s="10" t="str">
        <f>+'Aggregate Screens'!B27</f>
        <v>WILLAPA HARBOR HOSPITAL</v>
      </c>
      <c r="D32" s="10">
        <f>ROUND(SUM('Aggregate Screens'!T27:U27),0)</f>
        <v>1479113</v>
      </c>
      <c r="E32" s="13">
        <f>ROUND(+'Aggregate Screens'!AN27,0)</f>
        <v>1037</v>
      </c>
      <c r="F32" s="11">
        <f t="shared" si="0"/>
        <v>1426.34</v>
      </c>
      <c r="G32" s="10">
        <f>ROUND(SUM('Aggregate Screens'!T133:U133),0)</f>
        <v>1591987</v>
      </c>
      <c r="H32" s="13">
        <f>ROUND(+'Aggregate Screens'!AN133,0)</f>
        <v>1121</v>
      </c>
      <c r="I32" s="11">
        <f t="shared" si="1"/>
        <v>1420.15</v>
      </c>
      <c r="K32" s="12">
        <f t="shared" si="2"/>
        <v>-4.3397787343829597E-3</v>
      </c>
    </row>
    <row r="33" spans="1:11" x14ac:dyDescent="0.2">
      <c r="A33" s="10"/>
      <c r="B33" s="10">
        <f>+'Aggregate Screens'!A28</f>
        <v>58</v>
      </c>
      <c r="C33" s="10" t="str">
        <f>+'Aggregate Screens'!B28</f>
        <v>YAKIMA VALLEY MEMORIAL HOSPITAL</v>
      </c>
      <c r="D33" s="10">
        <f>ROUND(SUM('Aggregate Screens'!T28:U28),0)</f>
        <v>43693202</v>
      </c>
      <c r="E33" s="13">
        <f>ROUND(+'Aggregate Screens'!AN28,0)</f>
        <v>34975</v>
      </c>
      <c r="F33" s="11">
        <f t="shared" si="0"/>
        <v>1249.27</v>
      </c>
      <c r="G33" s="10">
        <f>ROUND(SUM('Aggregate Screens'!T134:U134),0)</f>
        <v>46853274</v>
      </c>
      <c r="H33" s="13">
        <f>ROUND(+'Aggregate Screens'!AN134,0)</f>
        <v>33577</v>
      </c>
      <c r="I33" s="11">
        <f t="shared" si="1"/>
        <v>1395.4</v>
      </c>
      <c r="K33" s="12">
        <f t="shared" si="2"/>
        <v>0.11697231183010892</v>
      </c>
    </row>
    <row r="34" spans="1:11" x14ac:dyDescent="0.2">
      <c r="A34" s="10"/>
      <c r="B34" s="10">
        <f>+'Aggregate Screens'!A29</f>
        <v>63</v>
      </c>
      <c r="C34" s="10" t="str">
        <f>+'Aggregate Screens'!B29</f>
        <v>GRAYS HARBOR COMMUNITY HOSPITAL</v>
      </c>
      <c r="D34" s="10">
        <f>ROUND(SUM('Aggregate Screens'!T29:U29),0)</f>
        <v>12853880</v>
      </c>
      <c r="E34" s="13">
        <f>ROUND(+'Aggregate Screens'!AN29,0)</f>
        <v>10620</v>
      </c>
      <c r="F34" s="11">
        <f t="shared" si="0"/>
        <v>1210.3499999999999</v>
      </c>
      <c r="G34" s="10">
        <f>ROUND(SUM('Aggregate Screens'!T135:U135),0)</f>
        <v>12123632</v>
      </c>
      <c r="H34" s="13">
        <f>ROUND(+'Aggregate Screens'!AN135,0)</f>
        <v>10489</v>
      </c>
      <c r="I34" s="11">
        <f t="shared" si="1"/>
        <v>1155.8399999999999</v>
      </c>
      <c r="K34" s="12">
        <f t="shared" si="2"/>
        <v>-4.5036559672821941E-2</v>
      </c>
    </row>
    <row r="35" spans="1:11" x14ac:dyDescent="0.2">
      <c r="A35" s="10"/>
      <c r="B35" s="10">
        <f>+'Aggregate Screens'!A30</f>
        <v>78</v>
      </c>
      <c r="C35" s="10" t="str">
        <f>+'Aggregate Screens'!B30</f>
        <v>SAMARITAN HEALTHCARE</v>
      </c>
      <c r="D35" s="10">
        <f>ROUND(SUM('Aggregate Screens'!T30:U30),0)</f>
        <v>6046730</v>
      </c>
      <c r="E35" s="13">
        <f>ROUND(+'Aggregate Screens'!AN30,0)</f>
        <v>5534</v>
      </c>
      <c r="F35" s="11">
        <f t="shared" si="0"/>
        <v>1092.6500000000001</v>
      </c>
      <c r="G35" s="10">
        <f>ROUND(SUM('Aggregate Screens'!T136:U136),0)</f>
        <v>7361897</v>
      </c>
      <c r="H35" s="13">
        <f>ROUND(+'Aggregate Screens'!AN136,0)</f>
        <v>5523</v>
      </c>
      <c r="I35" s="11">
        <f t="shared" si="1"/>
        <v>1332.95</v>
      </c>
      <c r="K35" s="12">
        <f t="shared" si="2"/>
        <v>0.21992403788953463</v>
      </c>
    </row>
    <row r="36" spans="1:11" x14ac:dyDescent="0.2">
      <c r="A36" s="10"/>
      <c r="B36" s="10">
        <f>+'Aggregate Screens'!A31</f>
        <v>79</v>
      </c>
      <c r="C36" s="10" t="str">
        <f>+'Aggregate Screens'!B31</f>
        <v>OCEAN BEACH HOSPITAL</v>
      </c>
      <c r="D36" s="10">
        <f>ROUND(SUM('Aggregate Screens'!T31:U31),0)</f>
        <v>1854985</v>
      </c>
      <c r="E36" s="13">
        <f>ROUND(+'Aggregate Screens'!AN31,0)</f>
        <v>5958</v>
      </c>
      <c r="F36" s="11">
        <f t="shared" si="0"/>
        <v>311.33999999999997</v>
      </c>
      <c r="G36" s="10">
        <f>ROUND(SUM('Aggregate Screens'!T137:U137),0)</f>
        <v>2410727</v>
      </c>
      <c r="H36" s="13">
        <f>ROUND(+'Aggregate Screens'!AN137,0)</f>
        <v>5110</v>
      </c>
      <c r="I36" s="11">
        <f t="shared" si="1"/>
        <v>471.77</v>
      </c>
      <c r="K36" s="12">
        <f t="shared" si="2"/>
        <v>0.51528875184685563</v>
      </c>
    </row>
    <row r="37" spans="1:11" x14ac:dyDescent="0.2">
      <c r="A37" s="10"/>
      <c r="B37" s="10">
        <f>+'Aggregate Screens'!A32</f>
        <v>80</v>
      </c>
      <c r="C37" s="10" t="str">
        <f>+'Aggregate Screens'!B32</f>
        <v>ODESSA MEMORIAL HEALTHCARE CENTER</v>
      </c>
      <c r="D37" s="10">
        <f>ROUND(SUM('Aggregate Screens'!T32:U32),0)</f>
        <v>838481</v>
      </c>
      <c r="E37" s="13">
        <f>ROUND(+'Aggregate Screens'!AN32,0)</f>
        <v>63</v>
      </c>
      <c r="F37" s="11">
        <f t="shared" si="0"/>
        <v>13309.22</v>
      </c>
      <c r="G37" s="10">
        <f>ROUND(SUM('Aggregate Screens'!T138:U138),0)</f>
        <v>858050</v>
      </c>
      <c r="H37" s="13">
        <f>ROUND(+'Aggregate Screens'!AN138,0)</f>
        <v>71</v>
      </c>
      <c r="I37" s="11">
        <f t="shared" si="1"/>
        <v>12085.21</v>
      </c>
      <c r="K37" s="12">
        <f t="shared" si="2"/>
        <v>-9.1967072450526821E-2</v>
      </c>
    </row>
    <row r="38" spans="1:11" x14ac:dyDescent="0.2">
      <c r="A38" s="10"/>
      <c r="B38" s="10">
        <f>+'Aggregate Screens'!A33</f>
        <v>81</v>
      </c>
      <c r="C38" s="10" t="str">
        <f>+'Aggregate Screens'!B33</f>
        <v>MULTICARE GOOD SAMARITAN</v>
      </c>
      <c r="D38" s="10">
        <f>ROUND(SUM('Aggregate Screens'!T33:U33),0)</f>
        <v>81470053</v>
      </c>
      <c r="E38" s="13">
        <f>ROUND(+'Aggregate Screens'!AN33,0)</f>
        <v>25027</v>
      </c>
      <c r="F38" s="11">
        <f t="shared" si="0"/>
        <v>3255.29</v>
      </c>
      <c r="G38" s="10">
        <f>ROUND(SUM('Aggregate Screens'!T139:U139),0)</f>
        <v>88562583</v>
      </c>
      <c r="H38" s="13">
        <f>ROUND(+'Aggregate Screens'!AN139,0)</f>
        <v>31723</v>
      </c>
      <c r="I38" s="11">
        <f t="shared" si="1"/>
        <v>2791.75</v>
      </c>
      <c r="K38" s="12">
        <f t="shared" si="2"/>
        <v>-0.14239591557127018</v>
      </c>
    </row>
    <row r="39" spans="1:11" x14ac:dyDescent="0.2">
      <c r="A39" s="10"/>
      <c r="B39" s="10">
        <f>+'Aggregate Screens'!A34</f>
        <v>82</v>
      </c>
      <c r="C39" s="10" t="str">
        <f>+'Aggregate Screens'!B34</f>
        <v>GARFIELD COUNTY MEMORIAL HOSPITAL</v>
      </c>
      <c r="D39" s="10">
        <f>ROUND(SUM('Aggregate Screens'!T34:U34),0)</f>
        <v>259703</v>
      </c>
      <c r="E39" s="13">
        <f>ROUND(+'Aggregate Screens'!AN34,0)</f>
        <v>137</v>
      </c>
      <c r="F39" s="11">
        <f t="shared" si="0"/>
        <v>1895.64</v>
      </c>
      <c r="G39" s="10">
        <f>ROUND(SUM('Aggregate Screens'!T140:U140),0)</f>
        <v>0</v>
      </c>
      <c r="H39" s="13">
        <f>ROUND(+'Aggregate Screens'!AN140,0)</f>
        <v>0</v>
      </c>
      <c r="I39" s="11" t="str">
        <f t="shared" si="1"/>
        <v/>
      </c>
      <c r="K39" s="12" t="str">
        <f t="shared" si="2"/>
        <v/>
      </c>
    </row>
    <row r="40" spans="1:11" x14ac:dyDescent="0.2">
      <c r="A40" s="10"/>
      <c r="B40" s="10">
        <f>+'Aggregate Screens'!A35</f>
        <v>84</v>
      </c>
      <c r="C40" s="10" t="str">
        <f>+'Aggregate Screens'!B35</f>
        <v>PROVIDENCE REGIONAL MEDICAL CENTER EVERETT</v>
      </c>
      <c r="D40" s="10">
        <f>ROUND(SUM('Aggregate Screens'!T35:U35),0)</f>
        <v>39142080</v>
      </c>
      <c r="E40" s="13">
        <f>ROUND(+'Aggregate Screens'!AN35,0)</f>
        <v>44491</v>
      </c>
      <c r="F40" s="11">
        <f t="shared" si="0"/>
        <v>879.78</v>
      </c>
      <c r="G40" s="10">
        <f>ROUND(SUM('Aggregate Screens'!T141:U141),0)</f>
        <v>44041410</v>
      </c>
      <c r="H40" s="13">
        <f>ROUND(+'Aggregate Screens'!AN141,0)</f>
        <v>49341</v>
      </c>
      <c r="I40" s="11">
        <f t="shared" si="1"/>
        <v>892.59</v>
      </c>
      <c r="K40" s="12">
        <f t="shared" si="2"/>
        <v>1.4560458296392298E-2</v>
      </c>
    </row>
    <row r="41" spans="1:11" x14ac:dyDescent="0.2">
      <c r="A41" s="10"/>
      <c r="B41" s="10">
        <f>+'Aggregate Screens'!A36</f>
        <v>85</v>
      </c>
      <c r="C41" s="10" t="str">
        <f>+'Aggregate Screens'!B36</f>
        <v>JEFFERSON HEALTHCARE</v>
      </c>
      <c r="D41" s="10">
        <f>ROUND(SUM('Aggregate Screens'!T36:U36),0)</f>
        <v>4914184</v>
      </c>
      <c r="E41" s="13">
        <f>ROUND(+'Aggregate Screens'!AN36,0)</f>
        <v>5349</v>
      </c>
      <c r="F41" s="11">
        <f t="shared" si="0"/>
        <v>918.71</v>
      </c>
      <c r="G41" s="10">
        <f>ROUND(SUM('Aggregate Screens'!T142:U142),0)</f>
        <v>4652296</v>
      </c>
      <c r="H41" s="13">
        <f>ROUND(+'Aggregate Screens'!AN142,0)</f>
        <v>5526</v>
      </c>
      <c r="I41" s="11">
        <f t="shared" si="1"/>
        <v>841.89</v>
      </c>
      <c r="K41" s="12">
        <f t="shared" si="2"/>
        <v>-8.361724592091091E-2</v>
      </c>
    </row>
    <row r="42" spans="1:11" x14ac:dyDescent="0.2">
      <c r="A42" s="10"/>
      <c r="B42" s="10">
        <f>+'Aggregate Screens'!A37</f>
        <v>96</v>
      </c>
      <c r="C42" s="10" t="str">
        <f>+'Aggregate Screens'!B37</f>
        <v>SKYLINE HOSPITAL</v>
      </c>
      <c r="D42" s="10">
        <f>ROUND(SUM('Aggregate Screens'!T37:U37),0)</f>
        <v>1983126</v>
      </c>
      <c r="E42" s="13">
        <f>ROUND(+'Aggregate Screens'!AN37,0)</f>
        <v>939</v>
      </c>
      <c r="F42" s="11">
        <f t="shared" si="0"/>
        <v>2111.96</v>
      </c>
      <c r="G42" s="10">
        <f>ROUND(SUM('Aggregate Screens'!T143:U143),0)</f>
        <v>2334973</v>
      </c>
      <c r="H42" s="13">
        <f>ROUND(+'Aggregate Screens'!AN143,0)</f>
        <v>1018</v>
      </c>
      <c r="I42" s="11">
        <f t="shared" si="1"/>
        <v>2293.69</v>
      </c>
      <c r="K42" s="12">
        <f t="shared" si="2"/>
        <v>8.6048031212712317E-2</v>
      </c>
    </row>
    <row r="43" spans="1:11" x14ac:dyDescent="0.2">
      <c r="A43" s="10"/>
      <c r="B43" s="10">
        <f>+'Aggregate Screens'!A38</f>
        <v>102</v>
      </c>
      <c r="C43" s="10" t="str">
        <f>+'Aggregate Screens'!B38</f>
        <v>YAKIMA REGIONAL MEDICAL AND CARDIAC CENTER</v>
      </c>
      <c r="D43" s="10">
        <f>ROUND(SUM('Aggregate Screens'!T38:U38),0)</f>
        <v>12810369</v>
      </c>
      <c r="E43" s="13">
        <f>ROUND(+'Aggregate Screens'!AN38,0)</f>
        <v>11248</v>
      </c>
      <c r="F43" s="11">
        <f t="shared" si="0"/>
        <v>1138.9000000000001</v>
      </c>
      <c r="G43" s="10">
        <f>ROUND(SUM('Aggregate Screens'!T144:U144),0)</f>
        <v>15004890</v>
      </c>
      <c r="H43" s="13">
        <f>ROUND(+'Aggregate Screens'!AN144,0)</f>
        <v>10343</v>
      </c>
      <c r="I43" s="11">
        <f t="shared" si="1"/>
        <v>1450.73</v>
      </c>
      <c r="K43" s="12">
        <f t="shared" si="2"/>
        <v>0.27379928000702414</v>
      </c>
    </row>
    <row r="44" spans="1:11" x14ac:dyDescent="0.2">
      <c r="A44" s="10"/>
      <c r="B44" s="10">
        <f>+'Aggregate Screens'!A39</f>
        <v>104</v>
      </c>
      <c r="C44" s="10" t="str">
        <f>+'Aggregate Screens'!B39</f>
        <v>VALLEY GENERAL HOSPITAL</v>
      </c>
      <c r="D44" s="10">
        <f>ROUND(SUM('Aggregate Screens'!T39:U39),0)</f>
        <v>0</v>
      </c>
      <c r="E44" s="13">
        <f>ROUND(+'Aggregate Screens'!AN39,0)</f>
        <v>0</v>
      </c>
      <c r="F44" s="11" t="str">
        <f t="shared" si="0"/>
        <v/>
      </c>
      <c r="G44" s="10">
        <f>ROUND(SUM('Aggregate Screens'!T145:U145),0)</f>
        <v>7324198</v>
      </c>
      <c r="H44" s="13">
        <f>ROUND(+'Aggregate Screens'!AN145,0)</f>
        <v>3891</v>
      </c>
      <c r="I44" s="11">
        <f t="shared" si="1"/>
        <v>1882.34</v>
      </c>
      <c r="K44" s="12" t="str">
        <f t="shared" si="2"/>
        <v/>
      </c>
    </row>
    <row r="45" spans="1:11" x14ac:dyDescent="0.2">
      <c r="A45" s="10"/>
      <c r="B45" s="10">
        <f>+'Aggregate Screens'!A40</f>
        <v>106</v>
      </c>
      <c r="C45" s="10" t="str">
        <f>+'Aggregate Screens'!B40</f>
        <v>CASCADE VALLEY HOSPITAL</v>
      </c>
      <c r="D45" s="10">
        <f>ROUND(SUM('Aggregate Screens'!T40:U40),0)</f>
        <v>6209196</v>
      </c>
      <c r="E45" s="13">
        <f>ROUND(+'Aggregate Screens'!AN40,0)</f>
        <v>3954</v>
      </c>
      <c r="F45" s="11">
        <f t="shared" si="0"/>
        <v>1570.36</v>
      </c>
      <c r="G45" s="10">
        <f>ROUND(SUM('Aggregate Screens'!T146:U146),0)</f>
        <v>6971000</v>
      </c>
      <c r="H45" s="13">
        <f>ROUND(+'Aggregate Screens'!AN146,0)</f>
        <v>4405</v>
      </c>
      <c r="I45" s="11">
        <f t="shared" si="1"/>
        <v>1582.52</v>
      </c>
      <c r="K45" s="12">
        <f t="shared" si="2"/>
        <v>7.7434473623883004E-3</v>
      </c>
    </row>
    <row r="46" spans="1:11" x14ac:dyDescent="0.2">
      <c r="A46" s="10"/>
      <c r="B46" s="10">
        <f>+'Aggregate Screens'!A41</f>
        <v>107</v>
      </c>
      <c r="C46" s="10" t="str">
        <f>+'Aggregate Screens'!B41</f>
        <v>NORTH VALLEY HOSPITAL</v>
      </c>
      <c r="D46" s="10">
        <f>ROUND(SUM('Aggregate Screens'!T41:U41),0)</f>
        <v>2697300</v>
      </c>
      <c r="E46" s="13">
        <f>ROUND(+'Aggregate Screens'!AN41,0)</f>
        <v>2386</v>
      </c>
      <c r="F46" s="11">
        <f t="shared" si="0"/>
        <v>1130.47</v>
      </c>
      <c r="G46" s="10">
        <f>ROUND(SUM('Aggregate Screens'!T147:U147),0)</f>
        <v>2826434</v>
      </c>
      <c r="H46" s="13">
        <f>ROUND(+'Aggregate Screens'!AN147,0)</f>
        <v>1964</v>
      </c>
      <c r="I46" s="11">
        <f t="shared" si="1"/>
        <v>1439.12</v>
      </c>
      <c r="K46" s="12">
        <f t="shared" si="2"/>
        <v>0.27302803258821529</v>
      </c>
    </row>
    <row r="47" spans="1:11" x14ac:dyDescent="0.2">
      <c r="A47" s="10"/>
      <c r="B47" s="10">
        <f>+'Aggregate Screens'!A42</f>
        <v>108</v>
      </c>
      <c r="C47" s="10" t="str">
        <f>+'Aggregate Screens'!B42</f>
        <v>TRI-STATE MEMORIAL HOSPITAL</v>
      </c>
      <c r="D47" s="10">
        <f>ROUND(SUM('Aggregate Screens'!T42:U42),0)</f>
        <v>7376309</v>
      </c>
      <c r="E47" s="13">
        <f>ROUND(+'Aggregate Screens'!AN42,0)</f>
        <v>5563</v>
      </c>
      <c r="F47" s="11">
        <f t="shared" si="0"/>
        <v>1325.96</v>
      </c>
      <c r="G47" s="10">
        <f>ROUND(SUM('Aggregate Screens'!T148:U148),0)</f>
        <v>8687588</v>
      </c>
      <c r="H47" s="13">
        <f>ROUND(+'Aggregate Screens'!AN148,0)</f>
        <v>5524</v>
      </c>
      <c r="I47" s="11">
        <f t="shared" si="1"/>
        <v>1572.7</v>
      </c>
      <c r="K47" s="12">
        <f t="shared" si="2"/>
        <v>0.18608404476756468</v>
      </c>
    </row>
    <row r="48" spans="1:11" x14ac:dyDescent="0.2">
      <c r="A48" s="10"/>
      <c r="B48" s="10">
        <f>+'Aggregate Screens'!A43</f>
        <v>111</v>
      </c>
      <c r="C48" s="10" t="str">
        <f>+'Aggregate Screens'!B43</f>
        <v>EAST ADAMS RURAL HEALTHCARE</v>
      </c>
      <c r="D48" s="10">
        <f>ROUND(SUM('Aggregate Screens'!T43:U43),0)</f>
        <v>742249</v>
      </c>
      <c r="E48" s="13">
        <f>ROUND(+'Aggregate Screens'!AN43,0)</f>
        <v>447</v>
      </c>
      <c r="F48" s="11">
        <f t="shared" si="0"/>
        <v>1660.51</v>
      </c>
      <c r="G48" s="10">
        <f>ROUND(SUM('Aggregate Screens'!T149:U149),0)</f>
        <v>1224942</v>
      </c>
      <c r="H48" s="13">
        <f>ROUND(+'Aggregate Screens'!AN149,0)</f>
        <v>621</v>
      </c>
      <c r="I48" s="11">
        <f t="shared" si="1"/>
        <v>1972.53</v>
      </c>
      <c r="K48" s="12">
        <f t="shared" si="2"/>
        <v>0.18790612522658701</v>
      </c>
    </row>
    <row r="49" spans="1:11" x14ac:dyDescent="0.2">
      <c r="A49" s="10"/>
      <c r="B49" s="10">
        <f>+'Aggregate Screens'!A44</f>
        <v>125</v>
      </c>
      <c r="C49" s="10" t="str">
        <f>+'Aggregate Screens'!B44</f>
        <v>OTHELLO COMMUNITY HOSPITAL</v>
      </c>
      <c r="D49" s="10">
        <f>ROUND(SUM('Aggregate Screens'!T44:U44),0)</f>
        <v>0</v>
      </c>
      <c r="E49" s="13">
        <f>ROUND(+'Aggregate Screens'!AN44,0)</f>
        <v>0</v>
      </c>
      <c r="F49" s="11" t="str">
        <f t="shared" si="0"/>
        <v/>
      </c>
      <c r="G49" s="10">
        <f>ROUND(SUM('Aggregate Screens'!T150:U150),0)</f>
        <v>0</v>
      </c>
      <c r="H49" s="13">
        <f>ROUND(+'Aggregate Screens'!AN150,0)</f>
        <v>0</v>
      </c>
      <c r="I49" s="11" t="str">
        <f t="shared" si="1"/>
        <v/>
      </c>
      <c r="K49" s="12" t="str">
        <f t="shared" si="2"/>
        <v/>
      </c>
    </row>
    <row r="50" spans="1:11" x14ac:dyDescent="0.2">
      <c r="A50" s="10"/>
      <c r="B50" s="10">
        <f>+'Aggregate Screens'!A45</f>
        <v>126</v>
      </c>
      <c r="C50" s="10" t="str">
        <f>+'Aggregate Screens'!B45</f>
        <v>HIGHLINE MEDICAL CENTER</v>
      </c>
      <c r="D50" s="10">
        <f>ROUND(SUM('Aggregate Screens'!T45:U45),0)</f>
        <v>19017294</v>
      </c>
      <c r="E50" s="13">
        <f>ROUND(+'Aggregate Screens'!AN45,0)</f>
        <v>17824</v>
      </c>
      <c r="F50" s="11">
        <f t="shared" si="0"/>
        <v>1066.95</v>
      </c>
      <c r="G50" s="10">
        <f>ROUND(SUM('Aggregate Screens'!T151:U151),0)</f>
        <v>25554563</v>
      </c>
      <c r="H50" s="13">
        <f>ROUND(+'Aggregate Screens'!AN151,0)</f>
        <v>14611</v>
      </c>
      <c r="I50" s="11">
        <f t="shared" si="1"/>
        <v>1748.99</v>
      </c>
      <c r="K50" s="12">
        <f t="shared" si="2"/>
        <v>0.63924270115750503</v>
      </c>
    </row>
    <row r="51" spans="1:11" x14ac:dyDescent="0.2">
      <c r="A51" s="10"/>
      <c r="B51" s="10">
        <f>+'Aggregate Screens'!A46</f>
        <v>128</v>
      </c>
      <c r="C51" s="10" t="str">
        <f>+'Aggregate Screens'!B46</f>
        <v>UNIVERSITY OF WASHINGTON MEDICAL CENTER</v>
      </c>
      <c r="D51" s="10">
        <f>ROUND(SUM('Aggregate Screens'!T46:U46),0)</f>
        <v>190322519</v>
      </c>
      <c r="E51" s="13">
        <f>ROUND(+'Aggregate Screens'!AN46,0)</f>
        <v>53381</v>
      </c>
      <c r="F51" s="11">
        <f t="shared" si="0"/>
        <v>3565.36</v>
      </c>
      <c r="G51" s="10">
        <f>ROUND(SUM('Aggregate Screens'!T152:U152),0)</f>
        <v>207963447</v>
      </c>
      <c r="H51" s="13">
        <f>ROUND(+'Aggregate Screens'!AN152,0)</f>
        <v>58058</v>
      </c>
      <c r="I51" s="11">
        <f t="shared" si="1"/>
        <v>3581.99</v>
      </c>
      <c r="K51" s="12">
        <f t="shared" si="2"/>
        <v>4.6643256220970652E-3</v>
      </c>
    </row>
    <row r="52" spans="1:11" x14ac:dyDescent="0.2">
      <c r="A52" s="10"/>
      <c r="B52" s="10">
        <f>+'Aggregate Screens'!A47</f>
        <v>129</v>
      </c>
      <c r="C52" s="10" t="str">
        <f>+'Aggregate Screens'!B47</f>
        <v>QUINCY VALLEY MEDICAL CENTER</v>
      </c>
      <c r="D52" s="10">
        <f>ROUND(SUM('Aggregate Screens'!T47:U47),0)</f>
        <v>0</v>
      </c>
      <c r="E52" s="13">
        <f>ROUND(+'Aggregate Screens'!AN47,0)</f>
        <v>0</v>
      </c>
      <c r="F52" s="11" t="str">
        <f t="shared" si="0"/>
        <v/>
      </c>
      <c r="G52" s="10">
        <f>ROUND(SUM('Aggregate Screens'!T153:U153),0)</f>
        <v>1104232</v>
      </c>
      <c r="H52" s="13">
        <f>ROUND(+'Aggregate Screens'!AN153,0)</f>
        <v>255</v>
      </c>
      <c r="I52" s="11">
        <f t="shared" si="1"/>
        <v>4330.32</v>
      </c>
      <c r="K52" s="12" t="str">
        <f t="shared" si="2"/>
        <v/>
      </c>
    </row>
    <row r="53" spans="1:11" x14ac:dyDescent="0.2">
      <c r="A53" s="10"/>
      <c r="B53" s="10">
        <f>+'Aggregate Screens'!A48</f>
        <v>130</v>
      </c>
      <c r="C53" s="10" t="str">
        <f>+'Aggregate Screens'!B48</f>
        <v>UW MEDICINE/NORTHWEST HOSPITAL</v>
      </c>
      <c r="D53" s="10">
        <f>ROUND(SUM('Aggregate Screens'!T48:U48),0)</f>
        <v>51855388</v>
      </c>
      <c r="E53" s="13">
        <f>ROUND(+'Aggregate Screens'!AN48,0)</f>
        <v>23240</v>
      </c>
      <c r="F53" s="11">
        <f t="shared" si="0"/>
        <v>2231.3000000000002</v>
      </c>
      <c r="G53" s="10">
        <f>ROUND(SUM('Aggregate Screens'!T154:U154),0)</f>
        <v>62494000</v>
      </c>
      <c r="H53" s="13">
        <f>ROUND(+'Aggregate Screens'!AN154,0)</f>
        <v>24110</v>
      </c>
      <c r="I53" s="11">
        <f t="shared" si="1"/>
        <v>2592.04</v>
      </c>
      <c r="K53" s="12">
        <f t="shared" si="2"/>
        <v>0.16167256756151116</v>
      </c>
    </row>
    <row r="54" spans="1:11" x14ac:dyDescent="0.2">
      <c r="A54" s="10"/>
      <c r="B54" s="10">
        <f>+'Aggregate Screens'!A49</f>
        <v>131</v>
      </c>
      <c r="C54" s="10" t="str">
        <f>+'Aggregate Screens'!B49</f>
        <v>OVERLAKE HOSPITAL MEDICAL CENTER</v>
      </c>
      <c r="D54" s="10">
        <f>ROUND(SUM('Aggregate Screens'!T49:U49),0)</f>
        <v>35072766</v>
      </c>
      <c r="E54" s="13">
        <f>ROUND(+'Aggregate Screens'!AN49,0)</f>
        <v>34509</v>
      </c>
      <c r="F54" s="11">
        <f t="shared" si="0"/>
        <v>1016.34</v>
      </c>
      <c r="G54" s="10">
        <f>ROUND(SUM('Aggregate Screens'!T155:U155),0)</f>
        <v>38166500</v>
      </c>
      <c r="H54" s="13">
        <f>ROUND(+'Aggregate Screens'!AN155,0)</f>
        <v>34703</v>
      </c>
      <c r="I54" s="11">
        <f t="shared" si="1"/>
        <v>1099.8</v>
      </c>
      <c r="K54" s="12">
        <f t="shared" si="2"/>
        <v>8.2118188795088143E-2</v>
      </c>
    </row>
    <row r="55" spans="1:11" x14ac:dyDescent="0.2">
      <c r="A55" s="10"/>
      <c r="B55" s="10">
        <f>+'Aggregate Screens'!A50</f>
        <v>132</v>
      </c>
      <c r="C55" s="10" t="str">
        <f>+'Aggregate Screens'!B50</f>
        <v>ST CLARE HOSPITAL</v>
      </c>
      <c r="D55" s="10">
        <f>ROUND(SUM('Aggregate Screens'!T50:U50),0)</f>
        <v>21562978</v>
      </c>
      <c r="E55" s="13">
        <f>ROUND(+'Aggregate Screens'!AN50,0)</f>
        <v>12480</v>
      </c>
      <c r="F55" s="11">
        <f t="shared" si="0"/>
        <v>1727.8</v>
      </c>
      <c r="G55" s="10">
        <f>ROUND(SUM('Aggregate Screens'!T156:U156),0)</f>
        <v>21040195</v>
      </c>
      <c r="H55" s="13">
        <f>ROUND(+'Aggregate Screens'!AN156,0)</f>
        <v>13193</v>
      </c>
      <c r="I55" s="11">
        <f t="shared" si="1"/>
        <v>1594.8</v>
      </c>
      <c r="K55" s="12">
        <f t="shared" si="2"/>
        <v>-7.6976501909943318E-2</v>
      </c>
    </row>
    <row r="56" spans="1:11" x14ac:dyDescent="0.2">
      <c r="A56" s="10"/>
      <c r="B56" s="10">
        <f>+'Aggregate Screens'!A51</f>
        <v>134</v>
      </c>
      <c r="C56" s="10" t="str">
        <f>+'Aggregate Screens'!B51</f>
        <v>ISLAND HOSPITAL</v>
      </c>
      <c r="D56" s="10">
        <f>ROUND(SUM('Aggregate Screens'!T51:U51),0)</f>
        <v>7924978</v>
      </c>
      <c r="E56" s="13">
        <f>ROUND(+'Aggregate Screens'!AN51,0)</f>
        <v>9374</v>
      </c>
      <c r="F56" s="11">
        <f t="shared" si="0"/>
        <v>845.42</v>
      </c>
      <c r="G56" s="10">
        <f>ROUND(SUM('Aggregate Screens'!T157:U157),0)</f>
        <v>8682127</v>
      </c>
      <c r="H56" s="13">
        <f>ROUND(+'Aggregate Screens'!AN157,0)</f>
        <v>10503</v>
      </c>
      <c r="I56" s="11">
        <f t="shared" si="1"/>
        <v>826.63</v>
      </c>
      <c r="K56" s="12">
        <f t="shared" si="2"/>
        <v>-2.2225639327198232E-2</v>
      </c>
    </row>
    <row r="57" spans="1:11" x14ac:dyDescent="0.2">
      <c r="A57" s="10"/>
      <c r="B57" s="10">
        <f>+'Aggregate Screens'!A52</f>
        <v>137</v>
      </c>
      <c r="C57" s="10" t="str">
        <f>+'Aggregate Screens'!B52</f>
        <v>LINCOLN HOSPITAL</v>
      </c>
      <c r="D57" s="10">
        <f>ROUND(SUM('Aggregate Screens'!T52:U52),0)</f>
        <v>2294678</v>
      </c>
      <c r="E57" s="13">
        <f>ROUND(+'Aggregate Screens'!AN52,0)</f>
        <v>1159</v>
      </c>
      <c r="F57" s="11">
        <f t="shared" si="0"/>
        <v>1979.88</v>
      </c>
      <c r="G57" s="10">
        <f>ROUND(SUM('Aggregate Screens'!T158:U158),0)</f>
        <v>3027811</v>
      </c>
      <c r="H57" s="13">
        <f>ROUND(+'Aggregate Screens'!AN158,0)</f>
        <v>1112</v>
      </c>
      <c r="I57" s="11">
        <f t="shared" si="1"/>
        <v>2722.85</v>
      </c>
      <c r="K57" s="12">
        <f t="shared" si="2"/>
        <v>0.37526011677475379</v>
      </c>
    </row>
    <row r="58" spans="1:11" x14ac:dyDescent="0.2">
      <c r="A58" s="10"/>
      <c r="B58" s="10">
        <f>+'Aggregate Screens'!A53</f>
        <v>138</v>
      </c>
      <c r="C58" s="10" t="str">
        <f>+'Aggregate Screens'!B53</f>
        <v>SWEDISH EDMONDS</v>
      </c>
      <c r="D58" s="10">
        <f>ROUND(SUM('Aggregate Screens'!T53:U53),0)</f>
        <v>14680854</v>
      </c>
      <c r="E58" s="13">
        <f>ROUND(+'Aggregate Screens'!AN53,0)</f>
        <v>13638</v>
      </c>
      <c r="F58" s="11">
        <f t="shared" si="0"/>
        <v>1076.47</v>
      </c>
      <c r="G58" s="10">
        <f>ROUND(SUM('Aggregate Screens'!T159:U159),0)</f>
        <v>13789965</v>
      </c>
      <c r="H58" s="13">
        <f>ROUND(+'Aggregate Screens'!AN159,0)</f>
        <v>16770</v>
      </c>
      <c r="I58" s="11">
        <f t="shared" si="1"/>
        <v>822.3</v>
      </c>
      <c r="K58" s="12">
        <f t="shared" si="2"/>
        <v>-0.23611433667450099</v>
      </c>
    </row>
    <row r="59" spans="1:11" x14ac:dyDescent="0.2">
      <c r="A59" s="10"/>
      <c r="B59" s="10">
        <f>+'Aggregate Screens'!A54</f>
        <v>139</v>
      </c>
      <c r="C59" s="10" t="str">
        <f>+'Aggregate Screens'!B54</f>
        <v>PROVIDENCE HOLY FAMILY HOSPITAL</v>
      </c>
      <c r="D59" s="10">
        <f>ROUND(SUM('Aggregate Screens'!T54:U54),0)</f>
        <v>79691890</v>
      </c>
      <c r="E59" s="13">
        <f>ROUND(+'Aggregate Screens'!AN54,0)</f>
        <v>19071</v>
      </c>
      <c r="F59" s="11">
        <f t="shared" si="0"/>
        <v>4178.6899999999996</v>
      </c>
      <c r="G59" s="10">
        <f>ROUND(SUM('Aggregate Screens'!T160:U160),0)</f>
        <v>27365491</v>
      </c>
      <c r="H59" s="13">
        <f>ROUND(+'Aggregate Screens'!AN160,0)</f>
        <v>18114</v>
      </c>
      <c r="I59" s="11">
        <f t="shared" si="1"/>
        <v>1510.74</v>
      </c>
      <c r="K59" s="12">
        <f t="shared" si="2"/>
        <v>-0.63846564353900381</v>
      </c>
    </row>
    <row r="60" spans="1:11" x14ac:dyDescent="0.2">
      <c r="A60" s="10"/>
      <c r="B60" s="10">
        <f>+'Aggregate Screens'!A55</f>
        <v>140</v>
      </c>
      <c r="C60" s="10" t="str">
        <f>+'Aggregate Screens'!B55</f>
        <v>KITTITAS VALLEY HEALTHCARE</v>
      </c>
      <c r="D60" s="10">
        <f>ROUND(SUM('Aggregate Screens'!T55:U55),0)</f>
        <v>6500312</v>
      </c>
      <c r="E60" s="13">
        <f>ROUND(+'Aggregate Screens'!AN55,0)</f>
        <v>5359</v>
      </c>
      <c r="F60" s="11">
        <f t="shared" si="0"/>
        <v>1212.97</v>
      </c>
      <c r="G60" s="10">
        <f>ROUND(SUM('Aggregate Screens'!T161:U161),0)</f>
        <v>7086947</v>
      </c>
      <c r="H60" s="13">
        <f>ROUND(+'Aggregate Screens'!AN161,0)</f>
        <v>5367</v>
      </c>
      <c r="I60" s="11">
        <f t="shared" si="1"/>
        <v>1320.47</v>
      </c>
      <c r="K60" s="12">
        <f t="shared" si="2"/>
        <v>8.8625440035615011E-2</v>
      </c>
    </row>
    <row r="61" spans="1:11" x14ac:dyDescent="0.2">
      <c r="A61" s="10"/>
      <c r="B61" s="10">
        <f>+'Aggregate Screens'!A56</f>
        <v>141</v>
      </c>
      <c r="C61" s="10" t="str">
        <f>+'Aggregate Screens'!B56</f>
        <v>DAYTON GENERAL HOSPITAL</v>
      </c>
      <c r="D61" s="10">
        <f>ROUND(SUM('Aggregate Screens'!T56:U56),0)</f>
        <v>0</v>
      </c>
      <c r="E61" s="13">
        <f>ROUND(+'Aggregate Screens'!AN56,0)</f>
        <v>0</v>
      </c>
      <c r="F61" s="11" t="str">
        <f t="shared" si="0"/>
        <v/>
      </c>
      <c r="G61" s="10">
        <f>ROUND(SUM('Aggregate Screens'!T162:U162),0)</f>
        <v>2367291</v>
      </c>
      <c r="H61" s="13">
        <f>ROUND(+'Aggregate Screens'!AN162,0)</f>
        <v>579</v>
      </c>
      <c r="I61" s="11">
        <f t="shared" si="1"/>
        <v>4088.59</v>
      </c>
      <c r="K61" s="12" t="str">
        <f t="shared" si="2"/>
        <v/>
      </c>
    </row>
    <row r="62" spans="1:11" x14ac:dyDescent="0.2">
      <c r="A62" s="10"/>
      <c r="B62" s="10">
        <f>+'Aggregate Screens'!A57</f>
        <v>142</v>
      </c>
      <c r="C62" s="10" t="str">
        <f>+'Aggregate Screens'!B57</f>
        <v>HARRISON MEDICAL CENTER</v>
      </c>
      <c r="D62" s="10">
        <f>ROUND(SUM('Aggregate Screens'!T57:U57),0)</f>
        <v>39424279</v>
      </c>
      <c r="E62" s="13">
        <f>ROUND(+'Aggregate Screens'!AN57,0)</f>
        <v>29528</v>
      </c>
      <c r="F62" s="11">
        <f t="shared" si="0"/>
        <v>1335.15</v>
      </c>
      <c r="G62" s="10">
        <f>ROUND(SUM('Aggregate Screens'!T163:U163),0)</f>
        <v>57000687</v>
      </c>
      <c r="H62" s="13">
        <f>ROUND(+'Aggregate Screens'!AN163,0)</f>
        <v>30421</v>
      </c>
      <c r="I62" s="11">
        <f t="shared" si="1"/>
        <v>1873.73</v>
      </c>
      <c r="K62" s="12">
        <f t="shared" si="2"/>
        <v>0.40338538740965424</v>
      </c>
    </row>
    <row r="63" spans="1:11" x14ac:dyDescent="0.2">
      <c r="A63" s="10"/>
      <c r="B63" s="10">
        <f>+'Aggregate Screens'!A58</f>
        <v>145</v>
      </c>
      <c r="C63" s="10" t="str">
        <f>+'Aggregate Screens'!B58</f>
        <v>PEACEHEALTH ST JOSEPH HOSPITAL</v>
      </c>
      <c r="D63" s="10">
        <f>ROUND(SUM('Aggregate Screens'!T58:U58),0)</f>
        <v>100788413</v>
      </c>
      <c r="E63" s="13">
        <f>ROUND(+'Aggregate Screens'!AN58,0)</f>
        <v>30721</v>
      </c>
      <c r="F63" s="11">
        <f t="shared" si="0"/>
        <v>3280.77</v>
      </c>
      <c r="G63" s="10">
        <f>ROUND(SUM('Aggregate Screens'!T164:U164),0)</f>
        <v>112634351</v>
      </c>
      <c r="H63" s="13">
        <f>ROUND(+'Aggregate Screens'!AN164,0)</f>
        <v>33079</v>
      </c>
      <c r="I63" s="11">
        <f t="shared" si="1"/>
        <v>3405.01</v>
      </c>
      <c r="K63" s="12">
        <f t="shared" si="2"/>
        <v>3.7869158764558319E-2</v>
      </c>
    </row>
    <row r="64" spans="1:11" x14ac:dyDescent="0.2">
      <c r="A64" s="10"/>
      <c r="B64" s="10">
        <f>+'Aggregate Screens'!A59</f>
        <v>147</v>
      </c>
      <c r="C64" s="10" t="str">
        <f>+'Aggregate Screens'!B59</f>
        <v>MID VALLEY HOSPITAL</v>
      </c>
      <c r="D64" s="10">
        <f>ROUND(SUM('Aggregate Screens'!T59:U59),0)</f>
        <v>3154020</v>
      </c>
      <c r="E64" s="13">
        <f>ROUND(+'Aggregate Screens'!AN59,0)</f>
        <v>2618</v>
      </c>
      <c r="F64" s="11">
        <f t="shared" si="0"/>
        <v>1204.74</v>
      </c>
      <c r="G64" s="10">
        <f>ROUND(SUM('Aggregate Screens'!T165:U165),0)</f>
        <v>3075510</v>
      </c>
      <c r="H64" s="13">
        <f>ROUND(+'Aggregate Screens'!AN165,0)</f>
        <v>2786</v>
      </c>
      <c r="I64" s="11">
        <f t="shared" si="1"/>
        <v>1103.92</v>
      </c>
      <c r="K64" s="12">
        <f t="shared" si="2"/>
        <v>-8.3686106545810657E-2</v>
      </c>
    </row>
    <row r="65" spans="1:11" x14ac:dyDescent="0.2">
      <c r="A65" s="10"/>
      <c r="B65" s="10">
        <f>+'Aggregate Screens'!A60</f>
        <v>148</v>
      </c>
      <c r="C65" s="10" t="str">
        <f>+'Aggregate Screens'!B60</f>
        <v>KINDRED HOSPITAL SEATTLE - NORTHGATE</v>
      </c>
      <c r="D65" s="10">
        <f>ROUND(SUM('Aggregate Screens'!T60:U60),0)</f>
        <v>6055418</v>
      </c>
      <c r="E65" s="13">
        <f>ROUND(+'Aggregate Screens'!AN60,0)</f>
        <v>1126</v>
      </c>
      <c r="F65" s="11">
        <f t="shared" si="0"/>
        <v>5377.81</v>
      </c>
      <c r="G65" s="10">
        <f>ROUND(SUM('Aggregate Screens'!T166:U166),0)</f>
        <v>7152639</v>
      </c>
      <c r="H65" s="13">
        <f>ROUND(+'Aggregate Screens'!AN166,0)</f>
        <v>1271</v>
      </c>
      <c r="I65" s="11">
        <f t="shared" si="1"/>
        <v>5627.57</v>
      </c>
      <c r="K65" s="12">
        <f t="shared" si="2"/>
        <v>4.6442696934253735E-2</v>
      </c>
    </row>
    <row r="66" spans="1:11" x14ac:dyDescent="0.2">
      <c r="A66" s="10"/>
      <c r="B66" s="10">
        <f>+'Aggregate Screens'!A61</f>
        <v>150</v>
      </c>
      <c r="C66" s="10" t="str">
        <f>+'Aggregate Screens'!B61</f>
        <v>COULEE MEDICAL CENTER</v>
      </c>
      <c r="D66" s="10">
        <f>ROUND(SUM('Aggregate Screens'!T61:U61),0)</f>
        <v>2328363</v>
      </c>
      <c r="E66" s="13">
        <f>ROUND(+'Aggregate Screens'!AN61,0)</f>
        <v>1247</v>
      </c>
      <c r="F66" s="11">
        <f t="shared" si="0"/>
        <v>1867.17</v>
      </c>
      <c r="G66" s="10">
        <f>ROUND(SUM('Aggregate Screens'!T167:U167),0)</f>
        <v>2461545</v>
      </c>
      <c r="H66" s="13">
        <f>ROUND(+'Aggregate Screens'!AN167,0)</f>
        <v>1232</v>
      </c>
      <c r="I66" s="11">
        <f t="shared" si="1"/>
        <v>1998.01</v>
      </c>
      <c r="K66" s="12">
        <f t="shared" si="2"/>
        <v>7.0073962199478368E-2</v>
      </c>
    </row>
    <row r="67" spans="1:11" x14ac:dyDescent="0.2">
      <c r="A67" s="10"/>
      <c r="B67" s="10">
        <f>+'Aggregate Screens'!A62</f>
        <v>152</v>
      </c>
      <c r="C67" s="10" t="str">
        <f>+'Aggregate Screens'!B62</f>
        <v>MASON GENERAL HOSPITAL</v>
      </c>
      <c r="D67" s="10">
        <f>ROUND(SUM('Aggregate Screens'!T62:U62),0)</f>
        <v>8162316</v>
      </c>
      <c r="E67" s="13">
        <f>ROUND(+'Aggregate Screens'!AN62,0)</f>
        <v>4594</v>
      </c>
      <c r="F67" s="11">
        <f t="shared" si="0"/>
        <v>1776.73</v>
      </c>
      <c r="G67" s="10">
        <f>ROUND(SUM('Aggregate Screens'!T168:U168),0)</f>
        <v>8934282</v>
      </c>
      <c r="H67" s="13">
        <f>ROUND(+'Aggregate Screens'!AN168,0)</f>
        <v>4806</v>
      </c>
      <c r="I67" s="11">
        <f t="shared" si="1"/>
        <v>1858.99</v>
      </c>
      <c r="K67" s="12">
        <f t="shared" si="2"/>
        <v>4.6298537200362366E-2</v>
      </c>
    </row>
    <row r="68" spans="1:11" x14ac:dyDescent="0.2">
      <c r="A68" s="10"/>
      <c r="B68" s="10">
        <f>+'Aggregate Screens'!A63</f>
        <v>153</v>
      </c>
      <c r="C68" s="10" t="str">
        <f>+'Aggregate Screens'!B63</f>
        <v>WHITMAN HOSPITAL AND MEDICAL CENTER</v>
      </c>
      <c r="D68" s="10">
        <f>ROUND(SUM('Aggregate Screens'!T63:U63),0)</f>
        <v>4553649</v>
      </c>
      <c r="E68" s="13">
        <f>ROUND(+'Aggregate Screens'!AN63,0)</f>
        <v>1291</v>
      </c>
      <c r="F68" s="11">
        <f t="shared" si="0"/>
        <v>3527.23</v>
      </c>
      <c r="G68" s="10">
        <f>ROUND(SUM('Aggregate Screens'!T169:U169),0)</f>
        <v>3986678</v>
      </c>
      <c r="H68" s="13">
        <f>ROUND(+'Aggregate Screens'!AN169,0)</f>
        <v>1373</v>
      </c>
      <c r="I68" s="11">
        <f t="shared" si="1"/>
        <v>2903.63</v>
      </c>
      <c r="K68" s="12">
        <f t="shared" si="2"/>
        <v>-0.17679595603348797</v>
      </c>
    </row>
    <row r="69" spans="1:11" x14ac:dyDescent="0.2">
      <c r="A69" s="10"/>
      <c r="B69" s="10">
        <f>+'Aggregate Screens'!A64</f>
        <v>155</v>
      </c>
      <c r="C69" s="10" t="str">
        <f>+'Aggregate Screens'!B64</f>
        <v>UW MEDICINE/VALLEY MEDICAL CENTER</v>
      </c>
      <c r="D69" s="10">
        <f>ROUND(SUM('Aggregate Screens'!T64:U64),0)</f>
        <v>50337097</v>
      </c>
      <c r="E69" s="13">
        <f>ROUND(+'Aggregate Screens'!AN64,0)</f>
        <v>40555</v>
      </c>
      <c r="F69" s="11">
        <f t="shared" si="0"/>
        <v>1241.21</v>
      </c>
      <c r="G69" s="10">
        <f>ROUND(SUM('Aggregate Screens'!T170:U170),0)</f>
        <v>49374372</v>
      </c>
      <c r="H69" s="13">
        <f>ROUND(+'Aggregate Screens'!AN170,0)</f>
        <v>42810</v>
      </c>
      <c r="I69" s="11">
        <f t="shared" si="1"/>
        <v>1153.3399999999999</v>
      </c>
      <c r="K69" s="12">
        <f t="shared" si="2"/>
        <v>-7.0793822157411035E-2</v>
      </c>
    </row>
    <row r="70" spans="1:11" x14ac:dyDescent="0.2">
      <c r="A70" s="10"/>
      <c r="B70" s="10">
        <f>+'Aggregate Screens'!A65</f>
        <v>156</v>
      </c>
      <c r="C70" s="10" t="str">
        <f>+'Aggregate Screens'!B65</f>
        <v>WHIDBEY GENERAL HOSPITAL</v>
      </c>
      <c r="D70" s="10">
        <f>ROUND(SUM('Aggregate Screens'!T65:U65),0)</f>
        <v>12854509</v>
      </c>
      <c r="E70" s="13">
        <f>ROUND(+'Aggregate Screens'!AN65,0)</f>
        <v>8340</v>
      </c>
      <c r="F70" s="11">
        <f t="shared" si="0"/>
        <v>1541.31</v>
      </c>
      <c r="G70" s="10">
        <f>ROUND(SUM('Aggregate Screens'!T171:U171),0)</f>
        <v>15117663</v>
      </c>
      <c r="H70" s="13">
        <f>ROUND(+'Aggregate Screens'!AN171,0)</f>
        <v>7772</v>
      </c>
      <c r="I70" s="11">
        <f t="shared" si="1"/>
        <v>1945.14</v>
      </c>
      <c r="K70" s="12">
        <f t="shared" si="2"/>
        <v>0.26200439885551918</v>
      </c>
    </row>
    <row r="71" spans="1:11" x14ac:dyDescent="0.2">
      <c r="A71" s="10"/>
      <c r="B71" s="10">
        <f>+'Aggregate Screens'!A66</f>
        <v>157</v>
      </c>
      <c r="C71" s="10" t="str">
        <f>+'Aggregate Screens'!B66</f>
        <v>ST LUKES REHABILIATION INSTITUTE</v>
      </c>
      <c r="D71" s="10">
        <f>ROUND(SUM('Aggregate Screens'!T66:U66),0)</f>
        <v>5831490</v>
      </c>
      <c r="E71" s="13">
        <f>ROUND(+'Aggregate Screens'!AN66,0)</f>
        <v>2506</v>
      </c>
      <c r="F71" s="11">
        <f t="shared" si="0"/>
        <v>2327.0100000000002</v>
      </c>
      <c r="G71" s="10">
        <f>ROUND(SUM('Aggregate Screens'!T172:U172),0)</f>
        <v>5004210</v>
      </c>
      <c r="H71" s="13">
        <f>ROUND(+'Aggregate Screens'!AN172,0)</f>
        <v>2238</v>
      </c>
      <c r="I71" s="11">
        <f t="shared" si="1"/>
        <v>2236.02</v>
      </c>
      <c r="K71" s="12">
        <f t="shared" si="2"/>
        <v>-3.9101679838075554E-2</v>
      </c>
    </row>
    <row r="72" spans="1:11" x14ac:dyDescent="0.2">
      <c r="A72" s="10"/>
      <c r="B72" s="10">
        <f>+'Aggregate Screens'!A67</f>
        <v>158</v>
      </c>
      <c r="C72" s="10" t="str">
        <f>+'Aggregate Screens'!B67</f>
        <v>CASCADE MEDICAL CENTER</v>
      </c>
      <c r="D72" s="10">
        <f>ROUND(SUM('Aggregate Screens'!T67:U67),0)</f>
        <v>857344</v>
      </c>
      <c r="E72" s="13">
        <f>ROUND(+'Aggregate Screens'!AN67,0)</f>
        <v>453</v>
      </c>
      <c r="F72" s="11">
        <f t="shared" si="0"/>
        <v>1892.59</v>
      </c>
      <c r="G72" s="10">
        <f>ROUND(SUM('Aggregate Screens'!T173:U173),0)</f>
        <v>957752</v>
      </c>
      <c r="H72" s="13">
        <f>ROUND(+'Aggregate Screens'!AN173,0)</f>
        <v>625</v>
      </c>
      <c r="I72" s="11">
        <f t="shared" si="1"/>
        <v>1532.4</v>
      </c>
      <c r="K72" s="12">
        <f t="shared" si="2"/>
        <v>-0.19031591628403399</v>
      </c>
    </row>
    <row r="73" spans="1:11" x14ac:dyDescent="0.2">
      <c r="A73" s="10"/>
      <c r="B73" s="10">
        <f>+'Aggregate Screens'!A68</f>
        <v>159</v>
      </c>
      <c r="C73" s="10" t="str">
        <f>+'Aggregate Screens'!B68</f>
        <v>PROVIDENCE ST PETER HOSPITAL</v>
      </c>
      <c r="D73" s="10">
        <f>ROUND(SUM('Aggregate Screens'!T68:U68),0)</f>
        <v>25386818</v>
      </c>
      <c r="E73" s="13">
        <f>ROUND(+'Aggregate Screens'!AN68,0)</f>
        <v>32148</v>
      </c>
      <c r="F73" s="11">
        <f t="shared" si="0"/>
        <v>789.69</v>
      </c>
      <c r="G73" s="10">
        <f>ROUND(SUM('Aggregate Screens'!T174:U174),0)</f>
        <v>26929577</v>
      </c>
      <c r="H73" s="13">
        <f>ROUND(+'Aggregate Screens'!AN174,0)</f>
        <v>32864</v>
      </c>
      <c r="I73" s="11">
        <f t="shared" si="1"/>
        <v>819.42</v>
      </c>
      <c r="K73" s="12">
        <f t="shared" si="2"/>
        <v>3.7647684534437342E-2</v>
      </c>
    </row>
    <row r="74" spans="1:11" x14ac:dyDescent="0.2">
      <c r="A74" s="10"/>
      <c r="B74" s="10">
        <f>+'Aggregate Screens'!A69</f>
        <v>161</v>
      </c>
      <c r="C74" s="10" t="str">
        <f>+'Aggregate Screens'!B69</f>
        <v>KADLEC REGIONAL MEDICAL CENTER</v>
      </c>
      <c r="D74" s="10">
        <f>ROUND(SUM('Aggregate Screens'!T69:U69),0)</f>
        <v>33733025</v>
      </c>
      <c r="E74" s="13">
        <f>ROUND(+'Aggregate Screens'!AN69,0)</f>
        <v>38995</v>
      </c>
      <c r="F74" s="11">
        <f t="shared" si="0"/>
        <v>865.06</v>
      </c>
      <c r="G74" s="10">
        <f>ROUND(SUM('Aggregate Screens'!T175:U175),0)</f>
        <v>34359117</v>
      </c>
      <c r="H74" s="13">
        <f>ROUND(+'Aggregate Screens'!AN175,0)</f>
        <v>45708</v>
      </c>
      <c r="I74" s="11">
        <f t="shared" si="1"/>
        <v>751.71</v>
      </c>
      <c r="K74" s="12">
        <f t="shared" si="2"/>
        <v>-0.13103137354634353</v>
      </c>
    </row>
    <row r="75" spans="1:11" x14ac:dyDescent="0.2">
      <c r="A75" s="10"/>
      <c r="B75" s="10">
        <f>+'Aggregate Screens'!A70</f>
        <v>162</v>
      </c>
      <c r="C75" s="10" t="str">
        <f>+'Aggregate Screens'!B70</f>
        <v>PROVIDENCE SACRED HEART MEDICAL CENTER</v>
      </c>
      <c r="D75" s="10">
        <f>ROUND(SUM('Aggregate Screens'!T70:U70),0)</f>
        <v>259523759</v>
      </c>
      <c r="E75" s="13">
        <f>ROUND(+'Aggregate Screens'!AN70,0)</f>
        <v>62420</v>
      </c>
      <c r="F75" s="11">
        <f t="shared" ref="F75:F109" si="3">IF(D75=0,"",IF(E75=0,"",ROUND(D75/E75,2)))</f>
        <v>4157.7</v>
      </c>
      <c r="G75" s="10">
        <f>ROUND(SUM('Aggregate Screens'!T176:U176),0)</f>
        <v>73199509</v>
      </c>
      <c r="H75" s="13">
        <f>ROUND(+'Aggregate Screens'!AN176,0)</f>
        <v>60667</v>
      </c>
      <c r="I75" s="11">
        <f t="shared" ref="I75:I109" si="4">IF(G75=0,"",IF(H75=0,"",ROUND(G75/H75,2)))</f>
        <v>1206.58</v>
      </c>
      <c r="K75" s="12">
        <f t="shared" ref="K75:K109" si="5">IF(D75=0,"",IF(E75=0,"",IF(G75=0,"",IF(H75=0,"",+I75/F75-1))))</f>
        <v>-0.7097962815979989</v>
      </c>
    </row>
    <row r="76" spans="1:11" x14ac:dyDescent="0.2">
      <c r="A76" s="10"/>
      <c r="B76" s="10">
        <f>+'Aggregate Screens'!A71</f>
        <v>164</v>
      </c>
      <c r="C76" s="10" t="str">
        <f>+'Aggregate Screens'!B71</f>
        <v>EVERGREENHEALTH MEDICAL CENTER</v>
      </c>
      <c r="D76" s="10">
        <f>ROUND(SUM('Aggregate Screens'!T71:U71),0)</f>
        <v>55398420</v>
      </c>
      <c r="E76" s="13">
        <f>ROUND(+'Aggregate Screens'!AN71,0)</f>
        <v>33452</v>
      </c>
      <c r="F76" s="11">
        <f t="shared" si="3"/>
        <v>1656.06</v>
      </c>
      <c r="G76" s="10">
        <f>ROUND(SUM('Aggregate Screens'!T177:U177),0)</f>
        <v>62786301</v>
      </c>
      <c r="H76" s="13">
        <f>ROUND(+'Aggregate Screens'!AN177,0)</f>
        <v>33657</v>
      </c>
      <c r="I76" s="11">
        <f t="shared" si="4"/>
        <v>1865.48</v>
      </c>
      <c r="K76" s="12">
        <f t="shared" si="5"/>
        <v>0.12645677088994356</v>
      </c>
    </row>
    <row r="77" spans="1:11" x14ac:dyDescent="0.2">
      <c r="A77" s="10"/>
      <c r="B77" s="10">
        <f>+'Aggregate Screens'!A72</f>
        <v>165</v>
      </c>
      <c r="C77" s="10" t="str">
        <f>+'Aggregate Screens'!B72</f>
        <v>LAKE CHELAN COMMUNITY HOSPITAL</v>
      </c>
      <c r="D77" s="10">
        <f>ROUND(SUM('Aggregate Screens'!T72:U72),0)</f>
        <v>1238731</v>
      </c>
      <c r="E77" s="13">
        <f>ROUND(+'Aggregate Screens'!AN72,0)</f>
        <v>1169</v>
      </c>
      <c r="F77" s="11">
        <f t="shared" si="3"/>
        <v>1059.6500000000001</v>
      </c>
      <c r="G77" s="10">
        <f>ROUND(SUM('Aggregate Screens'!T178:U178),0)</f>
        <v>1428545</v>
      </c>
      <c r="H77" s="13">
        <f>ROUND(+'Aggregate Screens'!AN178,0)</f>
        <v>1431</v>
      </c>
      <c r="I77" s="11">
        <f t="shared" si="4"/>
        <v>998.28</v>
      </c>
      <c r="K77" s="12">
        <f t="shared" si="5"/>
        <v>-5.7915349407823391E-2</v>
      </c>
    </row>
    <row r="78" spans="1:11" x14ac:dyDescent="0.2">
      <c r="A78" s="10"/>
      <c r="B78" s="10">
        <f>+'Aggregate Screens'!A73</f>
        <v>167</v>
      </c>
      <c r="C78" s="10" t="str">
        <f>+'Aggregate Screens'!B73</f>
        <v>FERRY COUNTY MEMORIAL HOSPITAL</v>
      </c>
      <c r="D78" s="10">
        <f>ROUND(SUM('Aggregate Screens'!T73:U73),0)</f>
        <v>0</v>
      </c>
      <c r="E78" s="13">
        <f>ROUND(+'Aggregate Screens'!AN73,0)</f>
        <v>0</v>
      </c>
      <c r="F78" s="11" t="str">
        <f t="shared" si="3"/>
        <v/>
      </c>
      <c r="G78" s="10">
        <f>ROUND(SUM('Aggregate Screens'!T179:U179),0)</f>
        <v>1910364</v>
      </c>
      <c r="H78" s="13">
        <f>ROUND(+'Aggregate Screens'!AN179,0)</f>
        <v>305</v>
      </c>
      <c r="I78" s="11">
        <f t="shared" si="4"/>
        <v>6263.49</v>
      </c>
      <c r="K78" s="12" t="str">
        <f t="shared" si="5"/>
        <v/>
      </c>
    </row>
    <row r="79" spans="1:11" x14ac:dyDescent="0.2">
      <c r="A79" s="10"/>
      <c r="B79" s="10">
        <f>+'Aggregate Screens'!A74</f>
        <v>168</v>
      </c>
      <c r="C79" s="10" t="str">
        <f>+'Aggregate Screens'!B74</f>
        <v>CENTRAL WASHINGTON HOSPITAL</v>
      </c>
      <c r="D79" s="10">
        <f>ROUND(SUM('Aggregate Screens'!T74:U74),0)</f>
        <v>11595766</v>
      </c>
      <c r="E79" s="13">
        <f>ROUND(+'Aggregate Screens'!AN74,0)</f>
        <v>21021</v>
      </c>
      <c r="F79" s="11">
        <f t="shared" si="3"/>
        <v>551.63</v>
      </c>
      <c r="G79" s="10">
        <f>ROUND(SUM('Aggregate Screens'!T180:U180),0)</f>
        <v>12913204</v>
      </c>
      <c r="H79" s="13">
        <f>ROUND(+'Aggregate Screens'!AN180,0)</f>
        <v>23522</v>
      </c>
      <c r="I79" s="11">
        <f t="shared" si="4"/>
        <v>548.98</v>
      </c>
      <c r="K79" s="12">
        <f t="shared" si="5"/>
        <v>-4.803944673059779E-3</v>
      </c>
    </row>
    <row r="80" spans="1:11" x14ac:dyDescent="0.2">
      <c r="A80" s="10"/>
      <c r="B80" s="10">
        <f>+'Aggregate Screens'!A75</f>
        <v>170</v>
      </c>
      <c r="C80" s="10" t="str">
        <f>+'Aggregate Screens'!B75</f>
        <v>PEACEHEALTH SOUTHWEST MEDICAL CENTER</v>
      </c>
      <c r="D80" s="10">
        <f>ROUND(SUM('Aggregate Screens'!T75:U75),0)</f>
        <v>91613994</v>
      </c>
      <c r="E80" s="13">
        <f>ROUND(+'Aggregate Screens'!AN75,0)</f>
        <v>46775</v>
      </c>
      <c r="F80" s="11">
        <f t="shared" si="3"/>
        <v>1958.61</v>
      </c>
      <c r="G80" s="10">
        <f>ROUND(SUM('Aggregate Screens'!T181:U181),0)</f>
        <v>130064503</v>
      </c>
      <c r="H80" s="13">
        <f>ROUND(+'Aggregate Screens'!AN181,0)</f>
        <v>47001</v>
      </c>
      <c r="I80" s="11">
        <f t="shared" si="4"/>
        <v>2767.27</v>
      </c>
      <c r="K80" s="12">
        <f t="shared" si="5"/>
        <v>0.41287443646259336</v>
      </c>
    </row>
    <row r="81" spans="1:11" x14ac:dyDescent="0.2">
      <c r="A81" s="10"/>
      <c r="B81" s="10">
        <f>+'Aggregate Screens'!A76</f>
        <v>172</v>
      </c>
      <c r="C81" s="10" t="str">
        <f>+'Aggregate Screens'!B76</f>
        <v>PULLMAN REGIONAL HOSPITAL</v>
      </c>
      <c r="D81" s="10">
        <f>ROUND(SUM('Aggregate Screens'!T76:U76),0)</f>
        <v>2987229</v>
      </c>
      <c r="E81" s="13">
        <f>ROUND(+'Aggregate Screens'!AN76,0)</f>
        <v>4071</v>
      </c>
      <c r="F81" s="11">
        <f t="shared" si="3"/>
        <v>733.78</v>
      </c>
      <c r="G81" s="10">
        <f>ROUND(SUM('Aggregate Screens'!T182:U182),0)</f>
        <v>3349488</v>
      </c>
      <c r="H81" s="13">
        <f>ROUND(+'Aggregate Screens'!AN182,0)</f>
        <v>4515</v>
      </c>
      <c r="I81" s="11">
        <f t="shared" si="4"/>
        <v>741.86</v>
      </c>
      <c r="K81" s="12">
        <f t="shared" si="5"/>
        <v>1.1011474828967804E-2</v>
      </c>
    </row>
    <row r="82" spans="1:11" x14ac:dyDescent="0.2">
      <c r="A82" s="10"/>
      <c r="B82" s="10">
        <f>+'Aggregate Screens'!A77</f>
        <v>173</v>
      </c>
      <c r="C82" s="10" t="str">
        <f>+'Aggregate Screens'!B77</f>
        <v>MORTON GENERAL HOSPITAL</v>
      </c>
      <c r="D82" s="10">
        <f>ROUND(SUM('Aggregate Screens'!T77:U77),0)</f>
        <v>1690931</v>
      </c>
      <c r="E82" s="13">
        <f>ROUND(+'Aggregate Screens'!AN77,0)</f>
        <v>1208</v>
      </c>
      <c r="F82" s="11">
        <f t="shared" si="3"/>
        <v>1399.78</v>
      </c>
      <c r="G82" s="10">
        <f>ROUND(SUM('Aggregate Screens'!T183:U183),0)</f>
        <v>2340049</v>
      </c>
      <c r="H82" s="13">
        <f>ROUND(+'Aggregate Screens'!AN183,0)</f>
        <v>1118</v>
      </c>
      <c r="I82" s="11">
        <f t="shared" si="4"/>
        <v>2093.0700000000002</v>
      </c>
      <c r="K82" s="12">
        <f t="shared" si="5"/>
        <v>0.49528497335295563</v>
      </c>
    </row>
    <row r="83" spans="1:11" x14ac:dyDescent="0.2">
      <c r="A83" s="10"/>
      <c r="B83" s="10">
        <f>+'Aggregate Screens'!A78</f>
        <v>175</v>
      </c>
      <c r="C83" s="10" t="str">
        <f>+'Aggregate Screens'!B78</f>
        <v>MARY BRIDGE CHILDRENS HEALTH CENTER</v>
      </c>
      <c r="D83" s="10">
        <f>ROUND(SUM('Aggregate Screens'!T78:U78),0)</f>
        <v>65237081</v>
      </c>
      <c r="E83" s="13">
        <f>ROUND(+'Aggregate Screens'!AN78,0)</f>
        <v>8765</v>
      </c>
      <c r="F83" s="11">
        <f t="shared" si="3"/>
        <v>7442.91</v>
      </c>
      <c r="G83" s="10">
        <f>ROUND(SUM('Aggregate Screens'!T184:U184),0)</f>
        <v>71711990</v>
      </c>
      <c r="H83" s="13">
        <f>ROUND(+'Aggregate Screens'!AN184,0)</f>
        <v>10012</v>
      </c>
      <c r="I83" s="11">
        <f t="shared" si="4"/>
        <v>7162.6</v>
      </c>
      <c r="K83" s="12">
        <f t="shared" si="5"/>
        <v>-3.7661344823462839E-2</v>
      </c>
    </row>
    <row r="84" spans="1:11" x14ac:dyDescent="0.2">
      <c r="A84" s="10"/>
      <c r="B84" s="10">
        <f>+'Aggregate Screens'!A79</f>
        <v>176</v>
      </c>
      <c r="C84" s="10" t="str">
        <f>+'Aggregate Screens'!B79</f>
        <v>TACOMA GENERAL/ALLENMORE HOSPITAL</v>
      </c>
      <c r="D84" s="10">
        <f>ROUND(SUM('Aggregate Screens'!T79:U79),0)</f>
        <v>130166957</v>
      </c>
      <c r="E84" s="13">
        <f>ROUND(+'Aggregate Screens'!AN79,0)</f>
        <v>40195</v>
      </c>
      <c r="F84" s="11">
        <f t="shared" si="3"/>
        <v>3238.39</v>
      </c>
      <c r="G84" s="10">
        <f>ROUND(SUM('Aggregate Screens'!T185:U185),0)</f>
        <v>166298648</v>
      </c>
      <c r="H84" s="13">
        <f>ROUND(+'Aggregate Screens'!AN185,0)</f>
        <v>44924</v>
      </c>
      <c r="I84" s="11">
        <f t="shared" si="4"/>
        <v>3701.78</v>
      </c>
      <c r="K84" s="12">
        <f t="shared" si="5"/>
        <v>0.14309270964893051</v>
      </c>
    </row>
    <row r="85" spans="1:11" x14ac:dyDescent="0.2">
      <c r="A85" s="10"/>
      <c r="B85" s="10">
        <f>+'Aggregate Screens'!A80</f>
        <v>180</v>
      </c>
      <c r="C85" s="10" t="str">
        <f>+'Aggregate Screens'!B80</f>
        <v>VALLEY HOSPITAL</v>
      </c>
      <c r="D85" s="10">
        <f>ROUND(SUM('Aggregate Screens'!T80:U80),0)</f>
        <v>8520530</v>
      </c>
      <c r="E85" s="13">
        <f>ROUND(+'Aggregate Screens'!AN80,0)</f>
        <v>11541</v>
      </c>
      <c r="F85" s="11">
        <f t="shared" si="3"/>
        <v>738.28</v>
      </c>
      <c r="G85" s="10">
        <f>ROUND(SUM('Aggregate Screens'!T186:U186),0)</f>
        <v>8286037</v>
      </c>
      <c r="H85" s="13">
        <f>ROUND(+'Aggregate Screens'!AN186,0)</f>
        <v>11207</v>
      </c>
      <c r="I85" s="11">
        <f t="shared" si="4"/>
        <v>739.36</v>
      </c>
      <c r="K85" s="12">
        <f t="shared" si="5"/>
        <v>1.4628596196566424E-3</v>
      </c>
    </row>
    <row r="86" spans="1:11" x14ac:dyDescent="0.2">
      <c r="A86" s="10"/>
      <c r="B86" s="10">
        <f>+'Aggregate Screens'!A81</f>
        <v>183</v>
      </c>
      <c r="C86" s="10" t="str">
        <f>+'Aggregate Screens'!B81</f>
        <v>MULTICARE AUBURN MEDICAL CENTER</v>
      </c>
      <c r="D86" s="10">
        <f>ROUND(SUM('Aggregate Screens'!T81:U81),0)</f>
        <v>34549093</v>
      </c>
      <c r="E86" s="13">
        <f>ROUND(+'Aggregate Screens'!AN81,0)</f>
        <v>10939</v>
      </c>
      <c r="F86" s="11">
        <f t="shared" si="3"/>
        <v>3158.34</v>
      </c>
      <c r="G86" s="10">
        <f>ROUND(SUM('Aggregate Screens'!T187:U187),0)</f>
        <v>34101721</v>
      </c>
      <c r="H86" s="13">
        <f>ROUND(+'Aggregate Screens'!AN187,0)</f>
        <v>12923</v>
      </c>
      <c r="I86" s="11">
        <f t="shared" si="4"/>
        <v>2638.84</v>
      </c>
      <c r="K86" s="12">
        <f t="shared" si="5"/>
        <v>-0.16448514092846245</v>
      </c>
    </row>
    <row r="87" spans="1:11" x14ac:dyDescent="0.2">
      <c r="A87" s="10"/>
      <c r="B87" s="10">
        <f>+'Aggregate Screens'!A82</f>
        <v>186</v>
      </c>
      <c r="C87" s="10" t="str">
        <f>+'Aggregate Screens'!B82</f>
        <v>SUMMIT PACIFIC MEDICAL CENTER</v>
      </c>
      <c r="D87" s="10">
        <f>ROUND(SUM('Aggregate Screens'!T82:U82),0)</f>
        <v>2413897</v>
      </c>
      <c r="E87" s="13">
        <f>ROUND(+'Aggregate Screens'!AN82,0)</f>
        <v>1607</v>
      </c>
      <c r="F87" s="11">
        <f t="shared" si="3"/>
        <v>1502.11</v>
      </c>
      <c r="G87" s="10">
        <f>ROUND(SUM('Aggregate Screens'!T188:U188),0)</f>
        <v>3226678</v>
      </c>
      <c r="H87" s="13">
        <f>ROUND(+'Aggregate Screens'!AN188,0)</f>
        <v>1756</v>
      </c>
      <c r="I87" s="11">
        <f t="shared" si="4"/>
        <v>1837.52</v>
      </c>
      <c r="K87" s="12">
        <f t="shared" si="5"/>
        <v>0.2232925684537086</v>
      </c>
    </row>
    <row r="88" spans="1:11" x14ac:dyDescent="0.2">
      <c r="A88" s="10"/>
      <c r="B88" s="10">
        <f>+'Aggregate Screens'!A83</f>
        <v>191</v>
      </c>
      <c r="C88" s="10" t="str">
        <f>+'Aggregate Screens'!B83</f>
        <v>PROVIDENCE CENTRALIA HOSPITAL</v>
      </c>
      <c r="D88" s="10">
        <f>ROUND(SUM('Aggregate Screens'!T83:U83),0)</f>
        <v>9008019</v>
      </c>
      <c r="E88" s="13">
        <f>ROUND(+'Aggregate Screens'!AN83,0)</f>
        <v>11395</v>
      </c>
      <c r="F88" s="11">
        <f t="shared" si="3"/>
        <v>790.52</v>
      </c>
      <c r="G88" s="10">
        <f>ROUND(SUM('Aggregate Screens'!T189:U189),0)</f>
        <v>9759808</v>
      </c>
      <c r="H88" s="13">
        <f>ROUND(+'Aggregate Screens'!AN189,0)</f>
        <v>13074</v>
      </c>
      <c r="I88" s="11">
        <f t="shared" si="4"/>
        <v>746.51</v>
      </c>
      <c r="K88" s="12">
        <f t="shared" si="5"/>
        <v>-5.5672215756717103E-2</v>
      </c>
    </row>
    <row r="89" spans="1:11" x14ac:dyDescent="0.2">
      <c r="A89" s="10"/>
      <c r="B89" s="10">
        <f>+'Aggregate Screens'!A84</f>
        <v>193</v>
      </c>
      <c r="C89" s="10" t="str">
        <f>+'Aggregate Screens'!B84</f>
        <v>PROVIDENCE MOUNT CARMEL HOSPITAL</v>
      </c>
      <c r="D89" s="10">
        <f>ROUND(SUM('Aggregate Screens'!T84:U84),0)</f>
        <v>15746240</v>
      </c>
      <c r="E89" s="13">
        <f>ROUND(+'Aggregate Screens'!AN84,0)</f>
        <v>3716</v>
      </c>
      <c r="F89" s="11">
        <f t="shared" si="3"/>
        <v>4237.42</v>
      </c>
      <c r="G89" s="10">
        <f>ROUND(SUM('Aggregate Screens'!T190:U190),0)</f>
        <v>3178343</v>
      </c>
      <c r="H89" s="13">
        <f>ROUND(+'Aggregate Screens'!AN190,0)</f>
        <v>3487</v>
      </c>
      <c r="I89" s="11">
        <f t="shared" si="4"/>
        <v>911.48</v>
      </c>
      <c r="K89" s="12">
        <f t="shared" si="5"/>
        <v>-0.78489741399247659</v>
      </c>
    </row>
    <row r="90" spans="1:11" x14ac:dyDescent="0.2">
      <c r="A90" s="10"/>
      <c r="B90" s="10">
        <f>+'Aggregate Screens'!A85</f>
        <v>194</v>
      </c>
      <c r="C90" s="10" t="str">
        <f>+'Aggregate Screens'!B85</f>
        <v>PROVIDENCE ST JOSEPHS HOSPITAL</v>
      </c>
      <c r="D90" s="10">
        <f>ROUND(SUM('Aggregate Screens'!T85:U85),0)</f>
        <v>7597158</v>
      </c>
      <c r="E90" s="13">
        <f>ROUND(+'Aggregate Screens'!AN85,0)</f>
        <v>1137</v>
      </c>
      <c r="F90" s="11">
        <f t="shared" si="3"/>
        <v>6681.76</v>
      </c>
      <c r="G90" s="10">
        <f>ROUND(SUM('Aggregate Screens'!T191:U191),0)</f>
        <v>1683576</v>
      </c>
      <c r="H90" s="13">
        <f>ROUND(+'Aggregate Screens'!AN191,0)</f>
        <v>1220</v>
      </c>
      <c r="I90" s="11">
        <f t="shared" si="4"/>
        <v>1379.98</v>
      </c>
      <c r="K90" s="12">
        <f t="shared" si="5"/>
        <v>-0.79347058260099135</v>
      </c>
    </row>
    <row r="91" spans="1:11" x14ac:dyDescent="0.2">
      <c r="A91" s="10"/>
      <c r="B91" s="10">
        <f>+'Aggregate Screens'!A86</f>
        <v>195</v>
      </c>
      <c r="C91" s="10" t="str">
        <f>+'Aggregate Screens'!B86</f>
        <v>SNOQUALMIE VALLEY HOSPITAL</v>
      </c>
      <c r="D91" s="10">
        <f>ROUND(SUM('Aggregate Screens'!T86:U86),0)</f>
        <v>2057906</v>
      </c>
      <c r="E91" s="13">
        <f>ROUND(+'Aggregate Screens'!AN86,0)</f>
        <v>290</v>
      </c>
      <c r="F91" s="11">
        <f t="shared" si="3"/>
        <v>7096.23</v>
      </c>
      <c r="G91" s="10">
        <f>ROUND(SUM('Aggregate Screens'!T192:U192),0)</f>
        <v>2429291</v>
      </c>
      <c r="H91" s="13">
        <f>ROUND(+'Aggregate Screens'!AN192,0)</f>
        <v>4172</v>
      </c>
      <c r="I91" s="11">
        <f t="shared" si="4"/>
        <v>582.28</v>
      </c>
      <c r="K91" s="12">
        <f t="shared" si="5"/>
        <v>-0.91794516243131918</v>
      </c>
    </row>
    <row r="92" spans="1:11" x14ac:dyDescent="0.2">
      <c r="A92" s="10"/>
      <c r="B92" s="10">
        <f>+'Aggregate Screens'!A87</f>
        <v>197</v>
      </c>
      <c r="C92" s="10" t="str">
        <f>+'Aggregate Screens'!B87</f>
        <v>CAPITAL MEDICAL CENTER</v>
      </c>
      <c r="D92" s="10">
        <f>ROUND(SUM('Aggregate Screens'!T87:U87),0)</f>
        <v>8850389</v>
      </c>
      <c r="E92" s="13">
        <f>ROUND(+'Aggregate Screens'!AN87,0)</f>
        <v>10782</v>
      </c>
      <c r="F92" s="11">
        <f t="shared" si="3"/>
        <v>820.85</v>
      </c>
      <c r="G92" s="10">
        <f>ROUND(SUM('Aggregate Screens'!T193:U193),0)</f>
        <v>8558768</v>
      </c>
      <c r="H92" s="13">
        <f>ROUND(+'Aggregate Screens'!AN193,0)</f>
        <v>10932</v>
      </c>
      <c r="I92" s="11">
        <f t="shared" si="4"/>
        <v>782.91</v>
      </c>
      <c r="K92" s="12">
        <f t="shared" si="5"/>
        <v>-4.6220381312054637E-2</v>
      </c>
    </row>
    <row r="93" spans="1:11" x14ac:dyDescent="0.2">
      <c r="A93" s="10"/>
      <c r="B93" s="10">
        <f>+'Aggregate Screens'!A88</f>
        <v>198</v>
      </c>
      <c r="C93" s="10" t="str">
        <f>+'Aggregate Screens'!B88</f>
        <v>SUNNYSIDE COMMUNITY HOSPITAL</v>
      </c>
      <c r="D93" s="10">
        <f>ROUND(SUM('Aggregate Screens'!T88:U88),0)</f>
        <v>12286441</v>
      </c>
      <c r="E93" s="13">
        <f>ROUND(+'Aggregate Screens'!AN88,0)</f>
        <v>4751</v>
      </c>
      <c r="F93" s="11">
        <f t="shared" si="3"/>
        <v>2586.0700000000002</v>
      </c>
      <c r="G93" s="10">
        <f>ROUND(SUM('Aggregate Screens'!T194:U194),0)</f>
        <v>14853409</v>
      </c>
      <c r="H93" s="13">
        <f>ROUND(+'Aggregate Screens'!AN194,0)</f>
        <v>6879</v>
      </c>
      <c r="I93" s="11">
        <f t="shared" si="4"/>
        <v>2159.2399999999998</v>
      </c>
      <c r="K93" s="12">
        <f t="shared" si="5"/>
        <v>-0.16504966996253012</v>
      </c>
    </row>
    <row r="94" spans="1:11" x14ac:dyDescent="0.2">
      <c r="A94" s="10"/>
      <c r="B94" s="10">
        <f>+'Aggregate Screens'!A89</f>
        <v>199</v>
      </c>
      <c r="C94" s="10" t="str">
        <f>+'Aggregate Screens'!B89</f>
        <v>TOPPENISH COMMUNITY HOSPITAL</v>
      </c>
      <c r="D94" s="10">
        <f>ROUND(SUM('Aggregate Screens'!T89:U89),0)</f>
        <v>2058460</v>
      </c>
      <c r="E94" s="13">
        <f>ROUND(+'Aggregate Screens'!AN89,0)</f>
        <v>2379</v>
      </c>
      <c r="F94" s="11">
        <f t="shared" si="3"/>
        <v>865.26</v>
      </c>
      <c r="G94" s="10">
        <f>ROUND(SUM('Aggregate Screens'!T195:U195),0)</f>
        <v>3592223</v>
      </c>
      <c r="H94" s="13">
        <f>ROUND(+'Aggregate Screens'!AN195,0)</f>
        <v>2641</v>
      </c>
      <c r="I94" s="11">
        <f t="shared" si="4"/>
        <v>1360.18</v>
      </c>
      <c r="K94" s="12">
        <f t="shared" si="5"/>
        <v>0.57198992210433874</v>
      </c>
    </row>
    <row r="95" spans="1:11" x14ac:dyDescent="0.2">
      <c r="A95" s="10"/>
      <c r="B95" s="10">
        <f>+'Aggregate Screens'!A90</f>
        <v>201</v>
      </c>
      <c r="C95" s="10" t="str">
        <f>+'Aggregate Screens'!B90</f>
        <v>ST FRANCIS COMMUNITY HOSPITAL</v>
      </c>
      <c r="D95" s="10">
        <f>ROUND(SUM('Aggregate Screens'!T90:U90),0)</f>
        <v>35911962</v>
      </c>
      <c r="E95" s="13">
        <f>ROUND(+'Aggregate Screens'!AN90,0)</f>
        <v>13448</v>
      </c>
      <c r="F95" s="11">
        <f t="shared" si="3"/>
        <v>2670.43</v>
      </c>
      <c r="G95" s="10">
        <f>ROUND(SUM('Aggregate Screens'!T196:U196),0)</f>
        <v>36762128</v>
      </c>
      <c r="H95" s="13">
        <f>ROUND(+'Aggregate Screens'!AN196,0)</f>
        <v>16937</v>
      </c>
      <c r="I95" s="11">
        <f t="shared" si="4"/>
        <v>2170.52</v>
      </c>
      <c r="K95" s="12">
        <f t="shared" si="5"/>
        <v>-0.1872020610912849</v>
      </c>
    </row>
    <row r="96" spans="1:11" x14ac:dyDescent="0.2">
      <c r="A96" s="10"/>
      <c r="B96" s="10">
        <f>+'Aggregate Screens'!A91</f>
        <v>202</v>
      </c>
      <c r="C96" s="10" t="str">
        <f>+'Aggregate Screens'!B91</f>
        <v>REGIONAL HOSPITAL</v>
      </c>
      <c r="D96" s="10">
        <f>ROUND(SUM('Aggregate Screens'!T91:U91),0)</f>
        <v>2048186</v>
      </c>
      <c r="E96" s="13">
        <f>ROUND(+'Aggregate Screens'!AN91,0)</f>
        <v>357</v>
      </c>
      <c r="F96" s="11">
        <f t="shared" si="3"/>
        <v>5737.22</v>
      </c>
      <c r="G96" s="10">
        <f>ROUND(SUM('Aggregate Screens'!T197:U197),0)</f>
        <v>3857052</v>
      </c>
      <c r="H96" s="13">
        <f>ROUND(+'Aggregate Screens'!AN197,0)</f>
        <v>663</v>
      </c>
      <c r="I96" s="11">
        <f t="shared" si="4"/>
        <v>5817.57</v>
      </c>
      <c r="K96" s="12">
        <f t="shared" si="5"/>
        <v>1.40050407688741E-2</v>
      </c>
    </row>
    <row r="97" spans="1:11" x14ac:dyDescent="0.2">
      <c r="A97" s="10"/>
      <c r="B97" s="10">
        <f>+'Aggregate Screens'!A92</f>
        <v>204</v>
      </c>
      <c r="C97" s="10" t="str">
        <f>+'Aggregate Screens'!B92</f>
        <v>SEATTLE CANCER CARE ALLIANCE</v>
      </c>
      <c r="D97" s="10">
        <f>ROUND(SUM('Aggregate Screens'!T92:U92),0)</f>
        <v>128711900</v>
      </c>
      <c r="E97" s="13">
        <f>ROUND(+'Aggregate Screens'!AN92,0)</f>
        <v>14365</v>
      </c>
      <c r="F97" s="11">
        <f t="shared" si="3"/>
        <v>8960.1</v>
      </c>
      <c r="G97" s="10">
        <f>ROUND(SUM('Aggregate Screens'!T198:U198),0)</f>
        <v>132126031</v>
      </c>
      <c r="H97" s="13">
        <f>ROUND(+'Aggregate Screens'!AN198,0)</f>
        <v>15771</v>
      </c>
      <c r="I97" s="11">
        <f t="shared" si="4"/>
        <v>8377.7800000000007</v>
      </c>
      <c r="K97" s="12">
        <f t="shared" si="5"/>
        <v>-6.4990346089887407E-2</v>
      </c>
    </row>
    <row r="98" spans="1:11" x14ac:dyDescent="0.2">
      <c r="A98" s="10"/>
      <c r="B98" s="10">
        <f>+'Aggregate Screens'!A93</f>
        <v>205</v>
      </c>
      <c r="C98" s="10" t="str">
        <f>+'Aggregate Screens'!B93</f>
        <v>WENATCHEE VALLEY HOSPITAL</v>
      </c>
      <c r="D98" s="10">
        <f>ROUND(SUM('Aggregate Screens'!T93:U93),0)</f>
        <v>12784867</v>
      </c>
      <c r="E98" s="13">
        <f>ROUND(+'Aggregate Screens'!AN93,0)</f>
        <v>27379</v>
      </c>
      <c r="F98" s="11">
        <f t="shared" si="3"/>
        <v>466.96</v>
      </c>
      <c r="G98" s="10">
        <f>ROUND(SUM('Aggregate Screens'!T199:U199),0)</f>
        <v>14086727</v>
      </c>
      <c r="H98" s="13">
        <f>ROUND(+'Aggregate Screens'!AN199,0)</f>
        <v>24216</v>
      </c>
      <c r="I98" s="11">
        <f t="shared" si="4"/>
        <v>581.71</v>
      </c>
      <c r="K98" s="12">
        <f t="shared" si="5"/>
        <v>0.24573839301010802</v>
      </c>
    </row>
    <row r="99" spans="1:11" x14ac:dyDescent="0.2">
      <c r="A99" s="10"/>
      <c r="B99" s="10">
        <f>+'Aggregate Screens'!A94</f>
        <v>206</v>
      </c>
      <c r="C99" s="10" t="str">
        <f>+'Aggregate Screens'!B94</f>
        <v>PEACEHEALTH UNITED GENERAL MEDICAL CENTER</v>
      </c>
      <c r="D99" s="10">
        <f>ROUND(SUM('Aggregate Screens'!T94:U94),0)</f>
        <v>2128032</v>
      </c>
      <c r="E99" s="13">
        <f>ROUND(+'Aggregate Screens'!AN94,0)</f>
        <v>838</v>
      </c>
      <c r="F99" s="11">
        <f t="shared" si="3"/>
        <v>2539.42</v>
      </c>
      <c r="G99" s="10">
        <f>ROUND(SUM('Aggregate Screens'!T200:U200),0)</f>
        <v>11983913</v>
      </c>
      <c r="H99" s="13">
        <f>ROUND(+'Aggregate Screens'!AN200,0)</f>
        <v>3056</v>
      </c>
      <c r="I99" s="11">
        <f t="shared" si="4"/>
        <v>3921.44</v>
      </c>
      <c r="K99" s="12">
        <f t="shared" si="5"/>
        <v>0.54422663442833397</v>
      </c>
    </row>
    <row r="100" spans="1:11" x14ac:dyDescent="0.2">
      <c r="A100" s="10"/>
      <c r="B100" s="10">
        <f>+'Aggregate Screens'!A95</f>
        <v>207</v>
      </c>
      <c r="C100" s="10" t="str">
        <f>+'Aggregate Screens'!B95</f>
        <v>SKAGIT VALLEY HOSPITAL</v>
      </c>
      <c r="D100" s="10">
        <f>ROUND(SUM('Aggregate Screens'!T95:U95),0)</f>
        <v>39698388</v>
      </c>
      <c r="E100" s="13">
        <f>ROUND(+'Aggregate Screens'!AN95,0)</f>
        <v>21501</v>
      </c>
      <c r="F100" s="11">
        <f t="shared" si="3"/>
        <v>1846.35</v>
      </c>
      <c r="G100" s="10">
        <f>ROUND(SUM('Aggregate Screens'!T201:U201),0)</f>
        <v>43541518</v>
      </c>
      <c r="H100" s="13">
        <f>ROUND(+'Aggregate Screens'!AN201,0)</f>
        <v>19905</v>
      </c>
      <c r="I100" s="11">
        <f t="shared" si="4"/>
        <v>2187.4699999999998</v>
      </c>
      <c r="K100" s="12">
        <f t="shared" si="5"/>
        <v>0.18475370325236273</v>
      </c>
    </row>
    <row r="101" spans="1:11" x14ac:dyDescent="0.2">
      <c r="A101" s="10"/>
      <c r="B101" s="10">
        <f>+'Aggregate Screens'!A96</f>
        <v>208</v>
      </c>
      <c r="C101" s="10" t="str">
        <f>+'Aggregate Screens'!B96</f>
        <v>LEGACY SALMON CREEK HOSPITAL</v>
      </c>
      <c r="D101" s="10">
        <f>ROUND(SUM('Aggregate Screens'!T96:U96),0)</f>
        <v>10439941</v>
      </c>
      <c r="E101" s="13">
        <f>ROUND(+'Aggregate Screens'!AN96,0)</f>
        <v>19284</v>
      </c>
      <c r="F101" s="11">
        <f t="shared" si="3"/>
        <v>541.38</v>
      </c>
      <c r="G101" s="10">
        <f>ROUND(SUM('Aggregate Screens'!T202:U202),0)</f>
        <v>18122336</v>
      </c>
      <c r="H101" s="13">
        <f>ROUND(+'Aggregate Screens'!AN202,0)</f>
        <v>23709</v>
      </c>
      <c r="I101" s="11">
        <f t="shared" si="4"/>
        <v>764.37</v>
      </c>
      <c r="K101" s="12">
        <f t="shared" si="5"/>
        <v>0.4118918319849274</v>
      </c>
    </row>
    <row r="102" spans="1:11" x14ac:dyDescent="0.2">
      <c r="A102" s="10"/>
      <c r="B102" s="10">
        <f>+'Aggregate Screens'!A97</f>
        <v>209</v>
      </c>
      <c r="C102" s="10" t="str">
        <f>+'Aggregate Screens'!B97</f>
        <v>ST ANTHONY HOSPITAL</v>
      </c>
      <c r="D102" s="10">
        <f>ROUND(SUM('Aggregate Screens'!T97:U97),0)</f>
        <v>15415958</v>
      </c>
      <c r="E102" s="13">
        <f>ROUND(+'Aggregate Screens'!AN97,0)</f>
        <v>9720</v>
      </c>
      <c r="F102" s="11">
        <f t="shared" si="3"/>
        <v>1586</v>
      </c>
      <c r="G102" s="10">
        <f>ROUND(SUM('Aggregate Screens'!T203:U203),0)</f>
        <v>14353625</v>
      </c>
      <c r="H102" s="13">
        <f>ROUND(+'Aggregate Screens'!AN203,0)</f>
        <v>10979</v>
      </c>
      <c r="I102" s="11">
        <f t="shared" si="4"/>
        <v>1307.3699999999999</v>
      </c>
      <c r="K102" s="12">
        <f t="shared" si="5"/>
        <v>-0.1756809583858765</v>
      </c>
    </row>
    <row r="103" spans="1:11" x14ac:dyDescent="0.2">
      <c r="A103" s="10"/>
      <c r="B103" s="10">
        <f>+'Aggregate Screens'!A98</f>
        <v>210</v>
      </c>
      <c r="C103" s="10" t="str">
        <f>+'Aggregate Screens'!B98</f>
        <v>SWEDISH MEDICAL CENTER - ISSAQUAH CAMPUS</v>
      </c>
      <c r="D103" s="10">
        <f>ROUND(SUM('Aggregate Screens'!T98:U98),0)</f>
        <v>11345653</v>
      </c>
      <c r="E103" s="13">
        <f>ROUND(+'Aggregate Screens'!AN98,0)</f>
        <v>9423</v>
      </c>
      <c r="F103" s="11">
        <f t="shared" si="3"/>
        <v>1204.04</v>
      </c>
      <c r="G103" s="10">
        <f>ROUND(SUM('Aggregate Screens'!T204:U204),0)</f>
        <v>11692542</v>
      </c>
      <c r="H103" s="13">
        <f>ROUND(+'Aggregate Screens'!AN204,0)</f>
        <v>13006</v>
      </c>
      <c r="I103" s="11">
        <f t="shared" si="4"/>
        <v>899.01</v>
      </c>
      <c r="K103" s="12">
        <f t="shared" si="5"/>
        <v>-0.25333875950965079</v>
      </c>
    </row>
    <row r="104" spans="1:11" x14ac:dyDescent="0.2">
      <c r="A104" s="10"/>
      <c r="B104" s="10">
        <f>+'Aggregate Screens'!A99</f>
        <v>211</v>
      </c>
      <c r="C104" s="10" t="str">
        <f>+'Aggregate Screens'!B99</f>
        <v>PEACEHEALTH PEACE ISLAND MEDICAL CENTER</v>
      </c>
      <c r="D104" s="10">
        <f>ROUND(SUM('Aggregate Screens'!T99:U99),0)</f>
        <v>2794717</v>
      </c>
      <c r="E104" s="13">
        <f>ROUND(+'Aggregate Screens'!AN99,0)</f>
        <v>886</v>
      </c>
      <c r="F104" s="11">
        <f t="shared" si="3"/>
        <v>3154.31</v>
      </c>
      <c r="G104" s="10">
        <f>ROUND(SUM('Aggregate Screens'!T205:U205),0)</f>
        <v>4111751</v>
      </c>
      <c r="H104" s="13">
        <f>ROUND(+'Aggregate Screens'!AN205,0)</f>
        <v>1050</v>
      </c>
      <c r="I104" s="11">
        <f t="shared" si="4"/>
        <v>3915.95</v>
      </c>
      <c r="K104" s="12">
        <f t="shared" si="5"/>
        <v>0.2414600974539598</v>
      </c>
    </row>
    <row r="105" spans="1:11" x14ac:dyDescent="0.2">
      <c r="A105" s="10"/>
      <c r="B105" s="10">
        <f>+'Aggregate Screens'!A100</f>
        <v>904</v>
      </c>
      <c r="C105" s="10" t="str">
        <f>+'Aggregate Screens'!B100</f>
        <v>BHC FAIRFAX HOSPITAL</v>
      </c>
      <c r="D105" s="10">
        <f>ROUND(SUM('Aggregate Screens'!T100:U100),0)</f>
        <v>2167609</v>
      </c>
      <c r="E105" s="13">
        <f>ROUND(+'Aggregate Screens'!AN100,0)</f>
        <v>2770</v>
      </c>
      <c r="F105" s="11">
        <f t="shared" si="3"/>
        <v>782.53</v>
      </c>
      <c r="G105" s="10">
        <f>ROUND(SUM('Aggregate Screens'!T206:U206),0)</f>
        <v>2341749</v>
      </c>
      <c r="H105" s="13">
        <f>ROUND(+'Aggregate Screens'!AN206,0)</f>
        <v>3639</v>
      </c>
      <c r="I105" s="11">
        <f t="shared" si="4"/>
        <v>643.51</v>
      </c>
      <c r="K105" s="12">
        <f t="shared" si="5"/>
        <v>-0.1776545308167099</v>
      </c>
    </row>
    <row r="106" spans="1:11" x14ac:dyDescent="0.2">
      <c r="A106" s="10"/>
      <c r="B106" s="10">
        <f>+'Aggregate Screens'!A101</f>
        <v>915</v>
      </c>
      <c r="C106" s="10" t="str">
        <f>+'Aggregate Screens'!B101</f>
        <v>LOURDES COUNSELING CENTER</v>
      </c>
      <c r="D106" s="10">
        <f>ROUND(SUM('Aggregate Screens'!T101:U101),0)</f>
        <v>501089</v>
      </c>
      <c r="E106" s="13">
        <f>ROUND(+'Aggregate Screens'!AN101,0)</f>
        <v>702</v>
      </c>
      <c r="F106" s="11">
        <f t="shared" si="3"/>
        <v>713.8</v>
      </c>
      <c r="G106" s="10">
        <f>ROUND(SUM('Aggregate Screens'!T207:U207),0)</f>
        <v>762265</v>
      </c>
      <c r="H106" s="13">
        <f>ROUND(+'Aggregate Screens'!AN207,0)</f>
        <v>845</v>
      </c>
      <c r="I106" s="11">
        <f t="shared" si="4"/>
        <v>902.09</v>
      </c>
      <c r="K106" s="12">
        <f t="shared" si="5"/>
        <v>0.26378537405435698</v>
      </c>
    </row>
    <row r="107" spans="1:11" x14ac:dyDescent="0.2">
      <c r="A107" s="10"/>
      <c r="B107" s="10">
        <f>+'Aggregate Screens'!A102</f>
        <v>919</v>
      </c>
      <c r="C107" s="10" t="str">
        <f>+'Aggregate Screens'!B102</f>
        <v>NAVOS</v>
      </c>
      <c r="D107" s="10">
        <f>ROUND(SUM('Aggregate Screens'!T102:U102),0)</f>
        <v>269135</v>
      </c>
      <c r="E107" s="13">
        <f>ROUND(+'Aggregate Screens'!AN102,0)</f>
        <v>688</v>
      </c>
      <c r="F107" s="11">
        <f t="shared" si="3"/>
        <v>391.18</v>
      </c>
      <c r="G107" s="10">
        <f>ROUND(SUM('Aggregate Screens'!T208:U208),0)</f>
        <v>299988</v>
      </c>
      <c r="H107" s="13">
        <f>ROUND(+'Aggregate Screens'!AN208,0)</f>
        <v>568</v>
      </c>
      <c r="I107" s="11">
        <f t="shared" si="4"/>
        <v>528.15</v>
      </c>
      <c r="K107" s="12">
        <f t="shared" si="5"/>
        <v>0.3501457129710106</v>
      </c>
    </row>
    <row r="108" spans="1:11" x14ac:dyDescent="0.2">
      <c r="A108" s="10"/>
      <c r="B108" s="10">
        <f>+'Aggregate Screens'!A103</f>
        <v>921</v>
      </c>
      <c r="C108" s="10" t="str">
        <f>+'Aggregate Screens'!B103</f>
        <v>Cascade Behavioral Health</v>
      </c>
      <c r="D108" s="10">
        <f>ROUND(SUM('Aggregate Screens'!T103:U103),0)</f>
        <v>1272454</v>
      </c>
      <c r="E108" s="13">
        <f>ROUND(+'Aggregate Screens'!AN103,0)</f>
        <v>664</v>
      </c>
      <c r="F108" s="11">
        <f t="shared" si="3"/>
        <v>1916.35</v>
      </c>
      <c r="G108" s="10">
        <f>ROUND(SUM('Aggregate Screens'!T209:U209),0)</f>
        <v>1693876</v>
      </c>
      <c r="H108" s="13">
        <f>ROUND(+'Aggregate Screens'!AN209,0)</f>
        <v>1144</v>
      </c>
      <c r="I108" s="11">
        <f t="shared" si="4"/>
        <v>1480.66</v>
      </c>
      <c r="K108" s="12">
        <f t="shared" si="5"/>
        <v>-0.22735408458788831</v>
      </c>
    </row>
    <row r="109" spans="1:11" x14ac:dyDescent="0.2">
      <c r="B109" s="10">
        <f>+'Aggregate Screens'!A104</f>
        <v>922</v>
      </c>
      <c r="C109" s="10" t="str">
        <f>+'Aggregate Screens'!B104</f>
        <v>FAIRFAX EVERETT</v>
      </c>
      <c r="D109" s="10">
        <f>ROUND(SUM('Aggregate Screens'!T104:U104),0)</f>
        <v>124742</v>
      </c>
      <c r="E109" s="13">
        <f>ROUND(+'Aggregate Screens'!AN104,0)</f>
        <v>113</v>
      </c>
      <c r="F109" s="11">
        <f t="shared" si="3"/>
        <v>1103.9100000000001</v>
      </c>
      <c r="G109" s="10">
        <f>ROUND(SUM('Aggregate Screens'!T210:U210),0)</f>
        <v>504092</v>
      </c>
      <c r="H109" s="13">
        <f>ROUND(+'Aggregate Screens'!AN210,0)</f>
        <v>401</v>
      </c>
      <c r="I109" s="11">
        <f t="shared" si="4"/>
        <v>1257.0899999999999</v>
      </c>
      <c r="K109" s="12">
        <f t="shared" si="5"/>
        <v>0.13876131206348319</v>
      </c>
    </row>
  </sheetData>
  <phoneticPr fontId="0" type="noConversion"/>
  <printOptions horizontalCentered="1" verticalCentered="1" gridLines="1"/>
  <pageMargins left="0" right="0" top="0" bottom="0" header="0" footer="0"/>
  <pageSetup paperSize="5" scale="7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9"/>
  <sheetViews>
    <sheetView zoomScale="75" workbookViewId="0">
      <selection activeCell="C31" sqref="C31"/>
    </sheetView>
  </sheetViews>
  <sheetFormatPr defaultRowHeight="12" x14ac:dyDescent="0.2"/>
  <cols>
    <col min="1" max="1" width="7.21875" customWidth="1"/>
    <col min="2" max="2" width="6.109375" bestFit="1" customWidth="1"/>
    <col min="3" max="3" width="41.88671875" bestFit="1" customWidth="1"/>
    <col min="4" max="4" width="10.88671875" bestFit="1" customWidth="1"/>
    <col min="5" max="5" width="7.88671875" bestFit="1" customWidth="1"/>
    <col min="6" max="6" width="8.88671875" bestFit="1" customWidth="1"/>
    <col min="7" max="7" width="10.88671875" bestFit="1" customWidth="1"/>
    <col min="8" max="8" width="7.88671875" bestFit="1" customWidth="1"/>
    <col min="9" max="9" width="8.88671875" bestFit="1" customWidth="1"/>
    <col min="10" max="10" width="2.6640625" customWidth="1"/>
    <col min="11" max="11" width="9.109375" bestFit="1" customWidth="1"/>
  </cols>
  <sheetData>
    <row r="1" spans="1:11" x14ac:dyDescent="0.2">
      <c r="A1" s="9" t="s">
        <v>42</v>
      </c>
      <c r="B1" s="6"/>
      <c r="C1" s="6"/>
      <c r="D1" s="6"/>
      <c r="E1" s="6"/>
      <c r="F1" s="7"/>
      <c r="G1" s="6"/>
      <c r="H1" s="6"/>
      <c r="I1" s="6"/>
    </row>
    <row r="2" spans="1:11" x14ac:dyDescent="0.2">
      <c r="A2" s="4"/>
      <c r="F2" s="2"/>
      <c r="K2" s="5" t="s">
        <v>71</v>
      </c>
    </row>
    <row r="3" spans="1:11" x14ac:dyDescent="0.2">
      <c r="A3" s="4"/>
      <c r="D3" s="3"/>
      <c r="F3" s="2"/>
      <c r="K3">
        <v>26</v>
      </c>
    </row>
    <row r="4" spans="1:11" x14ac:dyDescent="0.2">
      <c r="A4" s="7" t="s">
        <v>29</v>
      </c>
      <c r="B4" s="6"/>
      <c r="C4" s="6"/>
      <c r="D4" s="6"/>
      <c r="E4" s="7"/>
      <c r="F4" s="6"/>
      <c r="G4" s="6"/>
      <c r="H4" s="6"/>
      <c r="I4" s="6"/>
    </row>
    <row r="5" spans="1:11" x14ac:dyDescent="0.2">
      <c r="A5" s="7" t="s">
        <v>68</v>
      </c>
      <c r="B5" s="6"/>
      <c r="C5" s="6"/>
      <c r="D5" s="6"/>
      <c r="E5" s="7"/>
      <c r="F5" s="6"/>
      <c r="G5" s="6"/>
      <c r="H5" s="6"/>
      <c r="I5" s="6"/>
    </row>
    <row r="7" spans="1:11" x14ac:dyDescent="0.2">
      <c r="E7" s="76">
        <f>ROUND(+'Aggregate Screens'!C5,0)</f>
        <v>2014</v>
      </c>
      <c r="F7" s="5">
        <f>+E7</f>
        <v>2014</v>
      </c>
      <c r="G7" s="5"/>
      <c r="H7" s="2">
        <f>+F7+1</f>
        <v>2015</v>
      </c>
      <c r="I7" s="5">
        <f>+H7</f>
        <v>2015</v>
      </c>
    </row>
    <row r="8" spans="1:11" x14ac:dyDescent="0.2">
      <c r="A8" s="5"/>
      <c r="B8" s="5"/>
      <c r="C8" s="5"/>
      <c r="D8" s="2" t="s">
        <v>187</v>
      </c>
      <c r="F8" s="14" t="s">
        <v>182</v>
      </c>
      <c r="G8" s="2" t="s">
        <v>187</v>
      </c>
      <c r="I8" s="14" t="s">
        <v>182</v>
      </c>
      <c r="K8" s="5" t="s">
        <v>21</v>
      </c>
    </row>
    <row r="9" spans="1:11" x14ac:dyDescent="0.2">
      <c r="A9" s="5"/>
      <c r="B9" s="5" t="s">
        <v>51</v>
      </c>
      <c r="C9" s="5" t="s">
        <v>52</v>
      </c>
      <c r="D9" s="2" t="s">
        <v>43</v>
      </c>
      <c r="E9" s="2" t="s">
        <v>3</v>
      </c>
      <c r="F9" s="2" t="s">
        <v>3</v>
      </c>
      <c r="G9" s="2" t="s">
        <v>43</v>
      </c>
      <c r="H9" s="2" t="s">
        <v>3</v>
      </c>
      <c r="I9" s="2" t="s">
        <v>3</v>
      </c>
      <c r="K9" s="5" t="s">
        <v>181</v>
      </c>
    </row>
    <row r="10" spans="1:11" x14ac:dyDescent="0.2">
      <c r="B10">
        <f>+'Aggregate Screens'!A5</f>
        <v>1</v>
      </c>
      <c r="C10" t="str">
        <f>+'Aggregate Screens'!B5</f>
        <v>SWEDISH MEDICAL CENTER - FIRST HILL</v>
      </c>
      <c r="D10" s="10">
        <f>ROUND(+'Aggregate Screens'!V5,0)</f>
        <v>38504436</v>
      </c>
      <c r="E10" s="13">
        <f>ROUND(+'Aggregate Screens'!AN5,0)</f>
        <v>54386</v>
      </c>
      <c r="F10" s="11">
        <f>IF(D10=0,"",IF(E10=0,"",ROUND(D10/E10,2)))</f>
        <v>707.98</v>
      </c>
      <c r="G10" s="10">
        <f>ROUND(+'Aggregate Screens'!V111,0)</f>
        <v>36703921</v>
      </c>
      <c r="H10" s="13">
        <f>ROUND(+'Aggregate Screens'!AN111,0)</f>
        <v>67394</v>
      </c>
      <c r="I10" s="11">
        <f>IF(G10=0,"",IF(H10=0,"",ROUND(G10/H10,2)))</f>
        <v>544.62</v>
      </c>
      <c r="K10" s="12">
        <f>IF(D10=0,"",IF(E10=0,"",IF(G10=0,"",IF(H10=0,"",+I10/F10-1))))</f>
        <v>-0.23074098138365495</v>
      </c>
    </row>
    <row r="11" spans="1:11" x14ac:dyDescent="0.2">
      <c r="B11">
        <f>+'Aggregate Screens'!A6</f>
        <v>3</v>
      </c>
      <c r="C11" t="str">
        <f>+'Aggregate Screens'!B6</f>
        <v>SWEDISH MEDICAL CENTER - CHERRY HILL</v>
      </c>
      <c r="D11" s="10">
        <f>ROUND(+'Aggregate Screens'!V6,0)</f>
        <v>22276294</v>
      </c>
      <c r="E11" s="13">
        <f>ROUND(+'Aggregate Screens'!AN6,0)</f>
        <v>28590</v>
      </c>
      <c r="F11" s="11">
        <f t="shared" ref="F11:F74" si="0">IF(D11=0,"",IF(E11=0,"",ROUND(D11/E11,2)))</f>
        <v>779.16</v>
      </c>
      <c r="G11" s="10">
        <f>ROUND(+'Aggregate Screens'!V112,0)</f>
        <v>19402941</v>
      </c>
      <c r="H11" s="13">
        <f>ROUND(+'Aggregate Screens'!AN112,0)</f>
        <v>28638</v>
      </c>
      <c r="I11" s="11">
        <f t="shared" ref="I11:I74" si="1">IF(G11=0,"",IF(H11=0,"",ROUND(G11/H11,2)))</f>
        <v>677.52</v>
      </c>
      <c r="K11" s="12">
        <f t="shared" ref="K11:K74" si="2">IF(D11=0,"",IF(E11=0,"",IF(G11=0,"",IF(H11=0,"",+I11/F11-1))))</f>
        <v>-0.13044817495764671</v>
      </c>
    </row>
    <row r="12" spans="1:11" x14ac:dyDescent="0.2">
      <c r="B12">
        <f>+'Aggregate Screens'!A7</f>
        <v>8</v>
      </c>
      <c r="C12" t="str">
        <f>+'Aggregate Screens'!B7</f>
        <v>KLICKITAT VALLEY HEALTH</v>
      </c>
      <c r="D12" s="10">
        <f>ROUND(+'Aggregate Screens'!V7,0)</f>
        <v>1230871</v>
      </c>
      <c r="E12" s="13">
        <f>ROUND(+'Aggregate Screens'!AN7,0)</f>
        <v>1141</v>
      </c>
      <c r="F12" s="11">
        <f t="shared" si="0"/>
        <v>1078.77</v>
      </c>
      <c r="G12" s="10">
        <f>ROUND(+'Aggregate Screens'!V113,0)</f>
        <v>1300489</v>
      </c>
      <c r="H12" s="13">
        <f>ROUND(+'Aggregate Screens'!AN113,0)</f>
        <v>1089</v>
      </c>
      <c r="I12" s="11">
        <f t="shared" si="1"/>
        <v>1194.2</v>
      </c>
      <c r="K12" s="12">
        <f t="shared" si="2"/>
        <v>0.10700149244046475</v>
      </c>
    </row>
    <row r="13" spans="1:11" x14ac:dyDescent="0.2">
      <c r="B13">
        <f>+'Aggregate Screens'!A8</f>
        <v>10</v>
      </c>
      <c r="C13" t="str">
        <f>+'Aggregate Screens'!B8</f>
        <v>VIRGINIA MASON MEDICAL CENTER</v>
      </c>
      <c r="D13" s="10">
        <f>ROUND(+'Aggregate Screens'!V8,0)</f>
        <v>41832777</v>
      </c>
      <c r="E13" s="13">
        <f>ROUND(+'Aggregate Screens'!AN8,0)</f>
        <v>36445</v>
      </c>
      <c r="F13" s="11">
        <f t="shared" si="0"/>
        <v>1147.83</v>
      </c>
      <c r="G13" s="10">
        <f>ROUND(+'Aggregate Screens'!V114,0)</f>
        <v>44691780</v>
      </c>
      <c r="H13" s="13">
        <f>ROUND(+'Aggregate Screens'!AN114,0)</f>
        <v>67662</v>
      </c>
      <c r="I13" s="11">
        <f t="shared" si="1"/>
        <v>660.52</v>
      </c>
      <c r="K13" s="12">
        <f t="shared" si="2"/>
        <v>-0.42454893146197603</v>
      </c>
    </row>
    <row r="14" spans="1:11" x14ac:dyDescent="0.2">
      <c r="B14">
        <f>+'Aggregate Screens'!A9</f>
        <v>14</v>
      </c>
      <c r="C14" t="str">
        <f>+'Aggregate Screens'!B9</f>
        <v>SEATTLE CHILDRENS HOSPITAL</v>
      </c>
      <c r="D14" s="10">
        <f>ROUND(+'Aggregate Screens'!V9,0)</f>
        <v>62069424</v>
      </c>
      <c r="E14" s="13">
        <f>ROUND(+'Aggregate Screens'!AN9,0)</f>
        <v>31607</v>
      </c>
      <c r="F14" s="11">
        <f t="shared" si="0"/>
        <v>1963.79</v>
      </c>
      <c r="G14" s="10">
        <f>ROUND(+'Aggregate Screens'!V115,0)</f>
        <v>66638682</v>
      </c>
      <c r="H14" s="13">
        <f>ROUND(+'Aggregate Screens'!AN115,0)</f>
        <v>33789</v>
      </c>
      <c r="I14" s="11">
        <f t="shared" si="1"/>
        <v>1972.2</v>
      </c>
      <c r="K14" s="12">
        <f t="shared" si="2"/>
        <v>4.2825353016362477E-3</v>
      </c>
    </row>
    <row r="15" spans="1:11" x14ac:dyDescent="0.2">
      <c r="B15">
        <f>+'Aggregate Screens'!A10</f>
        <v>20</v>
      </c>
      <c r="C15" t="str">
        <f>+'Aggregate Screens'!B10</f>
        <v>GROUP HEALTH CENTRAL HOSPITAL</v>
      </c>
      <c r="D15" s="10">
        <f>ROUND(+'Aggregate Screens'!V10,0)</f>
        <v>790621</v>
      </c>
      <c r="E15" s="13">
        <f>ROUND(+'Aggregate Screens'!AN10,0)</f>
        <v>980</v>
      </c>
      <c r="F15" s="11">
        <f t="shared" si="0"/>
        <v>806.76</v>
      </c>
      <c r="G15" s="10">
        <f>ROUND(+'Aggregate Screens'!V116,0)</f>
        <v>774480</v>
      </c>
      <c r="H15" s="13">
        <f>ROUND(+'Aggregate Screens'!AN116,0)</f>
        <v>570</v>
      </c>
      <c r="I15" s="11">
        <f t="shared" si="1"/>
        <v>1358.74</v>
      </c>
      <c r="K15" s="12">
        <f t="shared" si="2"/>
        <v>0.68419356438098067</v>
      </c>
    </row>
    <row r="16" spans="1:11" x14ac:dyDescent="0.2">
      <c r="B16">
        <f>+'Aggregate Screens'!A11</f>
        <v>21</v>
      </c>
      <c r="C16" t="str">
        <f>+'Aggregate Screens'!B11</f>
        <v>NEWPORT HOSPITAL AND HEALTH SERVICES</v>
      </c>
      <c r="D16" s="10">
        <f>ROUND(+'Aggregate Screens'!V11,0)</f>
        <v>1082635</v>
      </c>
      <c r="E16" s="13">
        <f>ROUND(+'Aggregate Screens'!AN11,0)</f>
        <v>1785</v>
      </c>
      <c r="F16" s="11">
        <f t="shared" si="0"/>
        <v>606.52</v>
      </c>
      <c r="G16" s="10">
        <f>ROUND(+'Aggregate Screens'!V117,0)</f>
        <v>1107720</v>
      </c>
      <c r="H16" s="13">
        <f>ROUND(+'Aggregate Screens'!AN117,0)</f>
        <v>2056</v>
      </c>
      <c r="I16" s="11">
        <f t="shared" si="1"/>
        <v>538.77</v>
      </c>
      <c r="K16" s="12">
        <f t="shared" si="2"/>
        <v>-0.11170282925542441</v>
      </c>
    </row>
    <row r="17" spans="2:11" x14ac:dyDescent="0.2">
      <c r="B17">
        <f>+'Aggregate Screens'!A12</f>
        <v>22</v>
      </c>
      <c r="C17" t="str">
        <f>+'Aggregate Screens'!B12</f>
        <v>LOURDES MEDICAL CENTER</v>
      </c>
      <c r="D17" s="10">
        <f>ROUND(+'Aggregate Screens'!V12,0)</f>
        <v>1988392</v>
      </c>
      <c r="E17" s="13">
        <f>ROUND(+'Aggregate Screens'!AN12,0)</f>
        <v>5451</v>
      </c>
      <c r="F17" s="11">
        <f t="shared" si="0"/>
        <v>364.78</v>
      </c>
      <c r="G17" s="10">
        <f>ROUND(+'Aggregate Screens'!V118,0)</f>
        <v>2037327</v>
      </c>
      <c r="H17" s="13">
        <f>ROUND(+'Aggregate Screens'!AN118,0)</f>
        <v>5984</v>
      </c>
      <c r="I17" s="11">
        <f t="shared" si="1"/>
        <v>340.46</v>
      </c>
      <c r="K17" s="12">
        <f t="shared" si="2"/>
        <v>-6.6670321837820068E-2</v>
      </c>
    </row>
    <row r="18" spans="2:11" x14ac:dyDescent="0.2">
      <c r="B18">
        <f>+'Aggregate Screens'!A13</f>
        <v>23</v>
      </c>
      <c r="C18" t="str">
        <f>+'Aggregate Screens'!B13</f>
        <v>THREE RIVERS HOSPITAL</v>
      </c>
      <c r="D18" s="10">
        <f>ROUND(+'Aggregate Screens'!V13,0)</f>
        <v>401649</v>
      </c>
      <c r="E18" s="13">
        <f>ROUND(+'Aggregate Screens'!AN13,0)</f>
        <v>954</v>
      </c>
      <c r="F18" s="11">
        <f t="shared" si="0"/>
        <v>421.02</v>
      </c>
      <c r="G18" s="10">
        <f>ROUND(+'Aggregate Screens'!V119,0)</f>
        <v>411738</v>
      </c>
      <c r="H18" s="13">
        <f>ROUND(+'Aggregate Screens'!AN119,0)</f>
        <v>991</v>
      </c>
      <c r="I18" s="11">
        <f t="shared" si="1"/>
        <v>415.48</v>
      </c>
      <c r="K18" s="12">
        <f t="shared" si="2"/>
        <v>-1.3158519785283262E-2</v>
      </c>
    </row>
    <row r="19" spans="2:11" x14ac:dyDescent="0.2">
      <c r="B19">
        <f>+'Aggregate Screens'!A14</f>
        <v>26</v>
      </c>
      <c r="C19" t="str">
        <f>+'Aggregate Screens'!B14</f>
        <v>PEACEHEALTH ST JOHN MEDICAL CENTER</v>
      </c>
      <c r="D19" s="10">
        <f>ROUND(+'Aggregate Screens'!V14,0)</f>
        <v>11519970</v>
      </c>
      <c r="E19" s="13">
        <f>ROUND(+'Aggregate Screens'!AN14,0)</f>
        <v>20321</v>
      </c>
      <c r="F19" s="11">
        <f t="shared" si="0"/>
        <v>566.9</v>
      </c>
      <c r="G19" s="10">
        <f>ROUND(+'Aggregate Screens'!V120,0)</f>
        <v>14858505</v>
      </c>
      <c r="H19" s="13">
        <f>ROUND(+'Aggregate Screens'!AN120,0)</f>
        <v>20706</v>
      </c>
      <c r="I19" s="11">
        <f t="shared" si="1"/>
        <v>717.59</v>
      </c>
      <c r="K19" s="12">
        <f t="shared" si="2"/>
        <v>0.26581407655671208</v>
      </c>
    </row>
    <row r="20" spans="2:11" x14ac:dyDescent="0.2">
      <c r="B20">
        <f>+'Aggregate Screens'!A15</f>
        <v>29</v>
      </c>
      <c r="C20" t="str">
        <f>+'Aggregate Screens'!B15</f>
        <v>HARBORVIEW MEDICAL CENTER</v>
      </c>
      <c r="D20" s="10">
        <f>ROUND(+'Aggregate Screens'!V15,0)</f>
        <v>42957000</v>
      </c>
      <c r="E20" s="13">
        <f>ROUND(+'Aggregate Screens'!AN15,0)</f>
        <v>43257</v>
      </c>
      <c r="F20" s="11">
        <f t="shared" si="0"/>
        <v>993.06</v>
      </c>
      <c r="G20" s="10">
        <f>ROUND(+'Aggregate Screens'!V121,0)</f>
        <v>39925699</v>
      </c>
      <c r="H20" s="13">
        <f>ROUND(+'Aggregate Screens'!AN121,0)</f>
        <v>44458</v>
      </c>
      <c r="I20" s="11">
        <f t="shared" si="1"/>
        <v>898.05</v>
      </c>
      <c r="K20" s="12">
        <f t="shared" si="2"/>
        <v>-9.5673977403178068E-2</v>
      </c>
    </row>
    <row r="21" spans="2:11" x14ac:dyDescent="0.2">
      <c r="B21">
        <f>+'Aggregate Screens'!A16</f>
        <v>32</v>
      </c>
      <c r="C21" t="str">
        <f>+'Aggregate Screens'!B16</f>
        <v>ST JOSEPH MEDICAL CENTER</v>
      </c>
      <c r="D21" s="10">
        <f>ROUND(+'Aggregate Screens'!V16,0)</f>
        <v>18086277</v>
      </c>
      <c r="E21" s="13">
        <f>ROUND(+'Aggregate Screens'!AN16,0)</f>
        <v>44012</v>
      </c>
      <c r="F21" s="11">
        <f t="shared" si="0"/>
        <v>410.94</v>
      </c>
      <c r="G21" s="10">
        <f>ROUND(+'Aggregate Screens'!V122,0)</f>
        <v>19032930</v>
      </c>
      <c r="H21" s="13">
        <f>ROUND(+'Aggregate Screens'!AN122,0)</f>
        <v>45185</v>
      </c>
      <c r="I21" s="11">
        <f t="shared" si="1"/>
        <v>421.22</v>
      </c>
      <c r="K21" s="12">
        <f t="shared" si="2"/>
        <v>2.5015817394266948E-2</v>
      </c>
    </row>
    <row r="22" spans="2:11" x14ac:dyDescent="0.2">
      <c r="B22">
        <f>+'Aggregate Screens'!A17</f>
        <v>35</v>
      </c>
      <c r="C22" t="str">
        <f>+'Aggregate Screens'!B17</f>
        <v>ST ELIZABETH HOSPITAL</v>
      </c>
      <c r="D22" s="10">
        <f>ROUND(+'Aggregate Screens'!V17,0)</f>
        <v>4618102</v>
      </c>
      <c r="E22" s="13">
        <f>ROUND(+'Aggregate Screens'!AN17,0)</f>
        <v>3194</v>
      </c>
      <c r="F22" s="11">
        <f t="shared" si="0"/>
        <v>1445.87</v>
      </c>
      <c r="G22" s="10">
        <f>ROUND(+'Aggregate Screens'!V123,0)</f>
        <v>4182495</v>
      </c>
      <c r="H22" s="13">
        <f>ROUND(+'Aggregate Screens'!AN123,0)</f>
        <v>3748</v>
      </c>
      <c r="I22" s="11">
        <f t="shared" si="1"/>
        <v>1115.93</v>
      </c>
      <c r="K22" s="12">
        <f t="shared" si="2"/>
        <v>-0.22819478929640968</v>
      </c>
    </row>
    <row r="23" spans="2:11" x14ac:dyDescent="0.2">
      <c r="B23">
        <f>+'Aggregate Screens'!A18</f>
        <v>37</v>
      </c>
      <c r="C23" t="str">
        <f>+'Aggregate Screens'!B18</f>
        <v>DEACONESS HOSPITAL</v>
      </c>
      <c r="D23" s="10">
        <f>ROUND(+'Aggregate Screens'!V18,0)</f>
        <v>15795716</v>
      </c>
      <c r="E23" s="13">
        <f>ROUND(+'Aggregate Screens'!AN18,0)</f>
        <v>24757</v>
      </c>
      <c r="F23" s="11">
        <f t="shared" si="0"/>
        <v>638.03</v>
      </c>
      <c r="G23" s="10">
        <f>ROUND(+'Aggregate Screens'!V124,0)</f>
        <v>17088766</v>
      </c>
      <c r="H23" s="13">
        <f>ROUND(+'Aggregate Screens'!AN124,0)</f>
        <v>24271</v>
      </c>
      <c r="I23" s="11">
        <f t="shared" si="1"/>
        <v>704.08</v>
      </c>
      <c r="K23" s="12">
        <f t="shared" si="2"/>
        <v>0.1035217779728228</v>
      </c>
    </row>
    <row r="24" spans="2:11" x14ac:dyDescent="0.2">
      <c r="B24">
        <f>+'Aggregate Screens'!A19</f>
        <v>38</v>
      </c>
      <c r="C24" t="str">
        <f>+'Aggregate Screens'!B19</f>
        <v>OLYMPIC MEDICAL CENTER</v>
      </c>
      <c r="D24" s="10">
        <f>ROUND(+'Aggregate Screens'!V19,0)</f>
        <v>9549255</v>
      </c>
      <c r="E24" s="13">
        <f>ROUND(+'Aggregate Screens'!AN19,0)</f>
        <v>15106</v>
      </c>
      <c r="F24" s="11">
        <f t="shared" si="0"/>
        <v>632.15</v>
      </c>
      <c r="G24" s="10">
        <f>ROUND(+'Aggregate Screens'!V125,0)</f>
        <v>9074755</v>
      </c>
      <c r="H24" s="13">
        <f>ROUND(+'Aggregate Screens'!AN125,0)</f>
        <v>14864</v>
      </c>
      <c r="I24" s="11">
        <f t="shared" si="1"/>
        <v>610.52</v>
      </c>
      <c r="K24" s="12">
        <f t="shared" si="2"/>
        <v>-3.4216562524717276E-2</v>
      </c>
    </row>
    <row r="25" spans="2:11" x14ac:dyDescent="0.2">
      <c r="B25">
        <f>+'Aggregate Screens'!A20</f>
        <v>39</v>
      </c>
      <c r="C25" t="str">
        <f>+'Aggregate Screens'!B20</f>
        <v>TRIOS HEALTH</v>
      </c>
      <c r="D25" s="10">
        <f>ROUND(+'Aggregate Screens'!V20,0)</f>
        <v>9313490</v>
      </c>
      <c r="E25" s="13">
        <f>ROUND(+'Aggregate Screens'!AN20,0)</f>
        <v>14697</v>
      </c>
      <c r="F25" s="11">
        <f t="shared" si="0"/>
        <v>633.70000000000005</v>
      </c>
      <c r="G25" s="10">
        <f>ROUND(+'Aggregate Screens'!V126,0)</f>
        <v>12526257</v>
      </c>
      <c r="H25" s="13">
        <f>ROUND(+'Aggregate Screens'!AN126,0)</f>
        <v>15632</v>
      </c>
      <c r="I25" s="11">
        <f t="shared" si="1"/>
        <v>801.32</v>
      </c>
      <c r="K25" s="12">
        <f t="shared" si="2"/>
        <v>0.26451002051443906</v>
      </c>
    </row>
    <row r="26" spans="2:11" x14ac:dyDescent="0.2">
      <c r="B26">
        <f>+'Aggregate Screens'!A21</f>
        <v>42</v>
      </c>
      <c r="C26" t="str">
        <f>+'Aggregate Screens'!B21</f>
        <v>SHRINE HOSPITAL SPOKANE</v>
      </c>
      <c r="D26" s="10">
        <f>ROUND(+'Aggregate Screens'!V21,0)</f>
        <v>0</v>
      </c>
      <c r="E26" s="13">
        <f>ROUND(+'Aggregate Screens'!AN21,0)</f>
        <v>0</v>
      </c>
      <c r="F26" s="11" t="str">
        <f t="shared" si="0"/>
        <v/>
      </c>
      <c r="G26" s="10">
        <f>ROUND(+'Aggregate Screens'!V127,0)</f>
        <v>1208646</v>
      </c>
      <c r="H26" s="13">
        <f>ROUND(+'Aggregate Screens'!AN127,0)</f>
        <v>1048</v>
      </c>
      <c r="I26" s="11">
        <f t="shared" si="1"/>
        <v>1153.29</v>
      </c>
      <c r="K26" s="12" t="str">
        <f t="shared" si="2"/>
        <v/>
      </c>
    </row>
    <row r="27" spans="2:11" x14ac:dyDescent="0.2">
      <c r="B27">
        <f>+'Aggregate Screens'!A22</f>
        <v>43</v>
      </c>
      <c r="C27" t="str">
        <f>+'Aggregate Screens'!B22</f>
        <v>WALLA WALLA GENERAL HOSPITAL</v>
      </c>
      <c r="D27" s="10">
        <f>ROUND(+'Aggregate Screens'!V22,0)</f>
        <v>2528128</v>
      </c>
      <c r="E27" s="13">
        <f>ROUND(+'Aggregate Screens'!AN22,0)</f>
        <v>4733</v>
      </c>
      <c r="F27" s="11">
        <f t="shared" si="0"/>
        <v>534.15</v>
      </c>
      <c r="G27" s="10">
        <f>ROUND(+'Aggregate Screens'!V128,0)</f>
        <v>0</v>
      </c>
      <c r="H27" s="13">
        <f>ROUND(+'Aggregate Screens'!AN128,0)</f>
        <v>0</v>
      </c>
      <c r="I27" s="11" t="str">
        <f t="shared" si="1"/>
        <v/>
      </c>
      <c r="K27" s="12" t="str">
        <f t="shared" si="2"/>
        <v/>
      </c>
    </row>
    <row r="28" spans="2:11" x14ac:dyDescent="0.2">
      <c r="B28">
        <f>+'Aggregate Screens'!A23</f>
        <v>45</v>
      </c>
      <c r="C28" t="str">
        <f>+'Aggregate Screens'!B23</f>
        <v>COLUMBIA BASIN HOSPITAL</v>
      </c>
      <c r="D28" s="10">
        <f>ROUND(+'Aggregate Screens'!V23,0)</f>
        <v>1207318</v>
      </c>
      <c r="E28" s="13">
        <f>ROUND(+'Aggregate Screens'!AN23,0)</f>
        <v>1095</v>
      </c>
      <c r="F28" s="11">
        <f t="shared" si="0"/>
        <v>1102.57</v>
      </c>
      <c r="G28" s="10">
        <f>ROUND(+'Aggregate Screens'!V129,0)</f>
        <v>1285132</v>
      </c>
      <c r="H28" s="13">
        <f>ROUND(+'Aggregate Screens'!AN129,0)</f>
        <v>870</v>
      </c>
      <c r="I28" s="11">
        <f t="shared" si="1"/>
        <v>1477.16</v>
      </c>
      <c r="K28" s="12">
        <f t="shared" si="2"/>
        <v>0.33974260137678347</v>
      </c>
    </row>
    <row r="29" spans="2:11" x14ac:dyDescent="0.2">
      <c r="B29">
        <f>+'Aggregate Screens'!A24</f>
        <v>46</v>
      </c>
      <c r="C29" t="str">
        <f>+'Aggregate Screens'!B24</f>
        <v>PMH MEDICAL CENTER</v>
      </c>
      <c r="D29" s="10">
        <f>ROUND(+'Aggregate Screens'!V24,0)</f>
        <v>0</v>
      </c>
      <c r="E29" s="13">
        <f>ROUND(+'Aggregate Screens'!AN24,0)</f>
        <v>0</v>
      </c>
      <c r="F29" s="11" t="str">
        <f t="shared" si="0"/>
        <v/>
      </c>
      <c r="G29" s="10">
        <f>ROUND(+'Aggregate Screens'!V130,0)</f>
        <v>1220902</v>
      </c>
      <c r="H29" s="13">
        <f>ROUND(+'Aggregate Screens'!AN130,0)</f>
        <v>2267</v>
      </c>
      <c r="I29" s="11">
        <f t="shared" si="1"/>
        <v>538.54999999999995</v>
      </c>
      <c r="K29" s="12" t="str">
        <f t="shared" si="2"/>
        <v/>
      </c>
    </row>
    <row r="30" spans="2:11" x14ac:dyDescent="0.2">
      <c r="B30">
        <f>+'Aggregate Screens'!A25</f>
        <v>50</v>
      </c>
      <c r="C30" t="str">
        <f>+'Aggregate Screens'!B25</f>
        <v>PROVIDENCE ST MARY MEDICAL CENTER</v>
      </c>
      <c r="D30" s="10">
        <f>ROUND(+'Aggregate Screens'!V25,0)</f>
        <v>7521238</v>
      </c>
      <c r="E30" s="13">
        <f>ROUND(+'Aggregate Screens'!AN25,0)</f>
        <v>11987</v>
      </c>
      <c r="F30" s="11">
        <f t="shared" si="0"/>
        <v>627.45000000000005</v>
      </c>
      <c r="G30" s="10">
        <f>ROUND(+'Aggregate Screens'!V131,0)</f>
        <v>7188650</v>
      </c>
      <c r="H30" s="13">
        <f>ROUND(+'Aggregate Screens'!AN131,0)</f>
        <v>13181</v>
      </c>
      <c r="I30" s="11">
        <f t="shared" si="1"/>
        <v>545.38</v>
      </c>
      <c r="K30" s="12">
        <f t="shared" si="2"/>
        <v>-0.13079926687385457</v>
      </c>
    </row>
    <row r="31" spans="2:11" x14ac:dyDescent="0.2">
      <c r="B31">
        <f>+'Aggregate Screens'!A26</f>
        <v>54</v>
      </c>
      <c r="C31" t="str">
        <f>+'Aggregate Screens'!B26</f>
        <v>FORKS COMMUNITY HOSPITAL</v>
      </c>
      <c r="D31" s="10">
        <f>ROUND(+'Aggregate Screens'!V26,0)</f>
        <v>1384942</v>
      </c>
      <c r="E31" s="13">
        <f>ROUND(+'Aggregate Screens'!AN26,0)</f>
        <v>1330</v>
      </c>
      <c r="F31" s="11">
        <f t="shared" si="0"/>
        <v>1041.31</v>
      </c>
      <c r="G31" s="10">
        <f>ROUND(+'Aggregate Screens'!V132,0)</f>
        <v>1855229</v>
      </c>
      <c r="H31" s="13">
        <f>ROUND(+'Aggregate Screens'!AN132,0)</f>
        <v>1304</v>
      </c>
      <c r="I31" s="11">
        <f t="shared" si="1"/>
        <v>1422.72</v>
      </c>
      <c r="K31" s="12">
        <f t="shared" si="2"/>
        <v>0.36627901393437123</v>
      </c>
    </row>
    <row r="32" spans="2:11" x14ac:dyDescent="0.2">
      <c r="B32">
        <f>+'Aggregate Screens'!A27</f>
        <v>56</v>
      </c>
      <c r="C32" t="str">
        <f>+'Aggregate Screens'!B27</f>
        <v>WILLAPA HARBOR HOSPITAL</v>
      </c>
      <c r="D32" s="10">
        <f>ROUND(+'Aggregate Screens'!V27,0)</f>
        <v>882714</v>
      </c>
      <c r="E32" s="13">
        <f>ROUND(+'Aggregate Screens'!AN27,0)</f>
        <v>1037</v>
      </c>
      <c r="F32" s="11">
        <f t="shared" si="0"/>
        <v>851.22</v>
      </c>
      <c r="G32" s="10">
        <f>ROUND(+'Aggregate Screens'!V133,0)</f>
        <v>897249</v>
      </c>
      <c r="H32" s="13">
        <f>ROUND(+'Aggregate Screens'!AN133,0)</f>
        <v>1121</v>
      </c>
      <c r="I32" s="11">
        <f t="shared" si="1"/>
        <v>800.4</v>
      </c>
      <c r="K32" s="12">
        <f t="shared" si="2"/>
        <v>-5.9702544583069117E-2</v>
      </c>
    </row>
    <row r="33" spans="2:11" x14ac:dyDescent="0.2">
      <c r="B33">
        <f>+'Aggregate Screens'!A28</f>
        <v>58</v>
      </c>
      <c r="C33" t="str">
        <f>+'Aggregate Screens'!B28</f>
        <v>YAKIMA VALLEY MEMORIAL HOSPITAL</v>
      </c>
      <c r="D33" s="10">
        <f>ROUND(+'Aggregate Screens'!V28,0)</f>
        <v>17719559</v>
      </c>
      <c r="E33" s="13">
        <f>ROUND(+'Aggregate Screens'!AN28,0)</f>
        <v>34975</v>
      </c>
      <c r="F33" s="11">
        <f t="shared" si="0"/>
        <v>506.63</v>
      </c>
      <c r="G33" s="10">
        <f>ROUND(+'Aggregate Screens'!V134,0)</f>
        <v>16492547</v>
      </c>
      <c r="H33" s="13">
        <f>ROUND(+'Aggregate Screens'!AN134,0)</f>
        <v>33577</v>
      </c>
      <c r="I33" s="11">
        <f t="shared" si="1"/>
        <v>491.19</v>
      </c>
      <c r="K33" s="12">
        <f t="shared" si="2"/>
        <v>-3.0475889702544223E-2</v>
      </c>
    </row>
    <row r="34" spans="2:11" x14ac:dyDescent="0.2">
      <c r="B34">
        <f>+'Aggregate Screens'!A29</f>
        <v>63</v>
      </c>
      <c r="C34" t="str">
        <f>+'Aggregate Screens'!B29</f>
        <v>GRAYS HARBOR COMMUNITY HOSPITAL</v>
      </c>
      <c r="D34" s="10">
        <f>ROUND(+'Aggregate Screens'!V29,0)</f>
        <v>4517535</v>
      </c>
      <c r="E34" s="13">
        <f>ROUND(+'Aggregate Screens'!AN29,0)</f>
        <v>10620</v>
      </c>
      <c r="F34" s="11">
        <f t="shared" si="0"/>
        <v>425.38</v>
      </c>
      <c r="G34" s="10">
        <f>ROUND(+'Aggregate Screens'!V135,0)</f>
        <v>4604508</v>
      </c>
      <c r="H34" s="13">
        <f>ROUND(+'Aggregate Screens'!AN135,0)</f>
        <v>10489</v>
      </c>
      <c r="I34" s="11">
        <f t="shared" si="1"/>
        <v>438.98</v>
      </c>
      <c r="K34" s="12">
        <f t="shared" si="2"/>
        <v>3.1971413794724679E-2</v>
      </c>
    </row>
    <row r="35" spans="2:11" x14ac:dyDescent="0.2">
      <c r="B35">
        <f>+'Aggregate Screens'!A30</f>
        <v>78</v>
      </c>
      <c r="C35" t="str">
        <f>+'Aggregate Screens'!B30</f>
        <v>SAMARITAN HEALTHCARE</v>
      </c>
      <c r="D35" s="10">
        <f>ROUND(+'Aggregate Screens'!V30,0)</f>
        <v>4132982</v>
      </c>
      <c r="E35" s="13">
        <f>ROUND(+'Aggregate Screens'!AN30,0)</f>
        <v>5534</v>
      </c>
      <c r="F35" s="11">
        <f t="shared" si="0"/>
        <v>746.83</v>
      </c>
      <c r="G35" s="10">
        <f>ROUND(+'Aggregate Screens'!V136,0)</f>
        <v>4185169</v>
      </c>
      <c r="H35" s="13">
        <f>ROUND(+'Aggregate Screens'!AN136,0)</f>
        <v>5523</v>
      </c>
      <c r="I35" s="11">
        <f t="shared" si="1"/>
        <v>757.77</v>
      </c>
      <c r="K35" s="12">
        <f t="shared" si="2"/>
        <v>1.4648581337118216E-2</v>
      </c>
    </row>
    <row r="36" spans="2:11" x14ac:dyDescent="0.2">
      <c r="B36">
        <f>+'Aggregate Screens'!A31</f>
        <v>79</v>
      </c>
      <c r="C36" t="str">
        <f>+'Aggregate Screens'!B31</f>
        <v>OCEAN BEACH HOSPITAL</v>
      </c>
      <c r="D36" s="10">
        <f>ROUND(+'Aggregate Screens'!V31,0)</f>
        <v>1154841</v>
      </c>
      <c r="E36" s="13">
        <f>ROUND(+'Aggregate Screens'!AN31,0)</f>
        <v>5958</v>
      </c>
      <c r="F36" s="11">
        <f t="shared" si="0"/>
        <v>193.83</v>
      </c>
      <c r="G36" s="10">
        <f>ROUND(+'Aggregate Screens'!V137,0)</f>
        <v>989662</v>
      </c>
      <c r="H36" s="13">
        <f>ROUND(+'Aggregate Screens'!AN137,0)</f>
        <v>5110</v>
      </c>
      <c r="I36" s="11">
        <f t="shared" si="1"/>
        <v>193.67</v>
      </c>
      <c r="K36" s="12">
        <f t="shared" si="2"/>
        <v>-8.25465614198162E-4</v>
      </c>
    </row>
    <row r="37" spans="2:11" x14ac:dyDescent="0.2">
      <c r="B37">
        <f>+'Aggregate Screens'!A32</f>
        <v>80</v>
      </c>
      <c r="C37" t="str">
        <f>+'Aggregate Screens'!B32</f>
        <v>ODESSA MEMORIAL HEALTHCARE CENTER</v>
      </c>
      <c r="D37" s="10">
        <f>ROUND(+'Aggregate Screens'!V32,0)</f>
        <v>871525</v>
      </c>
      <c r="E37" s="13">
        <f>ROUND(+'Aggregate Screens'!AN32,0)</f>
        <v>63</v>
      </c>
      <c r="F37" s="11">
        <f t="shared" si="0"/>
        <v>13833.73</v>
      </c>
      <c r="G37" s="10">
        <f>ROUND(+'Aggregate Screens'!V138,0)</f>
        <v>638324</v>
      </c>
      <c r="H37" s="13">
        <f>ROUND(+'Aggregate Screens'!AN138,0)</f>
        <v>71</v>
      </c>
      <c r="I37" s="11">
        <f t="shared" si="1"/>
        <v>8990.48</v>
      </c>
      <c r="K37" s="12">
        <f t="shared" si="2"/>
        <v>-0.35010441869257247</v>
      </c>
    </row>
    <row r="38" spans="2:11" x14ac:dyDescent="0.2">
      <c r="B38">
        <f>+'Aggregate Screens'!A33</f>
        <v>81</v>
      </c>
      <c r="C38" t="str">
        <f>+'Aggregate Screens'!B33</f>
        <v>MULTICARE GOOD SAMARITAN</v>
      </c>
      <c r="D38" s="10">
        <f>ROUND(+'Aggregate Screens'!V33,0)</f>
        <v>23719222</v>
      </c>
      <c r="E38" s="13">
        <f>ROUND(+'Aggregate Screens'!AN33,0)</f>
        <v>25027</v>
      </c>
      <c r="F38" s="11">
        <f t="shared" si="0"/>
        <v>947.75</v>
      </c>
      <c r="G38" s="10">
        <f>ROUND(+'Aggregate Screens'!V139,0)</f>
        <v>23533533</v>
      </c>
      <c r="H38" s="13">
        <f>ROUND(+'Aggregate Screens'!AN139,0)</f>
        <v>31723</v>
      </c>
      <c r="I38" s="11">
        <f t="shared" si="1"/>
        <v>741.84</v>
      </c>
      <c r="K38" s="12">
        <f t="shared" si="2"/>
        <v>-0.21726193616460032</v>
      </c>
    </row>
    <row r="39" spans="2:11" x14ac:dyDescent="0.2">
      <c r="B39">
        <f>+'Aggregate Screens'!A34</f>
        <v>82</v>
      </c>
      <c r="C39" t="str">
        <f>+'Aggregate Screens'!B34</f>
        <v>GARFIELD COUNTY MEMORIAL HOSPITAL</v>
      </c>
      <c r="D39" s="10">
        <f>ROUND(+'Aggregate Screens'!V34,0)</f>
        <v>140940</v>
      </c>
      <c r="E39" s="13">
        <f>ROUND(+'Aggregate Screens'!AN34,0)</f>
        <v>137</v>
      </c>
      <c r="F39" s="11">
        <f t="shared" si="0"/>
        <v>1028.76</v>
      </c>
      <c r="G39" s="10">
        <f>ROUND(+'Aggregate Screens'!V140,0)</f>
        <v>0</v>
      </c>
      <c r="H39" s="13">
        <f>ROUND(+'Aggregate Screens'!AN140,0)</f>
        <v>0</v>
      </c>
      <c r="I39" s="11" t="str">
        <f t="shared" si="1"/>
        <v/>
      </c>
      <c r="K39" s="12" t="str">
        <f t="shared" si="2"/>
        <v/>
      </c>
    </row>
    <row r="40" spans="2:11" x14ac:dyDescent="0.2">
      <c r="B40">
        <f>+'Aggregate Screens'!A35</f>
        <v>84</v>
      </c>
      <c r="C40" t="str">
        <f>+'Aggregate Screens'!B35</f>
        <v>PROVIDENCE REGIONAL MEDICAL CENTER EVERETT</v>
      </c>
      <c r="D40" s="10">
        <f>ROUND(+'Aggregate Screens'!V35,0)</f>
        <v>35439241</v>
      </c>
      <c r="E40" s="13">
        <f>ROUND(+'Aggregate Screens'!AN35,0)</f>
        <v>44491</v>
      </c>
      <c r="F40" s="11">
        <f t="shared" si="0"/>
        <v>796.55</v>
      </c>
      <c r="G40" s="10">
        <f>ROUND(+'Aggregate Screens'!V141,0)</f>
        <v>34064954</v>
      </c>
      <c r="H40" s="13">
        <f>ROUND(+'Aggregate Screens'!AN141,0)</f>
        <v>49341</v>
      </c>
      <c r="I40" s="11">
        <f t="shared" si="1"/>
        <v>690.4</v>
      </c>
      <c r="K40" s="12">
        <f t="shared" si="2"/>
        <v>-0.13326219320821042</v>
      </c>
    </row>
    <row r="41" spans="2:11" x14ac:dyDescent="0.2">
      <c r="B41">
        <f>+'Aggregate Screens'!A36</f>
        <v>85</v>
      </c>
      <c r="C41" t="str">
        <f>+'Aggregate Screens'!B36</f>
        <v>JEFFERSON HEALTHCARE</v>
      </c>
      <c r="D41" s="10">
        <f>ROUND(+'Aggregate Screens'!V36,0)</f>
        <v>4137171</v>
      </c>
      <c r="E41" s="13">
        <f>ROUND(+'Aggregate Screens'!AN36,0)</f>
        <v>5349</v>
      </c>
      <c r="F41" s="11">
        <f t="shared" si="0"/>
        <v>773.45</v>
      </c>
      <c r="G41" s="10">
        <f>ROUND(+'Aggregate Screens'!V142,0)</f>
        <v>4074343</v>
      </c>
      <c r="H41" s="13">
        <f>ROUND(+'Aggregate Screens'!AN142,0)</f>
        <v>5526</v>
      </c>
      <c r="I41" s="11">
        <f t="shared" si="1"/>
        <v>737.3</v>
      </c>
      <c r="K41" s="12">
        <f t="shared" si="2"/>
        <v>-4.6738638567457635E-2</v>
      </c>
    </row>
    <row r="42" spans="2:11" x14ac:dyDescent="0.2">
      <c r="B42">
        <f>+'Aggregate Screens'!A37</f>
        <v>96</v>
      </c>
      <c r="C42" t="str">
        <f>+'Aggregate Screens'!B37</f>
        <v>SKYLINE HOSPITAL</v>
      </c>
      <c r="D42" s="10">
        <f>ROUND(+'Aggregate Screens'!V37,0)</f>
        <v>1860943</v>
      </c>
      <c r="E42" s="13">
        <f>ROUND(+'Aggregate Screens'!AN37,0)</f>
        <v>939</v>
      </c>
      <c r="F42" s="11">
        <f t="shared" si="0"/>
        <v>1981.83</v>
      </c>
      <c r="G42" s="10">
        <f>ROUND(+'Aggregate Screens'!V143,0)</f>
        <v>979424</v>
      </c>
      <c r="H42" s="13">
        <f>ROUND(+'Aggregate Screens'!AN143,0)</f>
        <v>1018</v>
      </c>
      <c r="I42" s="11">
        <f t="shared" si="1"/>
        <v>962.11</v>
      </c>
      <c r="K42" s="12">
        <f t="shared" si="2"/>
        <v>-0.51453454635362261</v>
      </c>
    </row>
    <row r="43" spans="2:11" x14ac:dyDescent="0.2">
      <c r="B43">
        <f>+'Aggregate Screens'!A38</f>
        <v>102</v>
      </c>
      <c r="C43" t="str">
        <f>+'Aggregate Screens'!B38</f>
        <v>YAKIMA REGIONAL MEDICAL AND CARDIAC CENTER</v>
      </c>
      <c r="D43" s="10">
        <f>ROUND(+'Aggregate Screens'!V38,0)</f>
        <v>5168578</v>
      </c>
      <c r="E43" s="13">
        <f>ROUND(+'Aggregate Screens'!AN38,0)</f>
        <v>11248</v>
      </c>
      <c r="F43" s="11">
        <f t="shared" si="0"/>
        <v>459.51</v>
      </c>
      <c r="G43" s="10">
        <f>ROUND(+'Aggregate Screens'!V144,0)</f>
        <v>7134212</v>
      </c>
      <c r="H43" s="13">
        <f>ROUND(+'Aggregate Screens'!AN144,0)</f>
        <v>10343</v>
      </c>
      <c r="I43" s="11">
        <f t="shared" si="1"/>
        <v>689.76</v>
      </c>
      <c r="K43" s="12">
        <f t="shared" si="2"/>
        <v>0.50107723444538754</v>
      </c>
    </row>
    <row r="44" spans="2:11" x14ac:dyDescent="0.2">
      <c r="B44">
        <f>+'Aggregate Screens'!A39</f>
        <v>104</v>
      </c>
      <c r="C44" t="str">
        <f>+'Aggregate Screens'!B39</f>
        <v>VALLEY GENERAL HOSPITAL</v>
      </c>
      <c r="D44" s="10">
        <f>ROUND(+'Aggregate Screens'!V39,0)</f>
        <v>0</v>
      </c>
      <c r="E44" s="13">
        <f>ROUND(+'Aggregate Screens'!AN39,0)</f>
        <v>0</v>
      </c>
      <c r="F44" s="11" t="str">
        <f t="shared" si="0"/>
        <v/>
      </c>
      <c r="G44" s="10">
        <f>ROUND(+'Aggregate Screens'!V145,0)</f>
        <v>2134405</v>
      </c>
      <c r="H44" s="13">
        <f>ROUND(+'Aggregate Screens'!AN145,0)</f>
        <v>3891</v>
      </c>
      <c r="I44" s="11">
        <f t="shared" si="1"/>
        <v>548.54999999999995</v>
      </c>
      <c r="K44" s="12" t="str">
        <f t="shared" si="2"/>
        <v/>
      </c>
    </row>
    <row r="45" spans="2:11" x14ac:dyDescent="0.2">
      <c r="B45">
        <f>+'Aggregate Screens'!A40</f>
        <v>106</v>
      </c>
      <c r="C45" t="str">
        <f>+'Aggregate Screens'!B40</f>
        <v>CASCADE VALLEY HOSPITAL</v>
      </c>
      <c r="D45" s="10">
        <f>ROUND(+'Aggregate Screens'!V40,0)</f>
        <v>4219344</v>
      </c>
      <c r="E45" s="13">
        <f>ROUND(+'Aggregate Screens'!AN40,0)</f>
        <v>3954</v>
      </c>
      <c r="F45" s="11">
        <f t="shared" si="0"/>
        <v>1067.1099999999999</v>
      </c>
      <c r="G45" s="10">
        <f>ROUND(+'Aggregate Screens'!V146,0)</f>
        <v>3937569</v>
      </c>
      <c r="H45" s="13">
        <f>ROUND(+'Aggregate Screens'!AN146,0)</f>
        <v>4405</v>
      </c>
      <c r="I45" s="11">
        <f t="shared" si="1"/>
        <v>893.89</v>
      </c>
      <c r="K45" s="12">
        <f t="shared" si="2"/>
        <v>-0.16232628313857045</v>
      </c>
    </row>
    <row r="46" spans="2:11" x14ac:dyDescent="0.2">
      <c r="B46">
        <f>+'Aggregate Screens'!A41</f>
        <v>107</v>
      </c>
      <c r="C46" t="str">
        <f>+'Aggregate Screens'!B41</f>
        <v>NORTH VALLEY HOSPITAL</v>
      </c>
      <c r="D46" s="10">
        <f>ROUND(+'Aggregate Screens'!V41,0)</f>
        <v>1118006</v>
      </c>
      <c r="E46" s="13">
        <f>ROUND(+'Aggregate Screens'!AN41,0)</f>
        <v>2386</v>
      </c>
      <c r="F46" s="11">
        <f t="shared" si="0"/>
        <v>468.57</v>
      </c>
      <c r="G46" s="10">
        <f>ROUND(+'Aggregate Screens'!V147,0)</f>
        <v>1135349</v>
      </c>
      <c r="H46" s="13">
        <f>ROUND(+'Aggregate Screens'!AN147,0)</f>
        <v>1964</v>
      </c>
      <c r="I46" s="11">
        <f t="shared" si="1"/>
        <v>578.08000000000004</v>
      </c>
      <c r="K46" s="12">
        <f t="shared" si="2"/>
        <v>0.23371107838743432</v>
      </c>
    </row>
    <row r="47" spans="2:11" x14ac:dyDescent="0.2">
      <c r="B47">
        <f>+'Aggregate Screens'!A42</f>
        <v>108</v>
      </c>
      <c r="C47" t="str">
        <f>+'Aggregate Screens'!B42</f>
        <v>TRI-STATE MEMORIAL HOSPITAL</v>
      </c>
      <c r="D47" s="10">
        <f>ROUND(+'Aggregate Screens'!V42,0)</f>
        <v>2711623</v>
      </c>
      <c r="E47" s="13">
        <f>ROUND(+'Aggregate Screens'!AN42,0)</f>
        <v>5563</v>
      </c>
      <c r="F47" s="11">
        <f t="shared" si="0"/>
        <v>487.44</v>
      </c>
      <c r="G47" s="10">
        <f>ROUND(+'Aggregate Screens'!V148,0)</f>
        <v>3457427</v>
      </c>
      <c r="H47" s="13">
        <f>ROUND(+'Aggregate Screens'!AN148,0)</f>
        <v>5524</v>
      </c>
      <c r="I47" s="11">
        <f t="shared" si="1"/>
        <v>625.89</v>
      </c>
      <c r="K47" s="12">
        <f t="shared" si="2"/>
        <v>0.28403495814869517</v>
      </c>
    </row>
    <row r="48" spans="2:11" x14ac:dyDescent="0.2">
      <c r="B48">
        <f>+'Aggregate Screens'!A43</f>
        <v>111</v>
      </c>
      <c r="C48" t="str">
        <f>+'Aggregate Screens'!B43</f>
        <v>EAST ADAMS RURAL HEALTHCARE</v>
      </c>
      <c r="D48" s="10">
        <f>ROUND(+'Aggregate Screens'!V43,0)</f>
        <v>239677</v>
      </c>
      <c r="E48" s="13">
        <f>ROUND(+'Aggregate Screens'!AN43,0)</f>
        <v>447</v>
      </c>
      <c r="F48" s="11">
        <f t="shared" si="0"/>
        <v>536.19000000000005</v>
      </c>
      <c r="G48" s="10">
        <f>ROUND(+'Aggregate Screens'!V149,0)</f>
        <v>377758</v>
      </c>
      <c r="H48" s="13">
        <f>ROUND(+'Aggregate Screens'!AN149,0)</f>
        <v>621</v>
      </c>
      <c r="I48" s="11">
        <f t="shared" si="1"/>
        <v>608.30999999999995</v>
      </c>
      <c r="K48" s="12">
        <f t="shared" si="2"/>
        <v>0.13450455995076349</v>
      </c>
    </row>
    <row r="49" spans="2:11" x14ac:dyDescent="0.2">
      <c r="B49">
        <f>+'Aggregate Screens'!A44</f>
        <v>125</v>
      </c>
      <c r="C49" t="str">
        <f>+'Aggregate Screens'!B44</f>
        <v>OTHELLO COMMUNITY HOSPITAL</v>
      </c>
      <c r="D49" s="10">
        <f>ROUND(+'Aggregate Screens'!V44,0)</f>
        <v>0</v>
      </c>
      <c r="E49" s="13">
        <f>ROUND(+'Aggregate Screens'!AN44,0)</f>
        <v>0</v>
      </c>
      <c r="F49" s="11" t="str">
        <f t="shared" si="0"/>
        <v/>
      </c>
      <c r="G49" s="10">
        <f>ROUND(+'Aggregate Screens'!V150,0)</f>
        <v>0</v>
      </c>
      <c r="H49" s="13">
        <f>ROUND(+'Aggregate Screens'!AN150,0)</f>
        <v>0</v>
      </c>
      <c r="I49" s="11" t="str">
        <f t="shared" si="1"/>
        <v/>
      </c>
      <c r="K49" s="12" t="str">
        <f t="shared" si="2"/>
        <v/>
      </c>
    </row>
    <row r="50" spans="2:11" x14ac:dyDescent="0.2">
      <c r="B50">
        <f>+'Aggregate Screens'!A45</f>
        <v>126</v>
      </c>
      <c r="C50" t="str">
        <f>+'Aggregate Screens'!B45</f>
        <v>HIGHLINE MEDICAL CENTER</v>
      </c>
      <c r="D50" s="10">
        <f>ROUND(+'Aggregate Screens'!V45,0)</f>
        <v>7796546</v>
      </c>
      <c r="E50" s="13">
        <f>ROUND(+'Aggregate Screens'!AN45,0)</f>
        <v>17824</v>
      </c>
      <c r="F50" s="11">
        <f t="shared" si="0"/>
        <v>437.42</v>
      </c>
      <c r="G50" s="10">
        <f>ROUND(+'Aggregate Screens'!V151,0)</f>
        <v>10772566</v>
      </c>
      <c r="H50" s="13">
        <f>ROUND(+'Aggregate Screens'!AN151,0)</f>
        <v>14611</v>
      </c>
      <c r="I50" s="11">
        <f t="shared" si="1"/>
        <v>737.29</v>
      </c>
      <c r="K50" s="12">
        <f t="shared" si="2"/>
        <v>0.68554249919985355</v>
      </c>
    </row>
    <row r="51" spans="2:11" x14ac:dyDescent="0.2">
      <c r="B51">
        <f>+'Aggregate Screens'!A46</f>
        <v>128</v>
      </c>
      <c r="C51" t="str">
        <f>+'Aggregate Screens'!B46</f>
        <v>UNIVERSITY OF WASHINGTON MEDICAL CENTER</v>
      </c>
      <c r="D51" s="10">
        <f>ROUND(+'Aggregate Screens'!V46,0)</f>
        <v>52372985</v>
      </c>
      <c r="E51" s="13">
        <f>ROUND(+'Aggregate Screens'!AN46,0)</f>
        <v>53381</v>
      </c>
      <c r="F51" s="11">
        <f t="shared" si="0"/>
        <v>981.12</v>
      </c>
      <c r="G51" s="10">
        <f>ROUND(+'Aggregate Screens'!V152,0)</f>
        <v>51603354</v>
      </c>
      <c r="H51" s="13">
        <f>ROUND(+'Aggregate Screens'!AN152,0)</f>
        <v>58058</v>
      </c>
      <c r="I51" s="11">
        <f t="shared" si="1"/>
        <v>888.82</v>
      </c>
      <c r="K51" s="12">
        <f t="shared" si="2"/>
        <v>-9.4076157860404352E-2</v>
      </c>
    </row>
    <row r="52" spans="2:11" x14ac:dyDescent="0.2">
      <c r="B52">
        <f>+'Aggregate Screens'!A47</f>
        <v>129</v>
      </c>
      <c r="C52" t="str">
        <f>+'Aggregate Screens'!B47</f>
        <v>QUINCY VALLEY MEDICAL CENTER</v>
      </c>
      <c r="D52" s="10">
        <f>ROUND(+'Aggregate Screens'!V47,0)</f>
        <v>0</v>
      </c>
      <c r="E52" s="13">
        <f>ROUND(+'Aggregate Screens'!AN47,0)</f>
        <v>0</v>
      </c>
      <c r="F52" s="11" t="str">
        <f t="shared" si="0"/>
        <v/>
      </c>
      <c r="G52" s="10">
        <f>ROUND(+'Aggregate Screens'!V153,0)</f>
        <v>505313</v>
      </c>
      <c r="H52" s="13">
        <f>ROUND(+'Aggregate Screens'!AN153,0)</f>
        <v>255</v>
      </c>
      <c r="I52" s="11">
        <f t="shared" si="1"/>
        <v>1981.62</v>
      </c>
      <c r="K52" s="12" t="str">
        <f t="shared" si="2"/>
        <v/>
      </c>
    </row>
    <row r="53" spans="2:11" x14ac:dyDescent="0.2">
      <c r="B53">
        <f>+'Aggregate Screens'!A48</f>
        <v>130</v>
      </c>
      <c r="C53" t="str">
        <f>+'Aggregate Screens'!B48</f>
        <v>UW MEDICINE/NORTHWEST HOSPITAL</v>
      </c>
      <c r="D53" s="10">
        <f>ROUND(+'Aggregate Screens'!V48,0)</f>
        <v>17435472</v>
      </c>
      <c r="E53" s="13">
        <f>ROUND(+'Aggregate Screens'!AN48,0)</f>
        <v>23240</v>
      </c>
      <c r="F53" s="11">
        <f t="shared" si="0"/>
        <v>750.24</v>
      </c>
      <c r="G53" s="10">
        <f>ROUND(+'Aggregate Screens'!V154,0)</f>
        <v>17494000</v>
      </c>
      <c r="H53" s="13">
        <f>ROUND(+'Aggregate Screens'!AN154,0)</f>
        <v>24110</v>
      </c>
      <c r="I53" s="11">
        <f t="shared" si="1"/>
        <v>725.59</v>
      </c>
      <c r="K53" s="12">
        <f t="shared" si="2"/>
        <v>-3.2856152697803287E-2</v>
      </c>
    </row>
    <row r="54" spans="2:11" x14ac:dyDescent="0.2">
      <c r="B54">
        <f>+'Aggregate Screens'!A49</f>
        <v>131</v>
      </c>
      <c r="C54" t="str">
        <f>+'Aggregate Screens'!B49</f>
        <v>OVERLAKE HOSPITAL MEDICAL CENTER</v>
      </c>
      <c r="D54" s="10">
        <f>ROUND(+'Aggregate Screens'!V49,0)</f>
        <v>33065190</v>
      </c>
      <c r="E54" s="13">
        <f>ROUND(+'Aggregate Screens'!AN49,0)</f>
        <v>34509</v>
      </c>
      <c r="F54" s="11">
        <f t="shared" si="0"/>
        <v>958.16</v>
      </c>
      <c r="G54" s="10">
        <f>ROUND(+'Aggregate Screens'!V155,0)</f>
        <v>33372899</v>
      </c>
      <c r="H54" s="13">
        <f>ROUND(+'Aggregate Screens'!AN155,0)</f>
        <v>34703</v>
      </c>
      <c r="I54" s="11">
        <f t="shared" si="1"/>
        <v>961.67</v>
      </c>
      <c r="K54" s="12">
        <f t="shared" si="2"/>
        <v>3.6632712699340431E-3</v>
      </c>
    </row>
    <row r="55" spans="2:11" x14ac:dyDescent="0.2">
      <c r="B55">
        <f>+'Aggregate Screens'!A50</f>
        <v>132</v>
      </c>
      <c r="C55" t="str">
        <f>+'Aggregate Screens'!B50</f>
        <v>ST CLARE HOSPITAL</v>
      </c>
      <c r="D55" s="10">
        <f>ROUND(+'Aggregate Screens'!V50,0)</f>
        <v>3437823</v>
      </c>
      <c r="E55" s="13">
        <f>ROUND(+'Aggregate Screens'!AN50,0)</f>
        <v>12480</v>
      </c>
      <c r="F55" s="11">
        <f t="shared" si="0"/>
        <v>275.47000000000003</v>
      </c>
      <c r="G55" s="10">
        <f>ROUND(+'Aggregate Screens'!V156,0)</f>
        <v>4318376</v>
      </c>
      <c r="H55" s="13">
        <f>ROUND(+'Aggregate Screens'!AN156,0)</f>
        <v>13193</v>
      </c>
      <c r="I55" s="11">
        <f t="shared" si="1"/>
        <v>327.32</v>
      </c>
      <c r="K55" s="12">
        <f t="shared" si="2"/>
        <v>0.18822376302319666</v>
      </c>
    </row>
    <row r="56" spans="2:11" x14ac:dyDescent="0.2">
      <c r="B56">
        <f>+'Aggregate Screens'!A51</f>
        <v>134</v>
      </c>
      <c r="C56" t="str">
        <f>+'Aggregate Screens'!B51</f>
        <v>ISLAND HOSPITAL</v>
      </c>
      <c r="D56" s="10">
        <f>ROUND(+'Aggregate Screens'!V51,0)</f>
        <v>4083619</v>
      </c>
      <c r="E56" s="13">
        <f>ROUND(+'Aggregate Screens'!AN51,0)</f>
        <v>9374</v>
      </c>
      <c r="F56" s="11">
        <f t="shared" si="0"/>
        <v>435.63</v>
      </c>
      <c r="G56" s="10">
        <f>ROUND(+'Aggregate Screens'!V157,0)</f>
        <v>3916303</v>
      </c>
      <c r="H56" s="13">
        <f>ROUND(+'Aggregate Screens'!AN157,0)</f>
        <v>10503</v>
      </c>
      <c r="I56" s="11">
        <f t="shared" si="1"/>
        <v>372.87</v>
      </c>
      <c r="K56" s="12">
        <f t="shared" si="2"/>
        <v>-0.14406721300185932</v>
      </c>
    </row>
    <row r="57" spans="2:11" x14ac:dyDescent="0.2">
      <c r="B57">
        <f>+'Aggregate Screens'!A52</f>
        <v>137</v>
      </c>
      <c r="C57" t="str">
        <f>+'Aggregate Screens'!B52</f>
        <v>LINCOLN HOSPITAL</v>
      </c>
      <c r="D57" s="10">
        <f>ROUND(+'Aggregate Screens'!V52,0)</f>
        <v>890558</v>
      </c>
      <c r="E57" s="13">
        <f>ROUND(+'Aggregate Screens'!AN52,0)</f>
        <v>1159</v>
      </c>
      <c r="F57" s="11">
        <f t="shared" si="0"/>
        <v>768.38</v>
      </c>
      <c r="G57" s="10">
        <f>ROUND(+'Aggregate Screens'!V158,0)</f>
        <v>880851</v>
      </c>
      <c r="H57" s="13">
        <f>ROUND(+'Aggregate Screens'!AN158,0)</f>
        <v>1112</v>
      </c>
      <c r="I57" s="11">
        <f t="shared" si="1"/>
        <v>792.13</v>
      </c>
      <c r="K57" s="12">
        <f t="shared" si="2"/>
        <v>3.0909185559228503E-2</v>
      </c>
    </row>
    <row r="58" spans="2:11" x14ac:dyDescent="0.2">
      <c r="B58">
        <f>+'Aggregate Screens'!A53</f>
        <v>138</v>
      </c>
      <c r="C58" t="str">
        <f>+'Aggregate Screens'!B53</f>
        <v>SWEDISH EDMONDS</v>
      </c>
      <c r="D58" s="10">
        <f>ROUND(+'Aggregate Screens'!V53,0)</f>
        <v>8381855</v>
      </c>
      <c r="E58" s="13">
        <f>ROUND(+'Aggregate Screens'!AN53,0)</f>
        <v>13638</v>
      </c>
      <c r="F58" s="11">
        <f t="shared" si="0"/>
        <v>614.6</v>
      </c>
      <c r="G58" s="10">
        <f>ROUND(+'Aggregate Screens'!V159,0)</f>
        <v>9018712</v>
      </c>
      <c r="H58" s="13">
        <f>ROUND(+'Aggregate Screens'!AN159,0)</f>
        <v>16770</v>
      </c>
      <c r="I58" s="11">
        <f t="shared" si="1"/>
        <v>537.79</v>
      </c>
      <c r="K58" s="12">
        <f t="shared" si="2"/>
        <v>-0.12497559388219992</v>
      </c>
    </row>
    <row r="59" spans="2:11" x14ac:dyDescent="0.2">
      <c r="B59">
        <f>+'Aggregate Screens'!A54</f>
        <v>139</v>
      </c>
      <c r="C59" t="str">
        <f>+'Aggregate Screens'!B54</f>
        <v>PROVIDENCE HOLY FAMILY HOSPITAL</v>
      </c>
      <c r="D59" s="10">
        <f>ROUND(+'Aggregate Screens'!V54,0)</f>
        <v>5429644</v>
      </c>
      <c r="E59" s="13">
        <f>ROUND(+'Aggregate Screens'!AN54,0)</f>
        <v>19071</v>
      </c>
      <c r="F59" s="11">
        <f t="shared" si="0"/>
        <v>284.70999999999998</v>
      </c>
      <c r="G59" s="10">
        <f>ROUND(+'Aggregate Screens'!V160,0)</f>
        <v>4847650</v>
      </c>
      <c r="H59" s="13">
        <f>ROUND(+'Aggregate Screens'!AN160,0)</f>
        <v>18114</v>
      </c>
      <c r="I59" s="11">
        <f t="shared" si="1"/>
        <v>267.62</v>
      </c>
      <c r="K59" s="12">
        <f t="shared" si="2"/>
        <v>-6.002599135962905E-2</v>
      </c>
    </row>
    <row r="60" spans="2:11" x14ac:dyDescent="0.2">
      <c r="B60">
        <f>+'Aggregate Screens'!A55</f>
        <v>140</v>
      </c>
      <c r="C60" t="str">
        <f>+'Aggregate Screens'!B55</f>
        <v>KITTITAS VALLEY HEALTHCARE</v>
      </c>
      <c r="D60" s="10">
        <f>ROUND(+'Aggregate Screens'!V55,0)</f>
        <v>2715867</v>
      </c>
      <c r="E60" s="13">
        <f>ROUND(+'Aggregate Screens'!AN55,0)</f>
        <v>5359</v>
      </c>
      <c r="F60" s="11">
        <f t="shared" si="0"/>
        <v>506.79</v>
      </c>
      <c r="G60" s="10">
        <f>ROUND(+'Aggregate Screens'!V161,0)</f>
        <v>2689974</v>
      </c>
      <c r="H60" s="13">
        <f>ROUND(+'Aggregate Screens'!AN161,0)</f>
        <v>5367</v>
      </c>
      <c r="I60" s="11">
        <f t="shared" si="1"/>
        <v>501.21</v>
      </c>
      <c r="K60" s="12">
        <f t="shared" si="2"/>
        <v>-1.101047771266217E-2</v>
      </c>
    </row>
    <row r="61" spans="2:11" x14ac:dyDescent="0.2">
      <c r="B61">
        <f>+'Aggregate Screens'!A56</f>
        <v>141</v>
      </c>
      <c r="C61" t="str">
        <f>+'Aggregate Screens'!B56</f>
        <v>DAYTON GENERAL HOSPITAL</v>
      </c>
      <c r="D61" s="10">
        <f>ROUND(+'Aggregate Screens'!V56,0)</f>
        <v>0</v>
      </c>
      <c r="E61" s="13">
        <f>ROUND(+'Aggregate Screens'!AN56,0)</f>
        <v>0</v>
      </c>
      <c r="F61" s="11" t="str">
        <f t="shared" si="0"/>
        <v/>
      </c>
      <c r="G61" s="10">
        <f>ROUND(+'Aggregate Screens'!V162,0)</f>
        <v>771374</v>
      </c>
      <c r="H61" s="13">
        <f>ROUND(+'Aggregate Screens'!AN162,0)</f>
        <v>579</v>
      </c>
      <c r="I61" s="11">
        <f t="shared" si="1"/>
        <v>1332.25</v>
      </c>
      <c r="K61" s="12" t="str">
        <f t="shared" si="2"/>
        <v/>
      </c>
    </row>
    <row r="62" spans="2:11" x14ac:dyDescent="0.2">
      <c r="B62">
        <f>+'Aggregate Screens'!A57</f>
        <v>142</v>
      </c>
      <c r="C62" t="str">
        <f>+'Aggregate Screens'!B57</f>
        <v>HARRISON MEDICAL CENTER</v>
      </c>
      <c r="D62" s="10">
        <f>ROUND(+'Aggregate Screens'!V57,0)</f>
        <v>24399355</v>
      </c>
      <c r="E62" s="13">
        <f>ROUND(+'Aggregate Screens'!AN57,0)</f>
        <v>29528</v>
      </c>
      <c r="F62" s="11">
        <f t="shared" si="0"/>
        <v>826.31</v>
      </c>
      <c r="G62" s="10">
        <f>ROUND(+'Aggregate Screens'!V163,0)</f>
        <v>30970900</v>
      </c>
      <c r="H62" s="13">
        <f>ROUND(+'Aggregate Screens'!AN163,0)</f>
        <v>30421</v>
      </c>
      <c r="I62" s="11">
        <f t="shared" si="1"/>
        <v>1018.08</v>
      </c>
      <c r="K62" s="12">
        <f t="shared" si="2"/>
        <v>0.23207996998705105</v>
      </c>
    </row>
    <row r="63" spans="2:11" x14ac:dyDescent="0.2">
      <c r="B63">
        <f>+'Aggregate Screens'!A58</f>
        <v>145</v>
      </c>
      <c r="C63" t="str">
        <f>+'Aggregate Screens'!B58</f>
        <v>PEACEHEALTH ST JOSEPH HOSPITAL</v>
      </c>
      <c r="D63" s="10">
        <f>ROUND(+'Aggregate Screens'!V58,0)</f>
        <v>15757933</v>
      </c>
      <c r="E63" s="13">
        <f>ROUND(+'Aggregate Screens'!AN58,0)</f>
        <v>30721</v>
      </c>
      <c r="F63" s="11">
        <f t="shared" si="0"/>
        <v>512.94000000000005</v>
      </c>
      <c r="G63" s="10">
        <f>ROUND(+'Aggregate Screens'!V164,0)</f>
        <v>22961030</v>
      </c>
      <c r="H63" s="13">
        <f>ROUND(+'Aggregate Screens'!AN164,0)</f>
        <v>33079</v>
      </c>
      <c r="I63" s="11">
        <f t="shared" si="1"/>
        <v>694.13</v>
      </c>
      <c r="K63" s="12">
        <f t="shared" si="2"/>
        <v>0.35323819550044822</v>
      </c>
    </row>
    <row r="64" spans="2:11" x14ac:dyDescent="0.2">
      <c r="B64">
        <f>+'Aggregate Screens'!A59</f>
        <v>147</v>
      </c>
      <c r="C64" t="str">
        <f>+'Aggregate Screens'!B59</f>
        <v>MID VALLEY HOSPITAL</v>
      </c>
      <c r="D64" s="10">
        <f>ROUND(+'Aggregate Screens'!V59,0)</f>
        <v>1155938</v>
      </c>
      <c r="E64" s="13">
        <f>ROUND(+'Aggregate Screens'!AN59,0)</f>
        <v>2618</v>
      </c>
      <c r="F64" s="11">
        <f t="shared" si="0"/>
        <v>441.53</v>
      </c>
      <c r="G64" s="10">
        <f>ROUND(+'Aggregate Screens'!V165,0)</f>
        <v>1132273</v>
      </c>
      <c r="H64" s="13">
        <f>ROUND(+'Aggregate Screens'!AN165,0)</f>
        <v>2786</v>
      </c>
      <c r="I64" s="11">
        <f t="shared" si="1"/>
        <v>406.42</v>
      </c>
      <c r="K64" s="12">
        <f t="shared" si="2"/>
        <v>-7.9518945485017922E-2</v>
      </c>
    </row>
    <row r="65" spans="2:11" x14ac:dyDescent="0.2">
      <c r="B65">
        <f>+'Aggregate Screens'!A60</f>
        <v>148</v>
      </c>
      <c r="C65" t="str">
        <f>+'Aggregate Screens'!B60</f>
        <v>KINDRED HOSPITAL SEATTLE - NORTHGATE</v>
      </c>
      <c r="D65" s="10">
        <f>ROUND(+'Aggregate Screens'!V60,0)</f>
        <v>3220801</v>
      </c>
      <c r="E65" s="13">
        <f>ROUND(+'Aggregate Screens'!AN60,0)</f>
        <v>1126</v>
      </c>
      <c r="F65" s="11">
        <f t="shared" si="0"/>
        <v>2860.39</v>
      </c>
      <c r="G65" s="10">
        <f>ROUND(+'Aggregate Screens'!V166,0)</f>
        <v>2874756</v>
      </c>
      <c r="H65" s="13">
        <f>ROUND(+'Aggregate Screens'!AN166,0)</f>
        <v>1271</v>
      </c>
      <c r="I65" s="11">
        <f t="shared" si="1"/>
        <v>2261.81</v>
      </c>
      <c r="K65" s="12">
        <f t="shared" si="2"/>
        <v>-0.20926517013414259</v>
      </c>
    </row>
    <row r="66" spans="2:11" x14ac:dyDescent="0.2">
      <c r="B66">
        <f>+'Aggregate Screens'!A61</f>
        <v>150</v>
      </c>
      <c r="C66" t="str">
        <f>+'Aggregate Screens'!B61</f>
        <v>COULEE MEDICAL CENTER</v>
      </c>
      <c r="D66" s="10">
        <f>ROUND(+'Aggregate Screens'!V61,0)</f>
        <v>1954852</v>
      </c>
      <c r="E66" s="13">
        <f>ROUND(+'Aggregate Screens'!AN61,0)</f>
        <v>1247</v>
      </c>
      <c r="F66" s="11">
        <f t="shared" si="0"/>
        <v>1567.64</v>
      </c>
      <c r="G66" s="10">
        <f>ROUND(+'Aggregate Screens'!V167,0)</f>
        <v>1965945</v>
      </c>
      <c r="H66" s="13">
        <f>ROUND(+'Aggregate Screens'!AN167,0)</f>
        <v>1232</v>
      </c>
      <c r="I66" s="11">
        <f t="shared" si="1"/>
        <v>1595.73</v>
      </c>
      <c r="K66" s="12">
        <f t="shared" si="2"/>
        <v>1.7918654793192212E-2</v>
      </c>
    </row>
    <row r="67" spans="2:11" x14ac:dyDescent="0.2">
      <c r="B67">
        <f>+'Aggregate Screens'!A62</f>
        <v>152</v>
      </c>
      <c r="C67" t="str">
        <f>+'Aggregate Screens'!B62</f>
        <v>MASON GENERAL HOSPITAL</v>
      </c>
      <c r="D67" s="10">
        <f>ROUND(+'Aggregate Screens'!V62,0)</f>
        <v>6377731</v>
      </c>
      <c r="E67" s="13">
        <f>ROUND(+'Aggregate Screens'!AN62,0)</f>
        <v>4594</v>
      </c>
      <c r="F67" s="11">
        <f t="shared" si="0"/>
        <v>1388.27</v>
      </c>
      <c r="G67" s="10">
        <f>ROUND(+'Aggregate Screens'!V168,0)</f>
        <v>6423473</v>
      </c>
      <c r="H67" s="13">
        <f>ROUND(+'Aggregate Screens'!AN168,0)</f>
        <v>4806</v>
      </c>
      <c r="I67" s="11">
        <f t="shared" si="1"/>
        <v>1336.55</v>
      </c>
      <c r="K67" s="12">
        <f t="shared" si="2"/>
        <v>-3.7255000828369189E-2</v>
      </c>
    </row>
    <row r="68" spans="2:11" x14ac:dyDescent="0.2">
      <c r="B68">
        <f>+'Aggregate Screens'!A63</f>
        <v>153</v>
      </c>
      <c r="C68" t="str">
        <f>+'Aggregate Screens'!B63</f>
        <v>WHITMAN HOSPITAL AND MEDICAL CENTER</v>
      </c>
      <c r="D68" s="10">
        <f>ROUND(+'Aggregate Screens'!V63,0)</f>
        <v>1711820</v>
      </c>
      <c r="E68" s="13">
        <f>ROUND(+'Aggregate Screens'!AN63,0)</f>
        <v>1291</v>
      </c>
      <c r="F68" s="11">
        <f t="shared" si="0"/>
        <v>1325.96</v>
      </c>
      <c r="G68" s="10">
        <f>ROUND(+'Aggregate Screens'!V169,0)</f>
        <v>2765128</v>
      </c>
      <c r="H68" s="13">
        <f>ROUND(+'Aggregate Screens'!AN169,0)</f>
        <v>1373</v>
      </c>
      <c r="I68" s="11">
        <f t="shared" si="1"/>
        <v>2013.93</v>
      </c>
      <c r="K68" s="12">
        <f t="shared" si="2"/>
        <v>0.51884672237473217</v>
      </c>
    </row>
    <row r="69" spans="2:11" x14ac:dyDescent="0.2">
      <c r="B69">
        <f>+'Aggregate Screens'!A64</f>
        <v>155</v>
      </c>
      <c r="C69" t="str">
        <f>+'Aggregate Screens'!B64</f>
        <v>UW MEDICINE/VALLEY MEDICAL CENTER</v>
      </c>
      <c r="D69" s="10">
        <f>ROUND(+'Aggregate Screens'!V64,0)</f>
        <v>32540147</v>
      </c>
      <c r="E69" s="13">
        <f>ROUND(+'Aggregate Screens'!AN64,0)</f>
        <v>40555</v>
      </c>
      <c r="F69" s="11">
        <f t="shared" si="0"/>
        <v>802.37</v>
      </c>
      <c r="G69" s="10">
        <f>ROUND(+'Aggregate Screens'!V170,0)</f>
        <v>30557407</v>
      </c>
      <c r="H69" s="13">
        <f>ROUND(+'Aggregate Screens'!AN170,0)</f>
        <v>42810</v>
      </c>
      <c r="I69" s="11">
        <f t="shared" si="1"/>
        <v>713.79</v>
      </c>
      <c r="K69" s="12">
        <f t="shared" si="2"/>
        <v>-0.11039794608472409</v>
      </c>
    </row>
    <row r="70" spans="2:11" x14ac:dyDescent="0.2">
      <c r="B70">
        <f>+'Aggregate Screens'!A65</f>
        <v>156</v>
      </c>
      <c r="C70" t="str">
        <f>+'Aggregate Screens'!B65</f>
        <v>WHIDBEY GENERAL HOSPITAL</v>
      </c>
      <c r="D70" s="10">
        <f>ROUND(+'Aggregate Screens'!V65,0)</f>
        <v>3771434</v>
      </c>
      <c r="E70" s="13">
        <f>ROUND(+'Aggregate Screens'!AN65,0)</f>
        <v>8340</v>
      </c>
      <c r="F70" s="11">
        <f t="shared" si="0"/>
        <v>452.21</v>
      </c>
      <c r="G70" s="10">
        <f>ROUND(+'Aggregate Screens'!V171,0)</f>
        <v>3584521</v>
      </c>
      <c r="H70" s="13">
        <f>ROUND(+'Aggregate Screens'!AN171,0)</f>
        <v>7772</v>
      </c>
      <c r="I70" s="11">
        <f t="shared" si="1"/>
        <v>461.21</v>
      </c>
      <c r="K70" s="12">
        <f t="shared" si="2"/>
        <v>1.9902257800579415E-2</v>
      </c>
    </row>
    <row r="71" spans="2:11" x14ac:dyDescent="0.2">
      <c r="B71">
        <f>+'Aggregate Screens'!A66</f>
        <v>157</v>
      </c>
      <c r="C71" t="str">
        <f>+'Aggregate Screens'!B66</f>
        <v>ST LUKES REHABILIATION INSTITUTE</v>
      </c>
      <c r="D71" s="10">
        <f>ROUND(+'Aggregate Screens'!V66,0)</f>
        <v>676522</v>
      </c>
      <c r="E71" s="13">
        <f>ROUND(+'Aggregate Screens'!AN66,0)</f>
        <v>2506</v>
      </c>
      <c r="F71" s="11">
        <f t="shared" si="0"/>
        <v>269.95999999999998</v>
      </c>
      <c r="G71" s="10">
        <f>ROUND(+'Aggregate Screens'!V172,0)</f>
        <v>1158147</v>
      </c>
      <c r="H71" s="13">
        <f>ROUND(+'Aggregate Screens'!AN172,0)</f>
        <v>2238</v>
      </c>
      <c r="I71" s="11">
        <f t="shared" si="1"/>
        <v>517.49</v>
      </c>
      <c r="K71" s="12">
        <f t="shared" si="2"/>
        <v>0.91691361683212347</v>
      </c>
    </row>
    <row r="72" spans="2:11" x14ac:dyDescent="0.2">
      <c r="B72">
        <f>+'Aggregate Screens'!A67</f>
        <v>158</v>
      </c>
      <c r="C72" t="str">
        <f>+'Aggregate Screens'!B67</f>
        <v>CASCADE MEDICAL CENTER</v>
      </c>
      <c r="D72" s="10">
        <f>ROUND(+'Aggregate Screens'!V67,0)</f>
        <v>1454155</v>
      </c>
      <c r="E72" s="13">
        <f>ROUND(+'Aggregate Screens'!AN67,0)</f>
        <v>453</v>
      </c>
      <c r="F72" s="11">
        <f t="shared" si="0"/>
        <v>3210.06</v>
      </c>
      <c r="G72" s="10">
        <f>ROUND(+'Aggregate Screens'!V173,0)</f>
        <v>1421853</v>
      </c>
      <c r="H72" s="13">
        <f>ROUND(+'Aggregate Screens'!AN173,0)</f>
        <v>625</v>
      </c>
      <c r="I72" s="11">
        <f t="shared" si="1"/>
        <v>2274.96</v>
      </c>
      <c r="K72" s="12">
        <f t="shared" si="2"/>
        <v>-0.29130296629969532</v>
      </c>
    </row>
    <row r="73" spans="2:11" x14ac:dyDescent="0.2">
      <c r="B73">
        <f>+'Aggregate Screens'!A68</f>
        <v>159</v>
      </c>
      <c r="C73" t="str">
        <f>+'Aggregate Screens'!B68</f>
        <v>PROVIDENCE ST PETER HOSPITAL</v>
      </c>
      <c r="D73" s="10">
        <f>ROUND(+'Aggregate Screens'!V68,0)</f>
        <v>13110824</v>
      </c>
      <c r="E73" s="13">
        <f>ROUND(+'Aggregate Screens'!AN68,0)</f>
        <v>32148</v>
      </c>
      <c r="F73" s="11">
        <f t="shared" si="0"/>
        <v>407.83</v>
      </c>
      <c r="G73" s="10">
        <f>ROUND(+'Aggregate Screens'!V174,0)</f>
        <v>12386467</v>
      </c>
      <c r="H73" s="13">
        <f>ROUND(+'Aggregate Screens'!AN174,0)</f>
        <v>32864</v>
      </c>
      <c r="I73" s="11">
        <f t="shared" si="1"/>
        <v>376.9</v>
      </c>
      <c r="K73" s="12">
        <f t="shared" si="2"/>
        <v>-7.5840423705955895E-2</v>
      </c>
    </row>
    <row r="74" spans="2:11" x14ac:dyDescent="0.2">
      <c r="B74">
        <f>+'Aggregate Screens'!A69</f>
        <v>161</v>
      </c>
      <c r="C74" t="str">
        <f>+'Aggregate Screens'!B69</f>
        <v>KADLEC REGIONAL MEDICAL CENTER</v>
      </c>
      <c r="D74" s="10">
        <f>ROUND(+'Aggregate Screens'!V69,0)</f>
        <v>21298917</v>
      </c>
      <c r="E74" s="13">
        <f>ROUND(+'Aggregate Screens'!AN69,0)</f>
        <v>38995</v>
      </c>
      <c r="F74" s="11">
        <f t="shared" si="0"/>
        <v>546.20000000000005</v>
      </c>
      <c r="G74" s="10">
        <f>ROUND(+'Aggregate Screens'!V175,0)</f>
        <v>22197257</v>
      </c>
      <c r="H74" s="13">
        <f>ROUND(+'Aggregate Screens'!AN175,0)</f>
        <v>45708</v>
      </c>
      <c r="I74" s="11">
        <f t="shared" si="1"/>
        <v>485.63</v>
      </c>
      <c r="K74" s="12">
        <f t="shared" si="2"/>
        <v>-0.11089344562431347</v>
      </c>
    </row>
    <row r="75" spans="2:11" x14ac:dyDescent="0.2">
      <c r="B75">
        <f>+'Aggregate Screens'!A70</f>
        <v>162</v>
      </c>
      <c r="C75" t="str">
        <f>+'Aggregate Screens'!B70</f>
        <v>PROVIDENCE SACRED HEART MEDICAL CENTER</v>
      </c>
      <c r="D75" s="10">
        <f>ROUND(+'Aggregate Screens'!V70,0)</f>
        <v>22001049</v>
      </c>
      <c r="E75" s="13">
        <f>ROUND(+'Aggregate Screens'!AN70,0)</f>
        <v>62420</v>
      </c>
      <c r="F75" s="11">
        <f t="shared" ref="F75:F109" si="3">IF(D75=0,"",IF(E75=0,"",ROUND(D75/E75,2)))</f>
        <v>352.47</v>
      </c>
      <c r="G75" s="10">
        <f>ROUND(+'Aggregate Screens'!V176,0)</f>
        <v>21341369</v>
      </c>
      <c r="H75" s="13">
        <f>ROUND(+'Aggregate Screens'!AN176,0)</f>
        <v>60667</v>
      </c>
      <c r="I75" s="11">
        <f t="shared" ref="I75:I109" si="4">IF(G75=0,"",IF(H75=0,"",ROUND(G75/H75,2)))</f>
        <v>351.78</v>
      </c>
      <c r="K75" s="12">
        <f t="shared" ref="K75:K109" si="5">IF(D75=0,"",IF(E75=0,"",IF(G75=0,"",IF(H75=0,"",+I75/F75-1))))</f>
        <v>-1.9576134139077661E-3</v>
      </c>
    </row>
    <row r="76" spans="2:11" x14ac:dyDescent="0.2">
      <c r="B76">
        <f>+'Aggregate Screens'!A71</f>
        <v>164</v>
      </c>
      <c r="C76" t="str">
        <f>+'Aggregate Screens'!B71</f>
        <v>EVERGREENHEALTH MEDICAL CENTER</v>
      </c>
      <c r="D76" s="10">
        <f>ROUND(+'Aggregate Screens'!V71,0)</f>
        <v>30007569</v>
      </c>
      <c r="E76" s="13">
        <f>ROUND(+'Aggregate Screens'!AN71,0)</f>
        <v>33452</v>
      </c>
      <c r="F76" s="11">
        <f t="shared" si="3"/>
        <v>897.03</v>
      </c>
      <c r="G76" s="10">
        <f>ROUND(+'Aggregate Screens'!V177,0)</f>
        <v>31191682</v>
      </c>
      <c r="H76" s="13">
        <f>ROUND(+'Aggregate Screens'!AN177,0)</f>
        <v>33657</v>
      </c>
      <c r="I76" s="11">
        <f t="shared" si="4"/>
        <v>926.75</v>
      </c>
      <c r="K76" s="12">
        <f t="shared" si="5"/>
        <v>3.3131556358204417E-2</v>
      </c>
    </row>
    <row r="77" spans="2:11" x14ac:dyDescent="0.2">
      <c r="B77">
        <f>+'Aggregate Screens'!A72</f>
        <v>165</v>
      </c>
      <c r="C77" t="str">
        <f>+'Aggregate Screens'!B72</f>
        <v>LAKE CHELAN COMMUNITY HOSPITAL</v>
      </c>
      <c r="D77" s="10">
        <f>ROUND(+'Aggregate Screens'!V72,0)</f>
        <v>763259</v>
      </c>
      <c r="E77" s="13">
        <f>ROUND(+'Aggregate Screens'!AN72,0)</f>
        <v>1169</v>
      </c>
      <c r="F77" s="11">
        <f t="shared" si="3"/>
        <v>652.91999999999996</v>
      </c>
      <c r="G77" s="10">
        <f>ROUND(+'Aggregate Screens'!V178,0)</f>
        <v>761001</v>
      </c>
      <c r="H77" s="13">
        <f>ROUND(+'Aggregate Screens'!AN178,0)</f>
        <v>1431</v>
      </c>
      <c r="I77" s="11">
        <f t="shared" si="4"/>
        <v>531.79999999999995</v>
      </c>
      <c r="K77" s="12">
        <f t="shared" si="5"/>
        <v>-0.18550511548122284</v>
      </c>
    </row>
    <row r="78" spans="2:11" x14ac:dyDescent="0.2">
      <c r="B78">
        <f>+'Aggregate Screens'!A73</f>
        <v>167</v>
      </c>
      <c r="C78" t="str">
        <f>+'Aggregate Screens'!B73</f>
        <v>FERRY COUNTY MEMORIAL HOSPITAL</v>
      </c>
      <c r="D78" s="10">
        <f>ROUND(+'Aggregate Screens'!V73,0)</f>
        <v>0</v>
      </c>
      <c r="E78" s="13">
        <f>ROUND(+'Aggregate Screens'!AN73,0)</f>
        <v>0</v>
      </c>
      <c r="F78" s="11" t="str">
        <f t="shared" si="3"/>
        <v/>
      </c>
      <c r="G78" s="10">
        <f>ROUND(+'Aggregate Screens'!V179,0)</f>
        <v>636102</v>
      </c>
      <c r="H78" s="13">
        <f>ROUND(+'Aggregate Screens'!AN179,0)</f>
        <v>305</v>
      </c>
      <c r="I78" s="11">
        <f t="shared" si="4"/>
        <v>2085.58</v>
      </c>
      <c r="K78" s="12" t="str">
        <f t="shared" si="5"/>
        <v/>
      </c>
    </row>
    <row r="79" spans="2:11" x14ac:dyDescent="0.2">
      <c r="B79">
        <f>+'Aggregate Screens'!A74</f>
        <v>168</v>
      </c>
      <c r="C79" t="str">
        <f>+'Aggregate Screens'!B74</f>
        <v>CENTRAL WASHINGTON HOSPITAL</v>
      </c>
      <c r="D79" s="10">
        <f>ROUND(+'Aggregate Screens'!V74,0)</f>
        <v>14628116</v>
      </c>
      <c r="E79" s="13">
        <f>ROUND(+'Aggregate Screens'!AN74,0)</f>
        <v>21021</v>
      </c>
      <c r="F79" s="11">
        <f t="shared" si="3"/>
        <v>695.88</v>
      </c>
      <c r="G79" s="10">
        <f>ROUND(+'Aggregate Screens'!V180,0)</f>
        <v>12546866</v>
      </c>
      <c r="H79" s="13">
        <f>ROUND(+'Aggregate Screens'!AN180,0)</f>
        <v>23522</v>
      </c>
      <c r="I79" s="11">
        <f t="shared" si="4"/>
        <v>533.41</v>
      </c>
      <c r="K79" s="12">
        <f t="shared" si="5"/>
        <v>-0.23347416221187567</v>
      </c>
    </row>
    <row r="80" spans="2:11" x14ac:dyDescent="0.2">
      <c r="B80">
        <f>+'Aggregate Screens'!A75</f>
        <v>170</v>
      </c>
      <c r="C80" t="str">
        <f>+'Aggregate Screens'!B75</f>
        <v>PEACEHEALTH SOUTHWEST MEDICAL CENTER</v>
      </c>
      <c r="D80" s="10">
        <f>ROUND(+'Aggregate Screens'!V75,0)</f>
        <v>38114171</v>
      </c>
      <c r="E80" s="13">
        <f>ROUND(+'Aggregate Screens'!AN75,0)</f>
        <v>46775</v>
      </c>
      <c r="F80" s="11">
        <f t="shared" si="3"/>
        <v>814.84</v>
      </c>
      <c r="G80" s="10">
        <f>ROUND(+'Aggregate Screens'!V181,0)</f>
        <v>43306508</v>
      </c>
      <c r="H80" s="13">
        <f>ROUND(+'Aggregate Screens'!AN181,0)</f>
        <v>47001</v>
      </c>
      <c r="I80" s="11">
        <f t="shared" si="4"/>
        <v>921.4</v>
      </c>
      <c r="K80" s="12">
        <f t="shared" si="5"/>
        <v>0.13077413970840901</v>
      </c>
    </row>
    <row r="81" spans="2:11" x14ac:dyDescent="0.2">
      <c r="B81">
        <f>+'Aggregate Screens'!A76</f>
        <v>172</v>
      </c>
      <c r="C81" t="str">
        <f>+'Aggregate Screens'!B76</f>
        <v>PULLMAN REGIONAL HOSPITAL</v>
      </c>
      <c r="D81" s="10">
        <f>ROUND(+'Aggregate Screens'!V76,0)</f>
        <v>2619849</v>
      </c>
      <c r="E81" s="13">
        <f>ROUND(+'Aggregate Screens'!AN76,0)</f>
        <v>4071</v>
      </c>
      <c r="F81" s="11">
        <f t="shared" si="3"/>
        <v>643.54</v>
      </c>
      <c r="G81" s="10">
        <f>ROUND(+'Aggregate Screens'!V182,0)</f>
        <v>2497628</v>
      </c>
      <c r="H81" s="13">
        <f>ROUND(+'Aggregate Screens'!AN182,0)</f>
        <v>4515</v>
      </c>
      <c r="I81" s="11">
        <f t="shared" si="4"/>
        <v>553.17999999999995</v>
      </c>
      <c r="K81" s="12">
        <f t="shared" si="5"/>
        <v>-0.14041085247226281</v>
      </c>
    </row>
    <row r="82" spans="2:11" x14ac:dyDescent="0.2">
      <c r="B82">
        <f>+'Aggregate Screens'!A77</f>
        <v>173</v>
      </c>
      <c r="C82" t="str">
        <f>+'Aggregate Screens'!B77</f>
        <v>MORTON GENERAL HOSPITAL</v>
      </c>
      <c r="D82" s="10">
        <f>ROUND(+'Aggregate Screens'!V77,0)</f>
        <v>1662179</v>
      </c>
      <c r="E82" s="13">
        <f>ROUND(+'Aggregate Screens'!AN77,0)</f>
        <v>1208</v>
      </c>
      <c r="F82" s="11">
        <f t="shared" si="3"/>
        <v>1375.98</v>
      </c>
      <c r="G82" s="10">
        <f>ROUND(+'Aggregate Screens'!V183,0)</f>
        <v>1577453</v>
      </c>
      <c r="H82" s="13">
        <f>ROUND(+'Aggregate Screens'!AN183,0)</f>
        <v>1118</v>
      </c>
      <c r="I82" s="11">
        <f t="shared" si="4"/>
        <v>1410.96</v>
      </c>
      <c r="K82" s="12">
        <f t="shared" si="5"/>
        <v>2.5421881131993285E-2</v>
      </c>
    </row>
    <row r="83" spans="2:11" x14ac:dyDescent="0.2">
      <c r="B83">
        <f>+'Aggregate Screens'!A78</f>
        <v>175</v>
      </c>
      <c r="C83" t="str">
        <f>+'Aggregate Screens'!B78</f>
        <v>MARY BRIDGE CHILDRENS HEALTH CENTER</v>
      </c>
      <c r="D83" s="10">
        <f>ROUND(+'Aggregate Screens'!V78,0)</f>
        <v>5974467</v>
      </c>
      <c r="E83" s="13">
        <f>ROUND(+'Aggregate Screens'!AN78,0)</f>
        <v>8765</v>
      </c>
      <c r="F83" s="11">
        <f t="shared" si="3"/>
        <v>681.63</v>
      </c>
      <c r="G83" s="10">
        <f>ROUND(+'Aggregate Screens'!V184,0)</f>
        <v>5478145</v>
      </c>
      <c r="H83" s="13">
        <f>ROUND(+'Aggregate Screens'!AN184,0)</f>
        <v>10012</v>
      </c>
      <c r="I83" s="11">
        <f t="shared" si="4"/>
        <v>547.16</v>
      </c>
      <c r="K83" s="12">
        <f t="shared" si="5"/>
        <v>-0.19727711515044821</v>
      </c>
    </row>
    <row r="84" spans="2:11" x14ac:dyDescent="0.2">
      <c r="B84">
        <f>+'Aggregate Screens'!A79</f>
        <v>176</v>
      </c>
      <c r="C84" t="str">
        <f>+'Aggregate Screens'!B79</f>
        <v>TACOMA GENERAL/ALLENMORE HOSPITAL</v>
      </c>
      <c r="D84" s="10">
        <f>ROUND(+'Aggregate Screens'!V79,0)</f>
        <v>23527069</v>
      </c>
      <c r="E84" s="13">
        <f>ROUND(+'Aggregate Screens'!AN79,0)</f>
        <v>40195</v>
      </c>
      <c r="F84" s="11">
        <f t="shared" si="3"/>
        <v>585.32000000000005</v>
      </c>
      <c r="G84" s="10">
        <f>ROUND(+'Aggregate Screens'!V185,0)</f>
        <v>24421708</v>
      </c>
      <c r="H84" s="13">
        <f>ROUND(+'Aggregate Screens'!AN185,0)</f>
        <v>44924</v>
      </c>
      <c r="I84" s="11">
        <f t="shared" si="4"/>
        <v>543.62</v>
      </c>
      <c r="K84" s="12">
        <f t="shared" si="5"/>
        <v>-7.1243080707988904E-2</v>
      </c>
    </row>
    <row r="85" spans="2:11" x14ac:dyDescent="0.2">
      <c r="B85">
        <f>+'Aggregate Screens'!A80</f>
        <v>180</v>
      </c>
      <c r="C85" t="str">
        <f>+'Aggregate Screens'!B80</f>
        <v>VALLEY HOSPITAL</v>
      </c>
      <c r="D85" s="10">
        <f>ROUND(+'Aggregate Screens'!V80,0)</f>
        <v>4025058</v>
      </c>
      <c r="E85" s="13">
        <f>ROUND(+'Aggregate Screens'!AN80,0)</f>
        <v>11541</v>
      </c>
      <c r="F85" s="11">
        <f t="shared" si="3"/>
        <v>348.76</v>
      </c>
      <c r="G85" s="10">
        <f>ROUND(+'Aggregate Screens'!V186,0)</f>
        <v>4231749</v>
      </c>
      <c r="H85" s="13">
        <f>ROUND(+'Aggregate Screens'!AN186,0)</f>
        <v>11207</v>
      </c>
      <c r="I85" s="11">
        <f t="shared" si="4"/>
        <v>377.6</v>
      </c>
      <c r="K85" s="12">
        <f t="shared" si="5"/>
        <v>8.2692969377222258E-2</v>
      </c>
    </row>
    <row r="86" spans="2:11" x14ac:dyDescent="0.2">
      <c r="B86">
        <f>+'Aggregate Screens'!A81</f>
        <v>183</v>
      </c>
      <c r="C86" t="str">
        <f>+'Aggregate Screens'!B81</f>
        <v>MULTICARE AUBURN MEDICAL CENTER</v>
      </c>
      <c r="D86" s="10">
        <f>ROUND(+'Aggregate Screens'!V81,0)</f>
        <v>5557434</v>
      </c>
      <c r="E86" s="13">
        <f>ROUND(+'Aggregate Screens'!AN81,0)</f>
        <v>10939</v>
      </c>
      <c r="F86" s="11">
        <f t="shared" si="3"/>
        <v>508.04</v>
      </c>
      <c r="G86" s="10">
        <f>ROUND(+'Aggregate Screens'!V187,0)</f>
        <v>6168598</v>
      </c>
      <c r="H86" s="13">
        <f>ROUND(+'Aggregate Screens'!AN187,0)</f>
        <v>12923</v>
      </c>
      <c r="I86" s="11">
        <f t="shared" si="4"/>
        <v>477.33</v>
      </c>
      <c r="K86" s="12">
        <f t="shared" si="5"/>
        <v>-6.0447996220770128E-2</v>
      </c>
    </row>
    <row r="87" spans="2:11" x14ac:dyDescent="0.2">
      <c r="B87">
        <f>+'Aggregate Screens'!A82</f>
        <v>186</v>
      </c>
      <c r="C87" t="str">
        <f>+'Aggregate Screens'!B82</f>
        <v>SUMMIT PACIFIC MEDICAL CENTER</v>
      </c>
      <c r="D87" s="10">
        <f>ROUND(+'Aggregate Screens'!V82,0)</f>
        <v>1703108</v>
      </c>
      <c r="E87" s="13">
        <f>ROUND(+'Aggregate Screens'!AN82,0)</f>
        <v>1607</v>
      </c>
      <c r="F87" s="11">
        <f t="shared" si="3"/>
        <v>1059.81</v>
      </c>
      <c r="G87" s="10">
        <f>ROUND(+'Aggregate Screens'!V188,0)</f>
        <v>1729474</v>
      </c>
      <c r="H87" s="13">
        <f>ROUND(+'Aggregate Screens'!AN188,0)</f>
        <v>1756</v>
      </c>
      <c r="I87" s="11">
        <f t="shared" si="4"/>
        <v>984.89</v>
      </c>
      <c r="K87" s="12">
        <f t="shared" si="5"/>
        <v>-7.0691916475594696E-2</v>
      </c>
    </row>
    <row r="88" spans="2:11" x14ac:dyDescent="0.2">
      <c r="B88">
        <f>+'Aggregate Screens'!A83</f>
        <v>191</v>
      </c>
      <c r="C88" t="str">
        <f>+'Aggregate Screens'!B83</f>
        <v>PROVIDENCE CENTRALIA HOSPITAL</v>
      </c>
      <c r="D88" s="10">
        <f>ROUND(+'Aggregate Screens'!V83,0)</f>
        <v>3984115</v>
      </c>
      <c r="E88" s="13">
        <f>ROUND(+'Aggregate Screens'!AN83,0)</f>
        <v>11395</v>
      </c>
      <c r="F88" s="11">
        <f t="shared" si="3"/>
        <v>349.64</v>
      </c>
      <c r="G88" s="10">
        <f>ROUND(+'Aggregate Screens'!V189,0)</f>
        <v>4395674</v>
      </c>
      <c r="H88" s="13">
        <f>ROUND(+'Aggregate Screens'!AN189,0)</f>
        <v>13074</v>
      </c>
      <c r="I88" s="11">
        <f t="shared" si="4"/>
        <v>336.21</v>
      </c>
      <c r="K88" s="12">
        <f t="shared" si="5"/>
        <v>-3.8410936963734099E-2</v>
      </c>
    </row>
    <row r="89" spans="2:11" x14ac:dyDescent="0.2">
      <c r="B89">
        <f>+'Aggregate Screens'!A84</f>
        <v>193</v>
      </c>
      <c r="C89" t="str">
        <f>+'Aggregate Screens'!B84</f>
        <v>PROVIDENCE MOUNT CARMEL HOSPITAL</v>
      </c>
      <c r="D89" s="10">
        <f>ROUND(+'Aggregate Screens'!V84,0)</f>
        <v>2137667</v>
      </c>
      <c r="E89" s="13">
        <f>ROUND(+'Aggregate Screens'!AN84,0)</f>
        <v>3716</v>
      </c>
      <c r="F89" s="11">
        <f t="shared" si="3"/>
        <v>575.26</v>
      </c>
      <c r="G89" s="10">
        <f>ROUND(+'Aggregate Screens'!V190,0)</f>
        <v>1942668</v>
      </c>
      <c r="H89" s="13">
        <f>ROUND(+'Aggregate Screens'!AN190,0)</f>
        <v>3487</v>
      </c>
      <c r="I89" s="11">
        <f t="shared" si="4"/>
        <v>557.12</v>
      </c>
      <c r="K89" s="12">
        <f t="shared" si="5"/>
        <v>-3.1533567430379272E-2</v>
      </c>
    </row>
    <row r="90" spans="2:11" x14ac:dyDescent="0.2">
      <c r="B90">
        <f>+'Aggregate Screens'!A85</f>
        <v>194</v>
      </c>
      <c r="C90" t="str">
        <f>+'Aggregate Screens'!B85</f>
        <v>PROVIDENCE ST JOSEPHS HOSPITAL</v>
      </c>
      <c r="D90" s="10">
        <f>ROUND(+'Aggregate Screens'!V85,0)</f>
        <v>642180</v>
      </c>
      <c r="E90" s="13">
        <f>ROUND(+'Aggregate Screens'!AN85,0)</f>
        <v>1137</v>
      </c>
      <c r="F90" s="11">
        <f t="shared" si="3"/>
        <v>564.79999999999995</v>
      </c>
      <c r="G90" s="10">
        <f>ROUND(+'Aggregate Screens'!V191,0)</f>
        <v>558937</v>
      </c>
      <c r="H90" s="13">
        <f>ROUND(+'Aggregate Screens'!AN191,0)</f>
        <v>1220</v>
      </c>
      <c r="I90" s="11">
        <f t="shared" si="4"/>
        <v>458.15</v>
      </c>
      <c r="K90" s="12">
        <f t="shared" si="5"/>
        <v>-0.18882790368271951</v>
      </c>
    </row>
    <row r="91" spans="2:11" x14ac:dyDescent="0.2">
      <c r="B91">
        <f>+'Aggregate Screens'!A86</f>
        <v>195</v>
      </c>
      <c r="C91" t="str">
        <f>+'Aggregate Screens'!B86</f>
        <v>SNOQUALMIE VALLEY HOSPITAL</v>
      </c>
      <c r="D91" s="10">
        <f>ROUND(+'Aggregate Screens'!V86,0)</f>
        <v>476302</v>
      </c>
      <c r="E91" s="13">
        <f>ROUND(+'Aggregate Screens'!AN86,0)</f>
        <v>290</v>
      </c>
      <c r="F91" s="11">
        <f t="shared" si="3"/>
        <v>1642.42</v>
      </c>
      <c r="G91" s="10">
        <f>ROUND(+'Aggregate Screens'!V192,0)</f>
        <v>2038791</v>
      </c>
      <c r="H91" s="13">
        <f>ROUND(+'Aggregate Screens'!AN192,0)</f>
        <v>4172</v>
      </c>
      <c r="I91" s="11">
        <f t="shared" si="4"/>
        <v>488.68</v>
      </c>
      <c r="K91" s="12">
        <f t="shared" si="5"/>
        <v>-0.70246343809744161</v>
      </c>
    </row>
    <row r="92" spans="2:11" x14ac:dyDescent="0.2">
      <c r="B92">
        <f>+'Aggregate Screens'!A87</f>
        <v>197</v>
      </c>
      <c r="C92" t="str">
        <f>+'Aggregate Screens'!B87</f>
        <v>CAPITAL MEDICAL CENTER</v>
      </c>
      <c r="D92" s="10">
        <f>ROUND(+'Aggregate Screens'!V87,0)</f>
        <v>4269718</v>
      </c>
      <c r="E92" s="13">
        <f>ROUND(+'Aggregate Screens'!AN87,0)</f>
        <v>10782</v>
      </c>
      <c r="F92" s="11">
        <f t="shared" si="3"/>
        <v>396</v>
      </c>
      <c r="G92" s="10">
        <f>ROUND(+'Aggregate Screens'!V193,0)</f>
        <v>4209340</v>
      </c>
      <c r="H92" s="13">
        <f>ROUND(+'Aggregate Screens'!AN193,0)</f>
        <v>10932</v>
      </c>
      <c r="I92" s="11">
        <f t="shared" si="4"/>
        <v>385.05</v>
      </c>
      <c r="K92" s="12">
        <f t="shared" si="5"/>
        <v>-2.7651515151515094E-2</v>
      </c>
    </row>
    <row r="93" spans="2:11" x14ac:dyDescent="0.2">
      <c r="B93">
        <f>+'Aggregate Screens'!A88</f>
        <v>198</v>
      </c>
      <c r="C93" t="str">
        <f>+'Aggregate Screens'!B88</f>
        <v>SUNNYSIDE COMMUNITY HOSPITAL</v>
      </c>
      <c r="D93" s="10">
        <f>ROUND(+'Aggregate Screens'!V88,0)</f>
        <v>2064440</v>
      </c>
      <c r="E93" s="13">
        <f>ROUND(+'Aggregate Screens'!AN88,0)</f>
        <v>4751</v>
      </c>
      <c r="F93" s="11">
        <f t="shared" si="3"/>
        <v>434.53</v>
      </c>
      <c r="G93" s="10">
        <f>ROUND(+'Aggregate Screens'!V194,0)</f>
        <v>2527839</v>
      </c>
      <c r="H93" s="13">
        <f>ROUND(+'Aggregate Screens'!AN194,0)</f>
        <v>6879</v>
      </c>
      <c r="I93" s="11">
        <f t="shared" si="4"/>
        <v>367.47</v>
      </c>
      <c r="K93" s="12">
        <f t="shared" si="5"/>
        <v>-0.15432766437300061</v>
      </c>
    </row>
    <row r="94" spans="2:11" x14ac:dyDescent="0.2">
      <c r="B94">
        <f>+'Aggregate Screens'!A89</f>
        <v>199</v>
      </c>
      <c r="C94" t="str">
        <f>+'Aggregate Screens'!B89</f>
        <v>TOPPENISH COMMUNITY HOSPITAL</v>
      </c>
      <c r="D94" s="10">
        <f>ROUND(+'Aggregate Screens'!V89,0)</f>
        <v>1145399</v>
      </c>
      <c r="E94" s="13">
        <f>ROUND(+'Aggregate Screens'!AN89,0)</f>
        <v>2379</v>
      </c>
      <c r="F94" s="11">
        <f t="shared" si="3"/>
        <v>481.46</v>
      </c>
      <c r="G94" s="10">
        <f>ROUND(+'Aggregate Screens'!V195,0)</f>
        <v>1289019</v>
      </c>
      <c r="H94" s="13">
        <f>ROUND(+'Aggregate Screens'!AN195,0)</f>
        <v>2641</v>
      </c>
      <c r="I94" s="11">
        <f t="shared" si="4"/>
        <v>488.08</v>
      </c>
      <c r="K94" s="12">
        <f t="shared" si="5"/>
        <v>1.3749844223819307E-2</v>
      </c>
    </row>
    <row r="95" spans="2:11" x14ac:dyDescent="0.2">
      <c r="B95">
        <f>+'Aggregate Screens'!A90</f>
        <v>201</v>
      </c>
      <c r="C95" t="str">
        <f>+'Aggregate Screens'!B90</f>
        <v>ST FRANCIS COMMUNITY HOSPITAL</v>
      </c>
      <c r="D95" s="10">
        <f>ROUND(+'Aggregate Screens'!V90,0)</f>
        <v>6426437</v>
      </c>
      <c r="E95" s="13">
        <f>ROUND(+'Aggregate Screens'!AN90,0)</f>
        <v>13448</v>
      </c>
      <c r="F95" s="11">
        <f t="shared" si="3"/>
        <v>477.87</v>
      </c>
      <c r="G95" s="10">
        <f>ROUND(+'Aggregate Screens'!V196,0)</f>
        <v>6733491</v>
      </c>
      <c r="H95" s="13">
        <f>ROUND(+'Aggregate Screens'!AN196,0)</f>
        <v>16937</v>
      </c>
      <c r="I95" s="11">
        <f t="shared" si="4"/>
        <v>397.56</v>
      </c>
      <c r="K95" s="12">
        <f t="shared" si="5"/>
        <v>-0.16805825852219225</v>
      </c>
    </row>
    <row r="96" spans="2:11" x14ac:dyDescent="0.2">
      <c r="B96">
        <f>+'Aggregate Screens'!A91</f>
        <v>202</v>
      </c>
      <c r="C96" t="str">
        <f>+'Aggregate Screens'!B91</f>
        <v>REGIONAL HOSPITAL</v>
      </c>
      <c r="D96" s="10">
        <f>ROUND(+'Aggregate Screens'!V91,0)</f>
        <v>360195</v>
      </c>
      <c r="E96" s="13">
        <f>ROUND(+'Aggregate Screens'!AN91,0)</f>
        <v>357</v>
      </c>
      <c r="F96" s="11">
        <f t="shared" si="3"/>
        <v>1008.95</v>
      </c>
      <c r="G96" s="10">
        <f>ROUND(+'Aggregate Screens'!V197,0)</f>
        <v>853409</v>
      </c>
      <c r="H96" s="13">
        <f>ROUND(+'Aggregate Screens'!AN197,0)</f>
        <v>663</v>
      </c>
      <c r="I96" s="11">
        <f t="shared" si="4"/>
        <v>1287.19</v>
      </c>
      <c r="K96" s="12">
        <f t="shared" si="5"/>
        <v>0.27577184201397498</v>
      </c>
    </row>
    <row r="97" spans="2:11" x14ac:dyDescent="0.2">
      <c r="B97">
        <f>+'Aggregate Screens'!A92</f>
        <v>204</v>
      </c>
      <c r="C97" t="str">
        <f>+'Aggregate Screens'!B92</f>
        <v>SEATTLE CANCER CARE ALLIANCE</v>
      </c>
      <c r="D97" s="10">
        <f>ROUND(+'Aggregate Screens'!V92,0)</f>
        <v>12727386</v>
      </c>
      <c r="E97" s="13">
        <f>ROUND(+'Aggregate Screens'!AN92,0)</f>
        <v>14365</v>
      </c>
      <c r="F97" s="11">
        <f t="shared" si="3"/>
        <v>886</v>
      </c>
      <c r="G97" s="10">
        <f>ROUND(+'Aggregate Screens'!V198,0)</f>
        <v>13958156</v>
      </c>
      <c r="H97" s="13">
        <f>ROUND(+'Aggregate Screens'!AN198,0)</f>
        <v>15771</v>
      </c>
      <c r="I97" s="11">
        <f t="shared" si="4"/>
        <v>885.05</v>
      </c>
      <c r="K97" s="12">
        <f t="shared" si="5"/>
        <v>-1.0722347629796847E-3</v>
      </c>
    </row>
    <row r="98" spans="2:11" x14ac:dyDescent="0.2">
      <c r="B98">
        <f>+'Aggregate Screens'!A93</f>
        <v>205</v>
      </c>
      <c r="C98" t="str">
        <f>+'Aggregate Screens'!B93</f>
        <v>WENATCHEE VALLEY HOSPITAL</v>
      </c>
      <c r="D98" s="10">
        <f>ROUND(+'Aggregate Screens'!V93,0)</f>
        <v>469141</v>
      </c>
      <c r="E98" s="13">
        <f>ROUND(+'Aggregate Screens'!AN93,0)</f>
        <v>27379</v>
      </c>
      <c r="F98" s="11">
        <f t="shared" si="3"/>
        <v>17.14</v>
      </c>
      <c r="G98" s="10">
        <f>ROUND(+'Aggregate Screens'!V199,0)</f>
        <v>1430104</v>
      </c>
      <c r="H98" s="13">
        <f>ROUND(+'Aggregate Screens'!AN199,0)</f>
        <v>24216</v>
      </c>
      <c r="I98" s="11">
        <f t="shared" si="4"/>
        <v>59.06</v>
      </c>
      <c r="K98" s="12">
        <f t="shared" si="5"/>
        <v>2.4457409568261377</v>
      </c>
    </row>
    <row r="99" spans="2:11" x14ac:dyDescent="0.2">
      <c r="B99">
        <f>+'Aggregate Screens'!A94</f>
        <v>206</v>
      </c>
      <c r="C99" t="str">
        <f>+'Aggregate Screens'!B94</f>
        <v>PEACEHEALTH UNITED GENERAL MEDICAL CENTER</v>
      </c>
      <c r="D99" s="10">
        <f>ROUND(+'Aggregate Screens'!V94,0)</f>
        <v>45438</v>
      </c>
      <c r="E99" s="13">
        <f>ROUND(+'Aggregate Screens'!AN94,0)</f>
        <v>838</v>
      </c>
      <c r="F99" s="11">
        <f t="shared" si="3"/>
        <v>54.22</v>
      </c>
      <c r="G99" s="10">
        <f>ROUND(+'Aggregate Screens'!V200,0)</f>
        <v>1057513</v>
      </c>
      <c r="H99" s="13">
        <f>ROUND(+'Aggregate Screens'!AN200,0)</f>
        <v>3056</v>
      </c>
      <c r="I99" s="11">
        <f t="shared" si="4"/>
        <v>346.04</v>
      </c>
      <c r="K99" s="12">
        <f t="shared" si="5"/>
        <v>5.3821468092954632</v>
      </c>
    </row>
    <row r="100" spans="2:11" x14ac:dyDescent="0.2">
      <c r="B100">
        <f>+'Aggregate Screens'!A95</f>
        <v>207</v>
      </c>
      <c r="C100" t="str">
        <f>+'Aggregate Screens'!B95</f>
        <v>SKAGIT VALLEY HOSPITAL</v>
      </c>
      <c r="D100" s="10">
        <f>ROUND(+'Aggregate Screens'!V95,0)</f>
        <v>14112767</v>
      </c>
      <c r="E100" s="13">
        <f>ROUND(+'Aggregate Screens'!AN95,0)</f>
        <v>21501</v>
      </c>
      <c r="F100" s="11">
        <f t="shared" si="3"/>
        <v>656.38</v>
      </c>
      <c r="G100" s="10">
        <f>ROUND(+'Aggregate Screens'!V201,0)</f>
        <v>14897489</v>
      </c>
      <c r="H100" s="13">
        <f>ROUND(+'Aggregate Screens'!AN201,0)</f>
        <v>19905</v>
      </c>
      <c r="I100" s="11">
        <f t="shared" si="4"/>
        <v>748.43</v>
      </c>
      <c r="K100" s="12">
        <f t="shared" si="5"/>
        <v>0.14023888601115209</v>
      </c>
    </row>
    <row r="101" spans="2:11" x14ac:dyDescent="0.2">
      <c r="B101">
        <f>+'Aggregate Screens'!A96</f>
        <v>208</v>
      </c>
      <c r="C101" t="str">
        <f>+'Aggregate Screens'!B96</f>
        <v>LEGACY SALMON CREEK HOSPITAL</v>
      </c>
      <c r="D101" s="10">
        <f>ROUND(+'Aggregate Screens'!V96,0)</f>
        <v>14451755</v>
      </c>
      <c r="E101" s="13">
        <f>ROUND(+'Aggregate Screens'!AN96,0)</f>
        <v>19284</v>
      </c>
      <c r="F101" s="11">
        <f t="shared" si="3"/>
        <v>749.42</v>
      </c>
      <c r="G101" s="10">
        <f>ROUND(+'Aggregate Screens'!V202,0)</f>
        <v>14547853</v>
      </c>
      <c r="H101" s="13">
        <f>ROUND(+'Aggregate Screens'!AN202,0)</f>
        <v>23709</v>
      </c>
      <c r="I101" s="11">
        <f t="shared" si="4"/>
        <v>613.6</v>
      </c>
      <c r="K101" s="12">
        <f t="shared" si="5"/>
        <v>-0.18123348723012456</v>
      </c>
    </row>
    <row r="102" spans="2:11" x14ac:dyDescent="0.2">
      <c r="B102">
        <f>+'Aggregate Screens'!A97</f>
        <v>209</v>
      </c>
      <c r="C102" t="str">
        <f>+'Aggregate Screens'!B97</f>
        <v>ST ANTHONY HOSPITAL</v>
      </c>
      <c r="D102" s="10">
        <f>ROUND(+'Aggregate Screens'!V97,0)</f>
        <v>11358094</v>
      </c>
      <c r="E102" s="13">
        <f>ROUND(+'Aggregate Screens'!AN97,0)</f>
        <v>9720</v>
      </c>
      <c r="F102" s="11">
        <f t="shared" si="3"/>
        <v>1168.53</v>
      </c>
      <c r="G102" s="10">
        <f>ROUND(+'Aggregate Screens'!V203,0)</f>
        <v>9085954</v>
      </c>
      <c r="H102" s="13">
        <f>ROUND(+'Aggregate Screens'!AN203,0)</f>
        <v>10979</v>
      </c>
      <c r="I102" s="11">
        <f t="shared" si="4"/>
        <v>827.58</v>
      </c>
      <c r="K102" s="12">
        <f t="shared" si="5"/>
        <v>-0.29177684783445867</v>
      </c>
    </row>
    <row r="103" spans="2:11" x14ac:dyDescent="0.2">
      <c r="B103">
        <f>+'Aggregate Screens'!A98</f>
        <v>210</v>
      </c>
      <c r="C103" t="str">
        <f>+'Aggregate Screens'!B98</f>
        <v>SWEDISH MEDICAL CENTER - ISSAQUAH CAMPUS</v>
      </c>
      <c r="D103" s="10">
        <f>ROUND(+'Aggregate Screens'!V98,0)</f>
        <v>25840090</v>
      </c>
      <c r="E103" s="13">
        <f>ROUND(+'Aggregate Screens'!AN98,0)</f>
        <v>9423</v>
      </c>
      <c r="F103" s="11">
        <f t="shared" si="3"/>
        <v>2742.24</v>
      </c>
      <c r="G103" s="10">
        <f>ROUND(+'Aggregate Screens'!V204,0)</f>
        <v>24114019</v>
      </c>
      <c r="H103" s="13">
        <f>ROUND(+'Aggregate Screens'!AN204,0)</f>
        <v>13006</v>
      </c>
      <c r="I103" s="11">
        <f t="shared" si="4"/>
        <v>1854.07</v>
      </c>
      <c r="K103" s="12">
        <f t="shared" si="5"/>
        <v>-0.3238848532586498</v>
      </c>
    </row>
    <row r="104" spans="2:11" x14ac:dyDescent="0.2">
      <c r="B104">
        <f>+'Aggregate Screens'!A99</f>
        <v>211</v>
      </c>
      <c r="C104" t="str">
        <f>+'Aggregate Screens'!B99</f>
        <v>PEACEHEALTH PEACE ISLAND MEDICAL CENTER</v>
      </c>
      <c r="D104" s="10">
        <f>ROUND(+'Aggregate Screens'!V99,0)</f>
        <v>1621448</v>
      </c>
      <c r="E104" s="13">
        <f>ROUND(+'Aggregate Screens'!AN99,0)</f>
        <v>886</v>
      </c>
      <c r="F104" s="11">
        <f t="shared" si="3"/>
        <v>1830.08</v>
      </c>
      <c r="G104" s="10">
        <f>ROUND(+'Aggregate Screens'!V205,0)</f>
        <v>1923381</v>
      </c>
      <c r="H104" s="13">
        <f>ROUND(+'Aggregate Screens'!AN205,0)</f>
        <v>1050</v>
      </c>
      <c r="I104" s="11">
        <f t="shared" si="4"/>
        <v>1831.79</v>
      </c>
      <c r="K104" s="12">
        <f t="shared" si="5"/>
        <v>9.3438538205981025E-4</v>
      </c>
    </row>
    <row r="105" spans="2:11" x14ac:dyDescent="0.2">
      <c r="B105">
        <f>+'Aggregate Screens'!A100</f>
        <v>904</v>
      </c>
      <c r="C105" t="str">
        <f>+'Aggregate Screens'!B100</f>
        <v>BHC FAIRFAX HOSPITAL</v>
      </c>
      <c r="D105" s="10">
        <f>ROUND(+'Aggregate Screens'!V100,0)</f>
        <v>837689</v>
      </c>
      <c r="E105" s="13">
        <f>ROUND(+'Aggregate Screens'!AN100,0)</f>
        <v>2770</v>
      </c>
      <c r="F105" s="11">
        <f t="shared" si="3"/>
        <v>302.41000000000003</v>
      </c>
      <c r="G105" s="10">
        <f>ROUND(+'Aggregate Screens'!V206,0)</f>
        <v>1165097</v>
      </c>
      <c r="H105" s="13">
        <f>ROUND(+'Aggregate Screens'!AN206,0)</f>
        <v>3639</v>
      </c>
      <c r="I105" s="11">
        <f t="shared" si="4"/>
        <v>320.17</v>
      </c>
      <c r="K105" s="12">
        <f t="shared" si="5"/>
        <v>5.8728216659502008E-2</v>
      </c>
    </row>
    <row r="106" spans="2:11" x14ac:dyDescent="0.2">
      <c r="B106">
        <f>+'Aggregate Screens'!A101</f>
        <v>915</v>
      </c>
      <c r="C106" t="str">
        <f>+'Aggregate Screens'!B101</f>
        <v>LOURDES COUNSELING CENTER</v>
      </c>
      <c r="D106" s="10">
        <f>ROUND(+'Aggregate Screens'!V101,0)</f>
        <v>165931</v>
      </c>
      <c r="E106" s="13">
        <f>ROUND(+'Aggregate Screens'!AN101,0)</f>
        <v>702</v>
      </c>
      <c r="F106" s="11">
        <f t="shared" si="3"/>
        <v>236.37</v>
      </c>
      <c r="G106" s="10">
        <f>ROUND(+'Aggregate Screens'!V207,0)</f>
        <v>314317</v>
      </c>
      <c r="H106" s="13">
        <f>ROUND(+'Aggregate Screens'!AN207,0)</f>
        <v>845</v>
      </c>
      <c r="I106" s="11">
        <f t="shared" si="4"/>
        <v>371.97</v>
      </c>
      <c r="K106" s="12">
        <f t="shared" si="5"/>
        <v>0.57367686254600847</v>
      </c>
    </row>
    <row r="107" spans="2:11" x14ac:dyDescent="0.2">
      <c r="B107">
        <f>+'Aggregate Screens'!A102</f>
        <v>919</v>
      </c>
      <c r="C107" t="str">
        <f>+'Aggregate Screens'!B102</f>
        <v>NAVOS</v>
      </c>
      <c r="D107" s="10">
        <f>ROUND(+'Aggregate Screens'!V102,0)</f>
        <v>230039</v>
      </c>
      <c r="E107" s="13">
        <f>ROUND(+'Aggregate Screens'!AN102,0)</f>
        <v>688</v>
      </c>
      <c r="F107" s="11">
        <f t="shared" si="3"/>
        <v>334.36</v>
      </c>
      <c r="G107" s="10">
        <f>ROUND(+'Aggregate Screens'!V208,0)</f>
        <v>478633</v>
      </c>
      <c r="H107" s="13">
        <f>ROUND(+'Aggregate Screens'!AN208,0)</f>
        <v>568</v>
      </c>
      <c r="I107" s="11">
        <f t="shared" si="4"/>
        <v>842.66</v>
      </c>
      <c r="K107" s="12">
        <f t="shared" si="5"/>
        <v>1.520217729393468</v>
      </c>
    </row>
    <row r="108" spans="2:11" x14ac:dyDescent="0.2">
      <c r="B108">
        <f>+'Aggregate Screens'!A103</f>
        <v>921</v>
      </c>
      <c r="C108" t="str">
        <f>+'Aggregate Screens'!B103</f>
        <v>Cascade Behavioral Health</v>
      </c>
      <c r="D108" s="10">
        <f>ROUND(+'Aggregate Screens'!V103,0)</f>
        <v>383448</v>
      </c>
      <c r="E108" s="13">
        <f>ROUND(+'Aggregate Screens'!AN103,0)</f>
        <v>664</v>
      </c>
      <c r="F108" s="11">
        <f t="shared" si="3"/>
        <v>577.48</v>
      </c>
      <c r="G108" s="10">
        <f>ROUND(+'Aggregate Screens'!V209,0)</f>
        <v>716431</v>
      </c>
      <c r="H108" s="13">
        <f>ROUND(+'Aggregate Screens'!AN209,0)</f>
        <v>1144</v>
      </c>
      <c r="I108" s="11">
        <f t="shared" si="4"/>
        <v>626.25</v>
      </c>
      <c r="K108" s="12">
        <f t="shared" si="5"/>
        <v>8.4453141234328344E-2</v>
      </c>
    </row>
    <row r="109" spans="2:11" x14ac:dyDescent="0.2">
      <c r="B109">
        <f>+'Aggregate Screens'!A104</f>
        <v>922</v>
      </c>
      <c r="C109" t="str">
        <f>+'Aggregate Screens'!B104</f>
        <v>FAIRFAX EVERETT</v>
      </c>
      <c r="D109" s="10">
        <f>ROUND(+'Aggregate Screens'!V104,0)</f>
        <v>93936</v>
      </c>
      <c r="E109" s="13">
        <f>ROUND(+'Aggregate Screens'!AN104,0)</f>
        <v>113</v>
      </c>
      <c r="F109" s="11">
        <f t="shared" si="3"/>
        <v>831.29</v>
      </c>
      <c r="G109" s="10">
        <f>ROUND(+'Aggregate Screens'!V210,0)</f>
        <v>388889</v>
      </c>
      <c r="H109" s="13">
        <f>ROUND(+'Aggregate Screens'!AN210,0)</f>
        <v>401</v>
      </c>
      <c r="I109" s="11">
        <f t="shared" si="4"/>
        <v>969.8</v>
      </c>
      <c r="K109" s="12">
        <f t="shared" si="5"/>
        <v>0.16662055359742078</v>
      </c>
    </row>
  </sheetData>
  <phoneticPr fontId="0" type="noConversion"/>
  <printOptions horizontalCentered="1" verticalCentered="1" gridLines="1"/>
  <pageMargins left="0" right="0" top="0" bottom="0" header="0" footer="0"/>
  <pageSetup paperSize="5" scale="8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9"/>
  <sheetViews>
    <sheetView zoomScale="75" workbookViewId="0">
      <selection activeCell="L21" sqref="L21"/>
    </sheetView>
  </sheetViews>
  <sheetFormatPr defaultRowHeight="12" x14ac:dyDescent="0.2"/>
  <cols>
    <col min="1" max="1" width="7.21875" customWidth="1"/>
    <col min="2" max="2" width="6.109375" bestFit="1" customWidth="1"/>
    <col min="3" max="3" width="41.88671875" bestFit="1" customWidth="1"/>
    <col min="4" max="4" width="11.21875" bestFit="1" customWidth="1"/>
    <col min="5" max="5" width="7.88671875" bestFit="1" customWidth="1"/>
    <col min="6" max="6" width="8.88671875" bestFit="1" customWidth="1"/>
    <col min="7" max="7" width="11.21875" bestFit="1" customWidth="1"/>
    <col min="8" max="8" width="7.88671875" bestFit="1" customWidth="1"/>
    <col min="9" max="9" width="8.88671875" bestFit="1" customWidth="1"/>
    <col min="10" max="10" width="2.6640625" customWidth="1"/>
    <col min="11" max="11" width="9.109375" bestFit="1" customWidth="1"/>
  </cols>
  <sheetData>
    <row r="1" spans="1:11" x14ac:dyDescent="0.2">
      <c r="A1" s="9" t="s">
        <v>44</v>
      </c>
      <c r="B1" s="6"/>
      <c r="C1" s="6"/>
      <c r="D1" s="6"/>
      <c r="E1" s="6"/>
      <c r="F1" s="7"/>
      <c r="G1" s="6"/>
      <c r="H1" s="6"/>
      <c r="I1" s="6"/>
    </row>
    <row r="2" spans="1:11" x14ac:dyDescent="0.2">
      <c r="A2" s="4"/>
      <c r="F2" s="2"/>
      <c r="K2" s="5" t="s">
        <v>71</v>
      </c>
    </row>
    <row r="3" spans="1:11" x14ac:dyDescent="0.2">
      <c r="A3" s="4"/>
      <c r="D3" s="3"/>
      <c r="F3" s="2"/>
      <c r="K3">
        <v>28</v>
      </c>
    </row>
    <row r="4" spans="1:11" x14ac:dyDescent="0.2">
      <c r="A4" s="7" t="s">
        <v>29</v>
      </c>
      <c r="B4" s="6"/>
      <c r="C4" s="6"/>
      <c r="D4" s="6"/>
      <c r="E4" s="7"/>
      <c r="F4" s="6"/>
      <c r="G4" s="6"/>
      <c r="H4" s="6"/>
      <c r="I4" s="6"/>
    </row>
    <row r="5" spans="1:11" x14ac:dyDescent="0.2">
      <c r="A5" s="7" t="s">
        <v>67</v>
      </c>
      <c r="B5" s="6"/>
      <c r="C5" s="6"/>
      <c r="D5" s="6"/>
      <c r="E5" s="7"/>
      <c r="F5" s="6"/>
      <c r="G5" s="6"/>
      <c r="H5" s="6"/>
      <c r="I5" s="6"/>
    </row>
    <row r="7" spans="1:11" x14ac:dyDescent="0.2">
      <c r="E7" s="76">
        <f>ROUND(+'Aggregate Screens'!C5,0)</f>
        <v>2014</v>
      </c>
      <c r="F7" s="5">
        <f>+E7</f>
        <v>2014</v>
      </c>
      <c r="G7" s="5"/>
      <c r="H7" s="2">
        <f>+F7+1</f>
        <v>2015</v>
      </c>
      <c r="I7" s="5">
        <f>+H7</f>
        <v>2015</v>
      </c>
    </row>
    <row r="8" spans="1:11" x14ac:dyDescent="0.2">
      <c r="A8" s="5"/>
      <c r="B8" s="5"/>
      <c r="C8" s="5"/>
      <c r="D8" s="2" t="s">
        <v>45</v>
      </c>
      <c r="F8" s="14" t="s">
        <v>182</v>
      </c>
      <c r="G8" s="2" t="s">
        <v>45</v>
      </c>
      <c r="I8" s="14" t="s">
        <v>182</v>
      </c>
      <c r="K8" s="5" t="s">
        <v>21</v>
      </c>
    </row>
    <row r="9" spans="1:11" x14ac:dyDescent="0.2">
      <c r="A9" s="5"/>
      <c r="B9" s="5" t="s">
        <v>51</v>
      </c>
      <c r="C9" s="5" t="s">
        <v>52</v>
      </c>
      <c r="D9" s="2" t="s">
        <v>43</v>
      </c>
      <c r="E9" s="2" t="s">
        <v>3</v>
      </c>
      <c r="F9" s="2" t="s">
        <v>3</v>
      </c>
      <c r="G9" s="2" t="s">
        <v>43</v>
      </c>
      <c r="H9" s="2" t="s">
        <v>3</v>
      </c>
      <c r="I9" s="2" t="s">
        <v>3</v>
      </c>
      <c r="K9" s="5" t="s">
        <v>181</v>
      </c>
    </row>
    <row r="10" spans="1:11" x14ac:dyDescent="0.2">
      <c r="B10">
        <f>+'Aggregate Screens'!A5</f>
        <v>1</v>
      </c>
      <c r="C10" t="str">
        <f>+'Aggregate Screens'!B5</f>
        <v>SWEDISH MEDICAL CENTER - FIRST HILL</v>
      </c>
      <c r="D10" s="10">
        <f>ROUND(+'Aggregate Screens'!W5,0)</f>
        <v>21561401</v>
      </c>
      <c r="E10" s="13">
        <f>ROUND(+'Aggregate Screens'!AN5,0)</f>
        <v>54386</v>
      </c>
      <c r="F10" s="11">
        <f>IF(D10=0,"",IF(E10=0,"",ROUND(D10/E10,2)))</f>
        <v>396.45</v>
      </c>
      <c r="G10" s="10">
        <f>ROUND(+'Aggregate Screens'!W111,0)</f>
        <v>23701726</v>
      </c>
      <c r="H10" s="13">
        <f>ROUND(+'Aggregate Screens'!AN111,0)</f>
        <v>67394</v>
      </c>
      <c r="I10" s="11">
        <f>IF(G10=0,"",IF(H10=0,"",ROUND(G10/H10,2)))</f>
        <v>351.69</v>
      </c>
      <c r="K10" s="12">
        <f>IF(D10=0,"",IF(E10=0,"",IF(G10=0,"",IF(H10=0,"",+I10/F10-1))))</f>
        <v>-0.112902005297011</v>
      </c>
    </row>
    <row r="11" spans="1:11" x14ac:dyDescent="0.2">
      <c r="B11">
        <f>+'Aggregate Screens'!A6</f>
        <v>3</v>
      </c>
      <c r="C11" t="str">
        <f>+'Aggregate Screens'!B6</f>
        <v>SWEDISH MEDICAL CENTER - CHERRY HILL</v>
      </c>
      <c r="D11" s="10">
        <f>ROUND(+'Aggregate Screens'!W6,0)</f>
        <v>9761301</v>
      </c>
      <c r="E11" s="13">
        <f>ROUND(+'Aggregate Screens'!AN6,0)</f>
        <v>28590</v>
      </c>
      <c r="F11" s="11">
        <f t="shared" ref="F11:F74" si="0">IF(D11=0,"",IF(E11=0,"",ROUND(D11/E11,2)))</f>
        <v>341.42</v>
      </c>
      <c r="G11" s="10">
        <f>ROUND(+'Aggregate Screens'!W112,0)</f>
        <v>5611264</v>
      </c>
      <c r="H11" s="13">
        <f>ROUND(+'Aggregate Screens'!AN112,0)</f>
        <v>28638</v>
      </c>
      <c r="I11" s="11">
        <f t="shared" ref="I11:I74" si="1">IF(G11=0,"",IF(H11=0,"",ROUND(G11/H11,2)))</f>
        <v>195.94</v>
      </c>
      <c r="K11" s="12">
        <f t="shared" ref="K11:K74" si="2">IF(D11=0,"",IF(E11=0,"",IF(G11=0,"",IF(H11=0,"",+I11/F11-1))))</f>
        <v>-0.42610274734930587</v>
      </c>
    </row>
    <row r="12" spans="1:11" x14ac:dyDescent="0.2">
      <c r="B12">
        <f>+'Aggregate Screens'!A7</f>
        <v>8</v>
      </c>
      <c r="C12" t="str">
        <f>+'Aggregate Screens'!B7</f>
        <v>KLICKITAT VALLEY HEALTH</v>
      </c>
      <c r="D12" s="10">
        <f>ROUND(+'Aggregate Screens'!W7,0)</f>
        <v>309185</v>
      </c>
      <c r="E12" s="13">
        <f>ROUND(+'Aggregate Screens'!AN7,0)</f>
        <v>1141</v>
      </c>
      <c r="F12" s="11">
        <f t="shared" si="0"/>
        <v>270.98</v>
      </c>
      <c r="G12" s="10">
        <f>ROUND(+'Aggregate Screens'!W113,0)</f>
        <v>332189</v>
      </c>
      <c r="H12" s="13">
        <f>ROUND(+'Aggregate Screens'!AN113,0)</f>
        <v>1089</v>
      </c>
      <c r="I12" s="11">
        <f t="shared" si="1"/>
        <v>305.04000000000002</v>
      </c>
      <c r="K12" s="12">
        <f t="shared" si="2"/>
        <v>0.12569193298398407</v>
      </c>
    </row>
    <row r="13" spans="1:11" x14ac:dyDescent="0.2">
      <c r="B13">
        <f>+'Aggregate Screens'!A8</f>
        <v>10</v>
      </c>
      <c r="C13" t="str">
        <f>+'Aggregate Screens'!B8</f>
        <v>VIRGINIA MASON MEDICAL CENTER</v>
      </c>
      <c r="D13" s="10">
        <f>ROUND(+'Aggregate Screens'!W8,0)</f>
        <v>15424603</v>
      </c>
      <c r="E13" s="13">
        <f>ROUND(+'Aggregate Screens'!AN8,0)</f>
        <v>36445</v>
      </c>
      <c r="F13" s="11">
        <f t="shared" si="0"/>
        <v>423.23</v>
      </c>
      <c r="G13" s="10">
        <f>ROUND(+'Aggregate Screens'!W114,0)</f>
        <v>14180451</v>
      </c>
      <c r="H13" s="13">
        <f>ROUND(+'Aggregate Screens'!AN114,0)</f>
        <v>67662</v>
      </c>
      <c r="I13" s="11">
        <f t="shared" si="1"/>
        <v>209.58</v>
      </c>
      <c r="K13" s="12">
        <f t="shared" si="2"/>
        <v>-0.50480826028400627</v>
      </c>
    </row>
    <row r="14" spans="1:11" x14ac:dyDescent="0.2">
      <c r="B14">
        <f>+'Aggregate Screens'!A9</f>
        <v>14</v>
      </c>
      <c r="C14" t="str">
        <f>+'Aggregate Screens'!B9</f>
        <v>SEATTLE CHILDRENS HOSPITAL</v>
      </c>
      <c r="D14" s="10">
        <f>ROUND(+'Aggregate Screens'!W9,0)</f>
        <v>12789083</v>
      </c>
      <c r="E14" s="13">
        <f>ROUND(+'Aggregate Screens'!AN9,0)</f>
        <v>31607</v>
      </c>
      <c r="F14" s="11">
        <f t="shared" si="0"/>
        <v>404.63</v>
      </c>
      <c r="G14" s="10">
        <f>ROUND(+'Aggregate Screens'!W115,0)</f>
        <v>14336565</v>
      </c>
      <c r="H14" s="13">
        <f>ROUND(+'Aggregate Screens'!AN115,0)</f>
        <v>33789</v>
      </c>
      <c r="I14" s="11">
        <f t="shared" si="1"/>
        <v>424.3</v>
      </c>
      <c r="K14" s="12">
        <f t="shared" si="2"/>
        <v>4.8612312483009124E-2</v>
      </c>
    </row>
    <row r="15" spans="1:11" x14ac:dyDescent="0.2">
      <c r="B15">
        <f>+'Aggregate Screens'!A10</f>
        <v>20</v>
      </c>
      <c r="C15" t="str">
        <f>+'Aggregate Screens'!B10</f>
        <v>GROUP HEALTH CENTRAL HOSPITAL</v>
      </c>
      <c r="D15" s="10">
        <f>ROUND(+'Aggregate Screens'!W10,0)</f>
        <v>40851</v>
      </c>
      <c r="E15" s="13">
        <f>ROUND(+'Aggregate Screens'!AN10,0)</f>
        <v>980</v>
      </c>
      <c r="F15" s="11">
        <f t="shared" si="0"/>
        <v>41.68</v>
      </c>
      <c r="G15" s="10">
        <f>ROUND(+'Aggregate Screens'!W116,0)</f>
        <v>3848</v>
      </c>
      <c r="H15" s="13">
        <f>ROUND(+'Aggregate Screens'!AN116,0)</f>
        <v>570</v>
      </c>
      <c r="I15" s="11">
        <f t="shared" si="1"/>
        <v>6.75</v>
      </c>
      <c r="K15" s="12">
        <f t="shared" si="2"/>
        <v>-0.83805182341650675</v>
      </c>
    </row>
    <row r="16" spans="1:11" x14ac:dyDescent="0.2">
      <c r="B16">
        <f>+'Aggregate Screens'!A11</f>
        <v>21</v>
      </c>
      <c r="C16" t="str">
        <f>+'Aggregate Screens'!B11</f>
        <v>NEWPORT HOSPITAL AND HEALTH SERVICES</v>
      </c>
      <c r="D16" s="10">
        <f>ROUND(+'Aggregate Screens'!W11,0)</f>
        <v>36542</v>
      </c>
      <c r="E16" s="13">
        <f>ROUND(+'Aggregate Screens'!AN11,0)</f>
        <v>1785</v>
      </c>
      <c r="F16" s="11">
        <f t="shared" si="0"/>
        <v>20.47</v>
      </c>
      <c r="G16" s="10">
        <f>ROUND(+'Aggregate Screens'!W117,0)</f>
        <v>72525</v>
      </c>
      <c r="H16" s="13">
        <f>ROUND(+'Aggregate Screens'!AN117,0)</f>
        <v>2056</v>
      </c>
      <c r="I16" s="11">
        <f t="shared" si="1"/>
        <v>35.270000000000003</v>
      </c>
      <c r="K16" s="12">
        <f t="shared" si="2"/>
        <v>0.72300928187591618</v>
      </c>
    </row>
    <row r="17" spans="2:11" x14ac:dyDescent="0.2">
      <c r="B17">
        <f>+'Aggregate Screens'!A12</f>
        <v>22</v>
      </c>
      <c r="C17" t="str">
        <f>+'Aggregate Screens'!B12</f>
        <v>LOURDES MEDICAL CENTER</v>
      </c>
      <c r="D17" s="10">
        <f>ROUND(+'Aggregate Screens'!W12,0)</f>
        <v>2532321</v>
      </c>
      <c r="E17" s="13">
        <f>ROUND(+'Aggregate Screens'!AN12,0)</f>
        <v>5451</v>
      </c>
      <c r="F17" s="11">
        <f t="shared" si="0"/>
        <v>464.56</v>
      </c>
      <c r="G17" s="10">
        <f>ROUND(+'Aggregate Screens'!W118,0)</f>
        <v>1910692</v>
      </c>
      <c r="H17" s="13">
        <f>ROUND(+'Aggregate Screens'!AN118,0)</f>
        <v>5984</v>
      </c>
      <c r="I17" s="11">
        <f t="shared" si="1"/>
        <v>319.3</v>
      </c>
      <c r="K17" s="12">
        <f t="shared" si="2"/>
        <v>-0.31268296883072155</v>
      </c>
    </row>
    <row r="18" spans="2:11" x14ac:dyDescent="0.2">
      <c r="B18">
        <f>+'Aggregate Screens'!A13</f>
        <v>23</v>
      </c>
      <c r="C18" t="str">
        <f>+'Aggregate Screens'!B13</f>
        <v>THREE RIVERS HOSPITAL</v>
      </c>
      <c r="D18" s="10">
        <f>ROUND(+'Aggregate Screens'!W13,0)</f>
        <v>124979</v>
      </c>
      <c r="E18" s="13">
        <f>ROUND(+'Aggregate Screens'!AN13,0)</f>
        <v>954</v>
      </c>
      <c r="F18" s="11">
        <f t="shared" si="0"/>
        <v>131.01</v>
      </c>
      <c r="G18" s="10">
        <f>ROUND(+'Aggregate Screens'!W119,0)</f>
        <v>197434</v>
      </c>
      <c r="H18" s="13">
        <f>ROUND(+'Aggregate Screens'!AN119,0)</f>
        <v>991</v>
      </c>
      <c r="I18" s="11">
        <f t="shared" si="1"/>
        <v>199.23</v>
      </c>
      <c r="K18" s="12">
        <f t="shared" si="2"/>
        <v>0.52072360888481795</v>
      </c>
    </row>
    <row r="19" spans="2:11" x14ac:dyDescent="0.2">
      <c r="B19">
        <f>+'Aggregate Screens'!A14</f>
        <v>26</v>
      </c>
      <c r="C19" t="str">
        <f>+'Aggregate Screens'!B14</f>
        <v>PEACEHEALTH ST JOHN MEDICAL CENTER</v>
      </c>
      <c r="D19" s="10">
        <f>ROUND(+'Aggregate Screens'!W14,0)</f>
        <v>916802</v>
      </c>
      <c r="E19" s="13">
        <f>ROUND(+'Aggregate Screens'!AN14,0)</f>
        <v>20321</v>
      </c>
      <c r="F19" s="11">
        <f t="shared" si="0"/>
        <v>45.12</v>
      </c>
      <c r="G19" s="10">
        <f>ROUND(+'Aggregate Screens'!W120,0)</f>
        <v>635051</v>
      </c>
      <c r="H19" s="13">
        <f>ROUND(+'Aggregate Screens'!AN120,0)</f>
        <v>20706</v>
      </c>
      <c r="I19" s="11">
        <f t="shared" si="1"/>
        <v>30.67</v>
      </c>
      <c r="K19" s="12">
        <f t="shared" si="2"/>
        <v>-0.32025709219858145</v>
      </c>
    </row>
    <row r="20" spans="2:11" x14ac:dyDescent="0.2">
      <c r="B20">
        <f>+'Aggregate Screens'!A15</f>
        <v>29</v>
      </c>
      <c r="C20" t="str">
        <f>+'Aggregate Screens'!B15</f>
        <v>HARBORVIEW MEDICAL CENTER</v>
      </c>
      <c r="D20" s="10">
        <f>ROUND(+'Aggregate Screens'!W15,0)</f>
        <v>17789000</v>
      </c>
      <c r="E20" s="13">
        <f>ROUND(+'Aggregate Screens'!AN15,0)</f>
        <v>43257</v>
      </c>
      <c r="F20" s="11">
        <f t="shared" si="0"/>
        <v>411.24</v>
      </c>
      <c r="G20" s="10">
        <f>ROUND(+'Aggregate Screens'!W121,0)</f>
        <v>17443100</v>
      </c>
      <c r="H20" s="13">
        <f>ROUND(+'Aggregate Screens'!AN121,0)</f>
        <v>44458</v>
      </c>
      <c r="I20" s="11">
        <f t="shared" si="1"/>
        <v>392.35</v>
      </c>
      <c r="K20" s="12">
        <f t="shared" si="2"/>
        <v>-4.5934247641279957E-2</v>
      </c>
    </row>
    <row r="21" spans="2:11" x14ac:dyDescent="0.2">
      <c r="B21">
        <f>+'Aggregate Screens'!A16</f>
        <v>32</v>
      </c>
      <c r="C21" t="str">
        <f>+'Aggregate Screens'!B16</f>
        <v>ST JOSEPH MEDICAL CENTER</v>
      </c>
      <c r="D21" s="10">
        <f>ROUND(+'Aggregate Screens'!W16,0)</f>
        <v>9989213</v>
      </c>
      <c r="E21" s="13">
        <f>ROUND(+'Aggregate Screens'!AN16,0)</f>
        <v>44012</v>
      </c>
      <c r="F21" s="11">
        <f t="shared" si="0"/>
        <v>226.97</v>
      </c>
      <c r="G21" s="10">
        <f>ROUND(+'Aggregate Screens'!W122,0)</f>
        <v>10997986</v>
      </c>
      <c r="H21" s="13">
        <f>ROUND(+'Aggregate Screens'!AN122,0)</f>
        <v>45185</v>
      </c>
      <c r="I21" s="11">
        <f t="shared" si="1"/>
        <v>243.4</v>
      </c>
      <c r="K21" s="12">
        <f t="shared" si="2"/>
        <v>7.2388421377274526E-2</v>
      </c>
    </row>
    <row r="22" spans="2:11" x14ac:dyDescent="0.2">
      <c r="B22">
        <f>+'Aggregate Screens'!A17</f>
        <v>35</v>
      </c>
      <c r="C22" t="str">
        <f>+'Aggregate Screens'!B17</f>
        <v>ST ELIZABETH HOSPITAL</v>
      </c>
      <c r="D22" s="10">
        <f>ROUND(+'Aggregate Screens'!W17,0)</f>
        <v>478530</v>
      </c>
      <c r="E22" s="13">
        <f>ROUND(+'Aggregate Screens'!AN17,0)</f>
        <v>3194</v>
      </c>
      <c r="F22" s="11">
        <f t="shared" si="0"/>
        <v>149.82</v>
      </c>
      <c r="G22" s="10">
        <f>ROUND(+'Aggregate Screens'!W123,0)</f>
        <v>391881</v>
      </c>
      <c r="H22" s="13">
        <f>ROUND(+'Aggregate Screens'!AN123,0)</f>
        <v>3748</v>
      </c>
      <c r="I22" s="11">
        <f t="shared" si="1"/>
        <v>104.56</v>
      </c>
      <c r="K22" s="12">
        <f t="shared" si="2"/>
        <v>-0.30209584835135495</v>
      </c>
    </row>
    <row r="23" spans="2:11" x14ac:dyDescent="0.2">
      <c r="B23">
        <f>+'Aggregate Screens'!A18</f>
        <v>37</v>
      </c>
      <c r="C23" t="str">
        <f>+'Aggregate Screens'!B18</f>
        <v>DEACONESS HOSPITAL</v>
      </c>
      <c r="D23" s="10">
        <f>ROUND(+'Aggregate Screens'!W18,0)</f>
        <v>2909943</v>
      </c>
      <c r="E23" s="13">
        <f>ROUND(+'Aggregate Screens'!AN18,0)</f>
        <v>24757</v>
      </c>
      <c r="F23" s="11">
        <f t="shared" si="0"/>
        <v>117.54</v>
      </c>
      <c r="G23" s="10">
        <f>ROUND(+'Aggregate Screens'!W124,0)</f>
        <v>3623899</v>
      </c>
      <c r="H23" s="13">
        <f>ROUND(+'Aggregate Screens'!AN124,0)</f>
        <v>24271</v>
      </c>
      <c r="I23" s="11">
        <f t="shared" si="1"/>
        <v>149.31</v>
      </c>
      <c r="K23" s="12">
        <f t="shared" si="2"/>
        <v>0.2702909647779479</v>
      </c>
    </row>
    <row r="24" spans="2:11" x14ac:dyDescent="0.2">
      <c r="B24">
        <f>+'Aggregate Screens'!A19</f>
        <v>38</v>
      </c>
      <c r="C24" t="str">
        <f>+'Aggregate Screens'!B19</f>
        <v>OLYMPIC MEDICAL CENTER</v>
      </c>
      <c r="D24" s="10">
        <f>ROUND(+'Aggregate Screens'!W19,0)</f>
        <v>350428</v>
      </c>
      <c r="E24" s="13">
        <f>ROUND(+'Aggregate Screens'!AN19,0)</f>
        <v>15106</v>
      </c>
      <c r="F24" s="11">
        <f t="shared" si="0"/>
        <v>23.2</v>
      </c>
      <c r="G24" s="10">
        <f>ROUND(+'Aggregate Screens'!W125,0)</f>
        <v>281894</v>
      </c>
      <c r="H24" s="13">
        <f>ROUND(+'Aggregate Screens'!AN125,0)</f>
        <v>14864</v>
      </c>
      <c r="I24" s="11">
        <f t="shared" si="1"/>
        <v>18.96</v>
      </c>
      <c r="K24" s="12">
        <f t="shared" si="2"/>
        <v>-0.18275862068965509</v>
      </c>
    </row>
    <row r="25" spans="2:11" x14ac:dyDescent="0.2">
      <c r="B25">
        <f>+'Aggregate Screens'!A20</f>
        <v>39</v>
      </c>
      <c r="C25" t="str">
        <f>+'Aggregate Screens'!B20</f>
        <v>TRIOS HEALTH</v>
      </c>
      <c r="D25" s="10">
        <f>ROUND(+'Aggregate Screens'!W20,0)</f>
        <v>3124860</v>
      </c>
      <c r="E25" s="13">
        <f>ROUND(+'Aggregate Screens'!AN20,0)</f>
        <v>14697</v>
      </c>
      <c r="F25" s="11">
        <f t="shared" si="0"/>
        <v>212.62</v>
      </c>
      <c r="G25" s="10">
        <f>ROUND(+'Aggregate Screens'!W126,0)</f>
        <v>3407528</v>
      </c>
      <c r="H25" s="13">
        <f>ROUND(+'Aggregate Screens'!AN126,0)</f>
        <v>15632</v>
      </c>
      <c r="I25" s="11">
        <f t="shared" si="1"/>
        <v>217.98</v>
      </c>
      <c r="K25" s="12">
        <f t="shared" si="2"/>
        <v>2.5209293575392699E-2</v>
      </c>
    </row>
    <row r="26" spans="2:11" x14ac:dyDescent="0.2">
      <c r="B26">
        <f>+'Aggregate Screens'!A21</f>
        <v>42</v>
      </c>
      <c r="C26" t="str">
        <f>+'Aggregate Screens'!B21</f>
        <v>SHRINE HOSPITAL SPOKANE</v>
      </c>
      <c r="D26" s="10">
        <f>ROUND(+'Aggregate Screens'!W21,0)</f>
        <v>0</v>
      </c>
      <c r="E26" s="13">
        <f>ROUND(+'Aggregate Screens'!AN21,0)</f>
        <v>0</v>
      </c>
      <c r="F26" s="11" t="str">
        <f t="shared" si="0"/>
        <v/>
      </c>
      <c r="G26" s="10">
        <f>ROUND(+'Aggregate Screens'!W127,0)</f>
        <v>61350</v>
      </c>
      <c r="H26" s="13">
        <f>ROUND(+'Aggregate Screens'!AN127,0)</f>
        <v>1048</v>
      </c>
      <c r="I26" s="11">
        <f t="shared" si="1"/>
        <v>58.54</v>
      </c>
      <c r="K26" s="12" t="str">
        <f t="shared" si="2"/>
        <v/>
      </c>
    </row>
    <row r="27" spans="2:11" x14ac:dyDescent="0.2">
      <c r="B27">
        <f>+'Aggregate Screens'!A22</f>
        <v>43</v>
      </c>
      <c r="C27" t="str">
        <f>+'Aggregate Screens'!B22</f>
        <v>WALLA WALLA GENERAL HOSPITAL</v>
      </c>
      <c r="D27" s="10">
        <f>ROUND(+'Aggregate Screens'!W22,0)</f>
        <v>1341454</v>
      </c>
      <c r="E27" s="13">
        <f>ROUND(+'Aggregate Screens'!AN22,0)</f>
        <v>4733</v>
      </c>
      <c r="F27" s="11">
        <f t="shared" si="0"/>
        <v>283.43</v>
      </c>
      <c r="G27" s="10">
        <f>ROUND(+'Aggregate Screens'!W128,0)</f>
        <v>0</v>
      </c>
      <c r="H27" s="13">
        <f>ROUND(+'Aggregate Screens'!AN128,0)</f>
        <v>0</v>
      </c>
      <c r="I27" s="11" t="str">
        <f t="shared" si="1"/>
        <v/>
      </c>
      <c r="K27" s="12" t="str">
        <f t="shared" si="2"/>
        <v/>
      </c>
    </row>
    <row r="28" spans="2:11" x14ac:dyDescent="0.2">
      <c r="B28">
        <f>+'Aggregate Screens'!A23</f>
        <v>45</v>
      </c>
      <c r="C28" t="str">
        <f>+'Aggregate Screens'!B23</f>
        <v>COLUMBIA BASIN HOSPITAL</v>
      </c>
      <c r="D28" s="10">
        <f>ROUND(+'Aggregate Screens'!W23,0)</f>
        <v>169465</v>
      </c>
      <c r="E28" s="13">
        <f>ROUND(+'Aggregate Screens'!AN23,0)</f>
        <v>1095</v>
      </c>
      <c r="F28" s="11">
        <f t="shared" si="0"/>
        <v>154.76</v>
      </c>
      <c r="G28" s="10">
        <f>ROUND(+'Aggregate Screens'!W129,0)</f>
        <v>188605</v>
      </c>
      <c r="H28" s="13">
        <f>ROUND(+'Aggregate Screens'!AN129,0)</f>
        <v>870</v>
      </c>
      <c r="I28" s="11">
        <f t="shared" si="1"/>
        <v>216.79</v>
      </c>
      <c r="K28" s="12">
        <f t="shared" si="2"/>
        <v>0.40081416386663227</v>
      </c>
    </row>
    <row r="29" spans="2:11" x14ac:dyDescent="0.2">
      <c r="B29">
        <f>+'Aggregate Screens'!A24</f>
        <v>46</v>
      </c>
      <c r="C29" t="str">
        <f>+'Aggregate Screens'!B24</f>
        <v>PMH MEDICAL CENTER</v>
      </c>
      <c r="D29" s="10">
        <f>ROUND(+'Aggregate Screens'!W24,0)</f>
        <v>0</v>
      </c>
      <c r="E29" s="13">
        <f>ROUND(+'Aggregate Screens'!AN24,0)</f>
        <v>0</v>
      </c>
      <c r="F29" s="11" t="str">
        <f t="shared" si="0"/>
        <v/>
      </c>
      <c r="G29" s="10">
        <f>ROUND(+'Aggregate Screens'!W130,0)</f>
        <v>1725839</v>
      </c>
      <c r="H29" s="13">
        <f>ROUND(+'Aggregate Screens'!AN130,0)</f>
        <v>2267</v>
      </c>
      <c r="I29" s="11">
        <f t="shared" si="1"/>
        <v>761.29</v>
      </c>
      <c r="K29" s="12" t="str">
        <f t="shared" si="2"/>
        <v/>
      </c>
    </row>
    <row r="30" spans="2:11" x14ac:dyDescent="0.2">
      <c r="B30">
        <f>+'Aggregate Screens'!A25</f>
        <v>50</v>
      </c>
      <c r="C30" t="str">
        <f>+'Aggregate Screens'!B25</f>
        <v>PROVIDENCE ST MARY MEDICAL CENTER</v>
      </c>
      <c r="D30" s="10">
        <f>ROUND(+'Aggregate Screens'!W25,0)</f>
        <v>717018</v>
      </c>
      <c r="E30" s="13">
        <f>ROUND(+'Aggregate Screens'!AN25,0)</f>
        <v>11987</v>
      </c>
      <c r="F30" s="11">
        <f t="shared" si="0"/>
        <v>59.82</v>
      </c>
      <c r="G30" s="10">
        <f>ROUND(+'Aggregate Screens'!W131,0)</f>
        <v>912689</v>
      </c>
      <c r="H30" s="13">
        <f>ROUND(+'Aggregate Screens'!AN131,0)</f>
        <v>13181</v>
      </c>
      <c r="I30" s="11">
        <f t="shared" si="1"/>
        <v>69.239999999999995</v>
      </c>
      <c r="K30" s="12">
        <f t="shared" si="2"/>
        <v>0.1574724172517552</v>
      </c>
    </row>
    <row r="31" spans="2:11" x14ac:dyDescent="0.2">
      <c r="B31">
        <f>+'Aggregate Screens'!A26</f>
        <v>54</v>
      </c>
      <c r="C31" t="str">
        <f>+'Aggregate Screens'!B26</f>
        <v>FORKS COMMUNITY HOSPITAL</v>
      </c>
      <c r="D31" s="10">
        <f>ROUND(+'Aggregate Screens'!W26,0)</f>
        <v>175939</v>
      </c>
      <c r="E31" s="13">
        <f>ROUND(+'Aggregate Screens'!AN26,0)</f>
        <v>1330</v>
      </c>
      <c r="F31" s="11">
        <f t="shared" si="0"/>
        <v>132.28</v>
      </c>
      <c r="G31" s="10">
        <f>ROUND(+'Aggregate Screens'!W132,0)</f>
        <v>88451</v>
      </c>
      <c r="H31" s="13">
        <f>ROUND(+'Aggregate Screens'!AN132,0)</f>
        <v>1304</v>
      </c>
      <c r="I31" s="11">
        <f t="shared" si="1"/>
        <v>67.83</v>
      </c>
      <c r="K31" s="12">
        <f t="shared" si="2"/>
        <v>-0.48722407015421831</v>
      </c>
    </row>
    <row r="32" spans="2:11" x14ac:dyDescent="0.2">
      <c r="B32">
        <f>+'Aggregate Screens'!A27</f>
        <v>56</v>
      </c>
      <c r="C32" t="str">
        <f>+'Aggregate Screens'!B27</f>
        <v>WILLAPA HARBOR HOSPITAL</v>
      </c>
      <c r="D32" s="10">
        <f>ROUND(+'Aggregate Screens'!W27,0)</f>
        <v>82092</v>
      </c>
      <c r="E32" s="13">
        <f>ROUND(+'Aggregate Screens'!AN27,0)</f>
        <v>1037</v>
      </c>
      <c r="F32" s="11">
        <f t="shared" si="0"/>
        <v>79.16</v>
      </c>
      <c r="G32" s="10">
        <f>ROUND(+'Aggregate Screens'!W133,0)</f>
        <v>85722</v>
      </c>
      <c r="H32" s="13">
        <f>ROUND(+'Aggregate Screens'!AN133,0)</f>
        <v>1121</v>
      </c>
      <c r="I32" s="11">
        <f t="shared" si="1"/>
        <v>76.47</v>
      </c>
      <c r="K32" s="12">
        <f t="shared" si="2"/>
        <v>-3.3981808994441587E-2</v>
      </c>
    </row>
    <row r="33" spans="2:11" x14ac:dyDescent="0.2">
      <c r="B33">
        <f>+'Aggregate Screens'!A28</f>
        <v>58</v>
      </c>
      <c r="C33" t="str">
        <f>+'Aggregate Screens'!B28</f>
        <v>YAKIMA VALLEY MEMORIAL HOSPITAL</v>
      </c>
      <c r="D33" s="10">
        <f>ROUND(+'Aggregate Screens'!W28,0)</f>
        <v>2490400</v>
      </c>
      <c r="E33" s="13">
        <f>ROUND(+'Aggregate Screens'!AN28,0)</f>
        <v>34975</v>
      </c>
      <c r="F33" s="11">
        <f t="shared" si="0"/>
        <v>71.209999999999994</v>
      </c>
      <c r="G33" s="10">
        <f>ROUND(+'Aggregate Screens'!W134,0)</f>
        <v>2702811</v>
      </c>
      <c r="H33" s="13">
        <f>ROUND(+'Aggregate Screens'!AN134,0)</f>
        <v>33577</v>
      </c>
      <c r="I33" s="11">
        <f t="shared" si="1"/>
        <v>80.5</v>
      </c>
      <c r="K33" s="12">
        <f t="shared" si="2"/>
        <v>0.13045920516781351</v>
      </c>
    </row>
    <row r="34" spans="2:11" x14ac:dyDescent="0.2">
      <c r="B34">
        <f>+'Aggregate Screens'!A29</f>
        <v>63</v>
      </c>
      <c r="C34" t="str">
        <f>+'Aggregate Screens'!B29</f>
        <v>GRAYS HARBOR COMMUNITY HOSPITAL</v>
      </c>
      <c r="D34" s="10">
        <f>ROUND(+'Aggregate Screens'!W29,0)</f>
        <v>1050200</v>
      </c>
      <c r="E34" s="13">
        <f>ROUND(+'Aggregate Screens'!AN29,0)</f>
        <v>10620</v>
      </c>
      <c r="F34" s="11">
        <f t="shared" si="0"/>
        <v>98.89</v>
      </c>
      <c r="G34" s="10">
        <f>ROUND(+'Aggregate Screens'!W135,0)</f>
        <v>897479</v>
      </c>
      <c r="H34" s="13">
        <f>ROUND(+'Aggregate Screens'!AN135,0)</f>
        <v>10489</v>
      </c>
      <c r="I34" s="11">
        <f t="shared" si="1"/>
        <v>85.56</v>
      </c>
      <c r="K34" s="12">
        <f t="shared" si="2"/>
        <v>-0.13479623824451414</v>
      </c>
    </row>
    <row r="35" spans="2:11" x14ac:dyDescent="0.2">
      <c r="B35">
        <f>+'Aggregate Screens'!A30</f>
        <v>78</v>
      </c>
      <c r="C35" t="str">
        <f>+'Aggregate Screens'!B30</f>
        <v>SAMARITAN HEALTHCARE</v>
      </c>
      <c r="D35" s="10">
        <f>ROUND(+'Aggregate Screens'!W30,0)</f>
        <v>751700</v>
      </c>
      <c r="E35" s="13">
        <f>ROUND(+'Aggregate Screens'!AN30,0)</f>
        <v>5534</v>
      </c>
      <c r="F35" s="11">
        <f t="shared" si="0"/>
        <v>135.83000000000001</v>
      </c>
      <c r="G35" s="10">
        <f>ROUND(+'Aggregate Screens'!W136,0)</f>
        <v>785097</v>
      </c>
      <c r="H35" s="13">
        <f>ROUND(+'Aggregate Screens'!AN136,0)</f>
        <v>5523</v>
      </c>
      <c r="I35" s="11">
        <f t="shared" si="1"/>
        <v>142.15</v>
      </c>
      <c r="K35" s="12">
        <f t="shared" si="2"/>
        <v>4.6528749171758754E-2</v>
      </c>
    </row>
    <row r="36" spans="2:11" x14ac:dyDescent="0.2">
      <c r="B36">
        <f>+'Aggregate Screens'!A31</f>
        <v>79</v>
      </c>
      <c r="C36" t="str">
        <f>+'Aggregate Screens'!B31</f>
        <v>OCEAN BEACH HOSPITAL</v>
      </c>
      <c r="D36" s="10">
        <f>ROUND(+'Aggregate Screens'!W31,0)</f>
        <v>54574</v>
      </c>
      <c r="E36" s="13">
        <f>ROUND(+'Aggregate Screens'!AN31,0)</f>
        <v>5958</v>
      </c>
      <c r="F36" s="11">
        <f t="shared" si="0"/>
        <v>9.16</v>
      </c>
      <c r="G36" s="10">
        <f>ROUND(+'Aggregate Screens'!W137,0)</f>
        <v>28020</v>
      </c>
      <c r="H36" s="13">
        <f>ROUND(+'Aggregate Screens'!AN137,0)</f>
        <v>5110</v>
      </c>
      <c r="I36" s="11">
        <f t="shared" si="1"/>
        <v>5.48</v>
      </c>
      <c r="K36" s="12">
        <f t="shared" si="2"/>
        <v>-0.40174672489082963</v>
      </c>
    </row>
    <row r="37" spans="2:11" x14ac:dyDescent="0.2">
      <c r="B37">
        <f>+'Aggregate Screens'!A32</f>
        <v>80</v>
      </c>
      <c r="C37" t="str">
        <f>+'Aggregate Screens'!B32</f>
        <v>ODESSA MEMORIAL HEALTHCARE CENTER</v>
      </c>
      <c r="D37" s="10">
        <f>ROUND(+'Aggregate Screens'!W32,0)</f>
        <v>16981</v>
      </c>
      <c r="E37" s="13">
        <f>ROUND(+'Aggregate Screens'!AN32,0)</f>
        <v>63</v>
      </c>
      <c r="F37" s="11">
        <f t="shared" si="0"/>
        <v>269.54000000000002</v>
      </c>
      <c r="G37" s="10">
        <f>ROUND(+'Aggregate Screens'!W138,0)</f>
        <v>22019</v>
      </c>
      <c r="H37" s="13">
        <f>ROUND(+'Aggregate Screens'!AN138,0)</f>
        <v>71</v>
      </c>
      <c r="I37" s="11">
        <f t="shared" si="1"/>
        <v>310.13</v>
      </c>
      <c r="K37" s="12">
        <f t="shared" si="2"/>
        <v>0.15058989389329969</v>
      </c>
    </row>
    <row r="38" spans="2:11" x14ac:dyDescent="0.2">
      <c r="B38">
        <f>+'Aggregate Screens'!A33</f>
        <v>81</v>
      </c>
      <c r="C38" t="str">
        <f>+'Aggregate Screens'!B33</f>
        <v>MULTICARE GOOD SAMARITAN</v>
      </c>
      <c r="D38" s="10">
        <f>ROUND(+'Aggregate Screens'!W33,0)</f>
        <v>5272587</v>
      </c>
      <c r="E38" s="13">
        <f>ROUND(+'Aggregate Screens'!AN33,0)</f>
        <v>25027</v>
      </c>
      <c r="F38" s="11">
        <f t="shared" si="0"/>
        <v>210.68</v>
      </c>
      <c r="G38" s="10">
        <f>ROUND(+'Aggregate Screens'!W139,0)</f>
        <v>5411584</v>
      </c>
      <c r="H38" s="13">
        <f>ROUND(+'Aggregate Screens'!AN139,0)</f>
        <v>31723</v>
      </c>
      <c r="I38" s="11">
        <f t="shared" si="1"/>
        <v>170.59</v>
      </c>
      <c r="K38" s="12">
        <f t="shared" si="2"/>
        <v>-0.19028858932978931</v>
      </c>
    </row>
    <row r="39" spans="2:11" x14ac:dyDescent="0.2">
      <c r="B39">
        <f>+'Aggregate Screens'!A34</f>
        <v>82</v>
      </c>
      <c r="C39" t="str">
        <f>+'Aggregate Screens'!B34</f>
        <v>GARFIELD COUNTY MEMORIAL HOSPITAL</v>
      </c>
      <c r="D39" s="10">
        <f>ROUND(+'Aggregate Screens'!W34,0)</f>
        <v>51739</v>
      </c>
      <c r="E39" s="13">
        <f>ROUND(+'Aggregate Screens'!AN34,0)</f>
        <v>137</v>
      </c>
      <c r="F39" s="11">
        <f t="shared" si="0"/>
        <v>377.66</v>
      </c>
      <c r="G39" s="10">
        <f>ROUND(+'Aggregate Screens'!W140,0)</f>
        <v>0</v>
      </c>
      <c r="H39" s="13">
        <f>ROUND(+'Aggregate Screens'!AN140,0)</f>
        <v>0</v>
      </c>
      <c r="I39" s="11" t="str">
        <f t="shared" si="1"/>
        <v/>
      </c>
      <c r="K39" s="12" t="str">
        <f t="shared" si="2"/>
        <v/>
      </c>
    </row>
    <row r="40" spans="2:11" x14ac:dyDescent="0.2">
      <c r="B40">
        <f>+'Aggregate Screens'!A35</f>
        <v>84</v>
      </c>
      <c r="C40" t="str">
        <f>+'Aggregate Screens'!B35</f>
        <v>PROVIDENCE REGIONAL MEDICAL CENTER EVERETT</v>
      </c>
      <c r="D40" s="10">
        <f>ROUND(+'Aggregate Screens'!W35,0)</f>
        <v>9109548</v>
      </c>
      <c r="E40" s="13">
        <f>ROUND(+'Aggregate Screens'!AN35,0)</f>
        <v>44491</v>
      </c>
      <c r="F40" s="11">
        <f t="shared" si="0"/>
        <v>204.75</v>
      </c>
      <c r="G40" s="10">
        <f>ROUND(+'Aggregate Screens'!W141,0)</f>
        <v>7012739</v>
      </c>
      <c r="H40" s="13">
        <f>ROUND(+'Aggregate Screens'!AN141,0)</f>
        <v>49341</v>
      </c>
      <c r="I40" s="11">
        <f t="shared" si="1"/>
        <v>142.13</v>
      </c>
      <c r="K40" s="12">
        <f t="shared" si="2"/>
        <v>-0.30583638583638584</v>
      </c>
    </row>
    <row r="41" spans="2:11" x14ac:dyDescent="0.2">
      <c r="B41">
        <f>+'Aggregate Screens'!A36</f>
        <v>85</v>
      </c>
      <c r="C41" t="str">
        <f>+'Aggregate Screens'!B36</f>
        <v>JEFFERSON HEALTHCARE</v>
      </c>
      <c r="D41" s="10">
        <f>ROUND(+'Aggregate Screens'!W36,0)</f>
        <v>1193693</v>
      </c>
      <c r="E41" s="13">
        <f>ROUND(+'Aggregate Screens'!AN36,0)</f>
        <v>5349</v>
      </c>
      <c r="F41" s="11">
        <f t="shared" si="0"/>
        <v>223.16</v>
      </c>
      <c r="G41" s="10">
        <f>ROUND(+'Aggregate Screens'!W142,0)</f>
        <v>1291525</v>
      </c>
      <c r="H41" s="13">
        <f>ROUND(+'Aggregate Screens'!AN142,0)</f>
        <v>5526</v>
      </c>
      <c r="I41" s="11">
        <f t="shared" si="1"/>
        <v>233.72</v>
      </c>
      <c r="K41" s="12">
        <f t="shared" si="2"/>
        <v>4.7320308298978375E-2</v>
      </c>
    </row>
    <row r="42" spans="2:11" x14ac:dyDescent="0.2">
      <c r="B42">
        <f>+'Aggregate Screens'!A37</f>
        <v>96</v>
      </c>
      <c r="C42" t="str">
        <f>+'Aggregate Screens'!B37</f>
        <v>SKYLINE HOSPITAL</v>
      </c>
      <c r="D42" s="10">
        <f>ROUND(+'Aggregate Screens'!W37,0)</f>
        <v>39312</v>
      </c>
      <c r="E42" s="13">
        <f>ROUND(+'Aggregate Screens'!AN37,0)</f>
        <v>939</v>
      </c>
      <c r="F42" s="11">
        <f t="shared" si="0"/>
        <v>41.87</v>
      </c>
      <c r="G42" s="10">
        <f>ROUND(+'Aggregate Screens'!W143,0)</f>
        <v>49153</v>
      </c>
      <c r="H42" s="13">
        <f>ROUND(+'Aggregate Screens'!AN143,0)</f>
        <v>1018</v>
      </c>
      <c r="I42" s="11">
        <f t="shared" si="1"/>
        <v>48.28</v>
      </c>
      <c r="K42" s="12">
        <f t="shared" si="2"/>
        <v>0.1530929066157154</v>
      </c>
    </row>
    <row r="43" spans="2:11" x14ac:dyDescent="0.2">
      <c r="B43">
        <f>+'Aggregate Screens'!A38</f>
        <v>102</v>
      </c>
      <c r="C43" t="str">
        <f>+'Aggregate Screens'!B38</f>
        <v>YAKIMA REGIONAL MEDICAL AND CARDIAC CENTER</v>
      </c>
      <c r="D43" s="10">
        <f>ROUND(+'Aggregate Screens'!W38,0)</f>
        <v>1777554</v>
      </c>
      <c r="E43" s="13">
        <f>ROUND(+'Aggregate Screens'!AN38,0)</f>
        <v>11248</v>
      </c>
      <c r="F43" s="11">
        <f t="shared" si="0"/>
        <v>158.03</v>
      </c>
      <c r="G43" s="10">
        <f>ROUND(+'Aggregate Screens'!W144,0)</f>
        <v>1538007</v>
      </c>
      <c r="H43" s="13">
        <f>ROUND(+'Aggregate Screens'!AN144,0)</f>
        <v>10343</v>
      </c>
      <c r="I43" s="11">
        <f t="shared" si="1"/>
        <v>148.69999999999999</v>
      </c>
      <c r="K43" s="12">
        <f t="shared" si="2"/>
        <v>-5.9039422894387239E-2</v>
      </c>
    </row>
    <row r="44" spans="2:11" x14ac:dyDescent="0.2">
      <c r="B44">
        <f>+'Aggregate Screens'!A39</f>
        <v>104</v>
      </c>
      <c r="C44" t="str">
        <f>+'Aggregate Screens'!B39</f>
        <v>VALLEY GENERAL HOSPITAL</v>
      </c>
      <c r="D44" s="10">
        <f>ROUND(+'Aggregate Screens'!W39,0)</f>
        <v>0</v>
      </c>
      <c r="E44" s="13">
        <f>ROUND(+'Aggregate Screens'!AN39,0)</f>
        <v>0</v>
      </c>
      <c r="F44" s="11" t="str">
        <f t="shared" si="0"/>
        <v/>
      </c>
      <c r="G44" s="10">
        <f>ROUND(+'Aggregate Screens'!W145,0)</f>
        <v>1818000</v>
      </c>
      <c r="H44" s="13">
        <f>ROUND(+'Aggregate Screens'!AN145,0)</f>
        <v>3891</v>
      </c>
      <c r="I44" s="11">
        <f t="shared" si="1"/>
        <v>467.23</v>
      </c>
      <c r="K44" s="12" t="str">
        <f t="shared" si="2"/>
        <v/>
      </c>
    </row>
    <row r="45" spans="2:11" x14ac:dyDescent="0.2">
      <c r="B45">
        <f>+'Aggregate Screens'!A40</f>
        <v>106</v>
      </c>
      <c r="C45" t="str">
        <f>+'Aggregate Screens'!B40</f>
        <v>CASCADE VALLEY HOSPITAL</v>
      </c>
      <c r="D45" s="10">
        <f>ROUND(+'Aggregate Screens'!W40,0)</f>
        <v>266624</v>
      </c>
      <c r="E45" s="13">
        <f>ROUND(+'Aggregate Screens'!AN40,0)</f>
        <v>3954</v>
      </c>
      <c r="F45" s="11">
        <f t="shared" si="0"/>
        <v>67.430000000000007</v>
      </c>
      <c r="G45" s="10">
        <f>ROUND(+'Aggregate Screens'!W146,0)</f>
        <v>0</v>
      </c>
      <c r="H45" s="13">
        <f>ROUND(+'Aggregate Screens'!AN146,0)</f>
        <v>4405</v>
      </c>
      <c r="I45" s="11" t="str">
        <f t="shared" si="1"/>
        <v/>
      </c>
      <c r="K45" s="12" t="str">
        <f t="shared" si="2"/>
        <v/>
      </c>
    </row>
    <row r="46" spans="2:11" x14ac:dyDescent="0.2">
      <c r="B46">
        <f>+'Aggregate Screens'!A41</f>
        <v>107</v>
      </c>
      <c r="C46" t="str">
        <f>+'Aggregate Screens'!B41</f>
        <v>NORTH VALLEY HOSPITAL</v>
      </c>
      <c r="D46" s="10">
        <f>ROUND(+'Aggregate Screens'!W41,0)</f>
        <v>353864</v>
      </c>
      <c r="E46" s="13">
        <f>ROUND(+'Aggregate Screens'!AN41,0)</f>
        <v>2386</v>
      </c>
      <c r="F46" s="11">
        <f t="shared" si="0"/>
        <v>148.31</v>
      </c>
      <c r="G46" s="10">
        <f>ROUND(+'Aggregate Screens'!W147,0)</f>
        <v>301986</v>
      </c>
      <c r="H46" s="13">
        <f>ROUND(+'Aggregate Screens'!AN147,0)</f>
        <v>1964</v>
      </c>
      <c r="I46" s="11">
        <f t="shared" si="1"/>
        <v>153.76</v>
      </c>
      <c r="K46" s="12">
        <f t="shared" si="2"/>
        <v>3.6747353516283443E-2</v>
      </c>
    </row>
    <row r="47" spans="2:11" x14ac:dyDescent="0.2">
      <c r="B47">
        <f>+'Aggregate Screens'!A42</f>
        <v>108</v>
      </c>
      <c r="C47" t="str">
        <f>+'Aggregate Screens'!B42</f>
        <v>TRI-STATE MEMORIAL HOSPITAL</v>
      </c>
      <c r="D47" s="10">
        <f>ROUND(+'Aggregate Screens'!W42,0)</f>
        <v>643470</v>
      </c>
      <c r="E47" s="13">
        <f>ROUND(+'Aggregate Screens'!AN42,0)</f>
        <v>5563</v>
      </c>
      <c r="F47" s="11">
        <f t="shared" si="0"/>
        <v>115.67</v>
      </c>
      <c r="G47" s="10">
        <f>ROUND(+'Aggregate Screens'!W148,0)</f>
        <v>502572</v>
      </c>
      <c r="H47" s="13">
        <f>ROUND(+'Aggregate Screens'!AN148,0)</f>
        <v>5524</v>
      </c>
      <c r="I47" s="11">
        <f t="shared" si="1"/>
        <v>90.98</v>
      </c>
      <c r="K47" s="12">
        <f t="shared" si="2"/>
        <v>-0.21345206190023336</v>
      </c>
    </row>
    <row r="48" spans="2:11" x14ac:dyDescent="0.2">
      <c r="B48">
        <f>+'Aggregate Screens'!A43</f>
        <v>111</v>
      </c>
      <c r="C48" t="str">
        <f>+'Aggregate Screens'!B43</f>
        <v>EAST ADAMS RURAL HEALTHCARE</v>
      </c>
      <c r="D48" s="10">
        <f>ROUND(+'Aggregate Screens'!W43,0)</f>
        <v>16717</v>
      </c>
      <c r="E48" s="13">
        <f>ROUND(+'Aggregate Screens'!AN43,0)</f>
        <v>447</v>
      </c>
      <c r="F48" s="11">
        <f t="shared" si="0"/>
        <v>37.4</v>
      </c>
      <c r="G48" s="10">
        <f>ROUND(+'Aggregate Screens'!W149,0)</f>
        <v>37659</v>
      </c>
      <c r="H48" s="13">
        <f>ROUND(+'Aggregate Screens'!AN149,0)</f>
        <v>621</v>
      </c>
      <c r="I48" s="11">
        <f t="shared" si="1"/>
        <v>60.64</v>
      </c>
      <c r="K48" s="12">
        <f t="shared" si="2"/>
        <v>0.62139037433155098</v>
      </c>
    </row>
    <row r="49" spans="2:11" x14ac:dyDescent="0.2">
      <c r="B49">
        <f>+'Aggregate Screens'!A44</f>
        <v>125</v>
      </c>
      <c r="C49" t="str">
        <f>+'Aggregate Screens'!B44</f>
        <v>OTHELLO COMMUNITY HOSPITAL</v>
      </c>
      <c r="D49" s="10">
        <f>ROUND(+'Aggregate Screens'!W44,0)</f>
        <v>0</v>
      </c>
      <c r="E49" s="13">
        <f>ROUND(+'Aggregate Screens'!AN44,0)</f>
        <v>0</v>
      </c>
      <c r="F49" s="11" t="str">
        <f t="shared" si="0"/>
        <v/>
      </c>
      <c r="G49" s="10">
        <f>ROUND(+'Aggregate Screens'!W150,0)</f>
        <v>0</v>
      </c>
      <c r="H49" s="13">
        <f>ROUND(+'Aggregate Screens'!AN150,0)</f>
        <v>0</v>
      </c>
      <c r="I49" s="11" t="str">
        <f t="shared" si="1"/>
        <v/>
      </c>
      <c r="K49" s="12" t="str">
        <f t="shared" si="2"/>
        <v/>
      </c>
    </row>
    <row r="50" spans="2:11" x14ac:dyDescent="0.2">
      <c r="B50">
        <f>+'Aggregate Screens'!A45</f>
        <v>126</v>
      </c>
      <c r="C50" t="str">
        <f>+'Aggregate Screens'!B45</f>
        <v>HIGHLINE MEDICAL CENTER</v>
      </c>
      <c r="D50" s="10">
        <f>ROUND(+'Aggregate Screens'!W45,0)</f>
        <v>1526989</v>
      </c>
      <c r="E50" s="13">
        <f>ROUND(+'Aggregate Screens'!AN45,0)</f>
        <v>17824</v>
      </c>
      <c r="F50" s="11">
        <f t="shared" si="0"/>
        <v>85.67</v>
      </c>
      <c r="G50" s="10">
        <f>ROUND(+'Aggregate Screens'!W151,0)</f>
        <v>1981883</v>
      </c>
      <c r="H50" s="13">
        <f>ROUND(+'Aggregate Screens'!AN151,0)</f>
        <v>14611</v>
      </c>
      <c r="I50" s="11">
        <f t="shared" si="1"/>
        <v>135.63999999999999</v>
      </c>
      <c r="K50" s="12">
        <f t="shared" si="2"/>
        <v>0.58328469709349817</v>
      </c>
    </row>
    <row r="51" spans="2:11" x14ac:dyDescent="0.2">
      <c r="B51">
        <f>+'Aggregate Screens'!A46</f>
        <v>128</v>
      </c>
      <c r="C51" t="str">
        <f>+'Aggregate Screens'!B46</f>
        <v>UNIVERSITY OF WASHINGTON MEDICAL CENTER</v>
      </c>
      <c r="D51" s="10">
        <f>ROUND(+'Aggregate Screens'!W46,0)</f>
        <v>10647606</v>
      </c>
      <c r="E51" s="13">
        <f>ROUND(+'Aggregate Screens'!AN46,0)</f>
        <v>53381</v>
      </c>
      <c r="F51" s="11">
        <f t="shared" si="0"/>
        <v>199.46</v>
      </c>
      <c r="G51" s="10">
        <f>ROUND(+'Aggregate Screens'!W152,0)</f>
        <v>11219275</v>
      </c>
      <c r="H51" s="13">
        <f>ROUND(+'Aggregate Screens'!AN152,0)</f>
        <v>58058</v>
      </c>
      <c r="I51" s="11">
        <f t="shared" si="1"/>
        <v>193.24</v>
      </c>
      <c r="K51" s="12">
        <f t="shared" si="2"/>
        <v>-3.1184197332798536E-2</v>
      </c>
    </row>
    <row r="52" spans="2:11" x14ac:dyDescent="0.2">
      <c r="B52">
        <f>+'Aggregate Screens'!A47</f>
        <v>129</v>
      </c>
      <c r="C52" t="str">
        <f>+'Aggregate Screens'!B47</f>
        <v>QUINCY VALLEY MEDICAL CENTER</v>
      </c>
      <c r="D52" s="10">
        <f>ROUND(+'Aggregate Screens'!W47,0)</f>
        <v>0</v>
      </c>
      <c r="E52" s="13">
        <f>ROUND(+'Aggregate Screens'!AN47,0)</f>
        <v>0</v>
      </c>
      <c r="F52" s="11" t="str">
        <f t="shared" si="0"/>
        <v/>
      </c>
      <c r="G52" s="10">
        <f>ROUND(+'Aggregate Screens'!W153,0)</f>
        <v>359327</v>
      </c>
      <c r="H52" s="13">
        <f>ROUND(+'Aggregate Screens'!AN153,0)</f>
        <v>255</v>
      </c>
      <c r="I52" s="11">
        <f t="shared" si="1"/>
        <v>1409.13</v>
      </c>
      <c r="K52" s="12" t="str">
        <f t="shared" si="2"/>
        <v/>
      </c>
    </row>
    <row r="53" spans="2:11" x14ac:dyDescent="0.2">
      <c r="B53">
        <f>+'Aggregate Screens'!A48</f>
        <v>130</v>
      </c>
      <c r="C53" t="str">
        <f>+'Aggregate Screens'!B48</f>
        <v>UW MEDICINE/NORTHWEST HOSPITAL</v>
      </c>
      <c r="D53" s="10">
        <f>ROUND(+'Aggregate Screens'!W48,0)</f>
        <v>8327547</v>
      </c>
      <c r="E53" s="13">
        <f>ROUND(+'Aggregate Screens'!AN48,0)</f>
        <v>23240</v>
      </c>
      <c r="F53" s="11">
        <f t="shared" si="0"/>
        <v>358.33</v>
      </c>
      <c r="G53" s="10">
        <f>ROUND(+'Aggregate Screens'!W154,0)</f>
        <v>10355000</v>
      </c>
      <c r="H53" s="13">
        <f>ROUND(+'Aggregate Screens'!AN154,0)</f>
        <v>24110</v>
      </c>
      <c r="I53" s="11">
        <f t="shared" si="1"/>
        <v>429.49</v>
      </c>
      <c r="K53" s="12">
        <f t="shared" si="2"/>
        <v>0.19858789384087294</v>
      </c>
    </row>
    <row r="54" spans="2:11" x14ac:dyDescent="0.2">
      <c r="B54">
        <f>+'Aggregate Screens'!A49</f>
        <v>131</v>
      </c>
      <c r="C54" t="str">
        <f>+'Aggregate Screens'!B49</f>
        <v>OVERLAKE HOSPITAL MEDICAL CENTER</v>
      </c>
      <c r="D54" s="10">
        <f>ROUND(+'Aggregate Screens'!W49,0)</f>
        <v>11632130</v>
      </c>
      <c r="E54" s="13">
        <f>ROUND(+'Aggregate Screens'!AN49,0)</f>
        <v>34509</v>
      </c>
      <c r="F54" s="11">
        <f t="shared" si="0"/>
        <v>337.08</v>
      </c>
      <c r="G54" s="10">
        <f>ROUND(+'Aggregate Screens'!W155,0)</f>
        <v>11255082</v>
      </c>
      <c r="H54" s="13">
        <f>ROUND(+'Aggregate Screens'!AN155,0)</f>
        <v>34703</v>
      </c>
      <c r="I54" s="11">
        <f t="shared" si="1"/>
        <v>324.33</v>
      </c>
      <c r="K54" s="12">
        <f t="shared" si="2"/>
        <v>-3.7824848700605207E-2</v>
      </c>
    </row>
    <row r="55" spans="2:11" x14ac:dyDescent="0.2">
      <c r="B55">
        <f>+'Aggregate Screens'!A50</f>
        <v>132</v>
      </c>
      <c r="C55" t="str">
        <f>+'Aggregate Screens'!B50</f>
        <v>ST CLARE HOSPITAL</v>
      </c>
      <c r="D55" s="10">
        <f>ROUND(+'Aggregate Screens'!W50,0)</f>
        <v>2723401</v>
      </c>
      <c r="E55" s="13">
        <f>ROUND(+'Aggregate Screens'!AN50,0)</f>
        <v>12480</v>
      </c>
      <c r="F55" s="11">
        <f t="shared" si="0"/>
        <v>218.22</v>
      </c>
      <c r="G55" s="10">
        <f>ROUND(+'Aggregate Screens'!W156,0)</f>
        <v>2911025</v>
      </c>
      <c r="H55" s="13">
        <f>ROUND(+'Aggregate Screens'!AN156,0)</f>
        <v>13193</v>
      </c>
      <c r="I55" s="11">
        <f t="shared" si="1"/>
        <v>220.65</v>
      </c>
      <c r="K55" s="12">
        <f t="shared" si="2"/>
        <v>1.1135551278526279E-2</v>
      </c>
    </row>
    <row r="56" spans="2:11" x14ac:dyDescent="0.2">
      <c r="B56">
        <f>+'Aggregate Screens'!A51</f>
        <v>134</v>
      </c>
      <c r="C56" t="str">
        <f>+'Aggregate Screens'!B51</f>
        <v>ISLAND HOSPITAL</v>
      </c>
      <c r="D56" s="10">
        <f>ROUND(+'Aggregate Screens'!W51,0)</f>
        <v>777997</v>
      </c>
      <c r="E56" s="13">
        <f>ROUND(+'Aggregate Screens'!AN51,0)</f>
        <v>9374</v>
      </c>
      <c r="F56" s="11">
        <f t="shared" si="0"/>
        <v>83</v>
      </c>
      <c r="G56" s="10">
        <f>ROUND(+'Aggregate Screens'!W157,0)</f>
        <v>785963</v>
      </c>
      <c r="H56" s="13">
        <f>ROUND(+'Aggregate Screens'!AN157,0)</f>
        <v>10503</v>
      </c>
      <c r="I56" s="11">
        <f t="shared" si="1"/>
        <v>74.83</v>
      </c>
      <c r="K56" s="12">
        <f t="shared" si="2"/>
        <v>-9.8433734939759043E-2</v>
      </c>
    </row>
    <row r="57" spans="2:11" x14ac:dyDescent="0.2">
      <c r="B57">
        <f>+'Aggregate Screens'!A52</f>
        <v>137</v>
      </c>
      <c r="C57" t="str">
        <f>+'Aggregate Screens'!B52</f>
        <v>LINCOLN HOSPITAL</v>
      </c>
      <c r="D57" s="10">
        <f>ROUND(+'Aggregate Screens'!W52,0)</f>
        <v>315563</v>
      </c>
      <c r="E57" s="13">
        <f>ROUND(+'Aggregate Screens'!AN52,0)</f>
        <v>1159</v>
      </c>
      <c r="F57" s="11">
        <f t="shared" si="0"/>
        <v>272.27</v>
      </c>
      <c r="G57" s="10">
        <f>ROUND(+'Aggregate Screens'!W158,0)</f>
        <v>315245</v>
      </c>
      <c r="H57" s="13">
        <f>ROUND(+'Aggregate Screens'!AN158,0)</f>
        <v>1112</v>
      </c>
      <c r="I57" s="11">
        <f t="shared" si="1"/>
        <v>283.49</v>
      </c>
      <c r="K57" s="12">
        <f t="shared" si="2"/>
        <v>4.1209093914129413E-2</v>
      </c>
    </row>
    <row r="58" spans="2:11" x14ac:dyDescent="0.2">
      <c r="B58">
        <f>+'Aggregate Screens'!A53</f>
        <v>138</v>
      </c>
      <c r="C58" t="str">
        <f>+'Aggregate Screens'!B53</f>
        <v>SWEDISH EDMONDS</v>
      </c>
      <c r="D58" s="10">
        <f>ROUND(+'Aggregate Screens'!W53,0)</f>
        <v>11894698</v>
      </c>
      <c r="E58" s="13">
        <f>ROUND(+'Aggregate Screens'!AN53,0)</f>
        <v>13638</v>
      </c>
      <c r="F58" s="11">
        <f t="shared" si="0"/>
        <v>872.17</v>
      </c>
      <c r="G58" s="10">
        <f>ROUND(+'Aggregate Screens'!W159,0)</f>
        <v>11988150</v>
      </c>
      <c r="H58" s="13">
        <f>ROUND(+'Aggregate Screens'!AN159,0)</f>
        <v>16770</v>
      </c>
      <c r="I58" s="11">
        <f t="shared" si="1"/>
        <v>714.86</v>
      </c>
      <c r="K58" s="12">
        <f t="shared" si="2"/>
        <v>-0.18036621300893174</v>
      </c>
    </row>
    <row r="59" spans="2:11" x14ac:dyDescent="0.2">
      <c r="B59">
        <f>+'Aggregate Screens'!A54</f>
        <v>139</v>
      </c>
      <c r="C59" t="str">
        <f>+'Aggregate Screens'!B54</f>
        <v>PROVIDENCE HOLY FAMILY HOSPITAL</v>
      </c>
      <c r="D59" s="10">
        <f>ROUND(+'Aggregate Screens'!W54,0)</f>
        <v>566531</v>
      </c>
      <c r="E59" s="13">
        <f>ROUND(+'Aggregate Screens'!AN54,0)</f>
        <v>19071</v>
      </c>
      <c r="F59" s="11">
        <f t="shared" si="0"/>
        <v>29.71</v>
      </c>
      <c r="G59" s="10">
        <f>ROUND(+'Aggregate Screens'!W160,0)</f>
        <v>962126</v>
      </c>
      <c r="H59" s="13">
        <f>ROUND(+'Aggregate Screens'!AN160,0)</f>
        <v>18114</v>
      </c>
      <c r="I59" s="11">
        <f t="shared" si="1"/>
        <v>53.12</v>
      </c>
      <c r="K59" s="12">
        <f t="shared" si="2"/>
        <v>0.78795018512285409</v>
      </c>
    </row>
    <row r="60" spans="2:11" x14ac:dyDescent="0.2">
      <c r="B60">
        <f>+'Aggregate Screens'!A55</f>
        <v>140</v>
      </c>
      <c r="C60" t="str">
        <f>+'Aggregate Screens'!B55</f>
        <v>KITTITAS VALLEY HEALTHCARE</v>
      </c>
      <c r="D60" s="10">
        <f>ROUND(+'Aggregate Screens'!W55,0)</f>
        <v>994374</v>
      </c>
      <c r="E60" s="13">
        <f>ROUND(+'Aggregate Screens'!AN55,0)</f>
        <v>5359</v>
      </c>
      <c r="F60" s="11">
        <f t="shared" si="0"/>
        <v>185.55</v>
      </c>
      <c r="G60" s="10">
        <f>ROUND(+'Aggregate Screens'!W161,0)</f>
        <v>1074808</v>
      </c>
      <c r="H60" s="13">
        <f>ROUND(+'Aggregate Screens'!AN161,0)</f>
        <v>5367</v>
      </c>
      <c r="I60" s="11">
        <f t="shared" si="1"/>
        <v>200.26</v>
      </c>
      <c r="K60" s="12">
        <f t="shared" si="2"/>
        <v>7.9277822689302058E-2</v>
      </c>
    </row>
    <row r="61" spans="2:11" x14ac:dyDescent="0.2">
      <c r="B61">
        <f>+'Aggregate Screens'!A56</f>
        <v>141</v>
      </c>
      <c r="C61" t="str">
        <f>+'Aggregate Screens'!B56</f>
        <v>DAYTON GENERAL HOSPITAL</v>
      </c>
      <c r="D61" s="10">
        <f>ROUND(+'Aggregate Screens'!W56,0)</f>
        <v>0</v>
      </c>
      <c r="E61" s="13">
        <f>ROUND(+'Aggregate Screens'!AN56,0)</f>
        <v>0</v>
      </c>
      <c r="F61" s="11" t="str">
        <f t="shared" si="0"/>
        <v/>
      </c>
      <c r="G61" s="10">
        <f>ROUND(+'Aggregate Screens'!W162,0)</f>
        <v>27272</v>
      </c>
      <c r="H61" s="13">
        <f>ROUND(+'Aggregate Screens'!AN162,0)</f>
        <v>579</v>
      </c>
      <c r="I61" s="11">
        <f t="shared" si="1"/>
        <v>47.1</v>
      </c>
      <c r="K61" s="12" t="str">
        <f t="shared" si="2"/>
        <v/>
      </c>
    </row>
    <row r="62" spans="2:11" x14ac:dyDescent="0.2">
      <c r="B62">
        <f>+'Aggregate Screens'!A57</f>
        <v>142</v>
      </c>
      <c r="C62" t="str">
        <f>+'Aggregate Screens'!B57</f>
        <v>HARRISON MEDICAL CENTER</v>
      </c>
      <c r="D62" s="10">
        <f>ROUND(+'Aggregate Screens'!W57,0)</f>
        <v>6409081</v>
      </c>
      <c r="E62" s="13">
        <f>ROUND(+'Aggregate Screens'!AN57,0)</f>
        <v>29528</v>
      </c>
      <c r="F62" s="11">
        <f t="shared" si="0"/>
        <v>217.05</v>
      </c>
      <c r="G62" s="10">
        <f>ROUND(+'Aggregate Screens'!W163,0)</f>
        <v>8451125</v>
      </c>
      <c r="H62" s="13">
        <f>ROUND(+'Aggregate Screens'!AN163,0)</f>
        <v>30421</v>
      </c>
      <c r="I62" s="11">
        <f t="shared" si="1"/>
        <v>277.81</v>
      </c>
      <c r="K62" s="12">
        <f t="shared" si="2"/>
        <v>0.27993549873301071</v>
      </c>
    </row>
    <row r="63" spans="2:11" x14ac:dyDescent="0.2">
      <c r="B63">
        <f>+'Aggregate Screens'!A58</f>
        <v>145</v>
      </c>
      <c r="C63" t="str">
        <f>+'Aggregate Screens'!B58</f>
        <v>PEACEHEALTH ST JOSEPH HOSPITAL</v>
      </c>
      <c r="D63" s="10">
        <f>ROUND(+'Aggregate Screens'!W58,0)</f>
        <v>6289923</v>
      </c>
      <c r="E63" s="13">
        <f>ROUND(+'Aggregate Screens'!AN58,0)</f>
        <v>30721</v>
      </c>
      <c r="F63" s="11">
        <f t="shared" si="0"/>
        <v>204.74</v>
      </c>
      <c r="G63" s="10">
        <f>ROUND(+'Aggregate Screens'!W164,0)</f>
        <v>5889052</v>
      </c>
      <c r="H63" s="13">
        <f>ROUND(+'Aggregate Screens'!AN164,0)</f>
        <v>33079</v>
      </c>
      <c r="I63" s="11">
        <f t="shared" si="1"/>
        <v>178.03</v>
      </c>
      <c r="K63" s="12">
        <f t="shared" si="2"/>
        <v>-0.13045814203379902</v>
      </c>
    </row>
    <row r="64" spans="2:11" x14ac:dyDescent="0.2">
      <c r="B64">
        <f>+'Aggregate Screens'!A59</f>
        <v>147</v>
      </c>
      <c r="C64" t="str">
        <f>+'Aggregate Screens'!B59</f>
        <v>MID VALLEY HOSPITAL</v>
      </c>
      <c r="D64" s="10">
        <f>ROUND(+'Aggregate Screens'!W59,0)</f>
        <v>428860</v>
      </c>
      <c r="E64" s="13">
        <f>ROUND(+'Aggregate Screens'!AN59,0)</f>
        <v>2618</v>
      </c>
      <c r="F64" s="11">
        <f t="shared" si="0"/>
        <v>163.81</v>
      </c>
      <c r="G64" s="10">
        <f>ROUND(+'Aggregate Screens'!W165,0)</f>
        <v>443762</v>
      </c>
      <c r="H64" s="13">
        <f>ROUND(+'Aggregate Screens'!AN165,0)</f>
        <v>2786</v>
      </c>
      <c r="I64" s="11">
        <f t="shared" si="1"/>
        <v>159.28</v>
      </c>
      <c r="K64" s="12">
        <f t="shared" si="2"/>
        <v>-2.7653989377937838E-2</v>
      </c>
    </row>
    <row r="65" spans="2:11" x14ac:dyDescent="0.2">
      <c r="B65">
        <f>+'Aggregate Screens'!A60</f>
        <v>148</v>
      </c>
      <c r="C65" t="str">
        <f>+'Aggregate Screens'!B60</f>
        <v>KINDRED HOSPITAL SEATTLE - NORTHGATE</v>
      </c>
      <c r="D65" s="10">
        <f>ROUND(+'Aggregate Screens'!W60,0)</f>
        <v>183276</v>
      </c>
      <c r="E65" s="13">
        <f>ROUND(+'Aggregate Screens'!AN60,0)</f>
        <v>1126</v>
      </c>
      <c r="F65" s="11">
        <f t="shared" si="0"/>
        <v>162.77000000000001</v>
      </c>
      <c r="G65" s="10">
        <f>ROUND(+'Aggregate Screens'!W166,0)</f>
        <v>310442</v>
      </c>
      <c r="H65" s="13">
        <f>ROUND(+'Aggregate Screens'!AN166,0)</f>
        <v>1271</v>
      </c>
      <c r="I65" s="11">
        <f t="shared" si="1"/>
        <v>244.25</v>
      </c>
      <c r="K65" s="12">
        <f t="shared" si="2"/>
        <v>0.50058364563494484</v>
      </c>
    </row>
    <row r="66" spans="2:11" x14ac:dyDescent="0.2">
      <c r="B66">
        <f>+'Aggregate Screens'!A61</f>
        <v>150</v>
      </c>
      <c r="C66" t="str">
        <f>+'Aggregate Screens'!B61</f>
        <v>COULEE MEDICAL CENTER</v>
      </c>
      <c r="D66" s="10">
        <f>ROUND(+'Aggregate Screens'!W61,0)</f>
        <v>2398061</v>
      </c>
      <c r="E66" s="13">
        <f>ROUND(+'Aggregate Screens'!AN61,0)</f>
        <v>1247</v>
      </c>
      <c r="F66" s="11">
        <f t="shared" si="0"/>
        <v>1923.06</v>
      </c>
      <c r="G66" s="10">
        <f>ROUND(+'Aggregate Screens'!W167,0)</f>
        <v>2334016</v>
      </c>
      <c r="H66" s="13">
        <f>ROUND(+'Aggregate Screens'!AN167,0)</f>
        <v>1232</v>
      </c>
      <c r="I66" s="11">
        <f t="shared" si="1"/>
        <v>1894.49</v>
      </c>
      <c r="K66" s="12">
        <f t="shared" si="2"/>
        <v>-1.4856530737470508E-2</v>
      </c>
    </row>
    <row r="67" spans="2:11" x14ac:dyDescent="0.2">
      <c r="B67">
        <f>+'Aggregate Screens'!A62</f>
        <v>152</v>
      </c>
      <c r="C67" t="str">
        <f>+'Aggregate Screens'!B62</f>
        <v>MASON GENERAL HOSPITAL</v>
      </c>
      <c r="D67" s="10">
        <f>ROUND(+'Aggregate Screens'!W62,0)</f>
        <v>490350</v>
      </c>
      <c r="E67" s="13">
        <f>ROUND(+'Aggregate Screens'!AN62,0)</f>
        <v>4594</v>
      </c>
      <c r="F67" s="11">
        <f t="shared" si="0"/>
        <v>106.74</v>
      </c>
      <c r="G67" s="10">
        <f>ROUND(+'Aggregate Screens'!W168,0)</f>
        <v>506725</v>
      </c>
      <c r="H67" s="13">
        <f>ROUND(+'Aggregate Screens'!AN168,0)</f>
        <v>4806</v>
      </c>
      <c r="I67" s="11">
        <f t="shared" si="1"/>
        <v>105.44</v>
      </c>
      <c r="K67" s="12">
        <f t="shared" si="2"/>
        <v>-1.2179126850290434E-2</v>
      </c>
    </row>
    <row r="68" spans="2:11" x14ac:dyDescent="0.2">
      <c r="B68">
        <f>+'Aggregate Screens'!A63</f>
        <v>153</v>
      </c>
      <c r="C68" t="str">
        <f>+'Aggregate Screens'!B63</f>
        <v>WHITMAN HOSPITAL AND MEDICAL CENTER</v>
      </c>
      <c r="D68" s="10">
        <f>ROUND(+'Aggregate Screens'!W63,0)</f>
        <v>91279</v>
      </c>
      <c r="E68" s="13">
        <f>ROUND(+'Aggregate Screens'!AN63,0)</f>
        <v>1291</v>
      </c>
      <c r="F68" s="11">
        <f t="shared" si="0"/>
        <v>70.7</v>
      </c>
      <c r="G68" s="10">
        <f>ROUND(+'Aggregate Screens'!W169,0)</f>
        <v>70151</v>
      </c>
      <c r="H68" s="13">
        <f>ROUND(+'Aggregate Screens'!AN169,0)</f>
        <v>1373</v>
      </c>
      <c r="I68" s="11">
        <f t="shared" si="1"/>
        <v>51.09</v>
      </c>
      <c r="K68" s="12">
        <f t="shared" si="2"/>
        <v>-0.2773691654879773</v>
      </c>
    </row>
    <row r="69" spans="2:11" x14ac:dyDescent="0.2">
      <c r="B69">
        <f>+'Aggregate Screens'!A64</f>
        <v>155</v>
      </c>
      <c r="C69" t="str">
        <f>+'Aggregate Screens'!B64</f>
        <v>UW MEDICINE/VALLEY MEDICAL CENTER</v>
      </c>
      <c r="D69" s="10">
        <f>ROUND(+'Aggregate Screens'!W64,0)</f>
        <v>8286660</v>
      </c>
      <c r="E69" s="13">
        <f>ROUND(+'Aggregate Screens'!AN64,0)</f>
        <v>40555</v>
      </c>
      <c r="F69" s="11">
        <f t="shared" si="0"/>
        <v>204.33</v>
      </c>
      <c r="G69" s="10">
        <f>ROUND(+'Aggregate Screens'!W170,0)</f>
        <v>7646846</v>
      </c>
      <c r="H69" s="13">
        <f>ROUND(+'Aggregate Screens'!AN170,0)</f>
        <v>42810</v>
      </c>
      <c r="I69" s="11">
        <f t="shared" si="1"/>
        <v>178.62</v>
      </c>
      <c r="K69" s="12">
        <f t="shared" si="2"/>
        <v>-0.12582586991631184</v>
      </c>
    </row>
    <row r="70" spans="2:11" x14ac:dyDescent="0.2">
      <c r="B70">
        <f>+'Aggregate Screens'!A65</f>
        <v>156</v>
      </c>
      <c r="C70" t="str">
        <f>+'Aggregate Screens'!B65</f>
        <v>WHIDBEY GENERAL HOSPITAL</v>
      </c>
      <c r="D70" s="10">
        <f>ROUND(+'Aggregate Screens'!W65,0)</f>
        <v>868463</v>
      </c>
      <c r="E70" s="13">
        <f>ROUND(+'Aggregate Screens'!AN65,0)</f>
        <v>8340</v>
      </c>
      <c r="F70" s="11">
        <f t="shared" si="0"/>
        <v>104.13</v>
      </c>
      <c r="G70" s="10">
        <f>ROUND(+'Aggregate Screens'!W171,0)</f>
        <v>1036091</v>
      </c>
      <c r="H70" s="13">
        <f>ROUND(+'Aggregate Screens'!AN171,0)</f>
        <v>7772</v>
      </c>
      <c r="I70" s="11">
        <f t="shared" si="1"/>
        <v>133.31</v>
      </c>
      <c r="K70" s="12">
        <f t="shared" si="2"/>
        <v>0.28022663977720175</v>
      </c>
    </row>
    <row r="71" spans="2:11" x14ac:dyDescent="0.2">
      <c r="B71">
        <f>+'Aggregate Screens'!A66</f>
        <v>157</v>
      </c>
      <c r="C71" t="str">
        <f>+'Aggregate Screens'!B66</f>
        <v>ST LUKES REHABILIATION INSTITUTE</v>
      </c>
      <c r="D71" s="10">
        <f>ROUND(+'Aggregate Screens'!W66,0)</f>
        <v>396971</v>
      </c>
      <c r="E71" s="13">
        <f>ROUND(+'Aggregate Screens'!AN66,0)</f>
        <v>2506</v>
      </c>
      <c r="F71" s="11">
        <f t="shared" si="0"/>
        <v>158.41</v>
      </c>
      <c r="G71" s="10">
        <f>ROUND(+'Aggregate Screens'!W172,0)</f>
        <v>434938</v>
      </c>
      <c r="H71" s="13">
        <f>ROUND(+'Aggregate Screens'!AN172,0)</f>
        <v>2238</v>
      </c>
      <c r="I71" s="11">
        <f t="shared" si="1"/>
        <v>194.34</v>
      </c>
      <c r="K71" s="12">
        <f t="shared" si="2"/>
        <v>0.22681648885802663</v>
      </c>
    </row>
    <row r="72" spans="2:11" x14ac:dyDescent="0.2">
      <c r="B72">
        <f>+'Aggregate Screens'!A67</f>
        <v>158</v>
      </c>
      <c r="C72" t="str">
        <f>+'Aggregate Screens'!B67</f>
        <v>CASCADE MEDICAL CENTER</v>
      </c>
      <c r="D72" s="10">
        <f>ROUND(+'Aggregate Screens'!W67,0)</f>
        <v>62455</v>
      </c>
      <c r="E72" s="13">
        <f>ROUND(+'Aggregate Screens'!AN67,0)</f>
        <v>453</v>
      </c>
      <c r="F72" s="11">
        <f t="shared" si="0"/>
        <v>137.87</v>
      </c>
      <c r="G72" s="10">
        <f>ROUND(+'Aggregate Screens'!W173,0)</f>
        <v>62024</v>
      </c>
      <c r="H72" s="13">
        <f>ROUND(+'Aggregate Screens'!AN173,0)</f>
        <v>625</v>
      </c>
      <c r="I72" s="11">
        <f t="shared" si="1"/>
        <v>99.24</v>
      </c>
      <c r="K72" s="12">
        <f t="shared" si="2"/>
        <v>-0.28019148473199396</v>
      </c>
    </row>
    <row r="73" spans="2:11" x14ac:dyDescent="0.2">
      <c r="B73">
        <f>+'Aggregate Screens'!A68</f>
        <v>159</v>
      </c>
      <c r="C73" t="str">
        <f>+'Aggregate Screens'!B68</f>
        <v>PROVIDENCE ST PETER HOSPITAL</v>
      </c>
      <c r="D73" s="10">
        <f>ROUND(+'Aggregate Screens'!W68,0)</f>
        <v>2090429</v>
      </c>
      <c r="E73" s="13">
        <f>ROUND(+'Aggregate Screens'!AN68,0)</f>
        <v>32148</v>
      </c>
      <c r="F73" s="11">
        <f t="shared" si="0"/>
        <v>65.03</v>
      </c>
      <c r="G73" s="10">
        <f>ROUND(+'Aggregate Screens'!W174,0)</f>
        <v>2145129</v>
      </c>
      <c r="H73" s="13">
        <f>ROUND(+'Aggregate Screens'!AN174,0)</f>
        <v>32864</v>
      </c>
      <c r="I73" s="11">
        <f t="shared" si="1"/>
        <v>65.27</v>
      </c>
      <c r="K73" s="12">
        <f t="shared" si="2"/>
        <v>3.6906043364599572E-3</v>
      </c>
    </row>
    <row r="74" spans="2:11" x14ac:dyDescent="0.2">
      <c r="B74">
        <f>+'Aggregate Screens'!A69</f>
        <v>161</v>
      </c>
      <c r="C74" t="str">
        <f>+'Aggregate Screens'!B69</f>
        <v>KADLEC REGIONAL MEDICAL CENTER</v>
      </c>
      <c r="D74" s="10">
        <f>ROUND(+'Aggregate Screens'!W69,0)</f>
        <v>8164647</v>
      </c>
      <c r="E74" s="13">
        <f>ROUND(+'Aggregate Screens'!AN69,0)</f>
        <v>38995</v>
      </c>
      <c r="F74" s="11">
        <f t="shared" si="0"/>
        <v>209.38</v>
      </c>
      <c r="G74" s="10">
        <f>ROUND(+'Aggregate Screens'!W175,0)</f>
        <v>8211081</v>
      </c>
      <c r="H74" s="13">
        <f>ROUND(+'Aggregate Screens'!AN175,0)</f>
        <v>45708</v>
      </c>
      <c r="I74" s="11">
        <f t="shared" si="1"/>
        <v>179.64</v>
      </c>
      <c r="K74" s="12">
        <f t="shared" si="2"/>
        <v>-0.14203839908300697</v>
      </c>
    </row>
    <row r="75" spans="2:11" x14ac:dyDescent="0.2">
      <c r="B75">
        <f>+'Aggregate Screens'!A70</f>
        <v>162</v>
      </c>
      <c r="C75" t="str">
        <f>+'Aggregate Screens'!B70</f>
        <v>PROVIDENCE SACRED HEART MEDICAL CENTER</v>
      </c>
      <c r="D75" s="10">
        <f>ROUND(+'Aggregate Screens'!W70,0)</f>
        <v>6009248</v>
      </c>
      <c r="E75" s="13">
        <f>ROUND(+'Aggregate Screens'!AN70,0)</f>
        <v>62420</v>
      </c>
      <c r="F75" s="11">
        <f t="shared" ref="F75:F109" si="3">IF(D75=0,"",IF(E75=0,"",ROUND(D75/E75,2)))</f>
        <v>96.27</v>
      </c>
      <c r="G75" s="10">
        <f>ROUND(+'Aggregate Screens'!W176,0)</f>
        <v>7311968</v>
      </c>
      <c r="H75" s="13">
        <f>ROUND(+'Aggregate Screens'!AN176,0)</f>
        <v>60667</v>
      </c>
      <c r="I75" s="11">
        <f t="shared" ref="I75:I109" si="4">IF(G75=0,"",IF(H75=0,"",ROUND(G75/H75,2)))</f>
        <v>120.53</v>
      </c>
      <c r="K75" s="12">
        <f t="shared" ref="K75:K109" si="5">IF(D75=0,"",IF(E75=0,"",IF(G75=0,"",IF(H75=0,"",+I75/F75-1))))</f>
        <v>0.25199958450192184</v>
      </c>
    </row>
    <row r="76" spans="2:11" x14ac:dyDescent="0.2">
      <c r="B76">
        <f>+'Aggregate Screens'!A71</f>
        <v>164</v>
      </c>
      <c r="C76" t="str">
        <f>+'Aggregate Screens'!B71</f>
        <v>EVERGREENHEALTH MEDICAL CENTER</v>
      </c>
      <c r="D76" s="10">
        <f>ROUND(+'Aggregate Screens'!W71,0)</f>
        <v>11300120</v>
      </c>
      <c r="E76" s="13">
        <f>ROUND(+'Aggregate Screens'!AN71,0)</f>
        <v>33452</v>
      </c>
      <c r="F76" s="11">
        <f t="shared" si="3"/>
        <v>337.8</v>
      </c>
      <c r="G76" s="10">
        <f>ROUND(+'Aggregate Screens'!W177,0)</f>
        <v>12408592</v>
      </c>
      <c r="H76" s="13">
        <f>ROUND(+'Aggregate Screens'!AN177,0)</f>
        <v>33657</v>
      </c>
      <c r="I76" s="11">
        <f t="shared" si="4"/>
        <v>368.68</v>
      </c>
      <c r="K76" s="12">
        <f t="shared" si="5"/>
        <v>9.1415038484310207E-2</v>
      </c>
    </row>
    <row r="77" spans="2:11" x14ac:dyDescent="0.2">
      <c r="B77">
        <f>+'Aggregate Screens'!A72</f>
        <v>165</v>
      </c>
      <c r="C77" t="str">
        <f>+'Aggregate Screens'!B72</f>
        <v>LAKE CHELAN COMMUNITY HOSPITAL</v>
      </c>
      <c r="D77" s="10">
        <f>ROUND(+'Aggregate Screens'!W72,0)</f>
        <v>329857</v>
      </c>
      <c r="E77" s="13">
        <f>ROUND(+'Aggregate Screens'!AN72,0)</f>
        <v>1169</v>
      </c>
      <c r="F77" s="11">
        <f t="shared" si="3"/>
        <v>282.17</v>
      </c>
      <c r="G77" s="10">
        <f>ROUND(+'Aggregate Screens'!W178,0)</f>
        <v>428074</v>
      </c>
      <c r="H77" s="13">
        <f>ROUND(+'Aggregate Screens'!AN178,0)</f>
        <v>1431</v>
      </c>
      <c r="I77" s="11">
        <f t="shared" si="4"/>
        <v>299.14</v>
      </c>
      <c r="K77" s="12">
        <f t="shared" si="5"/>
        <v>6.01410497217989E-2</v>
      </c>
    </row>
    <row r="78" spans="2:11" x14ac:dyDescent="0.2">
      <c r="B78">
        <f>+'Aggregate Screens'!A73</f>
        <v>167</v>
      </c>
      <c r="C78" t="str">
        <f>+'Aggregate Screens'!B73</f>
        <v>FERRY COUNTY MEMORIAL HOSPITAL</v>
      </c>
      <c r="D78" s="10">
        <f>ROUND(+'Aggregate Screens'!W73,0)</f>
        <v>0</v>
      </c>
      <c r="E78" s="13">
        <f>ROUND(+'Aggregate Screens'!AN73,0)</f>
        <v>0</v>
      </c>
      <c r="F78" s="11" t="str">
        <f t="shared" si="3"/>
        <v/>
      </c>
      <c r="G78" s="10">
        <f>ROUND(+'Aggregate Screens'!W179,0)</f>
        <v>131649</v>
      </c>
      <c r="H78" s="13">
        <f>ROUND(+'Aggregate Screens'!AN179,0)</f>
        <v>305</v>
      </c>
      <c r="I78" s="11">
        <f t="shared" si="4"/>
        <v>431.64</v>
      </c>
      <c r="K78" s="12" t="str">
        <f t="shared" si="5"/>
        <v/>
      </c>
    </row>
    <row r="79" spans="2:11" x14ac:dyDescent="0.2">
      <c r="B79">
        <f>+'Aggregate Screens'!A74</f>
        <v>168</v>
      </c>
      <c r="C79" t="str">
        <f>+'Aggregate Screens'!B74</f>
        <v>CENTRAL WASHINGTON HOSPITAL</v>
      </c>
      <c r="D79" s="10">
        <f>ROUND(+'Aggregate Screens'!W74,0)</f>
        <v>1756238</v>
      </c>
      <c r="E79" s="13">
        <f>ROUND(+'Aggregate Screens'!AN74,0)</f>
        <v>21021</v>
      </c>
      <c r="F79" s="11">
        <f t="shared" si="3"/>
        <v>83.55</v>
      </c>
      <c r="G79" s="10">
        <f>ROUND(+'Aggregate Screens'!W180,0)</f>
        <v>1778873</v>
      </c>
      <c r="H79" s="13">
        <f>ROUND(+'Aggregate Screens'!AN180,0)</f>
        <v>23522</v>
      </c>
      <c r="I79" s="11">
        <f t="shared" si="4"/>
        <v>75.63</v>
      </c>
      <c r="K79" s="12">
        <f t="shared" si="5"/>
        <v>-9.4793536804308798E-2</v>
      </c>
    </row>
    <row r="80" spans="2:11" x14ac:dyDescent="0.2">
      <c r="B80">
        <f>+'Aggregate Screens'!A75</f>
        <v>170</v>
      </c>
      <c r="C80" t="str">
        <f>+'Aggregate Screens'!B75</f>
        <v>PEACEHEALTH SOUTHWEST MEDICAL CENTER</v>
      </c>
      <c r="D80" s="10">
        <f>ROUND(+'Aggregate Screens'!W75,0)</f>
        <v>9265605</v>
      </c>
      <c r="E80" s="13">
        <f>ROUND(+'Aggregate Screens'!AN75,0)</f>
        <v>46775</v>
      </c>
      <c r="F80" s="11">
        <f t="shared" si="3"/>
        <v>198.09</v>
      </c>
      <c r="G80" s="10">
        <f>ROUND(+'Aggregate Screens'!W181,0)</f>
        <v>7970707</v>
      </c>
      <c r="H80" s="13">
        <f>ROUND(+'Aggregate Screens'!AN181,0)</f>
        <v>47001</v>
      </c>
      <c r="I80" s="11">
        <f t="shared" si="4"/>
        <v>169.59</v>
      </c>
      <c r="K80" s="12">
        <f t="shared" si="5"/>
        <v>-0.14387399666818113</v>
      </c>
    </row>
    <row r="81" spans="2:11" x14ac:dyDescent="0.2">
      <c r="B81">
        <f>+'Aggregate Screens'!A76</f>
        <v>172</v>
      </c>
      <c r="C81" t="str">
        <f>+'Aggregate Screens'!B76</f>
        <v>PULLMAN REGIONAL HOSPITAL</v>
      </c>
      <c r="D81" s="10">
        <f>ROUND(+'Aggregate Screens'!W76,0)</f>
        <v>1319398</v>
      </c>
      <c r="E81" s="13">
        <f>ROUND(+'Aggregate Screens'!AN76,0)</f>
        <v>4071</v>
      </c>
      <c r="F81" s="11">
        <f t="shared" si="3"/>
        <v>324.10000000000002</v>
      </c>
      <c r="G81" s="10">
        <f>ROUND(+'Aggregate Screens'!W182,0)</f>
        <v>1391936</v>
      </c>
      <c r="H81" s="13">
        <f>ROUND(+'Aggregate Screens'!AN182,0)</f>
        <v>4515</v>
      </c>
      <c r="I81" s="11">
        <f t="shared" si="4"/>
        <v>308.29000000000002</v>
      </c>
      <c r="K81" s="12">
        <f t="shared" si="5"/>
        <v>-4.8781240357914202E-2</v>
      </c>
    </row>
    <row r="82" spans="2:11" x14ac:dyDescent="0.2">
      <c r="B82">
        <f>+'Aggregate Screens'!A77</f>
        <v>173</v>
      </c>
      <c r="C82" t="str">
        <f>+'Aggregate Screens'!B77</f>
        <v>MORTON GENERAL HOSPITAL</v>
      </c>
      <c r="D82" s="10">
        <f>ROUND(+'Aggregate Screens'!W77,0)</f>
        <v>344551</v>
      </c>
      <c r="E82" s="13">
        <f>ROUND(+'Aggregate Screens'!AN77,0)</f>
        <v>1208</v>
      </c>
      <c r="F82" s="11">
        <f t="shared" si="3"/>
        <v>285.22000000000003</v>
      </c>
      <c r="G82" s="10">
        <f>ROUND(+'Aggregate Screens'!W183,0)</f>
        <v>325438</v>
      </c>
      <c r="H82" s="13">
        <f>ROUND(+'Aggregate Screens'!AN183,0)</f>
        <v>1118</v>
      </c>
      <c r="I82" s="11">
        <f t="shared" si="4"/>
        <v>291.08999999999997</v>
      </c>
      <c r="K82" s="12">
        <f t="shared" si="5"/>
        <v>2.0580604445690875E-2</v>
      </c>
    </row>
    <row r="83" spans="2:11" x14ac:dyDescent="0.2">
      <c r="B83">
        <f>+'Aggregate Screens'!A78</f>
        <v>175</v>
      </c>
      <c r="C83" t="str">
        <f>+'Aggregate Screens'!B78</f>
        <v>MARY BRIDGE CHILDRENS HEALTH CENTER</v>
      </c>
      <c r="D83" s="10">
        <f>ROUND(+'Aggregate Screens'!W78,0)</f>
        <v>603437</v>
      </c>
      <c r="E83" s="13">
        <f>ROUND(+'Aggregate Screens'!AN78,0)</f>
        <v>8765</v>
      </c>
      <c r="F83" s="11">
        <f t="shared" si="3"/>
        <v>68.849999999999994</v>
      </c>
      <c r="G83" s="10">
        <f>ROUND(+'Aggregate Screens'!W184,0)</f>
        <v>760021</v>
      </c>
      <c r="H83" s="13">
        <f>ROUND(+'Aggregate Screens'!AN184,0)</f>
        <v>10012</v>
      </c>
      <c r="I83" s="11">
        <f t="shared" si="4"/>
        <v>75.91</v>
      </c>
      <c r="K83" s="12">
        <f t="shared" si="5"/>
        <v>0.10254175744371818</v>
      </c>
    </row>
    <row r="84" spans="2:11" x14ac:dyDescent="0.2">
      <c r="B84">
        <f>+'Aggregate Screens'!A79</f>
        <v>176</v>
      </c>
      <c r="C84" t="str">
        <f>+'Aggregate Screens'!B79</f>
        <v>TACOMA GENERAL/ALLENMORE HOSPITAL</v>
      </c>
      <c r="D84" s="10">
        <f>ROUND(+'Aggregate Screens'!W79,0)</f>
        <v>3864191</v>
      </c>
      <c r="E84" s="13">
        <f>ROUND(+'Aggregate Screens'!AN79,0)</f>
        <v>40195</v>
      </c>
      <c r="F84" s="11">
        <f t="shared" si="3"/>
        <v>96.14</v>
      </c>
      <c r="G84" s="10">
        <f>ROUND(+'Aggregate Screens'!W185,0)</f>
        <v>4097400</v>
      </c>
      <c r="H84" s="13">
        <f>ROUND(+'Aggregate Screens'!AN185,0)</f>
        <v>44924</v>
      </c>
      <c r="I84" s="11">
        <f t="shared" si="4"/>
        <v>91.21</v>
      </c>
      <c r="K84" s="12">
        <f t="shared" si="5"/>
        <v>-5.1279384231329384E-2</v>
      </c>
    </row>
    <row r="85" spans="2:11" x14ac:dyDescent="0.2">
      <c r="B85">
        <f>+'Aggregate Screens'!A80</f>
        <v>180</v>
      </c>
      <c r="C85" t="str">
        <f>+'Aggregate Screens'!B80</f>
        <v>VALLEY HOSPITAL</v>
      </c>
      <c r="D85" s="10">
        <f>ROUND(+'Aggregate Screens'!W80,0)</f>
        <v>612864</v>
      </c>
      <c r="E85" s="13">
        <f>ROUND(+'Aggregate Screens'!AN80,0)</f>
        <v>11541</v>
      </c>
      <c r="F85" s="11">
        <f t="shared" si="3"/>
        <v>53.1</v>
      </c>
      <c r="G85" s="10">
        <f>ROUND(+'Aggregate Screens'!W186,0)</f>
        <v>939673</v>
      </c>
      <c r="H85" s="13">
        <f>ROUND(+'Aggregate Screens'!AN186,0)</f>
        <v>11207</v>
      </c>
      <c r="I85" s="11">
        <f t="shared" si="4"/>
        <v>83.85</v>
      </c>
      <c r="K85" s="12">
        <f t="shared" si="5"/>
        <v>0.57909604519774005</v>
      </c>
    </row>
    <row r="86" spans="2:11" x14ac:dyDescent="0.2">
      <c r="B86">
        <f>+'Aggregate Screens'!A81</f>
        <v>183</v>
      </c>
      <c r="C86" t="str">
        <f>+'Aggregate Screens'!B81</f>
        <v>MULTICARE AUBURN MEDICAL CENTER</v>
      </c>
      <c r="D86" s="10">
        <f>ROUND(+'Aggregate Screens'!W81,0)</f>
        <v>818087</v>
      </c>
      <c r="E86" s="13">
        <f>ROUND(+'Aggregate Screens'!AN81,0)</f>
        <v>10939</v>
      </c>
      <c r="F86" s="11">
        <f t="shared" si="3"/>
        <v>74.790000000000006</v>
      </c>
      <c r="G86" s="10">
        <f>ROUND(+'Aggregate Screens'!W187,0)</f>
        <v>401683</v>
      </c>
      <c r="H86" s="13">
        <f>ROUND(+'Aggregate Screens'!AN187,0)</f>
        <v>12923</v>
      </c>
      <c r="I86" s="11">
        <f t="shared" si="4"/>
        <v>31.08</v>
      </c>
      <c r="K86" s="12">
        <f t="shared" si="5"/>
        <v>-0.58443642198154833</v>
      </c>
    </row>
    <row r="87" spans="2:11" x14ac:dyDescent="0.2">
      <c r="B87">
        <f>+'Aggregate Screens'!A82</f>
        <v>186</v>
      </c>
      <c r="C87" t="str">
        <f>+'Aggregate Screens'!B82</f>
        <v>SUMMIT PACIFIC MEDICAL CENTER</v>
      </c>
      <c r="D87" s="10">
        <f>ROUND(+'Aggregate Screens'!W82,0)</f>
        <v>117458</v>
      </c>
      <c r="E87" s="13">
        <f>ROUND(+'Aggregate Screens'!AN82,0)</f>
        <v>1607</v>
      </c>
      <c r="F87" s="11">
        <f t="shared" si="3"/>
        <v>73.09</v>
      </c>
      <c r="G87" s="10">
        <f>ROUND(+'Aggregate Screens'!W188,0)</f>
        <v>125403</v>
      </c>
      <c r="H87" s="13">
        <f>ROUND(+'Aggregate Screens'!AN188,0)</f>
        <v>1756</v>
      </c>
      <c r="I87" s="11">
        <f t="shared" si="4"/>
        <v>71.41</v>
      </c>
      <c r="K87" s="12">
        <f t="shared" si="5"/>
        <v>-2.2985360514434339E-2</v>
      </c>
    </row>
    <row r="88" spans="2:11" x14ac:dyDescent="0.2">
      <c r="B88">
        <f>+'Aggregate Screens'!A83</f>
        <v>191</v>
      </c>
      <c r="C88" t="str">
        <f>+'Aggregate Screens'!B83</f>
        <v>PROVIDENCE CENTRALIA HOSPITAL</v>
      </c>
      <c r="D88" s="10">
        <f>ROUND(+'Aggregate Screens'!W83,0)</f>
        <v>996499</v>
      </c>
      <c r="E88" s="13">
        <f>ROUND(+'Aggregate Screens'!AN83,0)</f>
        <v>11395</v>
      </c>
      <c r="F88" s="11">
        <f t="shared" si="3"/>
        <v>87.45</v>
      </c>
      <c r="G88" s="10">
        <f>ROUND(+'Aggregate Screens'!W189,0)</f>
        <v>2119127</v>
      </c>
      <c r="H88" s="13">
        <f>ROUND(+'Aggregate Screens'!AN189,0)</f>
        <v>13074</v>
      </c>
      <c r="I88" s="11">
        <f t="shared" si="4"/>
        <v>162.09</v>
      </c>
      <c r="K88" s="12">
        <f t="shared" si="5"/>
        <v>0.8535162950257289</v>
      </c>
    </row>
    <row r="89" spans="2:11" x14ac:dyDescent="0.2">
      <c r="B89">
        <f>+'Aggregate Screens'!A84</f>
        <v>193</v>
      </c>
      <c r="C89" t="str">
        <f>+'Aggregate Screens'!B84</f>
        <v>PROVIDENCE MOUNT CARMEL HOSPITAL</v>
      </c>
      <c r="D89" s="10">
        <f>ROUND(+'Aggregate Screens'!W84,0)</f>
        <v>175298</v>
      </c>
      <c r="E89" s="13">
        <f>ROUND(+'Aggregate Screens'!AN84,0)</f>
        <v>3716</v>
      </c>
      <c r="F89" s="11">
        <f t="shared" si="3"/>
        <v>47.17</v>
      </c>
      <c r="G89" s="10">
        <f>ROUND(+'Aggregate Screens'!W190,0)</f>
        <v>214772</v>
      </c>
      <c r="H89" s="13">
        <f>ROUND(+'Aggregate Screens'!AN190,0)</f>
        <v>3487</v>
      </c>
      <c r="I89" s="11">
        <f t="shared" si="4"/>
        <v>61.59</v>
      </c>
      <c r="K89" s="12">
        <f t="shared" si="5"/>
        <v>0.30570277718889116</v>
      </c>
    </row>
    <row r="90" spans="2:11" x14ac:dyDescent="0.2">
      <c r="B90">
        <f>+'Aggregate Screens'!A85</f>
        <v>194</v>
      </c>
      <c r="C90" t="str">
        <f>+'Aggregate Screens'!B85</f>
        <v>PROVIDENCE ST JOSEPHS HOSPITAL</v>
      </c>
      <c r="D90" s="10">
        <f>ROUND(+'Aggregate Screens'!W85,0)</f>
        <v>103914</v>
      </c>
      <c r="E90" s="13">
        <f>ROUND(+'Aggregate Screens'!AN85,0)</f>
        <v>1137</v>
      </c>
      <c r="F90" s="11">
        <f t="shared" si="3"/>
        <v>91.39</v>
      </c>
      <c r="G90" s="10">
        <f>ROUND(+'Aggregate Screens'!W191,0)</f>
        <v>147697</v>
      </c>
      <c r="H90" s="13">
        <f>ROUND(+'Aggregate Screens'!AN191,0)</f>
        <v>1220</v>
      </c>
      <c r="I90" s="11">
        <f t="shared" si="4"/>
        <v>121.06</v>
      </c>
      <c r="K90" s="12">
        <f t="shared" si="5"/>
        <v>0.32465258781048267</v>
      </c>
    </row>
    <row r="91" spans="2:11" x14ac:dyDescent="0.2">
      <c r="B91">
        <f>+'Aggregate Screens'!A86</f>
        <v>195</v>
      </c>
      <c r="C91" t="str">
        <f>+'Aggregate Screens'!B86</f>
        <v>SNOQUALMIE VALLEY HOSPITAL</v>
      </c>
      <c r="D91" s="10">
        <f>ROUND(+'Aggregate Screens'!W86,0)</f>
        <v>1006567</v>
      </c>
      <c r="E91" s="13">
        <f>ROUND(+'Aggregate Screens'!AN86,0)</f>
        <v>290</v>
      </c>
      <c r="F91" s="11">
        <f t="shared" si="3"/>
        <v>3470.92</v>
      </c>
      <c r="G91" s="10">
        <f>ROUND(+'Aggregate Screens'!W192,0)</f>
        <v>2206069</v>
      </c>
      <c r="H91" s="13">
        <f>ROUND(+'Aggregate Screens'!AN192,0)</f>
        <v>4172</v>
      </c>
      <c r="I91" s="11">
        <f t="shared" si="4"/>
        <v>528.78</v>
      </c>
      <c r="K91" s="12">
        <f t="shared" si="5"/>
        <v>-0.84765422424025905</v>
      </c>
    </row>
    <row r="92" spans="2:11" x14ac:dyDescent="0.2">
      <c r="B92">
        <f>+'Aggregate Screens'!A87</f>
        <v>197</v>
      </c>
      <c r="C92" t="str">
        <f>+'Aggregate Screens'!B87</f>
        <v>CAPITAL MEDICAL CENTER</v>
      </c>
      <c r="D92" s="10">
        <f>ROUND(+'Aggregate Screens'!W87,0)</f>
        <v>1411044</v>
      </c>
      <c r="E92" s="13">
        <f>ROUND(+'Aggregate Screens'!AN87,0)</f>
        <v>10782</v>
      </c>
      <c r="F92" s="11">
        <f t="shared" si="3"/>
        <v>130.87</v>
      </c>
      <c r="G92" s="10">
        <f>ROUND(+'Aggregate Screens'!W193,0)</f>
        <v>1578693</v>
      </c>
      <c r="H92" s="13">
        <f>ROUND(+'Aggregate Screens'!AN193,0)</f>
        <v>10932</v>
      </c>
      <c r="I92" s="11">
        <f t="shared" si="4"/>
        <v>144.41</v>
      </c>
      <c r="K92" s="12">
        <f t="shared" si="5"/>
        <v>0.10346145029418508</v>
      </c>
    </row>
    <row r="93" spans="2:11" x14ac:dyDescent="0.2">
      <c r="B93">
        <f>+'Aggregate Screens'!A88</f>
        <v>198</v>
      </c>
      <c r="C93" t="str">
        <f>+'Aggregate Screens'!B88</f>
        <v>SUNNYSIDE COMMUNITY HOSPITAL</v>
      </c>
      <c r="D93" s="10">
        <f>ROUND(+'Aggregate Screens'!W88,0)</f>
        <v>1007541</v>
      </c>
      <c r="E93" s="13">
        <f>ROUND(+'Aggregate Screens'!AN88,0)</f>
        <v>4751</v>
      </c>
      <c r="F93" s="11">
        <f t="shared" si="3"/>
        <v>212.07</v>
      </c>
      <c r="G93" s="10">
        <f>ROUND(+'Aggregate Screens'!W194,0)</f>
        <v>933468</v>
      </c>
      <c r="H93" s="13">
        <f>ROUND(+'Aggregate Screens'!AN194,0)</f>
        <v>6879</v>
      </c>
      <c r="I93" s="11">
        <f t="shared" si="4"/>
        <v>135.69999999999999</v>
      </c>
      <c r="K93" s="12">
        <f t="shared" si="5"/>
        <v>-0.36011694251897963</v>
      </c>
    </row>
    <row r="94" spans="2:11" x14ac:dyDescent="0.2">
      <c r="B94">
        <f>+'Aggregate Screens'!A89</f>
        <v>199</v>
      </c>
      <c r="C94" t="str">
        <f>+'Aggregate Screens'!B89</f>
        <v>TOPPENISH COMMUNITY HOSPITAL</v>
      </c>
      <c r="D94" s="10">
        <f>ROUND(+'Aggregate Screens'!W89,0)</f>
        <v>205533</v>
      </c>
      <c r="E94" s="13">
        <f>ROUND(+'Aggregate Screens'!AN89,0)</f>
        <v>2379</v>
      </c>
      <c r="F94" s="11">
        <f t="shared" si="3"/>
        <v>86.39</v>
      </c>
      <c r="G94" s="10">
        <f>ROUND(+'Aggregate Screens'!W195,0)</f>
        <v>333022</v>
      </c>
      <c r="H94" s="13">
        <f>ROUND(+'Aggregate Screens'!AN195,0)</f>
        <v>2641</v>
      </c>
      <c r="I94" s="11">
        <f t="shared" si="4"/>
        <v>126.1</v>
      </c>
      <c r="K94" s="12">
        <f t="shared" si="5"/>
        <v>0.45965968283366121</v>
      </c>
    </row>
    <row r="95" spans="2:11" x14ac:dyDescent="0.2">
      <c r="B95">
        <f>+'Aggregate Screens'!A90</f>
        <v>201</v>
      </c>
      <c r="C95" t="str">
        <f>+'Aggregate Screens'!B90</f>
        <v>ST FRANCIS COMMUNITY HOSPITAL</v>
      </c>
      <c r="D95" s="10">
        <f>ROUND(+'Aggregate Screens'!W90,0)</f>
        <v>4450956</v>
      </c>
      <c r="E95" s="13">
        <f>ROUND(+'Aggregate Screens'!AN90,0)</f>
        <v>13448</v>
      </c>
      <c r="F95" s="11">
        <f t="shared" si="3"/>
        <v>330.98</v>
      </c>
      <c r="G95" s="10">
        <f>ROUND(+'Aggregate Screens'!W196,0)</f>
        <v>4288409</v>
      </c>
      <c r="H95" s="13">
        <f>ROUND(+'Aggregate Screens'!AN196,0)</f>
        <v>16937</v>
      </c>
      <c r="I95" s="11">
        <f t="shared" si="4"/>
        <v>253.2</v>
      </c>
      <c r="K95" s="12">
        <f t="shared" si="5"/>
        <v>-0.23499909360082183</v>
      </c>
    </row>
    <row r="96" spans="2:11" x14ac:dyDescent="0.2">
      <c r="B96">
        <f>+'Aggregate Screens'!A91</f>
        <v>202</v>
      </c>
      <c r="C96" t="str">
        <f>+'Aggregate Screens'!B91</f>
        <v>REGIONAL HOSPITAL</v>
      </c>
      <c r="D96" s="10">
        <f>ROUND(+'Aggregate Screens'!W91,0)</f>
        <v>352611</v>
      </c>
      <c r="E96" s="13">
        <f>ROUND(+'Aggregate Screens'!AN91,0)</f>
        <v>357</v>
      </c>
      <c r="F96" s="11">
        <f t="shared" si="3"/>
        <v>987.71</v>
      </c>
      <c r="G96" s="10">
        <f>ROUND(+'Aggregate Screens'!W197,0)</f>
        <v>651794</v>
      </c>
      <c r="H96" s="13">
        <f>ROUND(+'Aggregate Screens'!AN197,0)</f>
        <v>663</v>
      </c>
      <c r="I96" s="11">
        <f t="shared" si="4"/>
        <v>983.1</v>
      </c>
      <c r="K96" s="12">
        <f t="shared" si="5"/>
        <v>-4.6673618774741854E-3</v>
      </c>
    </row>
    <row r="97" spans="2:11" x14ac:dyDescent="0.2">
      <c r="B97">
        <f>+'Aggregate Screens'!A92</f>
        <v>204</v>
      </c>
      <c r="C97" t="str">
        <f>+'Aggregate Screens'!B92</f>
        <v>SEATTLE CANCER CARE ALLIANCE</v>
      </c>
      <c r="D97" s="10">
        <f>ROUND(+'Aggregate Screens'!W92,0)</f>
        <v>4708152</v>
      </c>
      <c r="E97" s="13">
        <f>ROUND(+'Aggregate Screens'!AN92,0)</f>
        <v>14365</v>
      </c>
      <c r="F97" s="11">
        <f t="shared" si="3"/>
        <v>327.75</v>
      </c>
      <c r="G97" s="10">
        <f>ROUND(+'Aggregate Screens'!W198,0)</f>
        <v>5355355</v>
      </c>
      <c r="H97" s="13">
        <f>ROUND(+'Aggregate Screens'!AN198,0)</f>
        <v>15771</v>
      </c>
      <c r="I97" s="11">
        <f t="shared" si="4"/>
        <v>339.57</v>
      </c>
      <c r="K97" s="12">
        <f t="shared" si="5"/>
        <v>3.6064073226544702E-2</v>
      </c>
    </row>
    <row r="98" spans="2:11" x14ac:dyDescent="0.2">
      <c r="B98">
        <f>+'Aggregate Screens'!A93</f>
        <v>205</v>
      </c>
      <c r="C98" t="str">
        <f>+'Aggregate Screens'!B93</f>
        <v>WENATCHEE VALLEY HOSPITAL</v>
      </c>
      <c r="D98" s="10">
        <f>ROUND(+'Aggregate Screens'!W93,0)</f>
        <v>8032146</v>
      </c>
      <c r="E98" s="13">
        <f>ROUND(+'Aggregate Screens'!AN93,0)</f>
        <v>27379</v>
      </c>
      <c r="F98" s="11">
        <f t="shared" si="3"/>
        <v>293.37</v>
      </c>
      <c r="G98" s="10">
        <f>ROUND(+'Aggregate Screens'!W199,0)</f>
        <v>8469465</v>
      </c>
      <c r="H98" s="13">
        <f>ROUND(+'Aggregate Screens'!AN199,0)</f>
        <v>24216</v>
      </c>
      <c r="I98" s="11">
        <f t="shared" si="4"/>
        <v>349.75</v>
      </c>
      <c r="K98" s="12">
        <f t="shared" si="5"/>
        <v>0.19218052288918419</v>
      </c>
    </row>
    <row r="99" spans="2:11" x14ac:dyDescent="0.2">
      <c r="B99">
        <f>+'Aggregate Screens'!A94</f>
        <v>206</v>
      </c>
      <c r="C99" t="str">
        <f>+'Aggregate Screens'!B94</f>
        <v>PEACEHEALTH UNITED GENERAL MEDICAL CENTER</v>
      </c>
      <c r="D99" s="10">
        <f>ROUND(+'Aggregate Screens'!W94,0)</f>
        <v>125414</v>
      </c>
      <c r="E99" s="13">
        <f>ROUND(+'Aggregate Screens'!AN94,0)</f>
        <v>838</v>
      </c>
      <c r="F99" s="11">
        <f t="shared" si="3"/>
        <v>149.66</v>
      </c>
      <c r="G99" s="10">
        <f>ROUND(+'Aggregate Screens'!W200,0)</f>
        <v>479111</v>
      </c>
      <c r="H99" s="13">
        <f>ROUND(+'Aggregate Screens'!AN200,0)</f>
        <v>3056</v>
      </c>
      <c r="I99" s="11">
        <f t="shared" si="4"/>
        <v>156.78</v>
      </c>
      <c r="K99" s="12">
        <f t="shared" si="5"/>
        <v>4.7574502204998037E-2</v>
      </c>
    </row>
    <row r="100" spans="2:11" x14ac:dyDescent="0.2">
      <c r="B100">
        <f>+'Aggregate Screens'!A95</f>
        <v>207</v>
      </c>
      <c r="C100" t="str">
        <f>+'Aggregate Screens'!B95</f>
        <v>SKAGIT VALLEY HOSPITAL</v>
      </c>
      <c r="D100" s="10">
        <f>ROUND(+'Aggregate Screens'!W95,0)</f>
        <v>8044416</v>
      </c>
      <c r="E100" s="13">
        <f>ROUND(+'Aggregate Screens'!AN95,0)</f>
        <v>21501</v>
      </c>
      <c r="F100" s="11">
        <f t="shared" si="3"/>
        <v>374.14</v>
      </c>
      <c r="G100" s="10">
        <f>ROUND(+'Aggregate Screens'!W201,0)</f>
        <v>8151506</v>
      </c>
      <c r="H100" s="13">
        <f>ROUND(+'Aggregate Screens'!AN201,0)</f>
        <v>19905</v>
      </c>
      <c r="I100" s="11">
        <f t="shared" si="4"/>
        <v>409.52</v>
      </c>
      <c r="K100" s="12">
        <f t="shared" si="5"/>
        <v>9.4563532367562875E-2</v>
      </c>
    </row>
    <row r="101" spans="2:11" x14ac:dyDescent="0.2">
      <c r="B101">
        <f>+'Aggregate Screens'!A96</f>
        <v>208</v>
      </c>
      <c r="C101" t="str">
        <f>+'Aggregate Screens'!B96</f>
        <v>LEGACY SALMON CREEK HOSPITAL</v>
      </c>
      <c r="D101" s="10">
        <f>ROUND(+'Aggregate Screens'!W96,0)</f>
        <v>627994</v>
      </c>
      <c r="E101" s="13">
        <f>ROUND(+'Aggregate Screens'!AN96,0)</f>
        <v>19284</v>
      </c>
      <c r="F101" s="11">
        <f t="shared" si="3"/>
        <v>32.57</v>
      </c>
      <c r="G101" s="10">
        <f>ROUND(+'Aggregate Screens'!W202,0)</f>
        <v>529221</v>
      </c>
      <c r="H101" s="13">
        <f>ROUND(+'Aggregate Screens'!AN202,0)</f>
        <v>23709</v>
      </c>
      <c r="I101" s="11">
        <f t="shared" si="4"/>
        <v>22.32</v>
      </c>
      <c r="K101" s="12">
        <f t="shared" si="5"/>
        <v>-0.31470678538532393</v>
      </c>
    </row>
    <row r="102" spans="2:11" x14ac:dyDescent="0.2">
      <c r="B102">
        <f>+'Aggregate Screens'!A97</f>
        <v>209</v>
      </c>
      <c r="C102" t="str">
        <f>+'Aggregate Screens'!B97</f>
        <v>ST ANTHONY HOSPITAL</v>
      </c>
      <c r="D102" s="10">
        <f>ROUND(+'Aggregate Screens'!W97,0)</f>
        <v>2083042</v>
      </c>
      <c r="E102" s="13">
        <f>ROUND(+'Aggregate Screens'!AN97,0)</f>
        <v>9720</v>
      </c>
      <c r="F102" s="11">
        <f t="shared" si="3"/>
        <v>214.3</v>
      </c>
      <c r="G102" s="10">
        <f>ROUND(+'Aggregate Screens'!W203,0)</f>
        <v>1927134</v>
      </c>
      <c r="H102" s="13">
        <f>ROUND(+'Aggregate Screens'!AN203,0)</f>
        <v>10979</v>
      </c>
      <c r="I102" s="11">
        <f t="shared" si="4"/>
        <v>175.53</v>
      </c>
      <c r="K102" s="12">
        <f t="shared" si="5"/>
        <v>-0.18091460569295381</v>
      </c>
    </row>
    <row r="103" spans="2:11" x14ac:dyDescent="0.2">
      <c r="B103">
        <f>+'Aggregate Screens'!A98</f>
        <v>210</v>
      </c>
      <c r="C103" t="str">
        <f>+'Aggregate Screens'!B98</f>
        <v>SWEDISH MEDICAL CENTER - ISSAQUAH CAMPUS</v>
      </c>
      <c r="D103" s="10">
        <f>ROUND(+'Aggregate Screens'!W98,0)</f>
        <v>2413261</v>
      </c>
      <c r="E103" s="13">
        <f>ROUND(+'Aggregate Screens'!AN98,0)</f>
        <v>9423</v>
      </c>
      <c r="F103" s="11">
        <f t="shared" si="3"/>
        <v>256.10000000000002</v>
      </c>
      <c r="G103" s="10">
        <f>ROUND(+'Aggregate Screens'!W204,0)</f>
        <v>2477696</v>
      </c>
      <c r="H103" s="13">
        <f>ROUND(+'Aggregate Screens'!AN204,0)</f>
        <v>13006</v>
      </c>
      <c r="I103" s="11">
        <f t="shared" si="4"/>
        <v>190.5</v>
      </c>
      <c r="K103" s="12">
        <f t="shared" si="5"/>
        <v>-0.25614994142912928</v>
      </c>
    </row>
    <row r="104" spans="2:11" x14ac:dyDescent="0.2">
      <c r="B104">
        <f>+'Aggregate Screens'!A99</f>
        <v>211</v>
      </c>
      <c r="C104" t="str">
        <f>+'Aggregate Screens'!B99</f>
        <v>PEACEHEALTH PEACE ISLAND MEDICAL CENTER</v>
      </c>
      <c r="D104" s="10">
        <f>ROUND(+'Aggregate Screens'!W99,0)</f>
        <v>125292</v>
      </c>
      <c r="E104" s="13">
        <f>ROUND(+'Aggregate Screens'!AN99,0)</f>
        <v>886</v>
      </c>
      <c r="F104" s="11">
        <f t="shared" si="3"/>
        <v>141.41</v>
      </c>
      <c r="G104" s="10">
        <f>ROUND(+'Aggregate Screens'!W205,0)</f>
        <v>53755</v>
      </c>
      <c r="H104" s="13">
        <f>ROUND(+'Aggregate Screens'!AN205,0)</f>
        <v>1050</v>
      </c>
      <c r="I104" s="11">
        <f t="shared" si="4"/>
        <v>51.2</v>
      </c>
      <c r="K104" s="12">
        <f t="shared" si="5"/>
        <v>-0.63793225373028783</v>
      </c>
    </row>
    <row r="105" spans="2:11" x14ac:dyDescent="0.2">
      <c r="B105">
        <f>+'Aggregate Screens'!A100</f>
        <v>904</v>
      </c>
      <c r="C105" t="str">
        <f>+'Aggregate Screens'!B100</f>
        <v>BHC FAIRFAX HOSPITAL</v>
      </c>
      <c r="D105" s="10">
        <f>ROUND(+'Aggregate Screens'!W100,0)</f>
        <v>781901</v>
      </c>
      <c r="E105" s="13">
        <f>ROUND(+'Aggregate Screens'!AN100,0)</f>
        <v>2770</v>
      </c>
      <c r="F105" s="11">
        <f t="shared" si="3"/>
        <v>282.27</v>
      </c>
      <c r="G105" s="10">
        <f>ROUND(+'Aggregate Screens'!W206,0)</f>
        <v>734580</v>
      </c>
      <c r="H105" s="13">
        <f>ROUND(+'Aggregate Screens'!AN206,0)</f>
        <v>3639</v>
      </c>
      <c r="I105" s="11">
        <f t="shared" si="4"/>
        <v>201.86</v>
      </c>
      <c r="K105" s="12">
        <f t="shared" si="5"/>
        <v>-0.28486909696389973</v>
      </c>
    </row>
    <row r="106" spans="2:11" x14ac:dyDescent="0.2">
      <c r="B106">
        <f>+'Aggregate Screens'!A101</f>
        <v>915</v>
      </c>
      <c r="C106" t="str">
        <f>+'Aggregate Screens'!B101</f>
        <v>LOURDES COUNSELING CENTER</v>
      </c>
      <c r="D106" s="10">
        <f>ROUND(+'Aggregate Screens'!W101,0)</f>
        <v>60115</v>
      </c>
      <c r="E106" s="13">
        <f>ROUND(+'Aggregate Screens'!AN101,0)</f>
        <v>702</v>
      </c>
      <c r="F106" s="11">
        <f t="shared" si="3"/>
        <v>85.63</v>
      </c>
      <c r="G106" s="10">
        <f>ROUND(+'Aggregate Screens'!W207,0)</f>
        <v>67882</v>
      </c>
      <c r="H106" s="13">
        <f>ROUND(+'Aggregate Screens'!AN207,0)</f>
        <v>845</v>
      </c>
      <c r="I106" s="11">
        <f t="shared" si="4"/>
        <v>80.33</v>
      </c>
      <c r="K106" s="12">
        <f t="shared" si="5"/>
        <v>-6.1894195959359966E-2</v>
      </c>
    </row>
    <row r="107" spans="2:11" x14ac:dyDescent="0.2">
      <c r="B107">
        <f>+'Aggregate Screens'!A102</f>
        <v>919</v>
      </c>
      <c r="C107" t="str">
        <f>+'Aggregate Screens'!B102</f>
        <v>NAVOS</v>
      </c>
      <c r="D107" s="10">
        <f>ROUND(+'Aggregate Screens'!W102,0)</f>
        <v>3121</v>
      </c>
      <c r="E107" s="13">
        <f>ROUND(+'Aggregate Screens'!AN102,0)</f>
        <v>688</v>
      </c>
      <c r="F107" s="11">
        <f t="shared" si="3"/>
        <v>4.54</v>
      </c>
      <c r="G107" s="10">
        <f>ROUND(+'Aggregate Screens'!W208,0)</f>
        <v>5947</v>
      </c>
      <c r="H107" s="13">
        <f>ROUND(+'Aggregate Screens'!AN208,0)</f>
        <v>568</v>
      </c>
      <c r="I107" s="11">
        <f t="shared" si="4"/>
        <v>10.47</v>
      </c>
      <c r="K107" s="12">
        <f t="shared" si="5"/>
        <v>1.3061674008810575</v>
      </c>
    </row>
    <row r="108" spans="2:11" x14ac:dyDescent="0.2">
      <c r="B108">
        <f>+'Aggregate Screens'!A103</f>
        <v>921</v>
      </c>
      <c r="C108" t="str">
        <f>+'Aggregate Screens'!B103</f>
        <v>Cascade Behavioral Health</v>
      </c>
      <c r="D108" s="10">
        <f>ROUND(+'Aggregate Screens'!W103,0)</f>
        <v>37961</v>
      </c>
      <c r="E108" s="13">
        <f>ROUND(+'Aggregate Screens'!AN103,0)</f>
        <v>664</v>
      </c>
      <c r="F108" s="11">
        <f t="shared" si="3"/>
        <v>57.17</v>
      </c>
      <c r="G108" s="10">
        <f>ROUND(+'Aggregate Screens'!W209,0)</f>
        <v>34786</v>
      </c>
      <c r="H108" s="13">
        <f>ROUND(+'Aggregate Screens'!AN209,0)</f>
        <v>1144</v>
      </c>
      <c r="I108" s="11">
        <f t="shared" si="4"/>
        <v>30.41</v>
      </c>
      <c r="K108" s="12">
        <f t="shared" si="5"/>
        <v>-0.46807766311002275</v>
      </c>
    </row>
    <row r="109" spans="2:11" x14ac:dyDescent="0.2">
      <c r="B109">
        <f>+'Aggregate Screens'!A104</f>
        <v>922</v>
      </c>
      <c r="C109" t="str">
        <f>+'Aggregate Screens'!B104</f>
        <v>FAIRFAX EVERETT</v>
      </c>
      <c r="D109" s="10">
        <f>ROUND(+'Aggregate Screens'!W104,0)</f>
        <v>161052</v>
      </c>
      <c r="E109" s="13">
        <f>ROUND(+'Aggregate Screens'!AN104,0)</f>
        <v>113</v>
      </c>
      <c r="F109" s="11">
        <f t="shared" si="3"/>
        <v>1425.24</v>
      </c>
      <c r="G109" s="10">
        <f>ROUND(+'Aggregate Screens'!W210,0)</f>
        <v>548589</v>
      </c>
      <c r="H109" s="13">
        <f>ROUND(+'Aggregate Screens'!AN210,0)</f>
        <v>401</v>
      </c>
      <c r="I109" s="11">
        <f t="shared" si="4"/>
        <v>1368.05</v>
      </c>
      <c r="K109" s="12">
        <f t="shared" si="5"/>
        <v>-4.0126575173304202E-2</v>
      </c>
    </row>
  </sheetData>
  <phoneticPr fontId="0" type="noConversion"/>
  <printOptions horizontalCentered="1" verticalCentered="1" gridLines="1"/>
  <pageMargins left="0" right="0" top="0" bottom="0" header="0" footer="0"/>
  <pageSetup paperSize="5" scale="78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9"/>
  <sheetViews>
    <sheetView zoomScale="75" workbookViewId="0">
      <selection activeCell="B10" sqref="B10"/>
    </sheetView>
  </sheetViews>
  <sheetFormatPr defaultRowHeight="12" x14ac:dyDescent="0.2"/>
  <cols>
    <col min="1" max="1" width="7.21875" customWidth="1"/>
    <col min="2" max="2" width="6.109375" bestFit="1" customWidth="1"/>
    <col min="3" max="3" width="41.88671875" bestFit="1" customWidth="1"/>
    <col min="4" max="4" width="9.88671875" bestFit="1" customWidth="1"/>
    <col min="5" max="5" width="7.88671875" bestFit="1" customWidth="1"/>
    <col min="6" max="6" width="7.109375" bestFit="1" customWidth="1"/>
    <col min="7" max="7" width="9.88671875" bestFit="1" customWidth="1"/>
    <col min="8" max="8" width="7.88671875" bestFit="1" customWidth="1"/>
    <col min="9" max="9" width="7.109375" bestFit="1" customWidth="1"/>
    <col min="10" max="10" width="2.6640625" customWidth="1"/>
    <col min="11" max="11" width="9.109375" bestFit="1" customWidth="1"/>
  </cols>
  <sheetData>
    <row r="1" spans="1:11" x14ac:dyDescent="0.2">
      <c r="A1" s="9" t="s">
        <v>46</v>
      </c>
      <c r="B1" s="6"/>
      <c r="C1" s="6"/>
      <c r="D1" s="6"/>
      <c r="E1" s="6"/>
      <c r="F1" s="7"/>
      <c r="G1" s="6"/>
      <c r="H1" s="6"/>
      <c r="I1" s="6"/>
    </row>
    <row r="2" spans="1:11" x14ac:dyDescent="0.2">
      <c r="A2" s="4"/>
      <c r="F2" s="2"/>
      <c r="K2" s="5" t="s">
        <v>71</v>
      </c>
    </row>
    <row r="3" spans="1:11" x14ac:dyDescent="0.2">
      <c r="A3" s="4"/>
      <c r="D3" s="3"/>
      <c r="F3" s="2"/>
      <c r="K3">
        <v>30</v>
      </c>
    </row>
    <row r="4" spans="1:11" x14ac:dyDescent="0.2">
      <c r="A4" s="7" t="s">
        <v>29</v>
      </c>
      <c r="B4" s="6"/>
      <c r="C4" s="6"/>
      <c r="D4" s="8"/>
      <c r="E4" s="7"/>
      <c r="F4" s="6"/>
      <c r="G4" s="6"/>
      <c r="H4" s="6"/>
      <c r="I4" s="6"/>
    </row>
    <row r="5" spans="1:11" x14ac:dyDescent="0.2">
      <c r="A5" s="7" t="s">
        <v>69</v>
      </c>
      <c r="B5" s="6"/>
      <c r="C5" s="6"/>
      <c r="D5" s="6"/>
      <c r="E5" s="7"/>
      <c r="F5" s="6"/>
      <c r="G5" s="6"/>
      <c r="H5" s="6"/>
      <c r="I5" s="6"/>
    </row>
    <row r="7" spans="1:11" x14ac:dyDescent="0.2">
      <c r="E7" s="76">
        <f>ROUND(+'Aggregate Screens'!C5,0)</f>
        <v>2014</v>
      </c>
      <c r="F7" s="5">
        <f>+E7</f>
        <v>2014</v>
      </c>
      <c r="G7" s="5"/>
      <c r="H7" s="2">
        <f>+F7+1</f>
        <v>2015</v>
      </c>
      <c r="I7" s="5">
        <f>+H7</f>
        <v>2015</v>
      </c>
    </row>
    <row r="8" spans="1:11" x14ac:dyDescent="0.2">
      <c r="A8" s="5"/>
      <c r="B8" s="5"/>
      <c r="C8" s="5"/>
      <c r="D8" s="2" t="s">
        <v>47</v>
      </c>
      <c r="F8" s="14" t="s">
        <v>182</v>
      </c>
      <c r="G8" s="2" t="s">
        <v>47</v>
      </c>
      <c r="I8" s="14" t="s">
        <v>182</v>
      </c>
      <c r="K8" s="5" t="s">
        <v>21</v>
      </c>
    </row>
    <row r="9" spans="1:11" x14ac:dyDescent="0.2">
      <c r="A9" s="5"/>
      <c r="B9" s="5" t="s">
        <v>51</v>
      </c>
      <c r="C9" s="5" t="s">
        <v>52</v>
      </c>
      <c r="D9" s="2" t="s">
        <v>43</v>
      </c>
      <c r="E9" s="2" t="s">
        <v>3</v>
      </c>
      <c r="F9" s="2" t="s">
        <v>3</v>
      </c>
      <c r="G9" s="2" t="s">
        <v>43</v>
      </c>
      <c r="H9" s="2" t="s">
        <v>3</v>
      </c>
      <c r="I9" s="2" t="s">
        <v>3</v>
      </c>
      <c r="K9" s="5" t="s">
        <v>181</v>
      </c>
    </row>
    <row r="10" spans="1:11" x14ac:dyDescent="0.2">
      <c r="B10">
        <f>+'Aggregate Screens'!A5</f>
        <v>1</v>
      </c>
      <c r="C10" t="str">
        <f>+'Aggregate Screens'!B5</f>
        <v>SWEDISH MEDICAL CENTER - FIRST HILL</v>
      </c>
      <c r="D10" s="10">
        <f>ROUND(+'Aggregate Screens'!Z5,0)</f>
        <v>15972852</v>
      </c>
      <c r="E10" s="13">
        <f>ROUND(+'Aggregate Screens'!AN5,0)</f>
        <v>54386</v>
      </c>
      <c r="F10" s="11">
        <f>IF(D10=0,"",IF(E10=0,"",ROUND(D10/E10,2)))</f>
        <v>293.69</v>
      </c>
      <c r="G10" s="10">
        <f>ROUND(+'Aggregate Screens'!Z111,0)</f>
        <v>14744558</v>
      </c>
      <c r="H10" s="13">
        <f>ROUND(+'Aggregate Screens'!AN111,0)</f>
        <v>67394</v>
      </c>
      <c r="I10" s="11">
        <f>IF(G10=0,"",IF(H10=0,"",ROUND(G10/H10,2)))</f>
        <v>218.78</v>
      </c>
      <c r="K10" s="12">
        <f>IF(D10=0,"",IF(E10=0,"",IF(G10=0,"",IF(H10=0,"",+I10/F10-1))))</f>
        <v>-0.25506486431271069</v>
      </c>
    </row>
    <row r="11" spans="1:11" x14ac:dyDescent="0.2">
      <c r="B11">
        <f>+'Aggregate Screens'!A6</f>
        <v>3</v>
      </c>
      <c r="C11" t="str">
        <f>+'Aggregate Screens'!B6</f>
        <v>SWEDISH MEDICAL CENTER - CHERRY HILL</v>
      </c>
      <c r="D11" s="10">
        <f>ROUND(+'Aggregate Screens'!Z6,0)</f>
        <v>2447627</v>
      </c>
      <c r="E11" s="13">
        <f>ROUND(+'Aggregate Screens'!AN6,0)</f>
        <v>28590</v>
      </c>
      <c r="F11" s="11">
        <f t="shared" ref="F11:F74" si="0">IF(D11=0,"",IF(E11=0,"",ROUND(D11/E11,2)))</f>
        <v>85.61</v>
      </c>
      <c r="G11" s="10">
        <f>ROUND(+'Aggregate Screens'!Z112,0)</f>
        <v>2322655</v>
      </c>
      <c r="H11" s="13">
        <f>ROUND(+'Aggregate Screens'!AN112,0)</f>
        <v>28638</v>
      </c>
      <c r="I11" s="11">
        <f t="shared" ref="I11:I74" si="1">IF(G11=0,"",IF(H11=0,"",ROUND(G11/H11,2)))</f>
        <v>81.099999999999994</v>
      </c>
      <c r="K11" s="12">
        <f t="shared" ref="K11:K74" si="2">IF(D11=0,"",IF(E11=0,"",IF(G11=0,"",IF(H11=0,"",+I11/F11-1))))</f>
        <v>-5.2680761593271841E-2</v>
      </c>
    </row>
    <row r="12" spans="1:11" x14ac:dyDescent="0.2">
      <c r="B12">
        <f>+'Aggregate Screens'!A7</f>
        <v>8</v>
      </c>
      <c r="C12" t="str">
        <f>+'Aggregate Screens'!B7</f>
        <v>KLICKITAT VALLEY HEALTH</v>
      </c>
      <c r="D12" s="10">
        <f>ROUND(+'Aggregate Screens'!Z7,0)</f>
        <v>332078</v>
      </c>
      <c r="E12" s="13">
        <f>ROUND(+'Aggregate Screens'!AN7,0)</f>
        <v>1141</v>
      </c>
      <c r="F12" s="11">
        <f t="shared" si="0"/>
        <v>291.04000000000002</v>
      </c>
      <c r="G12" s="10">
        <f>ROUND(+'Aggregate Screens'!Z113,0)</f>
        <v>342112</v>
      </c>
      <c r="H12" s="13">
        <f>ROUND(+'Aggregate Screens'!AN113,0)</f>
        <v>1089</v>
      </c>
      <c r="I12" s="11">
        <f t="shared" si="1"/>
        <v>314.14999999999998</v>
      </c>
      <c r="K12" s="12">
        <f t="shared" si="2"/>
        <v>7.94048927982407E-2</v>
      </c>
    </row>
    <row r="13" spans="1:11" x14ac:dyDescent="0.2">
      <c r="B13">
        <f>+'Aggregate Screens'!A8</f>
        <v>10</v>
      </c>
      <c r="C13" t="str">
        <f>+'Aggregate Screens'!B8</f>
        <v>VIRGINIA MASON MEDICAL CENTER</v>
      </c>
      <c r="D13" s="10">
        <f>ROUND(+'Aggregate Screens'!Z8,0)</f>
        <v>17999139</v>
      </c>
      <c r="E13" s="13">
        <f>ROUND(+'Aggregate Screens'!AN8,0)</f>
        <v>36445</v>
      </c>
      <c r="F13" s="11">
        <f t="shared" si="0"/>
        <v>493.87</v>
      </c>
      <c r="G13" s="10">
        <f>ROUND(+'Aggregate Screens'!Z114,0)</f>
        <v>22306123</v>
      </c>
      <c r="H13" s="13">
        <f>ROUND(+'Aggregate Screens'!AN114,0)</f>
        <v>67662</v>
      </c>
      <c r="I13" s="11">
        <f t="shared" si="1"/>
        <v>329.67</v>
      </c>
      <c r="K13" s="12">
        <f t="shared" si="2"/>
        <v>-0.33247615769332006</v>
      </c>
    </row>
    <row r="14" spans="1:11" x14ac:dyDescent="0.2">
      <c r="B14">
        <f>+'Aggregate Screens'!A9</f>
        <v>14</v>
      </c>
      <c r="C14" t="str">
        <f>+'Aggregate Screens'!B9</f>
        <v>SEATTLE CHILDRENS HOSPITAL</v>
      </c>
      <c r="D14" s="10">
        <f>ROUND(+'Aggregate Screens'!Z9,0)</f>
        <v>23001885</v>
      </c>
      <c r="E14" s="13">
        <f>ROUND(+'Aggregate Screens'!AN9,0)</f>
        <v>31607</v>
      </c>
      <c r="F14" s="11">
        <f t="shared" si="0"/>
        <v>727.75</v>
      </c>
      <c r="G14" s="10">
        <f>ROUND(+'Aggregate Screens'!Z115,0)</f>
        <v>19926836</v>
      </c>
      <c r="H14" s="13">
        <f>ROUND(+'Aggregate Screens'!AN115,0)</f>
        <v>33789</v>
      </c>
      <c r="I14" s="11">
        <f t="shared" si="1"/>
        <v>589.74</v>
      </c>
      <c r="K14" s="12">
        <f t="shared" si="2"/>
        <v>-0.18963929920989353</v>
      </c>
    </row>
    <row r="15" spans="1:11" x14ac:dyDescent="0.2">
      <c r="B15">
        <f>+'Aggregate Screens'!A10</f>
        <v>20</v>
      </c>
      <c r="C15" t="str">
        <f>+'Aggregate Screens'!B10</f>
        <v>GROUP HEALTH CENTRAL HOSPITAL</v>
      </c>
      <c r="D15" s="10">
        <f>ROUND(+'Aggregate Screens'!Z10,0)</f>
        <v>0</v>
      </c>
      <c r="E15" s="13">
        <f>ROUND(+'Aggregate Screens'!AN10,0)</f>
        <v>980</v>
      </c>
      <c r="F15" s="11" t="str">
        <f t="shared" si="0"/>
        <v/>
      </c>
      <c r="G15" s="10">
        <f>ROUND(+'Aggregate Screens'!Z116,0)</f>
        <v>0</v>
      </c>
      <c r="H15" s="13">
        <f>ROUND(+'Aggregate Screens'!AN116,0)</f>
        <v>570</v>
      </c>
      <c r="I15" s="11" t="str">
        <f t="shared" si="1"/>
        <v/>
      </c>
      <c r="K15" s="12" t="str">
        <f t="shared" si="2"/>
        <v/>
      </c>
    </row>
    <row r="16" spans="1:11" x14ac:dyDescent="0.2">
      <c r="B16">
        <f>+'Aggregate Screens'!A11</f>
        <v>21</v>
      </c>
      <c r="C16" t="str">
        <f>+'Aggregate Screens'!B11</f>
        <v>NEWPORT HOSPITAL AND HEALTH SERVICES</v>
      </c>
      <c r="D16" s="10">
        <f>ROUND(+'Aggregate Screens'!Z11,0)</f>
        <v>23540</v>
      </c>
      <c r="E16" s="13">
        <f>ROUND(+'Aggregate Screens'!AN11,0)</f>
        <v>1785</v>
      </c>
      <c r="F16" s="11">
        <f t="shared" si="0"/>
        <v>13.19</v>
      </c>
      <c r="G16" s="10">
        <f>ROUND(+'Aggregate Screens'!Z117,0)</f>
        <v>19236</v>
      </c>
      <c r="H16" s="13">
        <f>ROUND(+'Aggregate Screens'!AN117,0)</f>
        <v>2056</v>
      </c>
      <c r="I16" s="11">
        <f t="shared" si="1"/>
        <v>9.36</v>
      </c>
      <c r="K16" s="12">
        <f t="shared" si="2"/>
        <v>-0.290371493555724</v>
      </c>
    </row>
    <row r="17" spans="2:11" x14ac:dyDescent="0.2">
      <c r="B17">
        <f>+'Aggregate Screens'!A12</f>
        <v>22</v>
      </c>
      <c r="C17" t="str">
        <f>+'Aggregate Screens'!B12</f>
        <v>LOURDES MEDICAL CENTER</v>
      </c>
      <c r="D17" s="10">
        <f>ROUND(+'Aggregate Screens'!Z12,0)</f>
        <v>386555</v>
      </c>
      <c r="E17" s="13">
        <f>ROUND(+'Aggregate Screens'!AN12,0)</f>
        <v>5451</v>
      </c>
      <c r="F17" s="11">
        <f t="shared" si="0"/>
        <v>70.91</v>
      </c>
      <c r="G17" s="10">
        <f>ROUND(+'Aggregate Screens'!Z118,0)</f>
        <v>374532</v>
      </c>
      <c r="H17" s="13">
        <f>ROUND(+'Aggregate Screens'!AN118,0)</f>
        <v>5984</v>
      </c>
      <c r="I17" s="11">
        <f t="shared" si="1"/>
        <v>62.59</v>
      </c>
      <c r="K17" s="12">
        <f t="shared" si="2"/>
        <v>-0.11733182907911432</v>
      </c>
    </row>
    <row r="18" spans="2:11" x14ac:dyDescent="0.2">
      <c r="B18">
        <f>+'Aggregate Screens'!A13</f>
        <v>23</v>
      </c>
      <c r="C18" t="str">
        <f>+'Aggregate Screens'!B13</f>
        <v>THREE RIVERS HOSPITAL</v>
      </c>
      <c r="D18" s="10">
        <f>ROUND(+'Aggregate Screens'!Z13,0)</f>
        <v>77183</v>
      </c>
      <c r="E18" s="13">
        <f>ROUND(+'Aggregate Screens'!AN13,0)</f>
        <v>954</v>
      </c>
      <c r="F18" s="11">
        <f t="shared" si="0"/>
        <v>80.900000000000006</v>
      </c>
      <c r="G18" s="10">
        <f>ROUND(+'Aggregate Screens'!Z119,0)</f>
        <v>95047</v>
      </c>
      <c r="H18" s="13">
        <f>ROUND(+'Aggregate Screens'!AN119,0)</f>
        <v>991</v>
      </c>
      <c r="I18" s="11">
        <f t="shared" si="1"/>
        <v>95.91</v>
      </c>
      <c r="K18" s="12">
        <f t="shared" si="2"/>
        <v>0.18553770086526566</v>
      </c>
    </row>
    <row r="19" spans="2:11" x14ac:dyDescent="0.2">
      <c r="B19">
        <f>+'Aggregate Screens'!A14</f>
        <v>26</v>
      </c>
      <c r="C19" t="str">
        <f>+'Aggregate Screens'!B14</f>
        <v>PEACEHEALTH ST JOHN MEDICAL CENTER</v>
      </c>
      <c r="D19" s="10">
        <f>ROUND(+'Aggregate Screens'!Z14,0)</f>
        <v>1573827</v>
      </c>
      <c r="E19" s="13">
        <f>ROUND(+'Aggregate Screens'!AN14,0)</f>
        <v>20321</v>
      </c>
      <c r="F19" s="11">
        <f t="shared" si="0"/>
        <v>77.45</v>
      </c>
      <c r="G19" s="10">
        <f>ROUND(+'Aggregate Screens'!Z120,0)</f>
        <v>1275225</v>
      </c>
      <c r="H19" s="13">
        <f>ROUND(+'Aggregate Screens'!AN120,0)</f>
        <v>20706</v>
      </c>
      <c r="I19" s="11">
        <f t="shared" si="1"/>
        <v>61.59</v>
      </c>
      <c r="K19" s="12">
        <f t="shared" si="2"/>
        <v>-0.20477727566171722</v>
      </c>
    </row>
    <row r="20" spans="2:11" x14ac:dyDescent="0.2">
      <c r="B20">
        <f>+'Aggregate Screens'!A15</f>
        <v>29</v>
      </c>
      <c r="C20" t="str">
        <f>+'Aggregate Screens'!B15</f>
        <v>HARBORVIEW MEDICAL CENTER</v>
      </c>
      <c r="D20" s="10">
        <f>ROUND(+'Aggregate Screens'!Z15,0)</f>
        <v>161000</v>
      </c>
      <c r="E20" s="13">
        <f>ROUND(+'Aggregate Screens'!AN15,0)</f>
        <v>43257</v>
      </c>
      <c r="F20" s="11">
        <f t="shared" si="0"/>
        <v>3.72</v>
      </c>
      <c r="G20" s="10">
        <f>ROUND(+'Aggregate Screens'!Z121,0)</f>
        <v>212150</v>
      </c>
      <c r="H20" s="13">
        <f>ROUND(+'Aggregate Screens'!AN121,0)</f>
        <v>44458</v>
      </c>
      <c r="I20" s="11">
        <f t="shared" si="1"/>
        <v>4.7699999999999996</v>
      </c>
      <c r="K20" s="12">
        <f t="shared" si="2"/>
        <v>0.28225806451612878</v>
      </c>
    </row>
    <row r="21" spans="2:11" x14ac:dyDescent="0.2">
      <c r="B21">
        <f>+'Aggregate Screens'!A16</f>
        <v>32</v>
      </c>
      <c r="C21" t="str">
        <f>+'Aggregate Screens'!B16</f>
        <v>ST JOSEPH MEDICAL CENTER</v>
      </c>
      <c r="D21" s="10">
        <f>ROUND(+'Aggregate Screens'!Z16,0)</f>
        <v>425396</v>
      </c>
      <c r="E21" s="13">
        <f>ROUND(+'Aggregate Screens'!AN16,0)</f>
        <v>44012</v>
      </c>
      <c r="F21" s="11">
        <f t="shared" si="0"/>
        <v>9.67</v>
      </c>
      <c r="G21" s="10">
        <f>ROUND(+'Aggregate Screens'!Z122,0)</f>
        <v>373758</v>
      </c>
      <c r="H21" s="13">
        <f>ROUND(+'Aggregate Screens'!AN122,0)</f>
        <v>45185</v>
      </c>
      <c r="I21" s="11">
        <f t="shared" si="1"/>
        <v>8.27</v>
      </c>
      <c r="K21" s="12">
        <f t="shared" si="2"/>
        <v>-0.14477766287487082</v>
      </c>
    </row>
    <row r="22" spans="2:11" x14ac:dyDescent="0.2">
      <c r="B22">
        <f>+'Aggregate Screens'!A17</f>
        <v>35</v>
      </c>
      <c r="C22" t="str">
        <f>+'Aggregate Screens'!B17</f>
        <v>ST ELIZABETH HOSPITAL</v>
      </c>
      <c r="D22" s="10">
        <f>ROUND(+'Aggregate Screens'!Z17,0)</f>
        <v>783720</v>
      </c>
      <c r="E22" s="13">
        <f>ROUND(+'Aggregate Screens'!AN17,0)</f>
        <v>3194</v>
      </c>
      <c r="F22" s="11">
        <f t="shared" si="0"/>
        <v>245.37</v>
      </c>
      <c r="G22" s="10">
        <f>ROUND(+'Aggregate Screens'!Z123,0)</f>
        <v>753265</v>
      </c>
      <c r="H22" s="13">
        <f>ROUND(+'Aggregate Screens'!AN123,0)</f>
        <v>3748</v>
      </c>
      <c r="I22" s="11">
        <f t="shared" si="1"/>
        <v>200.98</v>
      </c>
      <c r="K22" s="12">
        <f t="shared" si="2"/>
        <v>-0.18091046175164038</v>
      </c>
    </row>
    <row r="23" spans="2:11" x14ac:dyDescent="0.2">
      <c r="B23">
        <f>+'Aggregate Screens'!A18</f>
        <v>37</v>
      </c>
      <c r="C23" t="str">
        <f>+'Aggregate Screens'!B18</f>
        <v>DEACONESS HOSPITAL</v>
      </c>
      <c r="D23" s="10">
        <f>ROUND(+'Aggregate Screens'!Z18,0)</f>
        <v>17234767</v>
      </c>
      <c r="E23" s="13">
        <f>ROUND(+'Aggregate Screens'!AN18,0)</f>
        <v>24757</v>
      </c>
      <c r="F23" s="11">
        <f t="shared" si="0"/>
        <v>696.16</v>
      </c>
      <c r="G23" s="10">
        <f>ROUND(+'Aggregate Screens'!Z124,0)</f>
        <v>19190495</v>
      </c>
      <c r="H23" s="13">
        <f>ROUND(+'Aggregate Screens'!AN124,0)</f>
        <v>24271</v>
      </c>
      <c r="I23" s="11">
        <f t="shared" si="1"/>
        <v>790.68</v>
      </c>
      <c r="K23" s="12">
        <f t="shared" si="2"/>
        <v>0.13577338542863715</v>
      </c>
    </row>
    <row r="24" spans="2:11" x14ac:dyDescent="0.2">
      <c r="B24">
        <f>+'Aggregate Screens'!A19</f>
        <v>38</v>
      </c>
      <c r="C24" t="str">
        <f>+'Aggregate Screens'!B19</f>
        <v>OLYMPIC MEDICAL CENTER</v>
      </c>
      <c r="D24" s="10">
        <f>ROUND(+'Aggregate Screens'!Z19,0)</f>
        <v>0</v>
      </c>
      <c r="E24" s="13">
        <f>ROUND(+'Aggregate Screens'!AN19,0)</f>
        <v>15106</v>
      </c>
      <c r="F24" s="11" t="str">
        <f t="shared" si="0"/>
        <v/>
      </c>
      <c r="G24" s="10">
        <f>ROUND(+'Aggregate Screens'!Z125,0)</f>
        <v>0</v>
      </c>
      <c r="H24" s="13">
        <f>ROUND(+'Aggregate Screens'!AN125,0)</f>
        <v>14864</v>
      </c>
      <c r="I24" s="11" t="str">
        <f t="shared" si="1"/>
        <v/>
      </c>
      <c r="K24" s="12" t="str">
        <f t="shared" si="2"/>
        <v/>
      </c>
    </row>
    <row r="25" spans="2:11" x14ac:dyDescent="0.2">
      <c r="B25">
        <f>+'Aggregate Screens'!A20</f>
        <v>39</v>
      </c>
      <c r="C25" t="str">
        <f>+'Aggregate Screens'!B20</f>
        <v>TRIOS HEALTH</v>
      </c>
      <c r="D25" s="10">
        <f>ROUND(+'Aggregate Screens'!Z20,0)</f>
        <v>5494217</v>
      </c>
      <c r="E25" s="13">
        <f>ROUND(+'Aggregate Screens'!AN20,0)</f>
        <v>14697</v>
      </c>
      <c r="F25" s="11">
        <f t="shared" si="0"/>
        <v>373.83</v>
      </c>
      <c r="G25" s="10">
        <f>ROUND(+'Aggregate Screens'!Z126,0)</f>
        <v>12854145</v>
      </c>
      <c r="H25" s="13">
        <f>ROUND(+'Aggregate Screens'!AN126,0)</f>
        <v>15632</v>
      </c>
      <c r="I25" s="11">
        <f t="shared" si="1"/>
        <v>822.3</v>
      </c>
      <c r="K25" s="12">
        <f t="shared" si="2"/>
        <v>1.1996629483990047</v>
      </c>
    </row>
    <row r="26" spans="2:11" x14ac:dyDescent="0.2">
      <c r="B26">
        <f>+'Aggregate Screens'!A21</f>
        <v>42</v>
      </c>
      <c r="C26" t="str">
        <f>+'Aggregate Screens'!B21</f>
        <v>SHRINE HOSPITAL SPOKANE</v>
      </c>
      <c r="D26" s="10">
        <f>ROUND(+'Aggregate Screens'!Z21,0)</f>
        <v>0</v>
      </c>
      <c r="E26" s="13">
        <f>ROUND(+'Aggregate Screens'!AN21,0)</f>
        <v>0</v>
      </c>
      <c r="F26" s="11" t="str">
        <f t="shared" si="0"/>
        <v/>
      </c>
      <c r="G26" s="10">
        <f>ROUND(+'Aggregate Screens'!Z127,0)</f>
        <v>0</v>
      </c>
      <c r="H26" s="13">
        <f>ROUND(+'Aggregate Screens'!AN127,0)</f>
        <v>1048</v>
      </c>
      <c r="I26" s="11" t="str">
        <f t="shared" si="1"/>
        <v/>
      </c>
      <c r="K26" s="12" t="str">
        <f t="shared" si="2"/>
        <v/>
      </c>
    </row>
    <row r="27" spans="2:11" x14ac:dyDescent="0.2">
      <c r="B27">
        <f>+'Aggregate Screens'!A22</f>
        <v>43</v>
      </c>
      <c r="C27" t="str">
        <f>+'Aggregate Screens'!B22</f>
        <v>WALLA WALLA GENERAL HOSPITAL</v>
      </c>
      <c r="D27" s="10">
        <f>ROUND(+'Aggregate Screens'!Z22,0)</f>
        <v>1601309</v>
      </c>
      <c r="E27" s="13">
        <f>ROUND(+'Aggregate Screens'!AN22,0)</f>
        <v>4733</v>
      </c>
      <c r="F27" s="11">
        <f t="shared" si="0"/>
        <v>338.33</v>
      </c>
      <c r="G27" s="10">
        <f>ROUND(+'Aggregate Screens'!Z128,0)</f>
        <v>0</v>
      </c>
      <c r="H27" s="13">
        <f>ROUND(+'Aggregate Screens'!AN128,0)</f>
        <v>0</v>
      </c>
      <c r="I27" s="11" t="str">
        <f t="shared" si="1"/>
        <v/>
      </c>
      <c r="K27" s="12" t="str">
        <f t="shared" si="2"/>
        <v/>
      </c>
    </row>
    <row r="28" spans="2:11" x14ac:dyDescent="0.2">
      <c r="B28">
        <f>+'Aggregate Screens'!A23</f>
        <v>45</v>
      </c>
      <c r="C28" t="str">
        <f>+'Aggregate Screens'!B23</f>
        <v>COLUMBIA BASIN HOSPITAL</v>
      </c>
      <c r="D28" s="10">
        <f>ROUND(+'Aggregate Screens'!Z23,0)</f>
        <v>727845</v>
      </c>
      <c r="E28" s="13">
        <f>ROUND(+'Aggregate Screens'!AN23,0)</f>
        <v>1095</v>
      </c>
      <c r="F28" s="11">
        <f t="shared" si="0"/>
        <v>664.7</v>
      </c>
      <c r="G28" s="10">
        <f>ROUND(+'Aggregate Screens'!Z129,0)</f>
        <v>776603</v>
      </c>
      <c r="H28" s="13">
        <f>ROUND(+'Aggregate Screens'!AN129,0)</f>
        <v>870</v>
      </c>
      <c r="I28" s="11">
        <f t="shared" si="1"/>
        <v>892.65</v>
      </c>
      <c r="K28" s="12">
        <f t="shared" si="2"/>
        <v>0.34293666315631088</v>
      </c>
    </row>
    <row r="29" spans="2:11" x14ac:dyDescent="0.2">
      <c r="B29">
        <f>+'Aggregate Screens'!A24</f>
        <v>46</v>
      </c>
      <c r="C29" t="str">
        <f>+'Aggregate Screens'!B24</f>
        <v>PMH MEDICAL CENTER</v>
      </c>
      <c r="D29" s="10">
        <f>ROUND(+'Aggregate Screens'!Z24,0)</f>
        <v>0</v>
      </c>
      <c r="E29" s="13">
        <f>ROUND(+'Aggregate Screens'!AN24,0)</f>
        <v>0</v>
      </c>
      <c r="F29" s="11" t="str">
        <f t="shared" si="0"/>
        <v/>
      </c>
      <c r="G29" s="10">
        <f>ROUND(+'Aggregate Screens'!Z130,0)</f>
        <v>0</v>
      </c>
      <c r="H29" s="13">
        <f>ROUND(+'Aggregate Screens'!AN130,0)</f>
        <v>2267</v>
      </c>
      <c r="I29" s="11" t="str">
        <f t="shared" si="1"/>
        <v/>
      </c>
      <c r="K29" s="12" t="str">
        <f t="shared" si="2"/>
        <v/>
      </c>
    </row>
    <row r="30" spans="2:11" x14ac:dyDescent="0.2">
      <c r="B30">
        <f>+'Aggregate Screens'!A25</f>
        <v>50</v>
      </c>
      <c r="C30" t="str">
        <f>+'Aggregate Screens'!B25</f>
        <v>PROVIDENCE ST MARY MEDICAL CENTER</v>
      </c>
      <c r="D30" s="10">
        <f>ROUND(+'Aggregate Screens'!Z25,0)</f>
        <v>930539</v>
      </c>
      <c r="E30" s="13">
        <f>ROUND(+'Aggregate Screens'!AN25,0)</f>
        <v>11987</v>
      </c>
      <c r="F30" s="11">
        <f t="shared" si="0"/>
        <v>77.63</v>
      </c>
      <c r="G30" s="10">
        <f>ROUND(+'Aggregate Screens'!Z131,0)</f>
        <v>984629</v>
      </c>
      <c r="H30" s="13">
        <f>ROUND(+'Aggregate Screens'!AN131,0)</f>
        <v>13181</v>
      </c>
      <c r="I30" s="11">
        <f t="shared" si="1"/>
        <v>74.7</v>
      </c>
      <c r="K30" s="12">
        <f t="shared" si="2"/>
        <v>-3.7743140538451514E-2</v>
      </c>
    </row>
    <row r="31" spans="2:11" x14ac:dyDescent="0.2">
      <c r="B31">
        <f>+'Aggregate Screens'!A26</f>
        <v>54</v>
      </c>
      <c r="C31" t="str">
        <f>+'Aggregate Screens'!B26</f>
        <v>FORKS COMMUNITY HOSPITAL</v>
      </c>
      <c r="D31" s="10">
        <f>ROUND(+'Aggregate Screens'!Z26,0)</f>
        <v>448841</v>
      </c>
      <c r="E31" s="13">
        <f>ROUND(+'Aggregate Screens'!AN26,0)</f>
        <v>1330</v>
      </c>
      <c r="F31" s="11">
        <f t="shared" si="0"/>
        <v>337.47</v>
      </c>
      <c r="G31" s="10">
        <f>ROUND(+'Aggregate Screens'!Z132,0)</f>
        <v>343696</v>
      </c>
      <c r="H31" s="13">
        <f>ROUND(+'Aggregate Screens'!AN132,0)</f>
        <v>1304</v>
      </c>
      <c r="I31" s="11">
        <f t="shared" si="1"/>
        <v>263.57</v>
      </c>
      <c r="K31" s="12">
        <f t="shared" si="2"/>
        <v>-0.2189824280676802</v>
      </c>
    </row>
    <row r="32" spans="2:11" x14ac:dyDescent="0.2">
      <c r="B32">
        <f>+'Aggregate Screens'!A27</f>
        <v>56</v>
      </c>
      <c r="C32" t="str">
        <f>+'Aggregate Screens'!B27</f>
        <v>WILLAPA HARBOR HOSPITAL</v>
      </c>
      <c r="D32" s="10">
        <f>ROUND(+'Aggregate Screens'!Z27,0)</f>
        <v>119643</v>
      </c>
      <c r="E32" s="13">
        <f>ROUND(+'Aggregate Screens'!AN27,0)</f>
        <v>1037</v>
      </c>
      <c r="F32" s="11">
        <f t="shared" si="0"/>
        <v>115.37</v>
      </c>
      <c r="G32" s="10">
        <f>ROUND(+'Aggregate Screens'!Z133,0)</f>
        <v>103421</v>
      </c>
      <c r="H32" s="13">
        <f>ROUND(+'Aggregate Screens'!AN133,0)</f>
        <v>1121</v>
      </c>
      <c r="I32" s="11">
        <f t="shared" si="1"/>
        <v>92.26</v>
      </c>
      <c r="K32" s="12">
        <f t="shared" si="2"/>
        <v>-0.20031203952500654</v>
      </c>
    </row>
    <row r="33" spans="2:11" x14ac:dyDescent="0.2">
      <c r="B33">
        <f>+'Aggregate Screens'!A28</f>
        <v>58</v>
      </c>
      <c r="C33" t="str">
        <f>+'Aggregate Screens'!B28</f>
        <v>YAKIMA VALLEY MEMORIAL HOSPITAL</v>
      </c>
      <c r="D33" s="10">
        <f>ROUND(+'Aggregate Screens'!Z28,0)</f>
        <v>2404815</v>
      </c>
      <c r="E33" s="13">
        <f>ROUND(+'Aggregate Screens'!AN28,0)</f>
        <v>34975</v>
      </c>
      <c r="F33" s="11">
        <f t="shared" si="0"/>
        <v>68.760000000000005</v>
      </c>
      <c r="G33" s="10">
        <f>ROUND(+'Aggregate Screens'!Z134,0)</f>
        <v>2148752</v>
      </c>
      <c r="H33" s="13">
        <f>ROUND(+'Aggregate Screens'!AN134,0)</f>
        <v>33577</v>
      </c>
      <c r="I33" s="11">
        <f t="shared" si="1"/>
        <v>63.99</v>
      </c>
      <c r="K33" s="12">
        <f t="shared" si="2"/>
        <v>-6.9371727748691159E-2</v>
      </c>
    </row>
    <row r="34" spans="2:11" x14ac:dyDescent="0.2">
      <c r="B34">
        <f>+'Aggregate Screens'!A29</f>
        <v>63</v>
      </c>
      <c r="C34" t="str">
        <f>+'Aggregate Screens'!B29</f>
        <v>GRAYS HARBOR COMMUNITY HOSPITAL</v>
      </c>
      <c r="D34" s="10">
        <f>ROUND(+'Aggregate Screens'!Z29,0)</f>
        <v>1993499</v>
      </c>
      <c r="E34" s="13">
        <f>ROUND(+'Aggregate Screens'!AN29,0)</f>
        <v>10620</v>
      </c>
      <c r="F34" s="11">
        <f t="shared" si="0"/>
        <v>187.71</v>
      </c>
      <c r="G34" s="10">
        <f>ROUND(+'Aggregate Screens'!Z135,0)</f>
        <v>1778010</v>
      </c>
      <c r="H34" s="13">
        <f>ROUND(+'Aggregate Screens'!AN135,0)</f>
        <v>10489</v>
      </c>
      <c r="I34" s="11">
        <f t="shared" si="1"/>
        <v>169.51</v>
      </c>
      <c r="K34" s="12">
        <f t="shared" si="2"/>
        <v>-9.6958073624207608E-2</v>
      </c>
    </row>
    <row r="35" spans="2:11" x14ac:dyDescent="0.2">
      <c r="B35">
        <f>+'Aggregate Screens'!A30</f>
        <v>78</v>
      </c>
      <c r="C35" t="str">
        <f>+'Aggregate Screens'!B30</f>
        <v>SAMARITAN HEALTHCARE</v>
      </c>
      <c r="D35" s="10">
        <f>ROUND(+'Aggregate Screens'!Z30,0)</f>
        <v>741220</v>
      </c>
      <c r="E35" s="13">
        <f>ROUND(+'Aggregate Screens'!AN30,0)</f>
        <v>5534</v>
      </c>
      <c r="F35" s="11">
        <f t="shared" si="0"/>
        <v>133.94</v>
      </c>
      <c r="G35" s="10">
        <f>ROUND(+'Aggregate Screens'!Z136,0)</f>
        <v>658214</v>
      </c>
      <c r="H35" s="13">
        <f>ROUND(+'Aggregate Screens'!AN136,0)</f>
        <v>5523</v>
      </c>
      <c r="I35" s="11">
        <f t="shared" si="1"/>
        <v>119.18</v>
      </c>
      <c r="K35" s="12">
        <f t="shared" si="2"/>
        <v>-0.11019859638644158</v>
      </c>
    </row>
    <row r="36" spans="2:11" x14ac:dyDescent="0.2">
      <c r="B36">
        <f>+'Aggregate Screens'!A31</f>
        <v>79</v>
      </c>
      <c r="C36" t="str">
        <f>+'Aggregate Screens'!B31</f>
        <v>OCEAN BEACH HOSPITAL</v>
      </c>
      <c r="D36" s="10">
        <f>ROUND(+'Aggregate Screens'!Z31,0)</f>
        <v>384824</v>
      </c>
      <c r="E36" s="13">
        <f>ROUND(+'Aggregate Screens'!AN31,0)</f>
        <v>5958</v>
      </c>
      <c r="F36" s="11">
        <f t="shared" si="0"/>
        <v>64.59</v>
      </c>
      <c r="G36" s="10">
        <f>ROUND(+'Aggregate Screens'!Z137,0)</f>
        <v>290006</v>
      </c>
      <c r="H36" s="13">
        <f>ROUND(+'Aggregate Screens'!AN137,0)</f>
        <v>5110</v>
      </c>
      <c r="I36" s="11">
        <f t="shared" si="1"/>
        <v>56.75</v>
      </c>
      <c r="K36" s="12">
        <f t="shared" si="2"/>
        <v>-0.12138101873355012</v>
      </c>
    </row>
    <row r="37" spans="2:11" x14ac:dyDescent="0.2">
      <c r="B37">
        <f>+'Aggregate Screens'!A32</f>
        <v>80</v>
      </c>
      <c r="C37" t="str">
        <f>+'Aggregate Screens'!B32</f>
        <v>ODESSA MEMORIAL HEALTHCARE CENTER</v>
      </c>
      <c r="D37" s="10">
        <f>ROUND(+'Aggregate Screens'!Z32,0)</f>
        <v>100267</v>
      </c>
      <c r="E37" s="13">
        <f>ROUND(+'Aggregate Screens'!AN32,0)</f>
        <v>63</v>
      </c>
      <c r="F37" s="11">
        <f t="shared" si="0"/>
        <v>1591.54</v>
      </c>
      <c r="G37" s="10">
        <f>ROUND(+'Aggregate Screens'!Z138,0)</f>
        <v>101898</v>
      </c>
      <c r="H37" s="13">
        <f>ROUND(+'Aggregate Screens'!AN138,0)</f>
        <v>71</v>
      </c>
      <c r="I37" s="11">
        <f t="shared" si="1"/>
        <v>1435.18</v>
      </c>
      <c r="K37" s="12">
        <f t="shared" si="2"/>
        <v>-9.8244467622554232E-2</v>
      </c>
    </row>
    <row r="38" spans="2:11" x14ac:dyDescent="0.2">
      <c r="B38">
        <f>+'Aggregate Screens'!A33</f>
        <v>81</v>
      </c>
      <c r="C38" t="str">
        <f>+'Aggregate Screens'!B33</f>
        <v>MULTICARE GOOD SAMARITAN</v>
      </c>
      <c r="D38" s="10">
        <f>ROUND(+'Aggregate Screens'!Z33,0)</f>
        <v>15354489</v>
      </c>
      <c r="E38" s="13">
        <f>ROUND(+'Aggregate Screens'!AN33,0)</f>
        <v>25027</v>
      </c>
      <c r="F38" s="11">
        <f t="shared" si="0"/>
        <v>613.52</v>
      </c>
      <c r="G38" s="10">
        <f>ROUND(+'Aggregate Screens'!Z139,0)</f>
        <v>14621966</v>
      </c>
      <c r="H38" s="13">
        <f>ROUND(+'Aggregate Screens'!AN139,0)</f>
        <v>31723</v>
      </c>
      <c r="I38" s="11">
        <f t="shared" si="1"/>
        <v>460.93</v>
      </c>
      <c r="K38" s="12">
        <f t="shared" si="2"/>
        <v>-0.24871234841569956</v>
      </c>
    </row>
    <row r="39" spans="2:11" x14ac:dyDescent="0.2">
      <c r="B39">
        <f>+'Aggregate Screens'!A34</f>
        <v>82</v>
      </c>
      <c r="C39" t="str">
        <f>+'Aggregate Screens'!B34</f>
        <v>GARFIELD COUNTY MEMORIAL HOSPITAL</v>
      </c>
      <c r="D39" s="10">
        <f>ROUND(+'Aggregate Screens'!Z34,0)</f>
        <v>53043</v>
      </c>
      <c r="E39" s="13">
        <f>ROUND(+'Aggregate Screens'!AN34,0)</f>
        <v>137</v>
      </c>
      <c r="F39" s="11">
        <f t="shared" si="0"/>
        <v>387.18</v>
      </c>
      <c r="G39" s="10">
        <f>ROUND(+'Aggregate Screens'!Z140,0)</f>
        <v>0</v>
      </c>
      <c r="H39" s="13">
        <f>ROUND(+'Aggregate Screens'!AN140,0)</f>
        <v>0</v>
      </c>
      <c r="I39" s="11" t="str">
        <f t="shared" si="1"/>
        <v/>
      </c>
      <c r="K39" s="12" t="str">
        <f t="shared" si="2"/>
        <v/>
      </c>
    </row>
    <row r="40" spans="2:11" x14ac:dyDescent="0.2">
      <c r="B40">
        <f>+'Aggregate Screens'!A35</f>
        <v>84</v>
      </c>
      <c r="C40" t="str">
        <f>+'Aggregate Screens'!B35</f>
        <v>PROVIDENCE REGIONAL MEDICAL CENTER EVERETT</v>
      </c>
      <c r="D40" s="10">
        <f>ROUND(+'Aggregate Screens'!Z35,0)</f>
        <v>21721554</v>
      </c>
      <c r="E40" s="13">
        <f>ROUND(+'Aggregate Screens'!AN35,0)</f>
        <v>44491</v>
      </c>
      <c r="F40" s="11">
        <f t="shared" si="0"/>
        <v>488.22</v>
      </c>
      <c r="G40" s="10">
        <f>ROUND(+'Aggregate Screens'!Z141,0)</f>
        <v>21181415</v>
      </c>
      <c r="H40" s="13">
        <f>ROUND(+'Aggregate Screens'!AN141,0)</f>
        <v>49341</v>
      </c>
      <c r="I40" s="11">
        <f t="shared" si="1"/>
        <v>429.29</v>
      </c>
      <c r="K40" s="12">
        <f t="shared" si="2"/>
        <v>-0.12070378108229896</v>
      </c>
    </row>
    <row r="41" spans="2:11" x14ac:dyDescent="0.2">
      <c r="B41">
        <f>+'Aggregate Screens'!A36</f>
        <v>85</v>
      </c>
      <c r="C41" t="str">
        <f>+'Aggregate Screens'!B36</f>
        <v>JEFFERSON HEALTHCARE</v>
      </c>
      <c r="D41" s="10">
        <f>ROUND(+'Aggregate Screens'!Z36,0)</f>
        <v>452744</v>
      </c>
      <c r="E41" s="13">
        <f>ROUND(+'Aggregate Screens'!AN36,0)</f>
        <v>5349</v>
      </c>
      <c r="F41" s="11">
        <f t="shared" si="0"/>
        <v>84.64</v>
      </c>
      <c r="G41" s="10">
        <f>ROUND(+'Aggregate Screens'!Z142,0)</f>
        <v>391688</v>
      </c>
      <c r="H41" s="13">
        <f>ROUND(+'Aggregate Screens'!AN142,0)</f>
        <v>5526</v>
      </c>
      <c r="I41" s="11">
        <f t="shared" si="1"/>
        <v>70.88</v>
      </c>
      <c r="K41" s="12">
        <f t="shared" si="2"/>
        <v>-0.16257088846880918</v>
      </c>
    </row>
    <row r="42" spans="2:11" x14ac:dyDescent="0.2">
      <c r="B42">
        <f>+'Aggregate Screens'!A37</f>
        <v>96</v>
      </c>
      <c r="C42" t="str">
        <f>+'Aggregate Screens'!B37</f>
        <v>SKYLINE HOSPITAL</v>
      </c>
      <c r="D42" s="10">
        <f>ROUND(+'Aggregate Screens'!Z37,0)</f>
        <v>1034994</v>
      </c>
      <c r="E42" s="13">
        <f>ROUND(+'Aggregate Screens'!AN37,0)</f>
        <v>939</v>
      </c>
      <c r="F42" s="11">
        <f t="shared" si="0"/>
        <v>1102.23</v>
      </c>
      <c r="G42" s="10">
        <f>ROUND(+'Aggregate Screens'!Z143,0)</f>
        <v>999955</v>
      </c>
      <c r="H42" s="13">
        <f>ROUND(+'Aggregate Screens'!AN143,0)</f>
        <v>1018</v>
      </c>
      <c r="I42" s="11">
        <f t="shared" si="1"/>
        <v>982.27</v>
      </c>
      <c r="K42" s="12">
        <f t="shared" si="2"/>
        <v>-0.10883390943813909</v>
      </c>
    </row>
    <row r="43" spans="2:11" x14ac:dyDescent="0.2">
      <c r="B43">
        <f>+'Aggregate Screens'!A38</f>
        <v>102</v>
      </c>
      <c r="C43" t="str">
        <f>+'Aggregate Screens'!B38</f>
        <v>YAKIMA REGIONAL MEDICAL AND CARDIAC CENTER</v>
      </c>
      <c r="D43" s="10">
        <f>ROUND(+'Aggregate Screens'!Z38,0)</f>
        <v>170964</v>
      </c>
      <c r="E43" s="13">
        <f>ROUND(+'Aggregate Screens'!AN38,0)</f>
        <v>11248</v>
      </c>
      <c r="F43" s="11">
        <f t="shared" si="0"/>
        <v>15.2</v>
      </c>
      <c r="G43" s="10">
        <f>ROUND(+'Aggregate Screens'!Z144,0)</f>
        <v>78394</v>
      </c>
      <c r="H43" s="13">
        <f>ROUND(+'Aggregate Screens'!AN144,0)</f>
        <v>10343</v>
      </c>
      <c r="I43" s="11">
        <f t="shared" si="1"/>
        <v>7.58</v>
      </c>
      <c r="K43" s="12">
        <f t="shared" si="2"/>
        <v>-0.50131578947368416</v>
      </c>
    </row>
    <row r="44" spans="2:11" x14ac:dyDescent="0.2">
      <c r="B44">
        <f>+'Aggregate Screens'!A39</f>
        <v>104</v>
      </c>
      <c r="C44" t="str">
        <f>+'Aggregate Screens'!B39</f>
        <v>VALLEY GENERAL HOSPITAL</v>
      </c>
      <c r="D44" s="10">
        <f>ROUND(+'Aggregate Screens'!Z39,0)</f>
        <v>0</v>
      </c>
      <c r="E44" s="13">
        <f>ROUND(+'Aggregate Screens'!AN39,0)</f>
        <v>0</v>
      </c>
      <c r="F44" s="11" t="str">
        <f t="shared" si="0"/>
        <v/>
      </c>
      <c r="G44" s="10">
        <f>ROUND(+'Aggregate Screens'!Z145,0)</f>
        <v>0</v>
      </c>
      <c r="H44" s="13">
        <f>ROUND(+'Aggregate Screens'!AN145,0)</f>
        <v>3891</v>
      </c>
      <c r="I44" s="11" t="str">
        <f t="shared" si="1"/>
        <v/>
      </c>
      <c r="K44" s="12" t="str">
        <f t="shared" si="2"/>
        <v/>
      </c>
    </row>
    <row r="45" spans="2:11" x14ac:dyDescent="0.2">
      <c r="B45">
        <f>+'Aggregate Screens'!A40</f>
        <v>106</v>
      </c>
      <c r="C45" t="str">
        <f>+'Aggregate Screens'!B40</f>
        <v>CASCADE VALLEY HOSPITAL</v>
      </c>
      <c r="D45" s="10">
        <f>ROUND(+'Aggregate Screens'!Z40,0)</f>
        <v>729137</v>
      </c>
      <c r="E45" s="13">
        <f>ROUND(+'Aggregate Screens'!AN40,0)</f>
        <v>3954</v>
      </c>
      <c r="F45" s="11">
        <f t="shared" si="0"/>
        <v>184.4</v>
      </c>
      <c r="G45" s="10">
        <f>ROUND(+'Aggregate Screens'!Z146,0)</f>
        <v>0</v>
      </c>
      <c r="H45" s="13">
        <f>ROUND(+'Aggregate Screens'!AN146,0)</f>
        <v>4405</v>
      </c>
      <c r="I45" s="11" t="str">
        <f t="shared" si="1"/>
        <v/>
      </c>
      <c r="K45" s="12" t="str">
        <f t="shared" si="2"/>
        <v/>
      </c>
    </row>
    <row r="46" spans="2:11" x14ac:dyDescent="0.2">
      <c r="B46">
        <f>+'Aggregate Screens'!A41</f>
        <v>107</v>
      </c>
      <c r="C46" t="str">
        <f>+'Aggregate Screens'!B41</f>
        <v>NORTH VALLEY HOSPITAL</v>
      </c>
      <c r="D46" s="10">
        <f>ROUND(+'Aggregate Screens'!Z41,0)</f>
        <v>599928</v>
      </c>
      <c r="E46" s="13">
        <f>ROUND(+'Aggregate Screens'!AN41,0)</f>
        <v>2386</v>
      </c>
      <c r="F46" s="11">
        <f t="shared" si="0"/>
        <v>251.44</v>
      </c>
      <c r="G46" s="10">
        <f>ROUND(+'Aggregate Screens'!Z147,0)</f>
        <v>584521</v>
      </c>
      <c r="H46" s="13">
        <f>ROUND(+'Aggregate Screens'!AN147,0)</f>
        <v>1964</v>
      </c>
      <c r="I46" s="11">
        <f t="shared" si="1"/>
        <v>297.62</v>
      </c>
      <c r="K46" s="12">
        <f t="shared" si="2"/>
        <v>0.18366210626789692</v>
      </c>
    </row>
    <row r="47" spans="2:11" x14ac:dyDescent="0.2">
      <c r="B47">
        <f>+'Aggregate Screens'!A42</f>
        <v>108</v>
      </c>
      <c r="C47" t="str">
        <f>+'Aggregate Screens'!B42</f>
        <v>TRI-STATE MEMORIAL HOSPITAL</v>
      </c>
      <c r="D47" s="10">
        <f>ROUND(+'Aggregate Screens'!Z42,0)</f>
        <v>200208</v>
      </c>
      <c r="E47" s="13">
        <f>ROUND(+'Aggregate Screens'!AN42,0)</f>
        <v>5563</v>
      </c>
      <c r="F47" s="11">
        <f t="shared" si="0"/>
        <v>35.99</v>
      </c>
      <c r="G47" s="10">
        <f>ROUND(+'Aggregate Screens'!Z148,0)</f>
        <v>329646</v>
      </c>
      <c r="H47" s="13">
        <f>ROUND(+'Aggregate Screens'!AN148,0)</f>
        <v>5524</v>
      </c>
      <c r="I47" s="11">
        <f t="shared" si="1"/>
        <v>59.68</v>
      </c>
      <c r="K47" s="12">
        <f t="shared" si="2"/>
        <v>0.65823839955543195</v>
      </c>
    </row>
    <row r="48" spans="2:11" x14ac:dyDescent="0.2">
      <c r="B48">
        <f>+'Aggregate Screens'!A43</f>
        <v>111</v>
      </c>
      <c r="C48" t="str">
        <f>+'Aggregate Screens'!B43</f>
        <v>EAST ADAMS RURAL HEALTHCARE</v>
      </c>
      <c r="D48" s="10">
        <f>ROUND(+'Aggregate Screens'!Z43,0)</f>
        <v>85132</v>
      </c>
      <c r="E48" s="13">
        <f>ROUND(+'Aggregate Screens'!AN43,0)</f>
        <v>447</v>
      </c>
      <c r="F48" s="11">
        <f t="shared" si="0"/>
        <v>190.45</v>
      </c>
      <c r="G48" s="10">
        <f>ROUND(+'Aggregate Screens'!Z149,0)</f>
        <v>27812</v>
      </c>
      <c r="H48" s="13">
        <f>ROUND(+'Aggregate Screens'!AN149,0)</f>
        <v>621</v>
      </c>
      <c r="I48" s="11">
        <f t="shared" si="1"/>
        <v>44.79</v>
      </c>
      <c r="K48" s="12">
        <f t="shared" si="2"/>
        <v>-0.76482016277238118</v>
      </c>
    </row>
    <row r="49" spans="2:11" x14ac:dyDescent="0.2">
      <c r="B49">
        <f>+'Aggregate Screens'!A44</f>
        <v>125</v>
      </c>
      <c r="C49" t="str">
        <f>+'Aggregate Screens'!B44</f>
        <v>OTHELLO COMMUNITY HOSPITAL</v>
      </c>
      <c r="D49" s="10">
        <f>ROUND(+'Aggregate Screens'!Z44,0)</f>
        <v>0</v>
      </c>
      <c r="E49" s="13">
        <f>ROUND(+'Aggregate Screens'!AN44,0)</f>
        <v>0</v>
      </c>
      <c r="F49" s="11" t="str">
        <f t="shared" si="0"/>
        <v/>
      </c>
      <c r="G49" s="10">
        <f>ROUND(+'Aggregate Screens'!Z150,0)</f>
        <v>0</v>
      </c>
      <c r="H49" s="13">
        <f>ROUND(+'Aggregate Screens'!AN150,0)</f>
        <v>0</v>
      </c>
      <c r="I49" s="11" t="str">
        <f t="shared" si="1"/>
        <v/>
      </c>
      <c r="K49" s="12" t="str">
        <f t="shared" si="2"/>
        <v/>
      </c>
    </row>
    <row r="50" spans="2:11" x14ac:dyDescent="0.2">
      <c r="B50">
        <f>+'Aggregate Screens'!A45</f>
        <v>126</v>
      </c>
      <c r="C50" t="str">
        <f>+'Aggregate Screens'!B45</f>
        <v>HIGHLINE MEDICAL CENTER</v>
      </c>
      <c r="D50" s="10">
        <f>ROUND(+'Aggregate Screens'!Z45,0)</f>
        <v>6106928</v>
      </c>
      <c r="E50" s="13">
        <f>ROUND(+'Aggregate Screens'!AN45,0)</f>
        <v>17824</v>
      </c>
      <c r="F50" s="11">
        <f t="shared" si="0"/>
        <v>342.62</v>
      </c>
      <c r="G50" s="10">
        <f>ROUND(+'Aggregate Screens'!Z151,0)</f>
        <v>5583646</v>
      </c>
      <c r="H50" s="13">
        <f>ROUND(+'Aggregate Screens'!AN151,0)</f>
        <v>14611</v>
      </c>
      <c r="I50" s="11">
        <f t="shared" si="1"/>
        <v>382.15</v>
      </c>
      <c r="K50" s="12">
        <f t="shared" si="2"/>
        <v>0.11537563481407975</v>
      </c>
    </row>
    <row r="51" spans="2:11" x14ac:dyDescent="0.2">
      <c r="B51">
        <f>+'Aggregate Screens'!A46</f>
        <v>128</v>
      </c>
      <c r="C51" t="str">
        <f>+'Aggregate Screens'!B46</f>
        <v>UNIVERSITY OF WASHINGTON MEDICAL CENTER</v>
      </c>
      <c r="D51" s="10">
        <f>ROUND(+'Aggregate Screens'!Z46,0)</f>
        <v>11217626</v>
      </c>
      <c r="E51" s="13">
        <f>ROUND(+'Aggregate Screens'!AN46,0)</f>
        <v>53381</v>
      </c>
      <c r="F51" s="11">
        <f t="shared" si="0"/>
        <v>210.14</v>
      </c>
      <c r="G51" s="10">
        <f>ROUND(+'Aggregate Screens'!Z152,0)</f>
        <v>10982643</v>
      </c>
      <c r="H51" s="13">
        <f>ROUND(+'Aggregate Screens'!AN152,0)</f>
        <v>58058</v>
      </c>
      <c r="I51" s="11">
        <f t="shared" si="1"/>
        <v>189.17</v>
      </c>
      <c r="K51" s="12">
        <f t="shared" si="2"/>
        <v>-9.9790615779956182E-2</v>
      </c>
    </row>
    <row r="52" spans="2:11" x14ac:dyDescent="0.2">
      <c r="B52">
        <f>+'Aggregate Screens'!A47</f>
        <v>129</v>
      </c>
      <c r="C52" t="str">
        <f>+'Aggregate Screens'!B47</f>
        <v>QUINCY VALLEY MEDICAL CENTER</v>
      </c>
      <c r="D52" s="10">
        <f>ROUND(+'Aggregate Screens'!Z47,0)</f>
        <v>0</v>
      </c>
      <c r="E52" s="13">
        <f>ROUND(+'Aggregate Screens'!AN47,0)</f>
        <v>0</v>
      </c>
      <c r="F52" s="11" t="str">
        <f t="shared" si="0"/>
        <v/>
      </c>
      <c r="G52" s="10">
        <f>ROUND(+'Aggregate Screens'!Z153,0)</f>
        <v>236282</v>
      </c>
      <c r="H52" s="13">
        <f>ROUND(+'Aggregate Screens'!AN153,0)</f>
        <v>255</v>
      </c>
      <c r="I52" s="11">
        <f t="shared" si="1"/>
        <v>926.6</v>
      </c>
      <c r="K52" s="12" t="str">
        <f t="shared" si="2"/>
        <v/>
      </c>
    </row>
    <row r="53" spans="2:11" x14ac:dyDescent="0.2">
      <c r="B53">
        <f>+'Aggregate Screens'!A48</f>
        <v>130</v>
      </c>
      <c r="C53" t="str">
        <f>+'Aggregate Screens'!B48</f>
        <v>UW MEDICINE/NORTHWEST HOSPITAL</v>
      </c>
      <c r="D53" s="10">
        <f>ROUND(+'Aggregate Screens'!Z48,0)</f>
        <v>4514666</v>
      </c>
      <c r="E53" s="13">
        <f>ROUND(+'Aggregate Screens'!AN48,0)</f>
        <v>23240</v>
      </c>
      <c r="F53" s="11">
        <f t="shared" si="0"/>
        <v>194.26</v>
      </c>
      <c r="G53" s="10">
        <f>ROUND(+'Aggregate Screens'!Z154,0)</f>
        <v>4904000</v>
      </c>
      <c r="H53" s="13">
        <f>ROUND(+'Aggregate Screens'!AN154,0)</f>
        <v>24110</v>
      </c>
      <c r="I53" s="11">
        <f t="shared" si="1"/>
        <v>203.4</v>
      </c>
      <c r="K53" s="12">
        <f t="shared" si="2"/>
        <v>4.7050344898589502E-2</v>
      </c>
    </row>
    <row r="54" spans="2:11" x14ac:dyDescent="0.2">
      <c r="B54">
        <f>+'Aggregate Screens'!A49</f>
        <v>131</v>
      </c>
      <c r="C54" t="str">
        <f>+'Aggregate Screens'!B49</f>
        <v>OVERLAKE HOSPITAL MEDICAL CENTER</v>
      </c>
      <c r="D54" s="10">
        <f>ROUND(+'Aggregate Screens'!Z49,0)</f>
        <v>9646918</v>
      </c>
      <c r="E54" s="13">
        <f>ROUND(+'Aggregate Screens'!AN49,0)</f>
        <v>34509</v>
      </c>
      <c r="F54" s="11">
        <f t="shared" si="0"/>
        <v>279.55</v>
      </c>
      <c r="G54" s="10">
        <f>ROUND(+'Aggregate Screens'!Z155,0)</f>
        <v>8678750</v>
      </c>
      <c r="H54" s="13">
        <f>ROUND(+'Aggregate Screens'!AN155,0)</f>
        <v>34703</v>
      </c>
      <c r="I54" s="11">
        <f t="shared" si="1"/>
        <v>250.09</v>
      </c>
      <c r="K54" s="12">
        <f t="shared" si="2"/>
        <v>-0.10538365229833668</v>
      </c>
    </row>
    <row r="55" spans="2:11" x14ac:dyDescent="0.2">
      <c r="B55">
        <f>+'Aggregate Screens'!A50</f>
        <v>132</v>
      </c>
      <c r="C55" t="str">
        <f>+'Aggregate Screens'!B50</f>
        <v>ST CLARE HOSPITAL</v>
      </c>
      <c r="D55" s="10">
        <f>ROUND(+'Aggregate Screens'!Z50,0)</f>
        <v>293966</v>
      </c>
      <c r="E55" s="13">
        <f>ROUND(+'Aggregate Screens'!AN50,0)</f>
        <v>12480</v>
      </c>
      <c r="F55" s="11">
        <f t="shared" si="0"/>
        <v>23.55</v>
      </c>
      <c r="G55" s="10">
        <f>ROUND(+'Aggregate Screens'!Z156,0)</f>
        <v>231939</v>
      </c>
      <c r="H55" s="13">
        <f>ROUND(+'Aggregate Screens'!AN156,0)</f>
        <v>13193</v>
      </c>
      <c r="I55" s="11">
        <f t="shared" si="1"/>
        <v>17.579999999999998</v>
      </c>
      <c r="K55" s="12">
        <f t="shared" si="2"/>
        <v>-0.25350318471337585</v>
      </c>
    </row>
    <row r="56" spans="2:11" x14ac:dyDescent="0.2">
      <c r="B56">
        <f>+'Aggregate Screens'!A51</f>
        <v>134</v>
      </c>
      <c r="C56" t="str">
        <f>+'Aggregate Screens'!B51</f>
        <v>ISLAND HOSPITAL</v>
      </c>
      <c r="D56" s="10">
        <f>ROUND(+'Aggregate Screens'!Z51,0)</f>
        <v>0</v>
      </c>
      <c r="E56" s="13">
        <f>ROUND(+'Aggregate Screens'!AN51,0)</f>
        <v>9374</v>
      </c>
      <c r="F56" s="11" t="str">
        <f t="shared" si="0"/>
        <v/>
      </c>
      <c r="G56" s="10">
        <f>ROUND(+'Aggregate Screens'!Z157,0)</f>
        <v>0</v>
      </c>
      <c r="H56" s="13">
        <f>ROUND(+'Aggregate Screens'!AN157,0)</f>
        <v>10503</v>
      </c>
      <c r="I56" s="11" t="str">
        <f t="shared" si="1"/>
        <v/>
      </c>
      <c r="K56" s="12" t="str">
        <f t="shared" si="2"/>
        <v/>
      </c>
    </row>
    <row r="57" spans="2:11" x14ac:dyDescent="0.2">
      <c r="B57">
        <f>+'Aggregate Screens'!A52</f>
        <v>137</v>
      </c>
      <c r="C57" t="str">
        <f>+'Aggregate Screens'!B52</f>
        <v>LINCOLN HOSPITAL</v>
      </c>
      <c r="D57" s="10">
        <f>ROUND(+'Aggregate Screens'!Z52,0)</f>
        <v>0</v>
      </c>
      <c r="E57" s="13">
        <f>ROUND(+'Aggregate Screens'!AN52,0)</f>
        <v>1159</v>
      </c>
      <c r="F57" s="11" t="str">
        <f t="shared" si="0"/>
        <v/>
      </c>
      <c r="G57" s="10">
        <f>ROUND(+'Aggregate Screens'!Z158,0)</f>
        <v>0</v>
      </c>
      <c r="H57" s="13">
        <f>ROUND(+'Aggregate Screens'!AN158,0)</f>
        <v>1112</v>
      </c>
      <c r="I57" s="11" t="str">
        <f t="shared" si="1"/>
        <v/>
      </c>
      <c r="K57" s="12" t="str">
        <f t="shared" si="2"/>
        <v/>
      </c>
    </row>
    <row r="58" spans="2:11" x14ac:dyDescent="0.2">
      <c r="B58">
        <f>+'Aggregate Screens'!A53</f>
        <v>138</v>
      </c>
      <c r="C58" t="str">
        <f>+'Aggregate Screens'!B53</f>
        <v>SWEDISH EDMONDS</v>
      </c>
      <c r="D58" s="10">
        <f>ROUND(+'Aggregate Screens'!Z53,0)</f>
        <v>1104805</v>
      </c>
      <c r="E58" s="13">
        <f>ROUND(+'Aggregate Screens'!AN53,0)</f>
        <v>13638</v>
      </c>
      <c r="F58" s="11">
        <f t="shared" si="0"/>
        <v>81.010000000000005</v>
      </c>
      <c r="G58" s="10">
        <f>ROUND(+'Aggregate Screens'!Z159,0)</f>
        <v>-309136</v>
      </c>
      <c r="H58" s="13">
        <f>ROUND(+'Aggregate Screens'!AN159,0)</f>
        <v>16770</v>
      </c>
      <c r="I58" s="11">
        <f t="shared" si="1"/>
        <v>-18.43</v>
      </c>
      <c r="K58" s="12">
        <f t="shared" si="2"/>
        <v>-1.2275027774348846</v>
      </c>
    </row>
    <row r="59" spans="2:11" x14ac:dyDescent="0.2">
      <c r="B59">
        <f>+'Aggregate Screens'!A54</f>
        <v>139</v>
      </c>
      <c r="C59" t="str">
        <f>+'Aggregate Screens'!B54</f>
        <v>PROVIDENCE HOLY FAMILY HOSPITAL</v>
      </c>
      <c r="D59" s="10">
        <f>ROUND(+'Aggregate Screens'!Z54,0)</f>
        <v>2486251</v>
      </c>
      <c r="E59" s="13">
        <f>ROUND(+'Aggregate Screens'!AN54,0)</f>
        <v>19071</v>
      </c>
      <c r="F59" s="11">
        <f t="shared" si="0"/>
        <v>130.37</v>
      </c>
      <c r="G59" s="10">
        <f>ROUND(+'Aggregate Screens'!Z160,0)</f>
        <v>2489788</v>
      </c>
      <c r="H59" s="13">
        <f>ROUND(+'Aggregate Screens'!AN160,0)</f>
        <v>18114</v>
      </c>
      <c r="I59" s="11">
        <f t="shared" si="1"/>
        <v>137.44999999999999</v>
      </c>
      <c r="K59" s="12">
        <f t="shared" si="2"/>
        <v>5.4306972462989878E-2</v>
      </c>
    </row>
    <row r="60" spans="2:11" x14ac:dyDescent="0.2">
      <c r="B60">
        <f>+'Aggregate Screens'!A55</f>
        <v>140</v>
      </c>
      <c r="C60" t="str">
        <f>+'Aggregate Screens'!B55</f>
        <v>KITTITAS VALLEY HEALTHCARE</v>
      </c>
      <c r="D60" s="10">
        <f>ROUND(+'Aggregate Screens'!Z55,0)</f>
        <v>398560</v>
      </c>
      <c r="E60" s="13">
        <f>ROUND(+'Aggregate Screens'!AN55,0)</f>
        <v>5359</v>
      </c>
      <c r="F60" s="11">
        <f t="shared" si="0"/>
        <v>74.37</v>
      </c>
      <c r="G60" s="10">
        <f>ROUND(+'Aggregate Screens'!Z161,0)</f>
        <v>327178</v>
      </c>
      <c r="H60" s="13">
        <f>ROUND(+'Aggregate Screens'!AN161,0)</f>
        <v>5367</v>
      </c>
      <c r="I60" s="11">
        <f t="shared" si="1"/>
        <v>60.96</v>
      </c>
      <c r="K60" s="12">
        <f t="shared" si="2"/>
        <v>-0.18031464300121025</v>
      </c>
    </row>
    <row r="61" spans="2:11" x14ac:dyDescent="0.2">
      <c r="B61">
        <f>+'Aggregate Screens'!A56</f>
        <v>141</v>
      </c>
      <c r="C61" t="str">
        <f>+'Aggregate Screens'!B56</f>
        <v>DAYTON GENERAL HOSPITAL</v>
      </c>
      <c r="D61" s="10">
        <f>ROUND(+'Aggregate Screens'!Z56,0)</f>
        <v>0</v>
      </c>
      <c r="E61" s="13">
        <f>ROUND(+'Aggregate Screens'!AN56,0)</f>
        <v>0</v>
      </c>
      <c r="F61" s="11" t="str">
        <f t="shared" si="0"/>
        <v/>
      </c>
      <c r="G61" s="10">
        <f>ROUND(+'Aggregate Screens'!Z162,0)</f>
        <v>349860</v>
      </c>
      <c r="H61" s="13">
        <f>ROUND(+'Aggregate Screens'!AN162,0)</f>
        <v>579</v>
      </c>
      <c r="I61" s="11">
        <f t="shared" si="1"/>
        <v>604.25</v>
      </c>
      <c r="K61" s="12" t="str">
        <f t="shared" si="2"/>
        <v/>
      </c>
    </row>
    <row r="62" spans="2:11" x14ac:dyDescent="0.2">
      <c r="B62">
        <f>+'Aggregate Screens'!A57</f>
        <v>142</v>
      </c>
      <c r="C62" t="str">
        <f>+'Aggregate Screens'!B57</f>
        <v>HARRISON MEDICAL CENTER</v>
      </c>
      <c r="D62" s="10">
        <f>ROUND(+'Aggregate Screens'!Z57,0)</f>
        <v>5119971</v>
      </c>
      <c r="E62" s="13">
        <f>ROUND(+'Aggregate Screens'!AN57,0)</f>
        <v>29528</v>
      </c>
      <c r="F62" s="11">
        <f t="shared" si="0"/>
        <v>173.39</v>
      </c>
      <c r="G62" s="10">
        <f>ROUND(+'Aggregate Screens'!Z163,0)</f>
        <v>4785108</v>
      </c>
      <c r="H62" s="13">
        <f>ROUND(+'Aggregate Screens'!AN163,0)</f>
        <v>30421</v>
      </c>
      <c r="I62" s="11">
        <f t="shared" si="1"/>
        <v>157.30000000000001</v>
      </c>
      <c r="K62" s="12">
        <f t="shared" si="2"/>
        <v>-9.2796585731587666E-2</v>
      </c>
    </row>
    <row r="63" spans="2:11" x14ac:dyDescent="0.2">
      <c r="B63">
        <f>+'Aggregate Screens'!A58</f>
        <v>145</v>
      </c>
      <c r="C63" t="str">
        <f>+'Aggregate Screens'!B58</f>
        <v>PEACEHEALTH ST JOSEPH HOSPITAL</v>
      </c>
      <c r="D63" s="10">
        <f>ROUND(+'Aggregate Screens'!Z58,0)</f>
        <v>1803163</v>
      </c>
      <c r="E63" s="13">
        <f>ROUND(+'Aggregate Screens'!AN58,0)</f>
        <v>30721</v>
      </c>
      <c r="F63" s="11">
        <f t="shared" si="0"/>
        <v>58.69</v>
      </c>
      <c r="G63" s="10">
        <f>ROUND(+'Aggregate Screens'!Z164,0)</f>
        <v>1558600</v>
      </c>
      <c r="H63" s="13">
        <f>ROUND(+'Aggregate Screens'!AN164,0)</f>
        <v>33079</v>
      </c>
      <c r="I63" s="11">
        <f t="shared" si="1"/>
        <v>47.12</v>
      </c>
      <c r="K63" s="12">
        <f t="shared" si="2"/>
        <v>-0.19713750212983472</v>
      </c>
    </row>
    <row r="64" spans="2:11" x14ac:dyDescent="0.2">
      <c r="B64">
        <f>+'Aggregate Screens'!A59</f>
        <v>147</v>
      </c>
      <c r="C64" t="str">
        <f>+'Aggregate Screens'!B59</f>
        <v>MID VALLEY HOSPITAL</v>
      </c>
      <c r="D64" s="10">
        <f>ROUND(+'Aggregate Screens'!Z59,0)</f>
        <v>190967</v>
      </c>
      <c r="E64" s="13">
        <f>ROUND(+'Aggregate Screens'!AN59,0)</f>
        <v>2618</v>
      </c>
      <c r="F64" s="11">
        <f t="shared" si="0"/>
        <v>72.94</v>
      </c>
      <c r="G64" s="10">
        <f>ROUND(+'Aggregate Screens'!Z165,0)</f>
        <v>141830</v>
      </c>
      <c r="H64" s="13">
        <f>ROUND(+'Aggregate Screens'!AN165,0)</f>
        <v>2786</v>
      </c>
      <c r="I64" s="11">
        <f t="shared" si="1"/>
        <v>50.91</v>
      </c>
      <c r="K64" s="12">
        <f t="shared" si="2"/>
        <v>-0.3020290649849191</v>
      </c>
    </row>
    <row r="65" spans="2:11" x14ac:dyDescent="0.2">
      <c r="B65">
        <f>+'Aggregate Screens'!A60</f>
        <v>148</v>
      </c>
      <c r="C65" t="str">
        <f>+'Aggregate Screens'!B60</f>
        <v>KINDRED HOSPITAL SEATTLE - NORTHGATE</v>
      </c>
      <c r="D65" s="10">
        <f>ROUND(+'Aggregate Screens'!Z60,0)</f>
        <v>1</v>
      </c>
      <c r="E65" s="13">
        <f>ROUND(+'Aggregate Screens'!AN60,0)</f>
        <v>1126</v>
      </c>
      <c r="F65" s="11">
        <f t="shared" si="0"/>
        <v>0</v>
      </c>
      <c r="G65" s="10">
        <f>ROUND(+'Aggregate Screens'!Z166,0)</f>
        <v>0</v>
      </c>
      <c r="H65" s="13">
        <f>ROUND(+'Aggregate Screens'!AN166,0)</f>
        <v>1271</v>
      </c>
      <c r="I65" s="11" t="str">
        <f t="shared" si="1"/>
        <v/>
      </c>
      <c r="K65" s="12" t="str">
        <f t="shared" si="2"/>
        <v/>
      </c>
    </row>
    <row r="66" spans="2:11" x14ac:dyDescent="0.2">
      <c r="B66">
        <f>+'Aggregate Screens'!A61</f>
        <v>150</v>
      </c>
      <c r="C66" t="str">
        <f>+'Aggregate Screens'!B61</f>
        <v>COULEE MEDICAL CENTER</v>
      </c>
      <c r="D66" s="10">
        <f>ROUND(+'Aggregate Screens'!Z61,0)</f>
        <v>1437130</v>
      </c>
      <c r="E66" s="13">
        <f>ROUND(+'Aggregate Screens'!AN61,0)</f>
        <v>1247</v>
      </c>
      <c r="F66" s="11">
        <f t="shared" si="0"/>
        <v>1152.47</v>
      </c>
      <c r="G66" s="10">
        <f>ROUND(+'Aggregate Screens'!Z167,0)</f>
        <v>1408972</v>
      </c>
      <c r="H66" s="13">
        <f>ROUND(+'Aggregate Screens'!AN167,0)</f>
        <v>1232</v>
      </c>
      <c r="I66" s="11">
        <f t="shared" si="1"/>
        <v>1143.6500000000001</v>
      </c>
      <c r="K66" s="12">
        <f t="shared" si="2"/>
        <v>-7.6531276302203022E-3</v>
      </c>
    </row>
    <row r="67" spans="2:11" x14ac:dyDescent="0.2">
      <c r="B67">
        <f>+'Aggregate Screens'!A62</f>
        <v>152</v>
      </c>
      <c r="C67" t="str">
        <f>+'Aggregate Screens'!B62</f>
        <v>MASON GENERAL HOSPITAL</v>
      </c>
      <c r="D67" s="10">
        <f>ROUND(+'Aggregate Screens'!Z62,0)</f>
        <v>993785</v>
      </c>
      <c r="E67" s="13">
        <f>ROUND(+'Aggregate Screens'!AN62,0)</f>
        <v>4594</v>
      </c>
      <c r="F67" s="11">
        <f t="shared" si="0"/>
        <v>216.32</v>
      </c>
      <c r="G67" s="10">
        <f>ROUND(+'Aggregate Screens'!Z168,0)</f>
        <v>982695</v>
      </c>
      <c r="H67" s="13">
        <f>ROUND(+'Aggregate Screens'!AN168,0)</f>
        <v>4806</v>
      </c>
      <c r="I67" s="11">
        <f t="shared" si="1"/>
        <v>204.47</v>
      </c>
      <c r="K67" s="12">
        <f t="shared" si="2"/>
        <v>-5.4779955621301779E-2</v>
      </c>
    </row>
    <row r="68" spans="2:11" x14ac:dyDescent="0.2">
      <c r="B68">
        <f>+'Aggregate Screens'!A63</f>
        <v>153</v>
      </c>
      <c r="C68" t="str">
        <f>+'Aggregate Screens'!B63</f>
        <v>WHITMAN HOSPITAL AND MEDICAL CENTER</v>
      </c>
      <c r="D68" s="10">
        <f>ROUND(+'Aggregate Screens'!Z63,0)</f>
        <v>0</v>
      </c>
      <c r="E68" s="13">
        <f>ROUND(+'Aggregate Screens'!AN63,0)</f>
        <v>1291</v>
      </c>
      <c r="F68" s="11" t="str">
        <f t="shared" si="0"/>
        <v/>
      </c>
      <c r="G68" s="10">
        <f>ROUND(+'Aggregate Screens'!Z169,0)</f>
        <v>0</v>
      </c>
      <c r="H68" s="13">
        <f>ROUND(+'Aggregate Screens'!AN169,0)</f>
        <v>1373</v>
      </c>
      <c r="I68" s="11" t="str">
        <f t="shared" si="1"/>
        <v/>
      </c>
      <c r="K68" s="12" t="str">
        <f t="shared" si="2"/>
        <v/>
      </c>
    </row>
    <row r="69" spans="2:11" x14ac:dyDescent="0.2">
      <c r="B69">
        <f>+'Aggregate Screens'!A64</f>
        <v>155</v>
      </c>
      <c r="C69" t="str">
        <f>+'Aggregate Screens'!B64</f>
        <v>UW MEDICINE/VALLEY MEDICAL CENTER</v>
      </c>
      <c r="D69" s="10">
        <f>ROUND(+'Aggregate Screens'!Z64,0)</f>
        <v>0</v>
      </c>
      <c r="E69" s="13">
        <f>ROUND(+'Aggregate Screens'!AN64,0)</f>
        <v>40555</v>
      </c>
      <c r="F69" s="11" t="str">
        <f t="shared" si="0"/>
        <v/>
      </c>
      <c r="G69" s="10">
        <f>ROUND(+'Aggregate Screens'!Z170,0)</f>
        <v>0</v>
      </c>
      <c r="H69" s="13">
        <f>ROUND(+'Aggregate Screens'!AN170,0)</f>
        <v>42810</v>
      </c>
      <c r="I69" s="11" t="str">
        <f t="shared" si="1"/>
        <v/>
      </c>
      <c r="K69" s="12" t="str">
        <f t="shared" si="2"/>
        <v/>
      </c>
    </row>
    <row r="70" spans="2:11" x14ac:dyDescent="0.2">
      <c r="B70">
        <f>+'Aggregate Screens'!A65</f>
        <v>156</v>
      </c>
      <c r="C70" t="str">
        <f>+'Aggregate Screens'!B65</f>
        <v>WHIDBEY GENERAL HOSPITAL</v>
      </c>
      <c r="D70" s="10">
        <f>ROUND(+'Aggregate Screens'!Z65,0)</f>
        <v>152435</v>
      </c>
      <c r="E70" s="13">
        <f>ROUND(+'Aggregate Screens'!AN65,0)</f>
        <v>8340</v>
      </c>
      <c r="F70" s="11">
        <f t="shared" si="0"/>
        <v>18.28</v>
      </c>
      <c r="G70" s="10">
        <f>ROUND(+'Aggregate Screens'!Z171,0)</f>
        <v>96283</v>
      </c>
      <c r="H70" s="13">
        <f>ROUND(+'Aggregate Screens'!AN171,0)</f>
        <v>7772</v>
      </c>
      <c r="I70" s="11">
        <f t="shared" si="1"/>
        <v>12.39</v>
      </c>
      <c r="K70" s="12">
        <f t="shared" si="2"/>
        <v>-0.32221006564551424</v>
      </c>
    </row>
    <row r="71" spans="2:11" x14ac:dyDescent="0.2">
      <c r="B71">
        <f>+'Aggregate Screens'!A66</f>
        <v>157</v>
      </c>
      <c r="C71" t="str">
        <f>+'Aggregate Screens'!B66</f>
        <v>ST LUKES REHABILIATION INSTITUTE</v>
      </c>
      <c r="D71" s="10">
        <f>ROUND(+'Aggregate Screens'!Z66,0)</f>
        <v>0</v>
      </c>
      <c r="E71" s="13">
        <f>ROUND(+'Aggregate Screens'!AN66,0)</f>
        <v>2506</v>
      </c>
      <c r="F71" s="11" t="str">
        <f t="shared" si="0"/>
        <v/>
      </c>
      <c r="G71" s="10">
        <f>ROUND(+'Aggregate Screens'!Z172,0)</f>
        <v>0</v>
      </c>
      <c r="H71" s="13">
        <f>ROUND(+'Aggregate Screens'!AN172,0)</f>
        <v>2238</v>
      </c>
      <c r="I71" s="11" t="str">
        <f t="shared" si="1"/>
        <v/>
      </c>
      <c r="K71" s="12" t="str">
        <f t="shared" si="2"/>
        <v/>
      </c>
    </row>
    <row r="72" spans="2:11" x14ac:dyDescent="0.2">
      <c r="B72">
        <f>+'Aggregate Screens'!A67</f>
        <v>158</v>
      </c>
      <c r="C72" t="str">
        <f>+'Aggregate Screens'!B67</f>
        <v>CASCADE MEDICAL CENTER</v>
      </c>
      <c r="D72" s="10">
        <f>ROUND(+'Aggregate Screens'!Z67,0)</f>
        <v>750950</v>
      </c>
      <c r="E72" s="13">
        <f>ROUND(+'Aggregate Screens'!AN67,0)</f>
        <v>453</v>
      </c>
      <c r="F72" s="11">
        <f t="shared" si="0"/>
        <v>1657.73</v>
      </c>
      <c r="G72" s="10">
        <f>ROUND(+'Aggregate Screens'!Z173,0)</f>
        <v>718206</v>
      </c>
      <c r="H72" s="13">
        <f>ROUND(+'Aggregate Screens'!AN173,0)</f>
        <v>625</v>
      </c>
      <c r="I72" s="11">
        <f t="shared" si="1"/>
        <v>1149.1300000000001</v>
      </c>
      <c r="K72" s="12">
        <f t="shared" si="2"/>
        <v>-0.30680508888660996</v>
      </c>
    </row>
    <row r="73" spans="2:11" x14ac:dyDescent="0.2">
      <c r="B73">
        <f>+'Aggregate Screens'!A68</f>
        <v>159</v>
      </c>
      <c r="C73" t="str">
        <f>+'Aggregate Screens'!B68</f>
        <v>PROVIDENCE ST PETER HOSPITAL</v>
      </c>
      <c r="D73" s="10">
        <f>ROUND(+'Aggregate Screens'!Z68,0)</f>
        <v>2968582</v>
      </c>
      <c r="E73" s="13">
        <f>ROUND(+'Aggregate Screens'!AN68,0)</f>
        <v>32148</v>
      </c>
      <c r="F73" s="11">
        <f t="shared" si="0"/>
        <v>92.34</v>
      </c>
      <c r="G73" s="10">
        <f>ROUND(+'Aggregate Screens'!Z174,0)</f>
        <v>2650266</v>
      </c>
      <c r="H73" s="13">
        <f>ROUND(+'Aggregate Screens'!AN174,0)</f>
        <v>32864</v>
      </c>
      <c r="I73" s="11">
        <f t="shared" si="1"/>
        <v>80.64</v>
      </c>
      <c r="K73" s="12">
        <f t="shared" si="2"/>
        <v>-0.12670565302144254</v>
      </c>
    </row>
    <row r="74" spans="2:11" x14ac:dyDescent="0.2">
      <c r="B74">
        <f>+'Aggregate Screens'!A69</f>
        <v>161</v>
      </c>
      <c r="C74" t="str">
        <f>+'Aggregate Screens'!B69</f>
        <v>KADLEC REGIONAL MEDICAL CENTER</v>
      </c>
      <c r="D74" s="10">
        <f>ROUND(+'Aggregate Screens'!Z69,0)</f>
        <v>9535131</v>
      </c>
      <c r="E74" s="13">
        <f>ROUND(+'Aggregate Screens'!AN69,0)</f>
        <v>38995</v>
      </c>
      <c r="F74" s="11">
        <f t="shared" si="0"/>
        <v>244.52</v>
      </c>
      <c r="G74" s="10">
        <f>ROUND(+'Aggregate Screens'!Z175,0)</f>
        <v>9260453</v>
      </c>
      <c r="H74" s="13">
        <f>ROUND(+'Aggregate Screens'!AN175,0)</f>
        <v>45708</v>
      </c>
      <c r="I74" s="11">
        <f t="shared" si="1"/>
        <v>202.6</v>
      </c>
      <c r="K74" s="12">
        <f t="shared" si="2"/>
        <v>-0.17143791918861451</v>
      </c>
    </row>
    <row r="75" spans="2:11" x14ac:dyDescent="0.2">
      <c r="B75">
        <f>+'Aggregate Screens'!A70</f>
        <v>162</v>
      </c>
      <c r="C75" t="str">
        <f>+'Aggregate Screens'!B70</f>
        <v>PROVIDENCE SACRED HEART MEDICAL CENTER</v>
      </c>
      <c r="D75" s="10">
        <f>ROUND(+'Aggregate Screens'!Z70,0)</f>
        <v>8925095</v>
      </c>
      <c r="E75" s="13">
        <f>ROUND(+'Aggregate Screens'!AN70,0)</f>
        <v>62420</v>
      </c>
      <c r="F75" s="11">
        <f t="shared" ref="F75:F109" si="3">IF(D75=0,"",IF(E75=0,"",ROUND(D75/E75,2)))</f>
        <v>142.97999999999999</v>
      </c>
      <c r="G75" s="10">
        <f>ROUND(+'Aggregate Screens'!Z176,0)</f>
        <v>9044465</v>
      </c>
      <c r="H75" s="13">
        <f>ROUND(+'Aggregate Screens'!AN176,0)</f>
        <v>60667</v>
      </c>
      <c r="I75" s="11">
        <f t="shared" ref="I75:I109" si="4">IF(G75=0,"",IF(H75=0,"",ROUND(G75/H75,2)))</f>
        <v>149.08000000000001</v>
      </c>
      <c r="K75" s="12">
        <f t="shared" ref="K75:K109" si="5">IF(D75=0,"",IF(E75=0,"",IF(G75=0,"",IF(H75=0,"",+I75/F75-1))))</f>
        <v>4.2663309553783835E-2</v>
      </c>
    </row>
    <row r="76" spans="2:11" x14ac:dyDescent="0.2">
      <c r="B76">
        <f>+'Aggregate Screens'!A71</f>
        <v>164</v>
      </c>
      <c r="C76" t="str">
        <f>+'Aggregate Screens'!B71</f>
        <v>EVERGREENHEALTH MEDICAL CENTER</v>
      </c>
      <c r="D76" s="10">
        <f>ROUND(+'Aggregate Screens'!Z71,0)</f>
        <v>7786310</v>
      </c>
      <c r="E76" s="13">
        <f>ROUND(+'Aggregate Screens'!AN71,0)</f>
        <v>33452</v>
      </c>
      <c r="F76" s="11">
        <f t="shared" si="3"/>
        <v>232.76</v>
      </c>
      <c r="G76" s="10">
        <f>ROUND(+'Aggregate Screens'!Z177,0)</f>
        <v>7503433</v>
      </c>
      <c r="H76" s="13">
        <f>ROUND(+'Aggregate Screens'!AN177,0)</f>
        <v>33657</v>
      </c>
      <c r="I76" s="11">
        <f t="shared" si="4"/>
        <v>222.94</v>
      </c>
      <c r="K76" s="12">
        <f t="shared" si="5"/>
        <v>-4.2189379618491119E-2</v>
      </c>
    </row>
    <row r="77" spans="2:11" x14ac:dyDescent="0.2">
      <c r="B77">
        <f>+'Aggregate Screens'!A72</f>
        <v>165</v>
      </c>
      <c r="C77" t="str">
        <f>+'Aggregate Screens'!B72</f>
        <v>LAKE CHELAN COMMUNITY HOSPITAL</v>
      </c>
      <c r="D77" s="10">
        <f>ROUND(+'Aggregate Screens'!Z72,0)</f>
        <v>316672</v>
      </c>
      <c r="E77" s="13">
        <f>ROUND(+'Aggregate Screens'!AN72,0)</f>
        <v>1169</v>
      </c>
      <c r="F77" s="11">
        <f t="shared" si="3"/>
        <v>270.89</v>
      </c>
      <c r="G77" s="10">
        <f>ROUND(+'Aggregate Screens'!Z178,0)</f>
        <v>315334</v>
      </c>
      <c r="H77" s="13">
        <f>ROUND(+'Aggregate Screens'!AN178,0)</f>
        <v>1431</v>
      </c>
      <c r="I77" s="11">
        <f t="shared" si="4"/>
        <v>220.36</v>
      </c>
      <c r="K77" s="12">
        <f t="shared" si="5"/>
        <v>-0.18653327919081542</v>
      </c>
    </row>
    <row r="78" spans="2:11" x14ac:dyDescent="0.2">
      <c r="B78">
        <f>+'Aggregate Screens'!A73</f>
        <v>167</v>
      </c>
      <c r="C78" t="str">
        <f>+'Aggregate Screens'!B73</f>
        <v>FERRY COUNTY MEMORIAL HOSPITAL</v>
      </c>
      <c r="D78" s="10">
        <f>ROUND(+'Aggregate Screens'!Z73,0)</f>
        <v>0</v>
      </c>
      <c r="E78" s="13">
        <f>ROUND(+'Aggregate Screens'!AN73,0)</f>
        <v>0</v>
      </c>
      <c r="F78" s="11" t="str">
        <f t="shared" si="3"/>
        <v/>
      </c>
      <c r="G78" s="10">
        <f>ROUND(+'Aggregate Screens'!Z179,0)</f>
        <v>247372</v>
      </c>
      <c r="H78" s="13">
        <f>ROUND(+'Aggregate Screens'!AN179,0)</f>
        <v>305</v>
      </c>
      <c r="I78" s="11">
        <f t="shared" si="4"/>
        <v>811.06</v>
      </c>
      <c r="K78" s="12" t="str">
        <f t="shared" si="5"/>
        <v/>
      </c>
    </row>
    <row r="79" spans="2:11" x14ac:dyDescent="0.2">
      <c r="B79">
        <f>+'Aggregate Screens'!A74</f>
        <v>168</v>
      </c>
      <c r="C79" t="str">
        <f>+'Aggregate Screens'!B74</f>
        <v>CENTRAL WASHINGTON HOSPITAL</v>
      </c>
      <c r="D79" s="10">
        <f>ROUND(+'Aggregate Screens'!Z74,0)</f>
        <v>7504842</v>
      </c>
      <c r="E79" s="13">
        <f>ROUND(+'Aggregate Screens'!AN74,0)</f>
        <v>21021</v>
      </c>
      <c r="F79" s="11">
        <f t="shared" si="3"/>
        <v>357.02</v>
      </c>
      <c r="G79" s="10">
        <f>ROUND(+'Aggregate Screens'!Z180,0)</f>
        <v>6158438</v>
      </c>
      <c r="H79" s="13">
        <f>ROUND(+'Aggregate Screens'!AN180,0)</f>
        <v>23522</v>
      </c>
      <c r="I79" s="11">
        <f t="shared" si="4"/>
        <v>261.82</v>
      </c>
      <c r="K79" s="12">
        <f t="shared" si="5"/>
        <v>-0.26665172819449889</v>
      </c>
    </row>
    <row r="80" spans="2:11" x14ac:dyDescent="0.2">
      <c r="B80">
        <f>+'Aggregate Screens'!A75</f>
        <v>170</v>
      </c>
      <c r="C80" t="str">
        <f>+'Aggregate Screens'!B75</f>
        <v>PEACEHEALTH SOUTHWEST MEDICAL CENTER</v>
      </c>
      <c r="D80" s="10">
        <f>ROUND(+'Aggregate Screens'!Z75,0)</f>
        <v>8847918</v>
      </c>
      <c r="E80" s="13">
        <f>ROUND(+'Aggregate Screens'!AN75,0)</f>
        <v>46775</v>
      </c>
      <c r="F80" s="11">
        <f t="shared" si="3"/>
        <v>189.16</v>
      </c>
      <c r="G80" s="10">
        <f>ROUND(+'Aggregate Screens'!Z181,0)</f>
        <v>8637122</v>
      </c>
      <c r="H80" s="13">
        <f>ROUND(+'Aggregate Screens'!AN181,0)</f>
        <v>47001</v>
      </c>
      <c r="I80" s="11">
        <f t="shared" si="4"/>
        <v>183.76</v>
      </c>
      <c r="K80" s="12">
        <f t="shared" si="5"/>
        <v>-2.8547261577500538E-2</v>
      </c>
    </row>
    <row r="81" spans="2:11" x14ac:dyDescent="0.2">
      <c r="B81">
        <f>+'Aggregate Screens'!A76</f>
        <v>172</v>
      </c>
      <c r="C81" t="str">
        <f>+'Aggregate Screens'!B76</f>
        <v>PULLMAN REGIONAL HOSPITAL</v>
      </c>
      <c r="D81" s="10">
        <f>ROUND(+'Aggregate Screens'!Z76,0)</f>
        <v>1000314</v>
      </c>
      <c r="E81" s="13">
        <f>ROUND(+'Aggregate Screens'!AN76,0)</f>
        <v>4071</v>
      </c>
      <c r="F81" s="11">
        <f t="shared" si="3"/>
        <v>245.72</v>
      </c>
      <c r="G81" s="10">
        <f>ROUND(+'Aggregate Screens'!Z182,0)</f>
        <v>522585</v>
      </c>
      <c r="H81" s="13">
        <f>ROUND(+'Aggregate Screens'!AN182,0)</f>
        <v>4515</v>
      </c>
      <c r="I81" s="11">
        <f t="shared" si="4"/>
        <v>115.74</v>
      </c>
      <c r="K81" s="12">
        <f t="shared" si="5"/>
        <v>-0.52897607032394589</v>
      </c>
    </row>
    <row r="82" spans="2:11" x14ac:dyDescent="0.2">
      <c r="B82">
        <f>+'Aggregate Screens'!A77</f>
        <v>173</v>
      </c>
      <c r="C82" t="str">
        <f>+'Aggregate Screens'!B77</f>
        <v>MORTON GENERAL HOSPITAL</v>
      </c>
      <c r="D82" s="10">
        <f>ROUND(+'Aggregate Screens'!Z77,0)</f>
        <v>596357</v>
      </c>
      <c r="E82" s="13">
        <f>ROUND(+'Aggregate Screens'!AN77,0)</f>
        <v>1208</v>
      </c>
      <c r="F82" s="11">
        <f t="shared" si="3"/>
        <v>493.67</v>
      </c>
      <c r="G82" s="10">
        <f>ROUND(+'Aggregate Screens'!Z183,0)</f>
        <v>627499</v>
      </c>
      <c r="H82" s="13">
        <f>ROUND(+'Aggregate Screens'!AN183,0)</f>
        <v>1118</v>
      </c>
      <c r="I82" s="11">
        <f t="shared" si="4"/>
        <v>561.27</v>
      </c>
      <c r="K82" s="12">
        <f t="shared" si="5"/>
        <v>0.13693357911155224</v>
      </c>
    </row>
    <row r="83" spans="2:11" x14ac:dyDescent="0.2">
      <c r="B83">
        <f>+'Aggregate Screens'!A78</f>
        <v>175</v>
      </c>
      <c r="C83" t="str">
        <f>+'Aggregate Screens'!B78</f>
        <v>MARY BRIDGE CHILDRENS HEALTH CENTER</v>
      </c>
      <c r="D83" s="10">
        <f>ROUND(+'Aggregate Screens'!Z78,0)</f>
        <v>3943833</v>
      </c>
      <c r="E83" s="13">
        <f>ROUND(+'Aggregate Screens'!AN78,0)</f>
        <v>8765</v>
      </c>
      <c r="F83" s="11">
        <f t="shared" si="3"/>
        <v>449.95</v>
      </c>
      <c r="G83" s="10">
        <f>ROUND(+'Aggregate Screens'!Z184,0)</f>
        <v>3767970</v>
      </c>
      <c r="H83" s="13">
        <f>ROUND(+'Aggregate Screens'!AN184,0)</f>
        <v>10012</v>
      </c>
      <c r="I83" s="11">
        <f t="shared" si="4"/>
        <v>376.35</v>
      </c>
      <c r="K83" s="12">
        <f t="shared" si="5"/>
        <v>-0.16357373041449041</v>
      </c>
    </row>
    <row r="84" spans="2:11" x14ac:dyDescent="0.2">
      <c r="B84">
        <f>+'Aggregate Screens'!A79</f>
        <v>176</v>
      </c>
      <c r="C84" t="str">
        <f>+'Aggregate Screens'!B79</f>
        <v>TACOMA GENERAL/ALLENMORE HOSPITAL</v>
      </c>
      <c r="D84" s="10">
        <f>ROUND(+'Aggregate Screens'!Z79,0)</f>
        <v>9067329</v>
      </c>
      <c r="E84" s="13">
        <f>ROUND(+'Aggregate Screens'!AN79,0)</f>
        <v>40195</v>
      </c>
      <c r="F84" s="11">
        <f t="shared" si="3"/>
        <v>225.58</v>
      </c>
      <c r="G84" s="10">
        <f>ROUND(+'Aggregate Screens'!Z185,0)</f>
        <v>11315824</v>
      </c>
      <c r="H84" s="13">
        <f>ROUND(+'Aggregate Screens'!AN185,0)</f>
        <v>44924</v>
      </c>
      <c r="I84" s="11">
        <f t="shared" si="4"/>
        <v>251.89</v>
      </c>
      <c r="K84" s="12">
        <f t="shared" si="5"/>
        <v>0.11663268020214557</v>
      </c>
    </row>
    <row r="85" spans="2:11" x14ac:dyDescent="0.2">
      <c r="B85">
        <f>+'Aggregate Screens'!A80</f>
        <v>180</v>
      </c>
      <c r="C85" t="str">
        <f>+'Aggregate Screens'!B80</f>
        <v>VALLEY HOSPITAL</v>
      </c>
      <c r="D85" s="10">
        <f>ROUND(+'Aggregate Screens'!Z80,0)</f>
        <v>-4473777</v>
      </c>
      <c r="E85" s="13">
        <f>ROUND(+'Aggregate Screens'!AN80,0)</f>
        <v>11541</v>
      </c>
      <c r="F85" s="11">
        <f t="shared" si="3"/>
        <v>-387.64</v>
      </c>
      <c r="G85" s="10">
        <f>ROUND(+'Aggregate Screens'!Z186,0)</f>
        <v>-8156527</v>
      </c>
      <c r="H85" s="13">
        <f>ROUND(+'Aggregate Screens'!AN186,0)</f>
        <v>11207</v>
      </c>
      <c r="I85" s="11">
        <f t="shared" si="4"/>
        <v>-727.81</v>
      </c>
      <c r="K85" s="12">
        <f t="shared" si="5"/>
        <v>0.8775410174388607</v>
      </c>
    </row>
    <row r="86" spans="2:11" x14ac:dyDescent="0.2">
      <c r="B86">
        <f>+'Aggregate Screens'!A81</f>
        <v>183</v>
      </c>
      <c r="C86" t="str">
        <f>+'Aggregate Screens'!B81</f>
        <v>MULTICARE AUBURN MEDICAL CENTER</v>
      </c>
      <c r="D86" s="10">
        <f>ROUND(+'Aggregate Screens'!Z81,0)</f>
        <v>2484974</v>
      </c>
      <c r="E86" s="13">
        <f>ROUND(+'Aggregate Screens'!AN81,0)</f>
        <v>10939</v>
      </c>
      <c r="F86" s="11">
        <f t="shared" si="3"/>
        <v>227.17</v>
      </c>
      <c r="G86" s="10">
        <f>ROUND(+'Aggregate Screens'!Z187,0)</f>
        <v>2446489</v>
      </c>
      <c r="H86" s="13">
        <f>ROUND(+'Aggregate Screens'!AN187,0)</f>
        <v>12923</v>
      </c>
      <c r="I86" s="11">
        <f t="shared" si="4"/>
        <v>189.31</v>
      </c>
      <c r="K86" s="12">
        <f t="shared" si="5"/>
        <v>-0.16665933001716771</v>
      </c>
    </row>
    <row r="87" spans="2:11" x14ac:dyDescent="0.2">
      <c r="B87">
        <f>+'Aggregate Screens'!A82</f>
        <v>186</v>
      </c>
      <c r="C87" t="str">
        <f>+'Aggregate Screens'!B82</f>
        <v>SUMMIT PACIFIC MEDICAL CENTER</v>
      </c>
      <c r="D87" s="10">
        <f>ROUND(+'Aggregate Screens'!Z82,0)</f>
        <v>776049</v>
      </c>
      <c r="E87" s="13">
        <f>ROUND(+'Aggregate Screens'!AN82,0)</f>
        <v>1607</v>
      </c>
      <c r="F87" s="11">
        <f t="shared" si="3"/>
        <v>482.92</v>
      </c>
      <c r="G87" s="10">
        <f>ROUND(+'Aggregate Screens'!Z188,0)</f>
        <v>755369</v>
      </c>
      <c r="H87" s="13">
        <f>ROUND(+'Aggregate Screens'!AN188,0)</f>
        <v>1756</v>
      </c>
      <c r="I87" s="11">
        <f t="shared" si="4"/>
        <v>430.16</v>
      </c>
      <c r="K87" s="12">
        <f t="shared" si="5"/>
        <v>-0.1092520500289903</v>
      </c>
    </row>
    <row r="88" spans="2:11" x14ac:dyDescent="0.2">
      <c r="B88">
        <f>+'Aggregate Screens'!A83</f>
        <v>191</v>
      </c>
      <c r="C88" t="str">
        <f>+'Aggregate Screens'!B83</f>
        <v>PROVIDENCE CENTRALIA HOSPITAL</v>
      </c>
      <c r="D88" s="10">
        <f>ROUND(+'Aggregate Screens'!Z83,0)</f>
        <v>682570</v>
      </c>
      <c r="E88" s="13">
        <f>ROUND(+'Aggregate Screens'!AN83,0)</f>
        <v>11395</v>
      </c>
      <c r="F88" s="11">
        <f t="shared" si="3"/>
        <v>59.9</v>
      </c>
      <c r="G88" s="10">
        <f>ROUND(+'Aggregate Screens'!Z189,0)</f>
        <v>1147564</v>
      </c>
      <c r="H88" s="13">
        <f>ROUND(+'Aggregate Screens'!AN189,0)</f>
        <v>13074</v>
      </c>
      <c r="I88" s="11">
        <f t="shared" si="4"/>
        <v>87.77</v>
      </c>
      <c r="K88" s="12">
        <f t="shared" si="5"/>
        <v>0.46527545909849755</v>
      </c>
    </row>
    <row r="89" spans="2:11" x14ac:dyDescent="0.2">
      <c r="B89">
        <f>+'Aggregate Screens'!A84</f>
        <v>193</v>
      </c>
      <c r="C89" t="str">
        <f>+'Aggregate Screens'!B84</f>
        <v>PROVIDENCE MOUNT CARMEL HOSPITAL</v>
      </c>
      <c r="D89" s="10">
        <f>ROUND(+'Aggregate Screens'!Z84,0)</f>
        <v>1378373</v>
      </c>
      <c r="E89" s="13">
        <f>ROUND(+'Aggregate Screens'!AN84,0)</f>
        <v>3716</v>
      </c>
      <c r="F89" s="11">
        <f t="shared" si="3"/>
        <v>370.93</v>
      </c>
      <c r="G89" s="10">
        <f>ROUND(+'Aggregate Screens'!Z190,0)</f>
        <v>1375250</v>
      </c>
      <c r="H89" s="13">
        <f>ROUND(+'Aggregate Screens'!AN190,0)</f>
        <v>3487</v>
      </c>
      <c r="I89" s="11">
        <f t="shared" si="4"/>
        <v>394.39</v>
      </c>
      <c r="K89" s="12">
        <f t="shared" si="5"/>
        <v>6.3246434637262983E-2</v>
      </c>
    </row>
    <row r="90" spans="2:11" x14ac:dyDescent="0.2">
      <c r="B90">
        <f>+'Aggregate Screens'!A85</f>
        <v>194</v>
      </c>
      <c r="C90" t="str">
        <f>+'Aggregate Screens'!B85</f>
        <v>PROVIDENCE ST JOSEPHS HOSPITAL</v>
      </c>
      <c r="D90" s="10">
        <f>ROUND(+'Aggregate Screens'!Z85,0)</f>
        <v>215716</v>
      </c>
      <c r="E90" s="13">
        <f>ROUND(+'Aggregate Screens'!AN85,0)</f>
        <v>1137</v>
      </c>
      <c r="F90" s="11">
        <f t="shared" si="3"/>
        <v>189.72</v>
      </c>
      <c r="G90" s="10">
        <f>ROUND(+'Aggregate Screens'!Z191,0)</f>
        <v>214387</v>
      </c>
      <c r="H90" s="13">
        <f>ROUND(+'Aggregate Screens'!AN191,0)</f>
        <v>1220</v>
      </c>
      <c r="I90" s="11">
        <f t="shared" si="4"/>
        <v>175.73</v>
      </c>
      <c r="K90" s="12">
        <f t="shared" si="5"/>
        <v>-7.3740248787687146E-2</v>
      </c>
    </row>
    <row r="91" spans="2:11" x14ac:dyDescent="0.2">
      <c r="B91">
        <f>+'Aggregate Screens'!A86</f>
        <v>195</v>
      </c>
      <c r="C91" t="str">
        <f>+'Aggregate Screens'!B86</f>
        <v>SNOQUALMIE VALLEY HOSPITAL</v>
      </c>
      <c r="D91" s="10">
        <f>ROUND(+'Aggregate Screens'!Z86,0)</f>
        <v>2127468</v>
      </c>
      <c r="E91" s="13">
        <f>ROUND(+'Aggregate Screens'!AN86,0)</f>
        <v>290</v>
      </c>
      <c r="F91" s="11">
        <f t="shared" si="3"/>
        <v>7336.1</v>
      </c>
      <c r="G91" s="10">
        <f>ROUND(+'Aggregate Screens'!Z192,0)</f>
        <v>6765586</v>
      </c>
      <c r="H91" s="13">
        <f>ROUND(+'Aggregate Screens'!AN192,0)</f>
        <v>4172</v>
      </c>
      <c r="I91" s="11">
        <f t="shared" si="4"/>
        <v>1621.66</v>
      </c>
      <c r="K91" s="12">
        <f t="shared" si="5"/>
        <v>-0.77894794236719789</v>
      </c>
    </row>
    <row r="92" spans="2:11" x14ac:dyDescent="0.2">
      <c r="B92">
        <f>+'Aggregate Screens'!A87</f>
        <v>197</v>
      </c>
      <c r="C92" t="str">
        <f>+'Aggregate Screens'!B87</f>
        <v>CAPITAL MEDICAL CENTER</v>
      </c>
      <c r="D92" s="10">
        <f>ROUND(+'Aggregate Screens'!Z87,0)</f>
        <v>2164266</v>
      </c>
      <c r="E92" s="13">
        <f>ROUND(+'Aggregate Screens'!AN87,0)</f>
        <v>10782</v>
      </c>
      <c r="F92" s="11">
        <f t="shared" si="3"/>
        <v>200.73</v>
      </c>
      <c r="G92" s="10">
        <f>ROUND(+'Aggregate Screens'!Z193,0)</f>
        <v>2520289</v>
      </c>
      <c r="H92" s="13">
        <f>ROUND(+'Aggregate Screens'!AN193,0)</f>
        <v>10932</v>
      </c>
      <c r="I92" s="11">
        <f t="shared" si="4"/>
        <v>230.54</v>
      </c>
      <c r="K92" s="12">
        <f t="shared" si="5"/>
        <v>0.14850794599711059</v>
      </c>
    </row>
    <row r="93" spans="2:11" x14ac:dyDescent="0.2">
      <c r="B93">
        <f>+'Aggregate Screens'!A88</f>
        <v>198</v>
      </c>
      <c r="C93" t="str">
        <f>+'Aggregate Screens'!B88</f>
        <v>SUNNYSIDE COMMUNITY HOSPITAL</v>
      </c>
      <c r="D93" s="10">
        <f>ROUND(+'Aggregate Screens'!Z88,0)</f>
        <v>301897</v>
      </c>
      <c r="E93" s="13">
        <f>ROUND(+'Aggregate Screens'!AN88,0)</f>
        <v>4751</v>
      </c>
      <c r="F93" s="11">
        <f t="shared" si="3"/>
        <v>63.54</v>
      </c>
      <c r="G93" s="10">
        <f>ROUND(+'Aggregate Screens'!Z194,0)</f>
        <v>334967</v>
      </c>
      <c r="H93" s="13">
        <f>ROUND(+'Aggregate Screens'!AN194,0)</f>
        <v>6879</v>
      </c>
      <c r="I93" s="11">
        <f t="shared" si="4"/>
        <v>48.69</v>
      </c>
      <c r="K93" s="12">
        <f t="shared" si="5"/>
        <v>-0.2337110481586403</v>
      </c>
    </row>
    <row r="94" spans="2:11" x14ac:dyDescent="0.2">
      <c r="B94">
        <f>+'Aggregate Screens'!A89</f>
        <v>199</v>
      </c>
      <c r="C94" t="str">
        <f>+'Aggregate Screens'!B89</f>
        <v>TOPPENISH COMMUNITY HOSPITAL</v>
      </c>
      <c r="D94" s="10">
        <f>ROUND(+'Aggregate Screens'!Z89,0)</f>
        <v>1876</v>
      </c>
      <c r="E94" s="13">
        <f>ROUND(+'Aggregate Screens'!AN89,0)</f>
        <v>2379</v>
      </c>
      <c r="F94" s="11">
        <f t="shared" si="3"/>
        <v>0.79</v>
      </c>
      <c r="G94" s="10">
        <f>ROUND(+'Aggregate Screens'!Z195,0)</f>
        <v>12572</v>
      </c>
      <c r="H94" s="13">
        <f>ROUND(+'Aggregate Screens'!AN195,0)</f>
        <v>2641</v>
      </c>
      <c r="I94" s="11">
        <f t="shared" si="4"/>
        <v>4.76</v>
      </c>
      <c r="K94" s="12">
        <f t="shared" si="5"/>
        <v>5.0253164556962018</v>
      </c>
    </row>
    <row r="95" spans="2:11" x14ac:dyDescent="0.2">
      <c r="B95">
        <f>+'Aggregate Screens'!A90</f>
        <v>201</v>
      </c>
      <c r="C95" t="str">
        <f>+'Aggregate Screens'!B90</f>
        <v>ST FRANCIS COMMUNITY HOSPITAL</v>
      </c>
      <c r="D95" s="10">
        <f>ROUND(+'Aggregate Screens'!Z90,0)</f>
        <v>116226</v>
      </c>
      <c r="E95" s="13">
        <f>ROUND(+'Aggregate Screens'!AN90,0)</f>
        <v>13448</v>
      </c>
      <c r="F95" s="11">
        <f t="shared" si="3"/>
        <v>8.64</v>
      </c>
      <c r="G95" s="10">
        <f>ROUND(+'Aggregate Screens'!Z196,0)</f>
        <v>99012</v>
      </c>
      <c r="H95" s="13">
        <f>ROUND(+'Aggregate Screens'!AN196,0)</f>
        <v>16937</v>
      </c>
      <c r="I95" s="11">
        <f t="shared" si="4"/>
        <v>5.85</v>
      </c>
      <c r="K95" s="12">
        <f t="shared" si="5"/>
        <v>-0.32291666666666674</v>
      </c>
    </row>
    <row r="96" spans="2:11" x14ac:dyDescent="0.2">
      <c r="B96">
        <f>+'Aggregate Screens'!A91</f>
        <v>202</v>
      </c>
      <c r="C96" t="str">
        <f>+'Aggregate Screens'!B91</f>
        <v>REGIONAL HOSPITAL</v>
      </c>
      <c r="D96" s="10">
        <f>ROUND(+'Aggregate Screens'!Z91,0)</f>
        <v>16463</v>
      </c>
      <c r="E96" s="13">
        <f>ROUND(+'Aggregate Screens'!AN91,0)</f>
        <v>357</v>
      </c>
      <c r="F96" s="11">
        <f t="shared" si="3"/>
        <v>46.11</v>
      </c>
      <c r="G96" s="10">
        <f>ROUND(+'Aggregate Screens'!Z197,0)</f>
        <v>6300</v>
      </c>
      <c r="H96" s="13">
        <f>ROUND(+'Aggregate Screens'!AN197,0)</f>
        <v>663</v>
      </c>
      <c r="I96" s="11">
        <f t="shared" si="4"/>
        <v>9.5</v>
      </c>
      <c r="K96" s="12">
        <f t="shared" si="5"/>
        <v>-0.79397093905877247</v>
      </c>
    </row>
    <row r="97" spans="2:11" x14ac:dyDescent="0.2">
      <c r="B97">
        <f>+'Aggregate Screens'!A92</f>
        <v>204</v>
      </c>
      <c r="C97" t="str">
        <f>+'Aggregate Screens'!B92</f>
        <v>SEATTLE CANCER CARE ALLIANCE</v>
      </c>
      <c r="D97" s="10">
        <f>ROUND(+'Aggregate Screens'!Z92,0)</f>
        <v>6344972</v>
      </c>
      <c r="E97" s="13">
        <f>ROUND(+'Aggregate Screens'!AN92,0)</f>
        <v>14365</v>
      </c>
      <c r="F97" s="11">
        <f t="shared" si="3"/>
        <v>441.7</v>
      </c>
      <c r="G97" s="10">
        <f>ROUND(+'Aggregate Screens'!Z198,0)</f>
        <v>4317808</v>
      </c>
      <c r="H97" s="13">
        <f>ROUND(+'Aggregate Screens'!AN198,0)</f>
        <v>15771</v>
      </c>
      <c r="I97" s="11">
        <f t="shared" si="4"/>
        <v>273.77999999999997</v>
      </c>
      <c r="K97" s="12">
        <f t="shared" si="5"/>
        <v>-0.38016753452569618</v>
      </c>
    </row>
    <row r="98" spans="2:11" x14ac:dyDescent="0.2">
      <c r="B98">
        <f>+'Aggregate Screens'!A93</f>
        <v>205</v>
      </c>
      <c r="C98" t="str">
        <f>+'Aggregate Screens'!B93</f>
        <v>WENATCHEE VALLEY HOSPITAL</v>
      </c>
      <c r="D98" s="10">
        <f>ROUND(+'Aggregate Screens'!Z93,0)</f>
        <v>810755</v>
      </c>
      <c r="E98" s="13">
        <f>ROUND(+'Aggregate Screens'!AN93,0)</f>
        <v>27379</v>
      </c>
      <c r="F98" s="11">
        <f t="shared" si="3"/>
        <v>29.61</v>
      </c>
      <c r="G98" s="10">
        <f>ROUND(+'Aggregate Screens'!Z199,0)</f>
        <v>742303</v>
      </c>
      <c r="H98" s="13">
        <f>ROUND(+'Aggregate Screens'!AN199,0)</f>
        <v>24216</v>
      </c>
      <c r="I98" s="11">
        <f t="shared" si="4"/>
        <v>30.65</v>
      </c>
      <c r="K98" s="12">
        <f t="shared" si="5"/>
        <v>3.5123269165822313E-2</v>
      </c>
    </row>
    <row r="99" spans="2:11" x14ac:dyDescent="0.2">
      <c r="B99">
        <f>+'Aggregate Screens'!A94</f>
        <v>206</v>
      </c>
      <c r="C99" t="str">
        <f>+'Aggregate Screens'!B94</f>
        <v>PEACEHEALTH UNITED GENERAL MEDICAL CENTER</v>
      </c>
      <c r="D99" s="10">
        <f>ROUND(+'Aggregate Screens'!Z94,0)</f>
        <v>0</v>
      </c>
      <c r="E99" s="13">
        <f>ROUND(+'Aggregate Screens'!AN94,0)</f>
        <v>838</v>
      </c>
      <c r="F99" s="11" t="str">
        <f t="shared" si="3"/>
        <v/>
      </c>
      <c r="G99" s="10">
        <f>ROUND(+'Aggregate Screens'!Z200,0)</f>
        <v>3677</v>
      </c>
      <c r="H99" s="13">
        <f>ROUND(+'Aggregate Screens'!AN200,0)</f>
        <v>3056</v>
      </c>
      <c r="I99" s="11">
        <f t="shared" si="4"/>
        <v>1.2</v>
      </c>
      <c r="K99" s="12" t="str">
        <f t="shared" si="5"/>
        <v/>
      </c>
    </row>
    <row r="100" spans="2:11" x14ac:dyDescent="0.2">
      <c r="B100">
        <f>+'Aggregate Screens'!A95</f>
        <v>207</v>
      </c>
      <c r="C100" t="str">
        <f>+'Aggregate Screens'!B95</f>
        <v>SKAGIT VALLEY HOSPITAL</v>
      </c>
      <c r="D100" s="10">
        <f>ROUND(+'Aggregate Screens'!Z95,0)</f>
        <v>5811412</v>
      </c>
      <c r="E100" s="13">
        <f>ROUND(+'Aggregate Screens'!AN95,0)</f>
        <v>21501</v>
      </c>
      <c r="F100" s="11">
        <f t="shared" si="3"/>
        <v>270.29000000000002</v>
      </c>
      <c r="G100" s="10">
        <f>ROUND(+'Aggregate Screens'!Z201,0)</f>
        <v>6184343</v>
      </c>
      <c r="H100" s="13">
        <f>ROUND(+'Aggregate Screens'!AN201,0)</f>
        <v>19905</v>
      </c>
      <c r="I100" s="11">
        <f t="shared" si="4"/>
        <v>310.69</v>
      </c>
      <c r="K100" s="12">
        <f t="shared" si="5"/>
        <v>0.14946908875652065</v>
      </c>
    </row>
    <row r="101" spans="2:11" x14ac:dyDescent="0.2">
      <c r="B101">
        <f>+'Aggregate Screens'!A96</f>
        <v>208</v>
      </c>
      <c r="C101" t="str">
        <f>+'Aggregate Screens'!B96</f>
        <v>LEGACY SALMON CREEK HOSPITAL</v>
      </c>
      <c r="D101" s="10">
        <f>ROUND(+'Aggregate Screens'!Z96,0)</f>
        <v>0</v>
      </c>
      <c r="E101" s="13">
        <f>ROUND(+'Aggregate Screens'!AN96,0)</f>
        <v>19284</v>
      </c>
      <c r="F101" s="11" t="str">
        <f t="shared" si="3"/>
        <v/>
      </c>
      <c r="G101" s="10">
        <f>ROUND(+'Aggregate Screens'!Z202,0)</f>
        <v>0</v>
      </c>
      <c r="H101" s="13">
        <f>ROUND(+'Aggregate Screens'!AN202,0)</f>
        <v>23709</v>
      </c>
      <c r="I101" s="11" t="str">
        <f t="shared" si="4"/>
        <v/>
      </c>
      <c r="K101" s="12" t="str">
        <f t="shared" si="5"/>
        <v/>
      </c>
    </row>
    <row r="102" spans="2:11" x14ac:dyDescent="0.2">
      <c r="B102">
        <f>+'Aggregate Screens'!A97</f>
        <v>209</v>
      </c>
      <c r="C102" t="str">
        <f>+'Aggregate Screens'!B97</f>
        <v>ST ANTHONY HOSPITAL</v>
      </c>
      <c r="D102" s="10">
        <f>ROUND(+'Aggregate Screens'!Z97,0)</f>
        <v>3607537</v>
      </c>
      <c r="E102" s="13">
        <f>ROUND(+'Aggregate Screens'!AN97,0)</f>
        <v>9720</v>
      </c>
      <c r="F102" s="11">
        <f t="shared" si="3"/>
        <v>371.15</v>
      </c>
      <c r="G102" s="10">
        <f>ROUND(+'Aggregate Screens'!Z203,0)</f>
        <v>3439603</v>
      </c>
      <c r="H102" s="13">
        <f>ROUND(+'Aggregate Screens'!AN203,0)</f>
        <v>10979</v>
      </c>
      <c r="I102" s="11">
        <f t="shared" si="4"/>
        <v>313.29000000000002</v>
      </c>
      <c r="K102" s="12">
        <f t="shared" si="5"/>
        <v>-0.15589384345951762</v>
      </c>
    </row>
    <row r="103" spans="2:11" x14ac:dyDescent="0.2">
      <c r="B103">
        <f>+'Aggregate Screens'!A98</f>
        <v>210</v>
      </c>
      <c r="C103" t="str">
        <f>+'Aggregate Screens'!B98</f>
        <v>SWEDISH MEDICAL CENTER - ISSAQUAH CAMPUS</v>
      </c>
      <c r="D103" s="10">
        <f>ROUND(+'Aggregate Screens'!Z98,0)</f>
        <v>13906692</v>
      </c>
      <c r="E103" s="13">
        <f>ROUND(+'Aggregate Screens'!AN98,0)</f>
        <v>9423</v>
      </c>
      <c r="F103" s="11">
        <f t="shared" si="3"/>
        <v>1475.82</v>
      </c>
      <c r="G103" s="10">
        <f>ROUND(+'Aggregate Screens'!Z204,0)</f>
        <v>13766836</v>
      </c>
      <c r="H103" s="13">
        <f>ROUND(+'Aggregate Screens'!AN204,0)</f>
        <v>13006</v>
      </c>
      <c r="I103" s="11">
        <f t="shared" si="4"/>
        <v>1058.5</v>
      </c>
      <c r="K103" s="12">
        <f t="shared" si="5"/>
        <v>-0.28277161171416565</v>
      </c>
    </row>
    <row r="104" spans="2:11" x14ac:dyDescent="0.2">
      <c r="B104">
        <f>+'Aggregate Screens'!A99</f>
        <v>211</v>
      </c>
      <c r="C104" t="str">
        <f>+'Aggregate Screens'!B99</f>
        <v>PEACEHEALTH PEACE ISLAND MEDICAL CENTER</v>
      </c>
      <c r="D104" s="10">
        <f>ROUND(+'Aggregate Screens'!Z99,0)</f>
        <v>511071</v>
      </c>
      <c r="E104" s="13">
        <f>ROUND(+'Aggregate Screens'!AN99,0)</f>
        <v>886</v>
      </c>
      <c r="F104" s="11">
        <f t="shared" si="3"/>
        <v>576.83000000000004</v>
      </c>
      <c r="G104" s="10">
        <f>ROUND(+'Aggregate Screens'!Z205,0)</f>
        <v>433418</v>
      </c>
      <c r="H104" s="13">
        <f>ROUND(+'Aggregate Screens'!AN205,0)</f>
        <v>1050</v>
      </c>
      <c r="I104" s="11">
        <f t="shared" si="4"/>
        <v>412.78</v>
      </c>
      <c r="K104" s="12">
        <f t="shared" si="5"/>
        <v>-0.28439921640691379</v>
      </c>
    </row>
    <row r="105" spans="2:11" x14ac:dyDescent="0.2">
      <c r="B105">
        <f>+'Aggregate Screens'!A100</f>
        <v>904</v>
      </c>
      <c r="C105" t="str">
        <f>+'Aggregate Screens'!B100</f>
        <v>BHC FAIRFAX HOSPITAL</v>
      </c>
      <c r="D105" s="10">
        <f>ROUND(+'Aggregate Screens'!Z100,0)</f>
        <v>0</v>
      </c>
      <c r="E105" s="13">
        <f>ROUND(+'Aggregate Screens'!AN100,0)</f>
        <v>2770</v>
      </c>
      <c r="F105" s="11" t="str">
        <f t="shared" si="3"/>
        <v/>
      </c>
      <c r="G105" s="10">
        <f>ROUND(+'Aggregate Screens'!Z206,0)</f>
        <v>0</v>
      </c>
      <c r="H105" s="13">
        <f>ROUND(+'Aggregate Screens'!AN206,0)</f>
        <v>3639</v>
      </c>
      <c r="I105" s="11" t="str">
        <f t="shared" si="4"/>
        <v/>
      </c>
      <c r="K105" s="12" t="str">
        <f t="shared" si="5"/>
        <v/>
      </c>
    </row>
    <row r="106" spans="2:11" x14ac:dyDescent="0.2">
      <c r="B106">
        <f>+'Aggregate Screens'!A101</f>
        <v>915</v>
      </c>
      <c r="C106" t="str">
        <f>+'Aggregate Screens'!B101</f>
        <v>LOURDES COUNSELING CENTER</v>
      </c>
      <c r="D106" s="10">
        <f>ROUND(+'Aggregate Screens'!Z101,0)</f>
        <v>0</v>
      </c>
      <c r="E106" s="13">
        <f>ROUND(+'Aggregate Screens'!AN101,0)</f>
        <v>702</v>
      </c>
      <c r="F106" s="11" t="str">
        <f t="shared" si="3"/>
        <v/>
      </c>
      <c r="G106" s="10">
        <f>ROUND(+'Aggregate Screens'!Z207,0)</f>
        <v>0</v>
      </c>
      <c r="H106" s="13">
        <f>ROUND(+'Aggregate Screens'!AN207,0)</f>
        <v>845</v>
      </c>
      <c r="I106" s="11" t="str">
        <f t="shared" si="4"/>
        <v/>
      </c>
      <c r="K106" s="12" t="str">
        <f t="shared" si="5"/>
        <v/>
      </c>
    </row>
    <row r="107" spans="2:11" x14ac:dyDescent="0.2">
      <c r="B107">
        <f>+'Aggregate Screens'!A102</f>
        <v>919</v>
      </c>
      <c r="C107" t="str">
        <f>+'Aggregate Screens'!B102</f>
        <v>NAVOS</v>
      </c>
      <c r="D107" s="10">
        <f>ROUND(+'Aggregate Screens'!Z102,0)</f>
        <v>110809</v>
      </c>
      <c r="E107" s="13">
        <f>ROUND(+'Aggregate Screens'!AN102,0)</f>
        <v>688</v>
      </c>
      <c r="F107" s="11">
        <f t="shared" si="3"/>
        <v>161.06</v>
      </c>
      <c r="G107" s="10">
        <f>ROUND(+'Aggregate Screens'!Z208,0)</f>
        <v>109858</v>
      </c>
      <c r="H107" s="13">
        <f>ROUND(+'Aggregate Screens'!AN208,0)</f>
        <v>568</v>
      </c>
      <c r="I107" s="11">
        <f t="shared" si="4"/>
        <v>193.41</v>
      </c>
      <c r="K107" s="12">
        <f t="shared" si="5"/>
        <v>0.2008568235440209</v>
      </c>
    </row>
    <row r="108" spans="2:11" x14ac:dyDescent="0.2">
      <c r="B108">
        <f>+'Aggregate Screens'!A103</f>
        <v>921</v>
      </c>
      <c r="C108" t="str">
        <f>+'Aggregate Screens'!B103</f>
        <v>Cascade Behavioral Health</v>
      </c>
      <c r="D108" s="10">
        <f>ROUND(+'Aggregate Screens'!Z103,0)</f>
        <v>0</v>
      </c>
      <c r="E108" s="13">
        <f>ROUND(+'Aggregate Screens'!AN103,0)</f>
        <v>664</v>
      </c>
      <c r="F108" s="11" t="str">
        <f t="shared" si="3"/>
        <v/>
      </c>
      <c r="G108" s="10">
        <f>ROUND(+'Aggregate Screens'!Z209,0)</f>
        <v>0</v>
      </c>
      <c r="H108" s="13">
        <f>ROUND(+'Aggregate Screens'!AN209,0)</f>
        <v>1144</v>
      </c>
      <c r="I108" s="11" t="str">
        <f t="shared" si="4"/>
        <v/>
      </c>
      <c r="K108" s="12" t="str">
        <f t="shared" si="5"/>
        <v/>
      </c>
    </row>
    <row r="109" spans="2:11" x14ac:dyDescent="0.2">
      <c r="B109">
        <f>+'Aggregate Screens'!A104</f>
        <v>922</v>
      </c>
      <c r="C109" t="str">
        <f>+'Aggregate Screens'!B104</f>
        <v>FAIRFAX EVERETT</v>
      </c>
      <c r="D109" s="10">
        <f>ROUND(+'Aggregate Screens'!Z104,0)</f>
        <v>0</v>
      </c>
      <c r="E109" s="13">
        <f>ROUND(+'Aggregate Screens'!AN104,0)</f>
        <v>113</v>
      </c>
      <c r="F109" s="11" t="str">
        <f t="shared" si="3"/>
        <v/>
      </c>
      <c r="G109" s="10">
        <f>ROUND(+'Aggregate Screens'!Z210,0)</f>
        <v>0</v>
      </c>
      <c r="H109" s="13">
        <f>ROUND(+'Aggregate Screens'!AN210,0)</f>
        <v>401</v>
      </c>
      <c r="I109" s="11" t="str">
        <f t="shared" si="4"/>
        <v/>
      </c>
      <c r="K109" s="12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9"/>
  <sheetViews>
    <sheetView zoomScale="75" workbookViewId="0">
      <selection activeCell="B10" sqref="B10"/>
    </sheetView>
  </sheetViews>
  <sheetFormatPr defaultRowHeight="12" x14ac:dyDescent="0.2"/>
  <cols>
    <col min="1" max="1" width="7.21875" customWidth="1"/>
    <col min="2" max="2" width="6.109375" bestFit="1" customWidth="1"/>
    <col min="3" max="3" width="41.88671875" bestFit="1" customWidth="1"/>
    <col min="4" max="4" width="13" bestFit="1" customWidth="1"/>
    <col min="5" max="5" width="7.88671875" bestFit="1" customWidth="1"/>
    <col min="6" max="6" width="7.109375" bestFit="1" customWidth="1"/>
    <col min="7" max="7" width="13" bestFit="1" customWidth="1"/>
    <col min="8" max="8" width="7.88671875" bestFit="1" customWidth="1"/>
    <col min="9" max="9" width="7.109375" bestFit="1" customWidth="1"/>
    <col min="10" max="10" width="2.6640625" customWidth="1"/>
    <col min="11" max="11" width="8.109375" bestFit="1" customWidth="1"/>
  </cols>
  <sheetData>
    <row r="1" spans="1:11" x14ac:dyDescent="0.2">
      <c r="A1" s="9" t="s">
        <v>48</v>
      </c>
      <c r="B1" s="6"/>
      <c r="C1" s="6"/>
      <c r="D1" s="6"/>
      <c r="E1" s="6"/>
      <c r="F1" s="7"/>
      <c r="G1" s="6"/>
      <c r="H1" s="6"/>
      <c r="I1" s="6"/>
    </row>
    <row r="2" spans="1:11" x14ac:dyDescent="0.2">
      <c r="A2" s="4"/>
      <c r="F2" s="2"/>
      <c r="K2" s="5" t="s">
        <v>71</v>
      </c>
    </row>
    <row r="3" spans="1:11" x14ac:dyDescent="0.2">
      <c r="A3" s="4"/>
      <c r="D3" s="3"/>
      <c r="F3" s="2"/>
      <c r="K3">
        <v>34</v>
      </c>
    </row>
    <row r="4" spans="1:11" x14ac:dyDescent="0.2">
      <c r="A4" s="7" t="s">
        <v>29</v>
      </c>
      <c r="B4" s="6"/>
      <c r="C4" s="6"/>
      <c r="D4" s="6"/>
      <c r="E4" s="7"/>
      <c r="F4" s="6"/>
      <c r="G4" s="6"/>
      <c r="H4" s="6"/>
      <c r="I4" s="6"/>
    </row>
    <row r="5" spans="1:11" x14ac:dyDescent="0.2">
      <c r="A5" s="7" t="s">
        <v>70</v>
      </c>
      <c r="B5" s="6"/>
      <c r="C5" s="6"/>
      <c r="D5" s="6"/>
      <c r="E5" s="7"/>
      <c r="F5" s="6"/>
      <c r="G5" s="6"/>
      <c r="H5" s="6"/>
      <c r="I5" s="6"/>
    </row>
    <row r="7" spans="1:11" x14ac:dyDescent="0.2">
      <c r="E7" s="76">
        <f>ROUND(+'Aggregate Screens'!C5,0)</f>
        <v>2014</v>
      </c>
      <c r="F7" s="5">
        <f>+E7</f>
        <v>2014</v>
      </c>
      <c r="G7" s="5"/>
      <c r="H7" s="2">
        <f>+F7+1</f>
        <v>2015</v>
      </c>
      <c r="I7" s="5">
        <f>+H7</f>
        <v>2015</v>
      </c>
    </row>
    <row r="8" spans="1:11" x14ac:dyDescent="0.2">
      <c r="A8" s="5"/>
      <c r="B8" s="5"/>
      <c r="C8" s="5"/>
      <c r="D8" s="2" t="s">
        <v>20</v>
      </c>
      <c r="F8" s="14" t="s">
        <v>182</v>
      </c>
      <c r="G8" s="2" t="s">
        <v>20</v>
      </c>
      <c r="I8" s="14" t="s">
        <v>182</v>
      </c>
      <c r="K8" s="5" t="s">
        <v>21</v>
      </c>
    </row>
    <row r="9" spans="1:11" x14ac:dyDescent="0.2">
      <c r="A9" s="5"/>
      <c r="B9" s="5" t="s">
        <v>51</v>
      </c>
      <c r="C9" s="5" t="s">
        <v>52</v>
      </c>
      <c r="D9" s="2" t="s">
        <v>49</v>
      </c>
      <c r="E9" s="2" t="s">
        <v>3</v>
      </c>
      <c r="F9" s="2" t="s">
        <v>3</v>
      </c>
      <c r="G9" s="2" t="s">
        <v>49</v>
      </c>
      <c r="H9" s="2" t="s">
        <v>3</v>
      </c>
      <c r="I9" s="2" t="s">
        <v>3</v>
      </c>
      <c r="K9" s="5" t="s">
        <v>181</v>
      </c>
    </row>
    <row r="10" spans="1:11" x14ac:dyDescent="0.2">
      <c r="B10">
        <f>+'Aggregate Screens'!A5</f>
        <v>1</v>
      </c>
      <c r="C10" t="str">
        <f>+'Aggregate Screens'!B5</f>
        <v>SWEDISH MEDICAL CENTER - FIRST HILL</v>
      </c>
      <c r="D10" s="10">
        <f>ROUND(+'Aggregate Screens'!D5*2080,0)</f>
        <v>7190997</v>
      </c>
      <c r="E10" s="13">
        <f>ROUND(+'Aggregate Screens'!AN5,0)</f>
        <v>54386</v>
      </c>
      <c r="F10" s="11">
        <f>ROUND(+D10/E10,2)</f>
        <v>132.22</v>
      </c>
      <c r="G10" s="11">
        <f>ROUND(+'Aggregate Screens'!D111*2080,0)</f>
        <v>7933723</v>
      </c>
      <c r="H10" s="13">
        <f>ROUND(+'Aggregate Screens'!AN111,0)</f>
        <v>67394</v>
      </c>
      <c r="I10" s="11">
        <f>ROUND(+G10/H10,2)</f>
        <v>117.72</v>
      </c>
      <c r="K10" s="12">
        <f>IF(D10=0,"",IF(E10=0,"",IF(G10=0,"",IF(H10=0,"",+I10/F10-1))))</f>
        <v>-0.10966570866737257</v>
      </c>
    </row>
    <row r="11" spans="1:11" x14ac:dyDescent="0.2">
      <c r="B11">
        <f>+'Aggregate Screens'!A6</f>
        <v>3</v>
      </c>
      <c r="C11" t="str">
        <f>+'Aggregate Screens'!B6</f>
        <v>SWEDISH MEDICAL CENTER - CHERRY HILL</v>
      </c>
      <c r="D11" s="10">
        <f>ROUND(+'Aggregate Screens'!D6*2080,0)</f>
        <v>2663232</v>
      </c>
      <c r="E11" s="13">
        <f>ROUND(+'Aggregate Screens'!AN6,0)</f>
        <v>28590</v>
      </c>
      <c r="F11" s="11">
        <f t="shared" ref="F11:F74" si="0">ROUND(+D11/E11,2)</f>
        <v>93.15</v>
      </c>
      <c r="G11" s="11">
        <f>ROUND(+'Aggregate Screens'!D112*2080,0)</f>
        <v>2880800</v>
      </c>
      <c r="H11" s="13">
        <f>ROUND(+'Aggregate Screens'!AN112,0)</f>
        <v>28638</v>
      </c>
      <c r="I11" s="11">
        <f t="shared" ref="I11:I74" si="1">ROUND(+G11/H11,2)</f>
        <v>100.59</v>
      </c>
      <c r="K11" s="12">
        <f t="shared" ref="K11:K74" si="2">IF(D11=0,"",IF(E11=0,"",IF(G11=0,"",IF(H11=0,"",+I11/F11-1))))</f>
        <v>7.9871175523349436E-2</v>
      </c>
    </row>
    <row r="12" spans="1:11" x14ac:dyDescent="0.2">
      <c r="B12">
        <f>+'Aggregate Screens'!A7</f>
        <v>8</v>
      </c>
      <c r="C12" t="str">
        <f>+'Aggregate Screens'!B7</f>
        <v>KLICKITAT VALLEY HEALTH</v>
      </c>
      <c r="D12" s="10">
        <f>ROUND(+'Aggregate Screens'!D7*2080,0)</f>
        <v>348088</v>
      </c>
      <c r="E12" s="13">
        <f>ROUND(+'Aggregate Screens'!AN7,0)</f>
        <v>1141</v>
      </c>
      <c r="F12" s="11">
        <f t="shared" si="0"/>
        <v>305.07</v>
      </c>
      <c r="G12" s="11">
        <f>ROUND(+'Aggregate Screens'!D113*2080,0)</f>
        <v>355701</v>
      </c>
      <c r="H12" s="13">
        <f>ROUND(+'Aggregate Screens'!AN113,0)</f>
        <v>1089</v>
      </c>
      <c r="I12" s="11">
        <f t="shared" si="1"/>
        <v>326.63</v>
      </c>
      <c r="K12" s="12">
        <f t="shared" si="2"/>
        <v>7.0672304716950185E-2</v>
      </c>
    </row>
    <row r="13" spans="1:11" x14ac:dyDescent="0.2">
      <c r="B13">
        <f>+'Aggregate Screens'!A8</f>
        <v>10</v>
      </c>
      <c r="C13" t="str">
        <f>+'Aggregate Screens'!B8</f>
        <v>VIRGINIA MASON MEDICAL CENTER</v>
      </c>
      <c r="D13" s="10">
        <f>ROUND(+'Aggregate Screens'!D8*2080,0)</f>
        <v>10161632</v>
      </c>
      <c r="E13" s="13">
        <f>ROUND(+'Aggregate Screens'!AN8,0)</f>
        <v>36445</v>
      </c>
      <c r="F13" s="11">
        <f t="shared" si="0"/>
        <v>278.82</v>
      </c>
      <c r="G13" s="11">
        <f>ROUND(+'Aggregate Screens'!D114*2080,0)</f>
        <v>9814064</v>
      </c>
      <c r="H13" s="13">
        <f>ROUND(+'Aggregate Screens'!AN114,0)</f>
        <v>67662</v>
      </c>
      <c r="I13" s="11">
        <f t="shared" si="1"/>
        <v>145.05000000000001</v>
      </c>
      <c r="K13" s="12">
        <f t="shared" si="2"/>
        <v>-0.47977189584678281</v>
      </c>
    </row>
    <row r="14" spans="1:11" x14ac:dyDescent="0.2">
      <c r="B14">
        <f>+'Aggregate Screens'!A9</f>
        <v>14</v>
      </c>
      <c r="C14" t="str">
        <f>+'Aggregate Screens'!B9</f>
        <v>SEATTLE CHILDRENS HOSPITAL</v>
      </c>
      <c r="D14" s="10">
        <f>ROUND(+'Aggregate Screens'!D9*2080,0)</f>
        <v>8582829</v>
      </c>
      <c r="E14" s="13">
        <f>ROUND(+'Aggregate Screens'!AN9,0)</f>
        <v>31607</v>
      </c>
      <c r="F14" s="11">
        <f t="shared" si="0"/>
        <v>271.55</v>
      </c>
      <c r="G14" s="11">
        <f>ROUND(+'Aggregate Screens'!D115*2080,0)</f>
        <v>9006982</v>
      </c>
      <c r="H14" s="13">
        <f>ROUND(+'Aggregate Screens'!AN115,0)</f>
        <v>33789</v>
      </c>
      <c r="I14" s="11">
        <f t="shared" si="1"/>
        <v>266.57</v>
      </c>
      <c r="K14" s="12">
        <f t="shared" si="2"/>
        <v>-1.8339164058184587E-2</v>
      </c>
    </row>
    <row r="15" spans="1:11" x14ac:dyDescent="0.2">
      <c r="B15">
        <f>+'Aggregate Screens'!A10</f>
        <v>20</v>
      </c>
      <c r="C15" t="str">
        <f>+'Aggregate Screens'!B10</f>
        <v>GROUP HEALTH CENTRAL HOSPITAL</v>
      </c>
      <c r="D15" s="10">
        <f>ROUND(+'Aggregate Screens'!D10*2080,0)</f>
        <v>452920</v>
      </c>
      <c r="E15" s="13">
        <f>ROUND(+'Aggregate Screens'!AN10,0)</f>
        <v>980</v>
      </c>
      <c r="F15" s="11">
        <f t="shared" si="0"/>
        <v>462.16</v>
      </c>
      <c r="G15" s="11">
        <f>ROUND(+'Aggregate Screens'!D116*2080,0)</f>
        <v>253510</v>
      </c>
      <c r="H15" s="13">
        <f>ROUND(+'Aggregate Screens'!AN116,0)</f>
        <v>570</v>
      </c>
      <c r="I15" s="11">
        <f t="shared" si="1"/>
        <v>444.75</v>
      </c>
      <c r="K15" s="12">
        <f t="shared" si="2"/>
        <v>-3.767093647221742E-2</v>
      </c>
    </row>
    <row r="16" spans="1:11" x14ac:dyDescent="0.2">
      <c r="B16">
        <f>+'Aggregate Screens'!A11</f>
        <v>21</v>
      </c>
      <c r="C16" t="str">
        <f>+'Aggregate Screens'!B11</f>
        <v>NEWPORT HOSPITAL AND HEALTH SERVICES</v>
      </c>
      <c r="D16" s="10">
        <f>ROUND(+'Aggregate Screens'!D11*2080,0)</f>
        <v>480605</v>
      </c>
      <c r="E16" s="13">
        <f>ROUND(+'Aggregate Screens'!AN11,0)</f>
        <v>1785</v>
      </c>
      <c r="F16" s="11">
        <f t="shared" si="0"/>
        <v>269.25</v>
      </c>
      <c r="G16" s="11">
        <f>ROUND(+'Aggregate Screens'!D117*2080,0)</f>
        <v>494874</v>
      </c>
      <c r="H16" s="13">
        <f>ROUND(+'Aggregate Screens'!AN117,0)</f>
        <v>2056</v>
      </c>
      <c r="I16" s="11">
        <f t="shared" si="1"/>
        <v>240.7</v>
      </c>
      <c r="K16" s="12">
        <f t="shared" si="2"/>
        <v>-0.10603528319405764</v>
      </c>
    </row>
    <row r="17" spans="2:11" x14ac:dyDescent="0.2">
      <c r="B17">
        <f>+'Aggregate Screens'!A12</f>
        <v>22</v>
      </c>
      <c r="C17" t="str">
        <f>+'Aggregate Screens'!B12</f>
        <v>LOURDES MEDICAL CENTER</v>
      </c>
      <c r="D17" s="10">
        <f>ROUND(+'Aggregate Screens'!D12*2080,0)</f>
        <v>1022528</v>
      </c>
      <c r="E17" s="13">
        <f>ROUND(+'Aggregate Screens'!AN12,0)</f>
        <v>5451</v>
      </c>
      <c r="F17" s="11">
        <f t="shared" si="0"/>
        <v>187.59</v>
      </c>
      <c r="G17" s="11">
        <f>ROUND(+'Aggregate Screens'!D118*2080,0)</f>
        <v>811949</v>
      </c>
      <c r="H17" s="13">
        <f>ROUND(+'Aggregate Screens'!AN118,0)</f>
        <v>5984</v>
      </c>
      <c r="I17" s="11">
        <f t="shared" si="1"/>
        <v>135.69</v>
      </c>
      <c r="K17" s="12">
        <f t="shared" si="2"/>
        <v>-0.27666719974412279</v>
      </c>
    </row>
    <row r="18" spans="2:11" x14ac:dyDescent="0.2">
      <c r="B18">
        <f>+'Aggregate Screens'!A13</f>
        <v>23</v>
      </c>
      <c r="C18" t="str">
        <f>+'Aggregate Screens'!B13</f>
        <v>THREE RIVERS HOSPITAL</v>
      </c>
      <c r="D18" s="10">
        <f>ROUND(+'Aggregate Screens'!D13*2080,0)</f>
        <v>191318</v>
      </c>
      <c r="E18" s="13">
        <f>ROUND(+'Aggregate Screens'!AN13,0)</f>
        <v>954</v>
      </c>
      <c r="F18" s="11">
        <f t="shared" si="0"/>
        <v>200.54</v>
      </c>
      <c r="G18" s="11">
        <f>ROUND(+'Aggregate Screens'!D119*2080,0)</f>
        <v>181813</v>
      </c>
      <c r="H18" s="13">
        <f>ROUND(+'Aggregate Screens'!AN119,0)</f>
        <v>991</v>
      </c>
      <c r="I18" s="11">
        <f t="shared" si="1"/>
        <v>183.46</v>
      </c>
      <c r="K18" s="12">
        <f t="shared" si="2"/>
        <v>-8.5170040889598009E-2</v>
      </c>
    </row>
    <row r="19" spans="2:11" x14ac:dyDescent="0.2">
      <c r="B19">
        <f>+'Aggregate Screens'!A14</f>
        <v>26</v>
      </c>
      <c r="C19" t="str">
        <f>+'Aggregate Screens'!B14</f>
        <v>PEACEHEALTH ST JOHN MEDICAL CENTER</v>
      </c>
      <c r="D19" s="10">
        <f>ROUND(+'Aggregate Screens'!D14*2080,0)</f>
        <v>2525286</v>
      </c>
      <c r="E19" s="13">
        <f>ROUND(+'Aggregate Screens'!AN14,0)</f>
        <v>20321</v>
      </c>
      <c r="F19" s="11">
        <f t="shared" si="0"/>
        <v>124.27</v>
      </c>
      <c r="G19" s="11">
        <f>ROUND(+'Aggregate Screens'!D120*2080,0)</f>
        <v>2592762</v>
      </c>
      <c r="H19" s="13">
        <f>ROUND(+'Aggregate Screens'!AN120,0)</f>
        <v>20706</v>
      </c>
      <c r="I19" s="11">
        <f t="shared" si="1"/>
        <v>125.22</v>
      </c>
      <c r="K19" s="12">
        <f t="shared" si="2"/>
        <v>7.6446447251952154E-3</v>
      </c>
    </row>
    <row r="20" spans="2:11" x14ac:dyDescent="0.2">
      <c r="B20">
        <f>+'Aggregate Screens'!A15</f>
        <v>29</v>
      </c>
      <c r="C20" t="str">
        <f>+'Aggregate Screens'!B15</f>
        <v>HARBORVIEW MEDICAL CENTER</v>
      </c>
      <c r="D20" s="10">
        <f>ROUND(+'Aggregate Screens'!D15*2080,0)</f>
        <v>9341987</v>
      </c>
      <c r="E20" s="13">
        <f>ROUND(+'Aggregate Screens'!AN15,0)</f>
        <v>43257</v>
      </c>
      <c r="F20" s="11">
        <f t="shared" si="0"/>
        <v>215.96</v>
      </c>
      <c r="G20" s="11">
        <f>ROUND(+'Aggregate Screens'!D121*2080,0)</f>
        <v>9314344</v>
      </c>
      <c r="H20" s="13">
        <f>ROUND(+'Aggregate Screens'!AN121,0)</f>
        <v>44458</v>
      </c>
      <c r="I20" s="11">
        <f t="shared" si="1"/>
        <v>209.51</v>
      </c>
      <c r="K20" s="12">
        <f t="shared" si="2"/>
        <v>-2.9866641970735408E-2</v>
      </c>
    </row>
    <row r="21" spans="2:11" x14ac:dyDescent="0.2">
      <c r="B21">
        <f>+'Aggregate Screens'!A16</f>
        <v>32</v>
      </c>
      <c r="C21" t="str">
        <f>+'Aggregate Screens'!B16</f>
        <v>ST JOSEPH MEDICAL CENTER</v>
      </c>
      <c r="D21" s="10">
        <f>ROUND(+'Aggregate Screens'!D16*2080,0)</f>
        <v>7040051</v>
      </c>
      <c r="E21" s="13">
        <f>ROUND(+'Aggregate Screens'!AN16,0)</f>
        <v>44012</v>
      </c>
      <c r="F21" s="11">
        <f t="shared" si="0"/>
        <v>159.96</v>
      </c>
      <c r="G21" s="11">
        <f>ROUND(+'Aggregate Screens'!D122*2080,0)</f>
        <v>6314485</v>
      </c>
      <c r="H21" s="13">
        <f>ROUND(+'Aggregate Screens'!AN122,0)</f>
        <v>45185</v>
      </c>
      <c r="I21" s="11">
        <f t="shared" si="1"/>
        <v>139.75</v>
      </c>
      <c r="K21" s="12">
        <f t="shared" si="2"/>
        <v>-0.12634408602150538</v>
      </c>
    </row>
    <row r="22" spans="2:11" x14ac:dyDescent="0.2">
      <c r="B22">
        <f>+'Aggregate Screens'!A17</f>
        <v>35</v>
      </c>
      <c r="C22" t="str">
        <f>+'Aggregate Screens'!B17</f>
        <v>ST ELIZABETH HOSPITAL</v>
      </c>
      <c r="D22" s="10">
        <f>ROUND(+'Aggregate Screens'!D17*2080,0)</f>
        <v>519064</v>
      </c>
      <c r="E22" s="13">
        <f>ROUND(+'Aggregate Screens'!AN17,0)</f>
        <v>3194</v>
      </c>
      <c r="F22" s="11">
        <f t="shared" si="0"/>
        <v>162.51</v>
      </c>
      <c r="G22" s="11">
        <f>ROUND(+'Aggregate Screens'!D123*2080,0)</f>
        <v>456165</v>
      </c>
      <c r="H22" s="13">
        <f>ROUND(+'Aggregate Screens'!AN123,0)</f>
        <v>3748</v>
      </c>
      <c r="I22" s="11">
        <f t="shared" si="1"/>
        <v>121.71</v>
      </c>
      <c r="K22" s="12">
        <f t="shared" si="2"/>
        <v>-0.2510614731401144</v>
      </c>
    </row>
    <row r="23" spans="2:11" x14ac:dyDescent="0.2">
      <c r="B23">
        <f>+'Aggregate Screens'!A18</f>
        <v>37</v>
      </c>
      <c r="C23" t="str">
        <f>+'Aggregate Screens'!B18</f>
        <v>DEACONESS HOSPITAL</v>
      </c>
      <c r="D23" s="10">
        <f>ROUND(+'Aggregate Screens'!D18*2080,0)</f>
        <v>2375547</v>
      </c>
      <c r="E23" s="13">
        <f>ROUND(+'Aggregate Screens'!AN18,0)</f>
        <v>24757</v>
      </c>
      <c r="F23" s="11">
        <f t="shared" si="0"/>
        <v>95.95</v>
      </c>
      <c r="G23" s="11">
        <f>ROUND(+'Aggregate Screens'!D124*2080,0)</f>
        <v>2656493</v>
      </c>
      <c r="H23" s="13">
        <f>ROUND(+'Aggregate Screens'!AN124,0)</f>
        <v>24271</v>
      </c>
      <c r="I23" s="11">
        <f t="shared" si="1"/>
        <v>109.45</v>
      </c>
      <c r="K23" s="12">
        <f t="shared" si="2"/>
        <v>0.14069828035435128</v>
      </c>
    </row>
    <row r="24" spans="2:11" x14ac:dyDescent="0.2">
      <c r="B24">
        <f>+'Aggregate Screens'!A19</f>
        <v>38</v>
      </c>
      <c r="C24" t="str">
        <f>+'Aggregate Screens'!B19</f>
        <v>OLYMPIC MEDICAL CENTER</v>
      </c>
      <c r="D24" s="10">
        <f>ROUND(+'Aggregate Screens'!D19*2080,0)</f>
        <v>2076464</v>
      </c>
      <c r="E24" s="13">
        <f>ROUND(+'Aggregate Screens'!AN19,0)</f>
        <v>15106</v>
      </c>
      <c r="F24" s="11">
        <f t="shared" si="0"/>
        <v>137.46</v>
      </c>
      <c r="G24" s="11">
        <f>ROUND(+'Aggregate Screens'!D125*2080,0)</f>
        <v>2179050</v>
      </c>
      <c r="H24" s="13">
        <f>ROUND(+'Aggregate Screens'!AN125,0)</f>
        <v>14864</v>
      </c>
      <c r="I24" s="11">
        <f t="shared" si="1"/>
        <v>146.6</v>
      </c>
      <c r="K24" s="12">
        <f t="shared" si="2"/>
        <v>6.6492070420485883E-2</v>
      </c>
    </row>
    <row r="25" spans="2:11" x14ac:dyDescent="0.2">
      <c r="B25">
        <f>+'Aggregate Screens'!A20</f>
        <v>39</v>
      </c>
      <c r="C25" t="str">
        <f>+'Aggregate Screens'!B20</f>
        <v>TRIOS HEALTH</v>
      </c>
      <c r="D25" s="10">
        <f>ROUND(+'Aggregate Screens'!D20*2080,0)</f>
        <v>1942574</v>
      </c>
      <c r="E25" s="13">
        <f>ROUND(+'Aggregate Screens'!AN20,0)</f>
        <v>14697</v>
      </c>
      <c r="F25" s="11">
        <f t="shared" si="0"/>
        <v>132.16999999999999</v>
      </c>
      <c r="G25" s="11">
        <f>ROUND(+'Aggregate Screens'!D126*2080,0)</f>
        <v>2067853</v>
      </c>
      <c r="H25" s="13">
        <f>ROUND(+'Aggregate Screens'!AN126,0)</f>
        <v>15632</v>
      </c>
      <c r="I25" s="11">
        <f t="shared" si="1"/>
        <v>132.28</v>
      </c>
      <c r="K25" s="12">
        <f t="shared" si="2"/>
        <v>8.3226148142556688E-4</v>
      </c>
    </row>
    <row r="26" spans="2:11" x14ac:dyDescent="0.2">
      <c r="B26">
        <f>+'Aggregate Screens'!A21</f>
        <v>42</v>
      </c>
      <c r="C26" t="str">
        <f>+'Aggregate Screens'!B21</f>
        <v>SHRINE HOSPITAL SPOKANE</v>
      </c>
      <c r="D26" s="10">
        <f>ROUND(+'Aggregate Screens'!D21*2080,0)</f>
        <v>0</v>
      </c>
      <c r="E26" s="13">
        <f>ROUND(+'Aggregate Screens'!AN21,0)</f>
        <v>0</v>
      </c>
      <c r="F26" s="11" t="e">
        <f t="shared" si="0"/>
        <v>#DIV/0!</v>
      </c>
      <c r="G26" s="11">
        <f>ROUND(+'Aggregate Screens'!D127*2080,0)</f>
        <v>279635</v>
      </c>
      <c r="H26" s="13">
        <f>ROUND(+'Aggregate Screens'!AN127,0)</f>
        <v>1048</v>
      </c>
      <c r="I26" s="11">
        <f t="shared" si="1"/>
        <v>266.83</v>
      </c>
      <c r="K26" s="12" t="str">
        <f t="shared" si="2"/>
        <v/>
      </c>
    </row>
    <row r="27" spans="2:11" x14ac:dyDescent="0.2">
      <c r="B27">
        <f>+'Aggregate Screens'!A22</f>
        <v>43</v>
      </c>
      <c r="C27" t="str">
        <f>+'Aggregate Screens'!B22</f>
        <v>WALLA WALLA GENERAL HOSPITAL</v>
      </c>
      <c r="D27" s="10">
        <f>ROUND(+'Aggregate Screens'!D22*2080,0)</f>
        <v>709259</v>
      </c>
      <c r="E27" s="13">
        <f>ROUND(+'Aggregate Screens'!AN22,0)</f>
        <v>4733</v>
      </c>
      <c r="F27" s="11">
        <f t="shared" si="0"/>
        <v>149.85</v>
      </c>
      <c r="G27" s="11">
        <f>ROUND(+'Aggregate Screens'!D128*2080,0)</f>
        <v>0</v>
      </c>
      <c r="H27" s="13">
        <f>ROUND(+'Aggregate Screens'!AN128,0)</f>
        <v>0</v>
      </c>
      <c r="I27" s="11" t="e">
        <f t="shared" si="1"/>
        <v>#DIV/0!</v>
      </c>
      <c r="K27" s="12" t="str">
        <f t="shared" si="2"/>
        <v/>
      </c>
    </row>
    <row r="28" spans="2:11" x14ac:dyDescent="0.2">
      <c r="B28">
        <f>+'Aggregate Screens'!A23</f>
        <v>45</v>
      </c>
      <c r="C28" t="str">
        <f>+'Aggregate Screens'!B23</f>
        <v>COLUMBIA BASIN HOSPITAL</v>
      </c>
      <c r="D28" s="10">
        <f>ROUND(+'Aggregate Screens'!D23*2080,0)</f>
        <v>293322</v>
      </c>
      <c r="E28" s="13">
        <f>ROUND(+'Aggregate Screens'!AN23,0)</f>
        <v>1095</v>
      </c>
      <c r="F28" s="11">
        <f t="shared" si="0"/>
        <v>267.87</v>
      </c>
      <c r="G28" s="11">
        <f>ROUND(+'Aggregate Screens'!D129*2080,0)</f>
        <v>295734</v>
      </c>
      <c r="H28" s="13">
        <f>ROUND(+'Aggregate Screens'!AN129,0)</f>
        <v>870</v>
      </c>
      <c r="I28" s="11">
        <f t="shared" si="1"/>
        <v>339.92</v>
      </c>
      <c r="K28" s="12">
        <f t="shared" si="2"/>
        <v>0.26897375592638229</v>
      </c>
    </row>
    <row r="29" spans="2:11" x14ac:dyDescent="0.2">
      <c r="B29">
        <f>+'Aggregate Screens'!A24</f>
        <v>46</v>
      </c>
      <c r="C29" t="str">
        <f>+'Aggregate Screens'!B24</f>
        <v>PMH MEDICAL CENTER</v>
      </c>
      <c r="D29" s="10">
        <f>ROUND(+'Aggregate Screens'!D24*2080,0)</f>
        <v>0</v>
      </c>
      <c r="E29" s="13">
        <f>ROUND(+'Aggregate Screens'!AN24,0)</f>
        <v>0</v>
      </c>
      <c r="F29" s="11" t="e">
        <f t="shared" si="0"/>
        <v>#DIV/0!</v>
      </c>
      <c r="G29" s="11">
        <f>ROUND(+'Aggregate Screens'!D130*2080,0)</f>
        <v>497557</v>
      </c>
      <c r="H29" s="13">
        <f>ROUND(+'Aggregate Screens'!AN130,0)</f>
        <v>2267</v>
      </c>
      <c r="I29" s="11">
        <f t="shared" si="1"/>
        <v>219.48</v>
      </c>
      <c r="K29" s="12" t="str">
        <f t="shared" si="2"/>
        <v/>
      </c>
    </row>
    <row r="30" spans="2:11" x14ac:dyDescent="0.2">
      <c r="B30">
        <f>+'Aggregate Screens'!A25</f>
        <v>50</v>
      </c>
      <c r="C30" t="str">
        <f>+'Aggregate Screens'!B25</f>
        <v>PROVIDENCE ST MARY MEDICAL CENTER</v>
      </c>
      <c r="D30" s="10">
        <f>ROUND(+'Aggregate Screens'!D25*2080,0)</f>
        <v>1202968</v>
      </c>
      <c r="E30" s="13">
        <f>ROUND(+'Aggregate Screens'!AN25,0)</f>
        <v>11987</v>
      </c>
      <c r="F30" s="11">
        <f t="shared" si="0"/>
        <v>100.36</v>
      </c>
      <c r="G30" s="11">
        <f>ROUND(+'Aggregate Screens'!D131*2080,0)</f>
        <v>1320301</v>
      </c>
      <c r="H30" s="13">
        <f>ROUND(+'Aggregate Screens'!AN131,0)</f>
        <v>13181</v>
      </c>
      <c r="I30" s="11">
        <f t="shared" si="1"/>
        <v>100.17</v>
      </c>
      <c r="K30" s="12">
        <f t="shared" si="2"/>
        <v>-1.8931845356715549E-3</v>
      </c>
    </row>
    <row r="31" spans="2:11" x14ac:dyDescent="0.2">
      <c r="B31">
        <f>+'Aggregate Screens'!A26</f>
        <v>54</v>
      </c>
      <c r="C31" t="str">
        <f>+'Aggregate Screens'!B26</f>
        <v>FORKS COMMUNITY HOSPITAL</v>
      </c>
      <c r="D31" s="10">
        <f>ROUND(+'Aggregate Screens'!D26*2080,0)</f>
        <v>429229</v>
      </c>
      <c r="E31" s="13">
        <f>ROUND(+'Aggregate Screens'!AN26,0)</f>
        <v>1330</v>
      </c>
      <c r="F31" s="11">
        <f t="shared" si="0"/>
        <v>322.73</v>
      </c>
      <c r="G31" s="11">
        <f>ROUND(+'Aggregate Screens'!D132*2080,0)</f>
        <v>423634</v>
      </c>
      <c r="H31" s="13">
        <f>ROUND(+'Aggregate Screens'!AN132,0)</f>
        <v>1304</v>
      </c>
      <c r="I31" s="11">
        <f t="shared" si="1"/>
        <v>324.87</v>
      </c>
      <c r="K31" s="12">
        <f t="shared" si="2"/>
        <v>6.6309298794657856E-3</v>
      </c>
    </row>
    <row r="32" spans="2:11" x14ac:dyDescent="0.2">
      <c r="B32">
        <f>+'Aggregate Screens'!A27</f>
        <v>56</v>
      </c>
      <c r="C32" t="str">
        <f>+'Aggregate Screens'!B27</f>
        <v>WILLAPA HARBOR HOSPITAL</v>
      </c>
      <c r="D32" s="10">
        <f>ROUND(+'Aggregate Screens'!D27*2080,0)</f>
        <v>255528</v>
      </c>
      <c r="E32" s="13">
        <f>ROUND(+'Aggregate Screens'!AN27,0)</f>
        <v>1037</v>
      </c>
      <c r="F32" s="11">
        <f t="shared" si="0"/>
        <v>246.41</v>
      </c>
      <c r="G32" s="11">
        <f>ROUND(+'Aggregate Screens'!D133*2080,0)</f>
        <v>277139</v>
      </c>
      <c r="H32" s="13">
        <f>ROUND(+'Aggregate Screens'!AN133,0)</f>
        <v>1121</v>
      </c>
      <c r="I32" s="11">
        <f t="shared" si="1"/>
        <v>247.22</v>
      </c>
      <c r="K32" s="12">
        <f t="shared" si="2"/>
        <v>3.2872042530740497E-3</v>
      </c>
    </row>
    <row r="33" spans="2:11" x14ac:dyDescent="0.2">
      <c r="B33">
        <f>+'Aggregate Screens'!A28</f>
        <v>58</v>
      </c>
      <c r="C33" t="str">
        <f>+'Aggregate Screens'!B28</f>
        <v>YAKIMA VALLEY MEMORIAL HOSPITAL</v>
      </c>
      <c r="D33" s="10">
        <f>ROUND(+'Aggregate Screens'!D28*2080,0)</f>
        <v>3838162</v>
      </c>
      <c r="E33" s="13">
        <f>ROUND(+'Aggregate Screens'!AN28,0)</f>
        <v>34975</v>
      </c>
      <c r="F33" s="11">
        <f t="shared" si="0"/>
        <v>109.74</v>
      </c>
      <c r="G33" s="11">
        <f>ROUND(+'Aggregate Screens'!D134*2080,0)</f>
        <v>3938917</v>
      </c>
      <c r="H33" s="13">
        <f>ROUND(+'Aggregate Screens'!AN134,0)</f>
        <v>33577</v>
      </c>
      <c r="I33" s="11">
        <f t="shared" si="1"/>
        <v>117.31</v>
      </c>
      <c r="K33" s="12">
        <f t="shared" si="2"/>
        <v>6.8981228357936963E-2</v>
      </c>
    </row>
    <row r="34" spans="2:11" x14ac:dyDescent="0.2">
      <c r="B34">
        <f>+'Aggregate Screens'!A29</f>
        <v>63</v>
      </c>
      <c r="C34" t="str">
        <f>+'Aggregate Screens'!B29</f>
        <v>GRAYS HARBOR COMMUNITY HOSPITAL</v>
      </c>
      <c r="D34" s="10">
        <f>ROUND(+'Aggregate Screens'!D29*2080,0)</f>
        <v>1262622</v>
      </c>
      <c r="E34" s="13">
        <f>ROUND(+'Aggregate Screens'!AN29,0)</f>
        <v>10620</v>
      </c>
      <c r="F34" s="11">
        <f t="shared" si="0"/>
        <v>118.89</v>
      </c>
      <c r="G34" s="11">
        <f>ROUND(+'Aggregate Screens'!D135*2080,0)</f>
        <v>1292054</v>
      </c>
      <c r="H34" s="13">
        <f>ROUND(+'Aggregate Screens'!AN135,0)</f>
        <v>10489</v>
      </c>
      <c r="I34" s="11">
        <f t="shared" si="1"/>
        <v>123.18</v>
      </c>
      <c r="K34" s="12">
        <f t="shared" si="2"/>
        <v>3.6083774917991418E-2</v>
      </c>
    </row>
    <row r="35" spans="2:11" x14ac:dyDescent="0.2">
      <c r="B35">
        <f>+'Aggregate Screens'!A30</f>
        <v>78</v>
      </c>
      <c r="C35" t="str">
        <f>+'Aggregate Screens'!B30</f>
        <v>SAMARITAN HEALTHCARE</v>
      </c>
      <c r="D35" s="10">
        <f>ROUND(+'Aggregate Screens'!D30*2080,0)</f>
        <v>882918</v>
      </c>
      <c r="E35" s="13">
        <f>ROUND(+'Aggregate Screens'!AN30,0)</f>
        <v>5534</v>
      </c>
      <c r="F35" s="11">
        <f t="shared" si="0"/>
        <v>159.54</v>
      </c>
      <c r="G35" s="11">
        <f>ROUND(+'Aggregate Screens'!D136*2080,0)</f>
        <v>897562</v>
      </c>
      <c r="H35" s="13">
        <f>ROUND(+'Aggregate Screens'!AN136,0)</f>
        <v>5523</v>
      </c>
      <c r="I35" s="11">
        <f t="shared" si="1"/>
        <v>162.51</v>
      </c>
      <c r="K35" s="12">
        <f t="shared" si="2"/>
        <v>1.8616021060549048E-2</v>
      </c>
    </row>
    <row r="36" spans="2:11" x14ac:dyDescent="0.2">
      <c r="B36">
        <f>+'Aggregate Screens'!A31</f>
        <v>79</v>
      </c>
      <c r="C36" t="str">
        <f>+'Aggregate Screens'!B31</f>
        <v>OCEAN BEACH HOSPITAL</v>
      </c>
      <c r="D36" s="10">
        <f>ROUND(+'Aggregate Screens'!D31*2080,0)</f>
        <v>274539</v>
      </c>
      <c r="E36" s="13">
        <f>ROUND(+'Aggregate Screens'!AN31,0)</f>
        <v>5958</v>
      </c>
      <c r="F36" s="11">
        <f t="shared" si="0"/>
        <v>46.08</v>
      </c>
      <c r="G36" s="11">
        <f>ROUND(+'Aggregate Screens'!D137*2080,0)</f>
        <v>257421</v>
      </c>
      <c r="H36" s="13">
        <f>ROUND(+'Aggregate Screens'!AN137,0)</f>
        <v>5110</v>
      </c>
      <c r="I36" s="11">
        <f t="shared" si="1"/>
        <v>50.38</v>
      </c>
      <c r="K36" s="12">
        <f t="shared" si="2"/>
        <v>9.3315972222222321E-2</v>
      </c>
    </row>
    <row r="37" spans="2:11" x14ac:dyDescent="0.2">
      <c r="B37">
        <f>+'Aggregate Screens'!A32</f>
        <v>80</v>
      </c>
      <c r="C37" t="str">
        <f>+'Aggregate Screens'!B32</f>
        <v>ODESSA MEMORIAL HEALTHCARE CENTER</v>
      </c>
      <c r="D37" s="10">
        <f>ROUND(+'Aggregate Screens'!D32*2080,0)</f>
        <v>138486</v>
      </c>
      <c r="E37" s="13">
        <f>ROUND(+'Aggregate Screens'!AN32,0)</f>
        <v>63</v>
      </c>
      <c r="F37" s="11">
        <f t="shared" si="0"/>
        <v>2198.19</v>
      </c>
      <c r="G37" s="11">
        <f>ROUND(+'Aggregate Screens'!D138*2080,0)</f>
        <v>138050</v>
      </c>
      <c r="H37" s="13">
        <f>ROUND(+'Aggregate Screens'!AN138,0)</f>
        <v>71</v>
      </c>
      <c r="I37" s="11">
        <f t="shared" si="1"/>
        <v>1944.37</v>
      </c>
      <c r="K37" s="12">
        <f t="shared" si="2"/>
        <v>-0.1154677257197968</v>
      </c>
    </row>
    <row r="38" spans="2:11" x14ac:dyDescent="0.2">
      <c r="B38">
        <f>+'Aggregate Screens'!A33</f>
        <v>81</v>
      </c>
      <c r="C38" t="str">
        <f>+'Aggregate Screens'!B33</f>
        <v>MULTICARE GOOD SAMARITAN</v>
      </c>
      <c r="D38" s="10">
        <f>ROUND(+'Aggregate Screens'!D33*2080,0)</f>
        <v>5317395</v>
      </c>
      <c r="E38" s="13">
        <f>ROUND(+'Aggregate Screens'!AN33,0)</f>
        <v>25027</v>
      </c>
      <c r="F38" s="11">
        <f t="shared" si="0"/>
        <v>212.47</v>
      </c>
      <c r="G38" s="11">
        <f>ROUND(+'Aggregate Screens'!D139*2080,0)</f>
        <v>4306682</v>
      </c>
      <c r="H38" s="13">
        <f>ROUND(+'Aggregate Screens'!AN139,0)</f>
        <v>31723</v>
      </c>
      <c r="I38" s="11">
        <f t="shared" si="1"/>
        <v>135.76</v>
      </c>
      <c r="K38" s="12">
        <f t="shared" si="2"/>
        <v>-0.3610392055348991</v>
      </c>
    </row>
    <row r="39" spans="2:11" x14ac:dyDescent="0.2">
      <c r="B39">
        <f>+'Aggregate Screens'!A34</f>
        <v>82</v>
      </c>
      <c r="C39" t="str">
        <f>+'Aggregate Screens'!B34</f>
        <v>GARFIELD COUNTY MEMORIAL HOSPITAL</v>
      </c>
      <c r="D39" s="10">
        <f>ROUND(+'Aggregate Screens'!D34*2080,0)</f>
        <v>135949</v>
      </c>
      <c r="E39" s="13">
        <f>ROUND(+'Aggregate Screens'!AN34,0)</f>
        <v>137</v>
      </c>
      <c r="F39" s="11">
        <f t="shared" si="0"/>
        <v>992.33</v>
      </c>
      <c r="G39" s="11">
        <f>ROUND(+'Aggregate Screens'!D140*2080,0)</f>
        <v>0</v>
      </c>
      <c r="H39" s="13">
        <f>ROUND(+'Aggregate Screens'!AN140,0)</f>
        <v>0</v>
      </c>
      <c r="I39" s="11" t="e">
        <f t="shared" si="1"/>
        <v>#DIV/0!</v>
      </c>
      <c r="K39" s="12" t="str">
        <f t="shared" si="2"/>
        <v/>
      </c>
    </row>
    <row r="40" spans="2:11" x14ac:dyDescent="0.2">
      <c r="B40">
        <f>+'Aggregate Screens'!A35</f>
        <v>84</v>
      </c>
      <c r="C40" t="str">
        <f>+'Aggregate Screens'!B35</f>
        <v>PROVIDENCE REGIONAL MEDICAL CENTER EVERETT</v>
      </c>
      <c r="D40" s="10">
        <f>ROUND(+'Aggregate Screens'!D35*2080,0)</f>
        <v>5613691</v>
      </c>
      <c r="E40" s="13">
        <f>ROUND(+'Aggregate Screens'!AN35,0)</f>
        <v>44491</v>
      </c>
      <c r="F40" s="11">
        <f t="shared" si="0"/>
        <v>126.18</v>
      </c>
      <c r="G40" s="11">
        <f>ROUND(+'Aggregate Screens'!D141*2080,0)</f>
        <v>5917600</v>
      </c>
      <c r="H40" s="13">
        <f>ROUND(+'Aggregate Screens'!AN141,0)</f>
        <v>49341</v>
      </c>
      <c r="I40" s="11">
        <f t="shared" si="1"/>
        <v>119.93</v>
      </c>
      <c r="K40" s="12">
        <f t="shared" si="2"/>
        <v>-4.9532414011729253E-2</v>
      </c>
    </row>
    <row r="41" spans="2:11" x14ac:dyDescent="0.2">
      <c r="B41">
        <f>+'Aggregate Screens'!A36</f>
        <v>85</v>
      </c>
      <c r="C41" t="str">
        <f>+'Aggregate Screens'!B36</f>
        <v>JEFFERSON HEALTHCARE</v>
      </c>
      <c r="D41" s="10">
        <f>ROUND(+'Aggregate Screens'!D36*2080,0)</f>
        <v>882440</v>
      </c>
      <c r="E41" s="13">
        <f>ROUND(+'Aggregate Screens'!AN36,0)</f>
        <v>5349</v>
      </c>
      <c r="F41" s="11">
        <f t="shared" si="0"/>
        <v>164.97</v>
      </c>
      <c r="G41" s="11">
        <f>ROUND(+'Aggregate Screens'!D142*2080,0)</f>
        <v>943010</v>
      </c>
      <c r="H41" s="13">
        <f>ROUND(+'Aggregate Screens'!AN142,0)</f>
        <v>5526</v>
      </c>
      <c r="I41" s="11">
        <f t="shared" si="1"/>
        <v>170.65</v>
      </c>
      <c r="K41" s="12">
        <f t="shared" si="2"/>
        <v>3.4430502515608863E-2</v>
      </c>
    </row>
    <row r="42" spans="2:11" x14ac:dyDescent="0.2">
      <c r="B42">
        <f>+'Aggregate Screens'!A37</f>
        <v>96</v>
      </c>
      <c r="C42" t="str">
        <f>+'Aggregate Screens'!B37</f>
        <v>SKYLINE HOSPITAL</v>
      </c>
      <c r="D42" s="10">
        <f>ROUND(+'Aggregate Screens'!D37*2080,0)</f>
        <v>227219</v>
      </c>
      <c r="E42" s="13">
        <f>ROUND(+'Aggregate Screens'!AN37,0)</f>
        <v>939</v>
      </c>
      <c r="F42" s="11">
        <f t="shared" si="0"/>
        <v>241.98</v>
      </c>
      <c r="G42" s="11">
        <f>ROUND(+'Aggregate Screens'!D143*2080,0)</f>
        <v>233272</v>
      </c>
      <c r="H42" s="13">
        <f>ROUND(+'Aggregate Screens'!AN143,0)</f>
        <v>1018</v>
      </c>
      <c r="I42" s="11">
        <f t="shared" si="1"/>
        <v>229.15</v>
      </c>
      <c r="K42" s="12">
        <f t="shared" si="2"/>
        <v>-5.3020910819075895E-2</v>
      </c>
    </row>
    <row r="43" spans="2:11" x14ac:dyDescent="0.2">
      <c r="B43">
        <f>+'Aggregate Screens'!A38</f>
        <v>102</v>
      </c>
      <c r="C43" t="str">
        <f>+'Aggregate Screens'!B38</f>
        <v>YAKIMA REGIONAL MEDICAL AND CARDIAC CENTER</v>
      </c>
      <c r="D43" s="10">
        <f>ROUND(+'Aggregate Screens'!D38*2080,0)</f>
        <v>1131728</v>
      </c>
      <c r="E43" s="13">
        <f>ROUND(+'Aggregate Screens'!AN38,0)</f>
        <v>11248</v>
      </c>
      <c r="F43" s="11">
        <f t="shared" si="0"/>
        <v>100.62</v>
      </c>
      <c r="G43" s="11">
        <f>ROUND(+'Aggregate Screens'!D144*2080,0)</f>
        <v>1071200</v>
      </c>
      <c r="H43" s="13">
        <f>ROUND(+'Aggregate Screens'!AN144,0)</f>
        <v>10343</v>
      </c>
      <c r="I43" s="11">
        <f t="shared" si="1"/>
        <v>103.57</v>
      </c>
      <c r="K43" s="12">
        <f t="shared" si="2"/>
        <v>2.9318226992645524E-2</v>
      </c>
    </row>
    <row r="44" spans="2:11" x14ac:dyDescent="0.2">
      <c r="B44">
        <f>+'Aggregate Screens'!A39</f>
        <v>104</v>
      </c>
      <c r="C44" t="str">
        <f>+'Aggregate Screens'!B39</f>
        <v>VALLEY GENERAL HOSPITAL</v>
      </c>
      <c r="D44" s="10">
        <f>ROUND(+'Aggregate Screens'!D39*2080,0)</f>
        <v>0</v>
      </c>
      <c r="E44" s="13">
        <f>ROUND(+'Aggregate Screens'!AN39,0)</f>
        <v>0</v>
      </c>
      <c r="F44" s="11" t="e">
        <f t="shared" si="0"/>
        <v>#DIV/0!</v>
      </c>
      <c r="G44" s="11">
        <f>ROUND(+'Aggregate Screens'!D145*2080,0)</f>
        <v>0</v>
      </c>
      <c r="H44" s="13">
        <f>ROUND(+'Aggregate Screens'!AN145,0)</f>
        <v>3891</v>
      </c>
      <c r="I44" s="11">
        <f t="shared" si="1"/>
        <v>0</v>
      </c>
      <c r="K44" s="12" t="str">
        <f t="shared" si="2"/>
        <v/>
      </c>
    </row>
    <row r="45" spans="2:11" x14ac:dyDescent="0.2">
      <c r="B45">
        <f>+'Aggregate Screens'!A40</f>
        <v>106</v>
      </c>
      <c r="C45" t="str">
        <f>+'Aggregate Screens'!B40</f>
        <v>CASCADE VALLEY HOSPITAL</v>
      </c>
      <c r="D45" s="10">
        <f>ROUND(+'Aggregate Screens'!D40*2080,0)</f>
        <v>567216</v>
      </c>
      <c r="E45" s="13">
        <f>ROUND(+'Aggregate Screens'!AN40,0)</f>
        <v>3954</v>
      </c>
      <c r="F45" s="11">
        <f t="shared" si="0"/>
        <v>143.44999999999999</v>
      </c>
      <c r="G45" s="11">
        <f>ROUND(+'Aggregate Screens'!D146*2080,0)</f>
        <v>0</v>
      </c>
      <c r="H45" s="13">
        <f>ROUND(+'Aggregate Screens'!AN146,0)</f>
        <v>4405</v>
      </c>
      <c r="I45" s="11">
        <f t="shared" si="1"/>
        <v>0</v>
      </c>
      <c r="K45" s="12" t="str">
        <f t="shared" si="2"/>
        <v/>
      </c>
    </row>
    <row r="46" spans="2:11" x14ac:dyDescent="0.2">
      <c r="B46">
        <f>+'Aggregate Screens'!A41</f>
        <v>107</v>
      </c>
      <c r="C46" t="str">
        <f>+'Aggregate Screens'!B41</f>
        <v>NORTH VALLEY HOSPITAL</v>
      </c>
      <c r="D46" s="10">
        <f>ROUND(+'Aggregate Screens'!D41*2080,0)</f>
        <v>368576</v>
      </c>
      <c r="E46" s="13">
        <f>ROUND(+'Aggregate Screens'!AN41,0)</f>
        <v>2386</v>
      </c>
      <c r="F46" s="11">
        <f t="shared" si="0"/>
        <v>154.47</v>
      </c>
      <c r="G46" s="11">
        <f>ROUND(+'Aggregate Screens'!D147*2080,0)</f>
        <v>359674</v>
      </c>
      <c r="H46" s="13">
        <f>ROUND(+'Aggregate Screens'!AN147,0)</f>
        <v>1964</v>
      </c>
      <c r="I46" s="11">
        <f t="shared" si="1"/>
        <v>183.13</v>
      </c>
      <c r="K46" s="12">
        <f t="shared" si="2"/>
        <v>0.18553764485013269</v>
      </c>
    </row>
    <row r="47" spans="2:11" x14ac:dyDescent="0.2">
      <c r="B47">
        <f>+'Aggregate Screens'!A42</f>
        <v>108</v>
      </c>
      <c r="C47" t="str">
        <f>+'Aggregate Screens'!B42</f>
        <v>TRI-STATE MEMORIAL HOSPITAL</v>
      </c>
      <c r="D47" s="10">
        <f>ROUND(+'Aggregate Screens'!D42*2080,0)</f>
        <v>767437</v>
      </c>
      <c r="E47" s="13">
        <f>ROUND(+'Aggregate Screens'!AN42,0)</f>
        <v>5563</v>
      </c>
      <c r="F47" s="11">
        <f t="shared" si="0"/>
        <v>137.94999999999999</v>
      </c>
      <c r="G47" s="11">
        <f>ROUND(+'Aggregate Screens'!D148*2080,0)</f>
        <v>812594</v>
      </c>
      <c r="H47" s="13">
        <f>ROUND(+'Aggregate Screens'!AN148,0)</f>
        <v>5524</v>
      </c>
      <c r="I47" s="11">
        <f t="shared" si="1"/>
        <v>147.1</v>
      </c>
      <c r="K47" s="12">
        <f t="shared" si="2"/>
        <v>6.6328379847770957E-2</v>
      </c>
    </row>
    <row r="48" spans="2:11" x14ac:dyDescent="0.2">
      <c r="B48">
        <f>+'Aggregate Screens'!A43</f>
        <v>111</v>
      </c>
      <c r="C48" t="str">
        <f>+'Aggregate Screens'!B43</f>
        <v>EAST ADAMS RURAL HEALTHCARE</v>
      </c>
      <c r="D48" s="10">
        <f>ROUND(+'Aggregate Screens'!D43*2080,0)</f>
        <v>81453</v>
      </c>
      <c r="E48" s="13">
        <f>ROUND(+'Aggregate Screens'!AN43,0)</f>
        <v>447</v>
      </c>
      <c r="F48" s="11">
        <f t="shared" si="0"/>
        <v>182.22</v>
      </c>
      <c r="G48" s="11">
        <f>ROUND(+'Aggregate Screens'!D149*2080,0)</f>
        <v>131186</v>
      </c>
      <c r="H48" s="13">
        <f>ROUND(+'Aggregate Screens'!AN149,0)</f>
        <v>621</v>
      </c>
      <c r="I48" s="11">
        <f t="shared" si="1"/>
        <v>211.25</v>
      </c>
      <c r="K48" s="12">
        <f t="shared" si="2"/>
        <v>0.15931291845022511</v>
      </c>
    </row>
    <row r="49" spans="2:11" x14ac:dyDescent="0.2">
      <c r="B49">
        <f>+'Aggregate Screens'!A44</f>
        <v>125</v>
      </c>
      <c r="C49" t="str">
        <f>+'Aggregate Screens'!B44</f>
        <v>OTHELLO COMMUNITY HOSPITAL</v>
      </c>
      <c r="D49" s="10">
        <f>ROUND(+'Aggregate Screens'!D44*2080,0)</f>
        <v>0</v>
      </c>
      <c r="E49" s="13">
        <f>ROUND(+'Aggregate Screens'!AN44,0)</f>
        <v>0</v>
      </c>
      <c r="F49" s="11" t="e">
        <f t="shared" si="0"/>
        <v>#DIV/0!</v>
      </c>
      <c r="G49" s="11">
        <f>ROUND(+'Aggregate Screens'!D150*2080,0)</f>
        <v>0</v>
      </c>
      <c r="H49" s="13">
        <f>ROUND(+'Aggregate Screens'!AN150,0)</f>
        <v>0</v>
      </c>
      <c r="I49" s="11" t="e">
        <f t="shared" si="1"/>
        <v>#DIV/0!</v>
      </c>
      <c r="K49" s="12" t="str">
        <f t="shared" si="2"/>
        <v/>
      </c>
    </row>
    <row r="50" spans="2:11" x14ac:dyDescent="0.2">
      <c r="B50">
        <f>+'Aggregate Screens'!A45</f>
        <v>126</v>
      </c>
      <c r="C50" t="str">
        <f>+'Aggregate Screens'!B45</f>
        <v>HIGHLINE MEDICAL CENTER</v>
      </c>
      <c r="D50" s="10">
        <f>ROUND(+'Aggregate Screens'!D45*2080,0)</f>
        <v>1972859</v>
      </c>
      <c r="E50" s="13">
        <f>ROUND(+'Aggregate Screens'!AN45,0)</f>
        <v>17824</v>
      </c>
      <c r="F50" s="11">
        <f t="shared" si="0"/>
        <v>110.69</v>
      </c>
      <c r="G50" s="11">
        <f>ROUND(+'Aggregate Screens'!D151*2080,0)</f>
        <v>1822226</v>
      </c>
      <c r="H50" s="13">
        <f>ROUND(+'Aggregate Screens'!AN151,0)</f>
        <v>14611</v>
      </c>
      <c r="I50" s="11">
        <f t="shared" si="1"/>
        <v>124.72</v>
      </c>
      <c r="K50" s="12">
        <f t="shared" si="2"/>
        <v>0.12675038395519023</v>
      </c>
    </row>
    <row r="51" spans="2:11" x14ac:dyDescent="0.2">
      <c r="B51">
        <f>+'Aggregate Screens'!A46</f>
        <v>128</v>
      </c>
      <c r="C51" t="str">
        <f>+'Aggregate Screens'!B46</f>
        <v>UNIVERSITY OF WASHINGTON MEDICAL CENTER</v>
      </c>
      <c r="D51" s="10">
        <f>ROUND(+'Aggregate Screens'!D46*2080,0)</f>
        <v>9086979</v>
      </c>
      <c r="E51" s="13">
        <f>ROUND(+'Aggregate Screens'!AN46,0)</f>
        <v>53381</v>
      </c>
      <c r="F51" s="11">
        <f t="shared" si="0"/>
        <v>170.23</v>
      </c>
      <c r="G51" s="11">
        <f>ROUND(+'Aggregate Screens'!D152*2080,0)</f>
        <v>9356048</v>
      </c>
      <c r="H51" s="13">
        <f>ROUND(+'Aggregate Screens'!AN152,0)</f>
        <v>58058</v>
      </c>
      <c r="I51" s="11">
        <f t="shared" si="1"/>
        <v>161.15</v>
      </c>
      <c r="K51" s="12">
        <f t="shared" si="2"/>
        <v>-5.3339599365564094E-2</v>
      </c>
    </row>
    <row r="52" spans="2:11" x14ac:dyDescent="0.2">
      <c r="B52">
        <f>+'Aggregate Screens'!A47</f>
        <v>129</v>
      </c>
      <c r="C52" t="str">
        <f>+'Aggregate Screens'!B47</f>
        <v>QUINCY VALLEY MEDICAL CENTER</v>
      </c>
      <c r="D52" s="10">
        <f>ROUND(+'Aggregate Screens'!D47*2080,0)</f>
        <v>0</v>
      </c>
      <c r="E52" s="13">
        <f>ROUND(+'Aggregate Screens'!AN47,0)</f>
        <v>0</v>
      </c>
      <c r="F52" s="11" t="e">
        <f t="shared" si="0"/>
        <v>#DIV/0!</v>
      </c>
      <c r="G52" s="11">
        <f>ROUND(+'Aggregate Screens'!D153*2080,0)</f>
        <v>185515</v>
      </c>
      <c r="H52" s="13">
        <f>ROUND(+'Aggregate Screens'!AN153,0)</f>
        <v>255</v>
      </c>
      <c r="I52" s="11">
        <f t="shared" si="1"/>
        <v>727.51</v>
      </c>
      <c r="K52" s="12" t="str">
        <f t="shared" si="2"/>
        <v/>
      </c>
    </row>
    <row r="53" spans="2:11" x14ac:dyDescent="0.2">
      <c r="B53">
        <f>+'Aggregate Screens'!A48</f>
        <v>130</v>
      </c>
      <c r="C53" t="str">
        <f>+'Aggregate Screens'!B48</f>
        <v>UW MEDICINE/NORTHWEST HOSPITAL</v>
      </c>
      <c r="D53" s="10">
        <f>ROUND(+'Aggregate Screens'!D48*2080,0)</f>
        <v>3563269</v>
      </c>
      <c r="E53" s="13">
        <f>ROUND(+'Aggregate Screens'!AN48,0)</f>
        <v>23240</v>
      </c>
      <c r="F53" s="11">
        <f t="shared" si="0"/>
        <v>153.32</v>
      </c>
      <c r="G53" s="11">
        <f>ROUND(+'Aggregate Screens'!D154*2080,0)</f>
        <v>3869715</v>
      </c>
      <c r="H53" s="13">
        <f>ROUND(+'Aggregate Screens'!AN154,0)</f>
        <v>24110</v>
      </c>
      <c r="I53" s="11">
        <f t="shared" si="1"/>
        <v>160.5</v>
      </c>
      <c r="K53" s="12">
        <f t="shared" si="2"/>
        <v>4.6830159144273464E-2</v>
      </c>
    </row>
    <row r="54" spans="2:11" x14ac:dyDescent="0.2">
      <c r="B54">
        <f>+'Aggregate Screens'!A49</f>
        <v>131</v>
      </c>
      <c r="C54" t="str">
        <f>+'Aggregate Screens'!B49</f>
        <v>OVERLAKE HOSPITAL MEDICAL CENTER</v>
      </c>
      <c r="D54" s="10">
        <f>ROUND(+'Aggregate Screens'!D49*2080,0)</f>
        <v>4325131</v>
      </c>
      <c r="E54" s="13">
        <f>ROUND(+'Aggregate Screens'!AN49,0)</f>
        <v>34509</v>
      </c>
      <c r="F54" s="11">
        <f t="shared" si="0"/>
        <v>125.33</v>
      </c>
      <c r="G54" s="11">
        <f>ROUND(+'Aggregate Screens'!D155*2080,0)</f>
        <v>4502368</v>
      </c>
      <c r="H54" s="13">
        <f>ROUND(+'Aggregate Screens'!AN155,0)</f>
        <v>34703</v>
      </c>
      <c r="I54" s="11">
        <f t="shared" si="1"/>
        <v>129.74</v>
      </c>
      <c r="K54" s="12">
        <f t="shared" si="2"/>
        <v>3.5187106040054372E-2</v>
      </c>
    </row>
    <row r="55" spans="2:11" x14ac:dyDescent="0.2">
      <c r="B55">
        <f>+'Aggregate Screens'!A50</f>
        <v>132</v>
      </c>
      <c r="C55" t="str">
        <f>+'Aggregate Screens'!B50</f>
        <v>ST CLARE HOSPITAL</v>
      </c>
      <c r="D55" s="10">
        <f>ROUND(+'Aggregate Screens'!D50*2080,0)</f>
        <v>1662357</v>
      </c>
      <c r="E55" s="13">
        <f>ROUND(+'Aggregate Screens'!AN50,0)</f>
        <v>12480</v>
      </c>
      <c r="F55" s="11">
        <f t="shared" si="0"/>
        <v>133.19999999999999</v>
      </c>
      <c r="G55" s="11">
        <f>ROUND(+'Aggregate Screens'!D156*2080,0)</f>
        <v>1457290</v>
      </c>
      <c r="H55" s="13">
        <f>ROUND(+'Aggregate Screens'!AN156,0)</f>
        <v>13193</v>
      </c>
      <c r="I55" s="11">
        <f t="shared" si="1"/>
        <v>110.46</v>
      </c>
      <c r="K55" s="12">
        <f t="shared" si="2"/>
        <v>-0.17072072072072064</v>
      </c>
    </row>
    <row r="56" spans="2:11" x14ac:dyDescent="0.2">
      <c r="B56">
        <f>+'Aggregate Screens'!A51</f>
        <v>134</v>
      </c>
      <c r="C56" t="str">
        <f>+'Aggregate Screens'!B51</f>
        <v>ISLAND HOSPITAL</v>
      </c>
      <c r="D56" s="10">
        <f>ROUND(+'Aggregate Screens'!D51*2080,0)</f>
        <v>1081267</v>
      </c>
      <c r="E56" s="13">
        <f>ROUND(+'Aggregate Screens'!AN51,0)</f>
        <v>9374</v>
      </c>
      <c r="F56" s="11">
        <f t="shared" si="0"/>
        <v>115.35</v>
      </c>
      <c r="G56" s="11">
        <f>ROUND(+'Aggregate Screens'!D157*2080,0)</f>
        <v>1124739</v>
      </c>
      <c r="H56" s="13">
        <f>ROUND(+'Aggregate Screens'!AN157,0)</f>
        <v>10503</v>
      </c>
      <c r="I56" s="11">
        <f t="shared" si="1"/>
        <v>107.09</v>
      </c>
      <c r="K56" s="12">
        <f t="shared" si="2"/>
        <v>-7.160814911140001E-2</v>
      </c>
    </row>
    <row r="57" spans="2:11" x14ac:dyDescent="0.2">
      <c r="B57">
        <f>+'Aggregate Screens'!A52</f>
        <v>137</v>
      </c>
      <c r="C57" t="str">
        <f>+'Aggregate Screens'!B52</f>
        <v>LINCOLN HOSPITAL</v>
      </c>
      <c r="D57" s="10">
        <f>ROUND(+'Aggregate Screens'!D52*2080,0)</f>
        <v>355430</v>
      </c>
      <c r="E57" s="13">
        <f>ROUND(+'Aggregate Screens'!AN52,0)</f>
        <v>1159</v>
      </c>
      <c r="F57" s="11">
        <f t="shared" si="0"/>
        <v>306.67</v>
      </c>
      <c r="G57" s="11">
        <f>ROUND(+'Aggregate Screens'!D158*2080,0)</f>
        <v>356658</v>
      </c>
      <c r="H57" s="13">
        <f>ROUND(+'Aggregate Screens'!AN158,0)</f>
        <v>1112</v>
      </c>
      <c r="I57" s="11">
        <f t="shared" si="1"/>
        <v>320.74</v>
      </c>
      <c r="K57" s="12">
        <f t="shared" si="2"/>
        <v>4.5879936087651174E-2</v>
      </c>
    </row>
    <row r="58" spans="2:11" x14ac:dyDescent="0.2">
      <c r="B58">
        <f>+'Aggregate Screens'!A53</f>
        <v>138</v>
      </c>
      <c r="C58" t="str">
        <f>+'Aggregate Screens'!B53</f>
        <v>SWEDISH EDMONDS</v>
      </c>
      <c r="D58" s="10">
        <f>ROUND(+'Aggregate Screens'!D53*2080,0)</f>
        <v>2205382</v>
      </c>
      <c r="E58" s="13">
        <f>ROUND(+'Aggregate Screens'!AN53,0)</f>
        <v>13638</v>
      </c>
      <c r="F58" s="11">
        <f t="shared" si="0"/>
        <v>161.71</v>
      </c>
      <c r="G58" s="11">
        <f>ROUND(+'Aggregate Screens'!D159*2080,0)</f>
        <v>2115942</v>
      </c>
      <c r="H58" s="13">
        <f>ROUND(+'Aggregate Screens'!AN159,0)</f>
        <v>16770</v>
      </c>
      <c r="I58" s="11">
        <f t="shared" si="1"/>
        <v>126.17</v>
      </c>
      <c r="K58" s="12">
        <f t="shared" si="2"/>
        <v>-0.21977614247727417</v>
      </c>
    </row>
    <row r="59" spans="2:11" x14ac:dyDescent="0.2">
      <c r="B59">
        <f>+'Aggregate Screens'!A54</f>
        <v>139</v>
      </c>
      <c r="C59" t="str">
        <f>+'Aggregate Screens'!B54</f>
        <v>PROVIDENCE HOLY FAMILY HOSPITAL</v>
      </c>
      <c r="D59" s="10">
        <f>ROUND(+'Aggregate Screens'!D54*2080,0)</f>
        <v>1652560</v>
      </c>
      <c r="E59" s="13">
        <f>ROUND(+'Aggregate Screens'!AN54,0)</f>
        <v>19071</v>
      </c>
      <c r="F59" s="11">
        <f t="shared" si="0"/>
        <v>86.65</v>
      </c>
      <c r="G59" s="11">
        <f>ROUND(+'Aggregate Screens'!D160*2080,0)</f>
        <v>1647152</v>
      </c>
      <c r="H59" s="13">
        <f>ROUND(+'Aggregate Screens'!AN160,0)</f>
        <v>18114</v>
      </c>
      <c r="I59" s="11">
        <f t="shared" si="1"/>
        <v>90.93</v>
      </c>
      <c r="K59" s="12">
        <f t="shared" si="2"/>
        <v>4.9394114252740984E-2</v>
      </c>
    </row>
    <row r="60" spans="2:11" x14ac:dyDescent="0.2">
      <c r="B60">
        <f>+'Aggregate Screens'!A55</f>
        <v>140</v>
      </c>
      <c r="C60" t="str">
        <f>+'Aggregate Screens'!B55</f>
        <v>KITTITAS VALLEY HEALTHCARE</v>
      </c>
      <c r="D60" s="10">
        <f>ROUND(+'Aggregate Screens'!D55*2080,0)</f>
        <v>906651</v>
      </c>
      <c r="E60" s="13">
        <f>ROUND(+'Aggregate Screens'!AN55,0)</f>
        <v>5359</v>
      </c>
      <c r="F60" s="11">
        <f t="shared" si="0"/>
        <v>169.18</v>
      </c>
      <c r="G60" s="11">
        <f>ROUND(+'Aggregate Screens'!D161*2080,0)</f>
        <v>908128</v>
      </c>
      <c r="H60" s="13">
        <f>ROUND(+'Aggregate Screens'!AN161,0)</f>
        <v>5367</v>
      </c>
      <c r="I60" s="11">
        <f t="shared" si="1"/>
        <v>169.21</v>
      </c>
      <c r="K60" s="12">
        <f t="shared" si="2"/>
        <v>1.7732592505015354E-4</v>
      </c>
    </row>
    <row r="61" spans="2:11" x14ac:dyDescent="0.2">
      <c r="B61">
        <f>+'Aggregate Screens'!A56</f>
        <v>141</v>
      </c>
      <c r="C61" t="str">
        <f>+'Aggregate Screens'!B56</f>
        <v>DAYTON GENERAL HOSPITAL</v>
      </c>
      <c r="D61" s="10">
        <f>ROUND(+'Aggregate Screens'!D56*2080,0)</f>
        <v>0</v>
      </c>
      <c r="E61" s="13">
        <f>ROUND(+'Aggregate Screens'!AN56,0)</f>
        <v>0</v>
      </c>
      <c r="F61" s="11" t="e">
        <f t="shared" si="0"/>
        <v>#DIV/0!</v>
      </c>
      <c r="G61" s="11">
        <f>ROUND(+'Aggregate Screens'!D162*2080,0)</f>
        <v>264410</v>
      </c>
      <c r="H61" s="13">
        <f>ROUND(+'Aggregate Screens'!AN162,0)</f>
        <v>579</v>
      </c>
      <c r="I61" s="11">
        <f t="shared" si="1"/>
        <v>456.67</v>
      </c>
      <c r="K61" s="12" t="str">
        <f t="shared" si="2"/>
        <v/>
      </c>
    </row>
    <row r="62" spans="2:11" x14ac:dyDescent="0.2">
      <c r="B62">
        <f>+'Aggregate Screens'!A57</f>
        <v>142</v>
      </c>
      <c r="C62" t="str">
        <f>+'Aggregate Screens'!B57</f>
        <v>HARRISON MEDICAL CENTER</v>
      </c>
      <c r="D62" s="10">
        <f>ROUND(+'Aggregate Screens'!D57*2080,0)</f>
        <v>4120875</v>
      </c>
      <c r="E62" s="13">
        <f>ROUND(+'Aggregate Screens'!AN57,0)</f>
        <v>29528</v>
      </c>
      <c r="F62" s="11">
        <f t="shared" si="0"/>
        <v>139.56</v>
      </c>
      <c r="G62" s="11">
        <f>ROUND(+'Aggregate Screens'!D163*2080,0)</f>
        <v>3577288</v>
      </c>
      <c r="H62" s="13">
        <f>ROUND(+'Aggregate Screens'!AN163,0)</f>
        <v>30421</v>
      </c>
      <c r="I62" s="11">
        <f t="shared" si="1"/>
        <v>117.59</v>
      </c>
      <c r="K62" s="12">
        <f t="shared" si="2"/>
        <v>-0.1574233304671826</v>
      </c>
    </row>
    <row r="63" spans="2:11" x14ac:dyDescent="0.2">
      <c r="B63">
        <f>+'Aggregate Screens'!A58</f>
        <v>145</v>
      </c>
      <c r="C63" t="str">
        <f>+'Aggregate Screens'!B58</f>
        <v>PEACEHEALTH ST JOSEPH HOSPITAL</v>
      </c>
      <c r="D63" s="10">
        <f>ROUND(+'Aggregate Screens'!D58*2080,0)</f>
        <v>3944221</v>
      </c>
      <c r="E63" s="13">
        <f>ROUND(+'Aggregate Screens'!AN58,0)</f>
        <v>30721</v>
      </c>
      <c r="F63" s="11">
        <f t="shared" si="0"/>
        <v>128.38999999999999</v>
      </c>
      <c r="G63" s="11">
        <f>ROUND(+'Aggregate Screens'!D164*2080,0)</f>
        <v>4043354</v>
      </c>
      <c r="H63" s="13">
        <f>ROUND(+'Aggregate Screens'!AN164,0)</f>
        <v>33079</v>
      </c>
      <c r="I63" s="11">
        <f t="shared" si="1"/>
        <v>122.23</v>
      </c>
      <c r="K63" s="12">
        <f t="shared" si="2"/>
        <v>-4.7978814549419657E-2</v>
      </c>
    </row>
    <row r="64" spans="2:11" x14ac:dyDescent="0.2">
      <c r="B64">
        <f>+'Aggregate Screens'!A59</f>
        <v>147</v>
      </c>
      <c r="C64" t="str">
        <f>+'Aggregate Screens'!B59</f>
        <v>MID VALLEY HOSPITAL</v>
      </c>
      <c r="D64" s="10">
        <f>ROUND(+'Aggregate Screens'!D59*2080,0)</f>
        <v>413109</v>
      </c>
      <c r="E64" s="13">
        <f>ROUND(+'Aggregate Screens'!AN59,0)</f>
        <v>2618</v>
      </c>
      <c r="F64" s="11">
        <f t="shared" si="0"/>
        <v>157.80000000000001</v>
      </c>
      <c r="G64" s="11">
        <f>ROUND(+'Aggregate Screens'!D165*2080,0)</f>
        <v>405454</v>
      </c>
      <c r="H64" s="13">
        <f>ROUND(+'Aggregate Screens'!AN165,0)</f>
        <v>2786</v>
      </c>
      <c r="I64" s="11">
        <f t="shared" si="1"/>
        <v>145.53</v>
      </c>
      <c r="K64" s="12">
        <f t="shared" si="2"/>
        <v>-7.7756653992395508E-2</v>
      </c>
    </row>
    <row r="65" spans="2:11" x14ac:dyDescent="0.2">
      <c r="B65">
        <f>+'Aggregate Screens'!A60</f>
        <v>148</v>
      </c>
      <c r="C65" t="str">
        <f>+'Aggregate Screens'!B60</f>
        <v>KINDRED HOSPITAL SEATTLE - NORTHGATE</v>
      </c>
      <c r="D65" s="10">
        <f>ROUND(+'Aggregate Screens'!D60*2080,0)</f>
        <v>486720</v>
      </c>
      <c r="E65" s="13">
        <f>ROUND(+'Aggregate Screens'!AN60,0)</f>
        <v>1126</v>
      </c>
      <c r="F65" s="11">
        <f t="shared" si="0"/>
        <v>432.26</v>
      </c>
      <c r="G65" s="11">
        <f>ROUND(+'Aggregate Screens'!D166*2080,0)</f>
        <v>542672</v>
      </c>
      <c r="H65" s="13">
        <f>ROUND(+'Aggregate Screens'!AN166,0)</f>
        <v>1271</v>
      </c>
      <c r="I65" s="11">
        <f t="shared" si="1"/>
        <v>426.96</v>
      </c>
      <c r="K65" s="12">
        <f t="shared" si="2"/>
        <v>-1.2261139129227772E-2</v>
      </c>
    </row>
    <row r="66" spans="2:11" x14ac:dyDescent="0.2">
      <c r="B66">
        <f>+'Aggregate Screens'!A61</f>
        <v>150</v>
      </c>
      <c r="C66" t="str">
        <f>+'Aggregate Screens'!B61</f>
        <v>COULEE MEDICAL CENTER</v>
      </c>
      <c r="D66" s="10">
        <f>ROUND(+'Aggregate Screens'!D61*2080,0)</f>
        <v>324085</v>
      </c>
      <c r="E66" s="13">
        <f>ROUND(+'Aggregate Screens'!AN61,0)</f>
        <v>1247</v>
      </c>
      <c r="F66" s="11">
        <f t="shared" si="0"/>
        <v>259.89</v>
      </c>
      <c r="G66" s="11">
        <f>ROUND(+'Aggregate Screens'!D167*2080,0)</f>
        <v>363771</v>
      </c>
      <c r="H66" s="13">
        <f>ROUND(+'Aggregate Screens'!AN167,0)</f>
        <v>1232</v>
      </c>
      <c r="I66" s="11">
        <f t="shared" si="1"/>
        <v>295.27</v>
      </c>
      <c r="K66" s="12">
        <f t="shared" si="2"/>
        <v>0.13613451845011348</v>
      </c>
    </row>
    <row r="67" spans="2:11" x14ac:dyDescent="0.2">
      <c r="B67">
        <f>+'Aggregate Screens'!A62</f>
        <v>152</v>
      </c>
      <c r="C67" t="str">
        <f>+'Aggregate Screens'!B62</f>
        <v>MASON GENERAL HOSPITAL</v>
      </c>
      <c r="D67" s="10">
        <f>ROUND(+'Aggregate Screens'!D62*2080,0)</f>
        <v>1058824</v>
      </c>
      <c r="E67" s="13">
        <f>ROUND(+'Aggregate Screens'!AN62,0)</f>
        <v>4594</v>
      </c>
      <c r="F67" s="11">
        <f t="shared" si="0"/>
        <v>230.48</v>
      </c>
      <c r="G67" s="11">
        <f>ROUND(+'Aggregate Screens'!D168*2080,0)</f>
        <v>1144021</v>
      </c>
      <c r="H67" s="13">
        <f>ROUND(+'Aggregate Screens'!AN168,0)</f>
        <v>4806</v>
      </c>
      <c r="I67" s="11">
        <f t="shared" si="1"/>
        <v>238.04</v>
      </c>
      <c r="K67" s="12">
        <f t="shared" si="2"/>
        <v>3.2801110725442673E-2</v>
      </c>
    </row>
    <row r="68" spans="2:11" x14ac:dyDescent="0.2">
      <c r="B68">
        <f>+'Aggregate Screens'!A63</f>
        <v>153</v>
      </c>
      <c r="C68" t="str">
        <f>+'Aggregate Screens'!B63</f>
        <v>WHITMAN HOSPITAL AND MEDICAL CENTER</v>
      </c>
      <c r="D68" s="10">
        <f>ROUND(+'Aggregate Screens'!D63*2080,0)</f>
        <v>302328</v>
      </c>
      <c r="E68" s="13">
        <f>ROUND(+'Aggregate Screens'!AN63,0)</f>
        <v>1291</v>
      </c>
      <c r="F68" s="11">
        <f t="shared" si="0"/>
        <v>234.18</v>
      </c>
      <c r="G68" s="11">
        <f>ROUND(+'Aggregate Screens'!D169*2080,0)</f>
        <v>306218</v>
      </c>
      <c r="H68" s="13">
        <f>ROUND(+'Aggregate Screens'!AN169,0)</f>
        <v>1373</v>
      </c>
      <c r="I68" s="11">
        <f t="shared" si="1"/>
        <v>223.03</v>
      </c>
      <c r="K68" s="12">
        <f t="shared" si="2"/>
        <v>-4.7612947305491482E-2</v>
      </c>
    </row>
    <row r="69" spans="2:11" x14ac:dyDescent="0.2">
      <c r="B69">
        <f>+'Aggregate Screens'!A64</f>
        <v>155</v>
      </c>
      <c r="C69" t="str">
        <f>+'Aggregate Screens'!B64</f>
        <v>UW MEDICINE/VALLEY MEDICAL CENTER</v>
      </c>
      <c r="D69" s="10">
        <f>ROUND(+'Aggregate Screens'!D64*2080,0)</f>
        <v>4875416</v>
      </c>
      <c r="E69" s="13">
        <f>ROUND(+'Aggregate Screens'!AN64,0)</f>
        <v>40555</v>
      </c>
      <c r="F69" s="11">
        <f t="shared" si="0"/>
        <v>120.22</v>
      </c>
      <c r="G69" s="11">
        <f>ROUND(+'Aggregate Screens'!D170*2080,0)</f>
        <v>5137538</v>
      </c>
      <c r="H69" s="13">
        <f>ROUND(+'Aggregate Screens'!AN170,0)</f>
        <v>42810</v>
      </c>
      <c r="I69" s="11">
        <f t="shared" si="1"/>
        <v>120.01</v>
      </c>
      <c r="K69" s="12">
        <f t="shared" si="2"/>
        <v>-1.7467975378472334E-3</v>
      </c>
    </row>
    <row r="70" spans="2:11" x14ac:dyDescent="0.2">
      <c r="B70">
        <f>+'Aggregate Screens'!A65</f>
        <v>156</v>
      </c>
      <c r="C70" t="str">
        <f>+'Aggregate Screens'!B65</f>
        <v>WHIDBEY GENERAL HOSPITAL</v>
      </c>
      <c r="D70" s="10">
        <f>ROUND(+'Aggregate Screens'!D65*2080,0)</f>
        <v>1155128</v>
      </c>
      <c r="E70" s="13">
        <f>ROUND(+'Aggregate Screens'!AN65,0)</f>
        <v>8340</v>
      </c>
      <c r="F70" s="11">
        <f t="shared" si="0"/>
        <v>138.5</v>
      </c>
      <c r="G70" s="11">
        <f>ROUND(+'Aggregate Screens'!D171*2080,0)</f>
        <v>1049984</v>
      </c>
      <c r="H70" s="13">
        <f>ROUND(+'Aggregate Screens'!AN171,0)</f>
        <v>7772</v>
      </c>
      <c r="I70" s="11">
        <f t="shared" si="1"/>
        <v>135.1</v>
      </c>
      <c r="K70" s="12">
        <f t="shared" si="2"/>
        <v>-2.4548736462093879E-2</v>
      </c>
    </row>
    <row r="71" spans="2:11" x14ac:dyDescent="0.2">
      <c r="B71">
        <f>+'Aggregate Screens'!A66</f>
        <v>157</v>
      </c>
      <c r="C71" t="str">
        <f>+'Aggregate Screens'!B66</f>
        <v>ST LUKES REHABILIATION INSTITUTE</v>
      </c>
      <c r="D71" s="10">
        <f>ROUND(+'Aggregate Screens'!D66*2080,0)</f>
        <v>802714</v>
      </c>
      <c r="E71" s="13">
        <f>ROUND(+'Aggregate Screens'!AN66,0)</f>
        <v>2506</v>
      </c>
      <c r="F71" s="11">
        <f t="shared" si="0"/>
        <v>320.32</v>
      </c>
      <c r="G71" s="11">
        <f>ROUND(+'Aggregate Screens'!D172*2080,0)</f>
        <v>811470</v>
      </c>
      <c r="H71" s="13">
        <f>ROUND(+'Aggregate Screens'!AN172,0)</f>
        <v>2238</v>
      </c>
      <c r="I71" s="11">
        <f t="shared" si="1"/>
        <v>362.59</v>
      </c>
      <c r="K71" s="12">
        <f t="shared" si="2"/>
        <v>0.13196178821178806</v>
      </c>
    </row>
    <row r="72" spans="2:11" x14ac:dyDescent="0.2">
      <c r="B72">
        <f>+'Aggregate Screens'!A67</f>
        <v>158</v>
      </c>
      <c r="C72" t="str">
        <f>+'Aggregate Screens'!B67</f>
        <v>CASCADE MEDICAL CENTER</v>
      </c>
      <c r="D72" s="10">
        <f>ROUND(+'Aggregate Screens'!D67*2080,0)</f>
        <v>203278</v>
      </c>
      <c r="E72" s="13">
        <f>ROUND(+'Aggregate Screens'!AN67,0)</f>
        <v>453</v>
      </c>
      <c r="F72" s="11">
        <f t="shared" si="0"/>
        <v>448.74</v>
      </c>
      <c r="G72" s="11">
        <f>ROUND(+'Aggregate Screens'!D173*2080,0)</f>
        <v>207938</v>
      </c>
      <c r="H72" s="13">
        <f>ROUND(+'Aggregate Screens'!AN173,0)</f>
        <v>625</v>
      </c>
      <c r="I72" s="11">
        <f t="shared" si="1"/>
        <v>332.7</v>
      </c>
      <c r="K72" s="12">
        <f t="shared" si="2"/>
        <v>-0.25859072068458355</v>
      </c>
    </row>
    <row r="73" spans="2:11" x14ac:dyDescent="0.2">
      <c r="B73">
        <f>+'Aggregate Screens'!A68</f>
        <v>159</v>
      </c>
      <c r="C73" t="str">
        <f>+'Aggregate Screens'!B68</f>
        <v>PROVIDENCE ST PETER HOSPITAL</v>
      </c>
      <c r="D73" s="10">
        <f>ROUND(+'Aggregate Screens'!D68*2080,0)</f>
        <v>3629600</v>
      </c>
      <c r="E73" s="13">
        <f>ROUND(+'Aggregate Screens'!AN68,0)</f>
        <v>32148</v>
      </c>
      <c r="F73" s="11">
        <f t="shared" si="0"/>
        <v>112.9</v>
      </c>
      <c r="G73" s="11">
        <f>ROUND(+'Aggregate Screens'!D174*2080,0)</f>
        <v>3839950</v>
      </c>
      <c r="H73" s="13">
        <f>ROUND(+'Aggregate Screens'!AN174,0)</f>
        <v>32864</v>
      </c>
      <c r="I73" s="11">
        <f t="shared" si="1"/>
        <v>116.84</v>
      </c>
      <c r="K73" s="12">
        <f t="shared" si="2"/>
        <v>3.4898139946855533E-2</v>
      </c>
    </row>
    <row r="74" spans="2:11" x14ac:dyDescent="0.2">
      <c r="B74">
        <f>+'Aggregate Screens'!A69</f>
        <v>161</v>
      </c>
      <c r="C74" t="str">
        <f>+'Aggregate Screens'!B69</f>
        <v>KADLEC REGIONAL MEDICAL CENTER</v>
      </c>
      <c r="D74" s="10">
        <f>ROUND(+'Aggregate Screens'!D69*2080,0)</f>
        <v>4805736</v>
      </c>
      <c r="E74" s="13">
        <f>ROUND(+'Aggregate Screens'!AN69,0)</f>
        <v>38995</v>
      </c>
      <c r="F74" s="11">
        <f t="shared" si="0"/>
        <v>123.24</v>
      </c>
      <c r="G74" s="11">
        <f>ROUND(+'Aggregate Screens'!D175*2080,0)</f>
        <v>5632806</v>
      </c>
      <c r="H74" s="13">
        <f>ROUND(+'Aggregate Screens'!AN175,0)</f>
        <v>45708</v>
      </c>
      <c r="I74" s="11">
        <f t="shared" si="1"/>
        <v>123.23</v>
      </c>
      <c r="K74" s="12">
        <f t="shared" si="2"/>
        <v>-8.1142486205720843E-5</v>
      </c>
    </row>
    <row r="75" spans="2:11" x14ac:dyDescent="0.2">
      <c r="B75">
        <f>+'Aggregate Screens'!A70</f>
        <v>162</v>
      </c>
      <c r="C75" t="str">
        <f>+'Aggregate Screens'!B70</f>
        <v>PROVIDENCE SACRED HEART MEDICAL CENTER</v>
      </c>
      <c r="D75" s="10">
        <f>ROUND(+'Aggregate Screens'!D70*2080,0)</f>
        <v>6695166</v>
      </c>
      <c r="E75" s="13">
        <f>ROUND(+'Aggregate Screens'!AN70,0)</f>
        <v>62420</v>
      </c>
      <c r="F75" s="11">
        <f t="shared" ref="F75:F109" si="3">ROUND(+D75/E75,2)</f>
        <v>107.26</v>
      </c>
      <c r="G75" s="11">
        <f>ROUND(+'Aggregate Screens'!D176*2080,0)</f>
        <v>6870490</v>
      </c>
      <c r="H75" s="13">
        <f>ROUND(+'Aggregate Screens'!AN176,0)</f>
        <v>60667</v>
      </c>
      <c r="I75" s="11">
        <f t="shared" ref="I75:I109" si="4">ROUND(+G75/H75,2)</f>
        <v>113.25</v>
      </c>
      <c r="K75" s="12">
        <f t="shared" ref="K75:K109" si="5">IF(D75=0,"",IF(E75=0,"",IF(G75=0,"",IF(H75=0,"",+I75/F75-1))))</f>
        <v>5.5845608801044166E-2</v>
      </c>
    </row>
    <row r="76" spans="2:11" x14ac:dyDescent="0.2">
      <c r="B76">
        <f>+'Aggregate Screens'!A71</f>
        <v>164</v>
      </c>
      <c r="C76" t="str">
        <f>+'Aggregate Screens'!B71</f>
        <v>EVERGREENHEALTH MEDICAL CENTER</v>
      </c>
      <c r="D76" s="10">
        <f>ROUND(+'Aggregate Screens'!D71*2080,0)</f>
        <v>6621950</v>
      </c>
      <c r="E76" s="13">
        <f>ROUND(+'Aggregate Screens'!AN71,0)</f>
        <v>33452</v>
      </c>
      <c r="F76" s="11">
        <f t="shared" si="3"/>
        <v>197.95</v>
      </c>
      <c r="G76" s="11">
        <f>ROUND(+'Aggregate Screens'!D177*2080,0)</f>
        <v>6408085</v>
      </c>
      <c r="H76" s="13">
        <f>ROUND(+'Aggregate Screens'!AN177,0)</f>
        <v>33657</v>
      </c>
      <c r="I76" s="11">
        <f t="shared" si="4"/>
        <v>190.39</v>
      </c>
      <c r="K76" s="12">
        <f t="shared" si="5"/>
        <v>-3.8191462490527961E-2</v>
      </c>
    </row>
    <row r="77" spans="2:11" x14ac:dyDescent="0.2">
      <c r="B77">
        <f>+'Aggregate Screens'!A72</f>
        <v>165</v>
      </c>
      <c r="C77" t="str">
        <f>+'Aggregate Screens'!B72</f>
        <v>LAKE CHELAN COMMUNITY HOSPITAL</v>
      </c>
      <c r="D77" s="10">
        <f>ROUND(+'Aggregate Screens'!D72*2080,0)</f>
        <v>419702</v>
      </c>
      <c r="E77" s="13">
        <f>ROUND(+'Aggregate Screens'!AN72,0)</f>
        <v>1169</v>
      </c>
      <c r="F77" s="11">
        <f t="shared" si="3"/>
        <v>359.03</v>
      </c>
      <c r="G77" s="11">
        <f>ROUND(+'Aggregate Screens'!D178*2080,0)</f>
        <v>449758</v>
      </c>
      <c r="H77" s="13">
        <f>ROUND(+'Aggregate Screens'!AN178,0)</f>
        <v>1431</v>
      </c>
      <c r="I77" s="11">
        <f t="shared" si="4"/>
        <v>314.3</v>
      </c>
      <c r="K77" s="12">
        <f t="shared" si="5"/>
        <v>-0.12458568921817104</v>
      </c>
    </row>
    <row r="78" spans="2:11" x14ac:dyDescent="0.2">
      <c r="B78">
        <f>+'Aggregate Screens'!A73</f>
        <v>167</v>
      </c>
      <c r="C78" t="str">
        <f>+'Aggregate Screens'!B73</f>
        <v>FERRY COUNTY MEMORIAL HOSPITAL</v>
      </c>
      <c r="D78" s="10">
        <f>ROUND(+'Aggregate Screens'!D73*2080,0)</f>
        <v>0</v>
      </c>
      <c r="E78" s="13">
        <f>ROUND(+'Aggregate Screens'!AN73,0)</f>
        <v>0</v>
      </c>
      <c r="F78" s="11" t="e">
        <f t="shared" si="3"/>
        <v>#DIV/0!</v>
      </c>
      <c r="G78" s="11">
        <f>ROUND(+'Aggregate Screens'!D179*2080,0)</f>
        <v>0</v>
      </c>
      <c r="H78" s="13">
        <f>ROUND(+'Aggregate Screens'!AN179,0)</f>
        <v>305</v>
      </c>
      <c r="I78" s="11">
        <f t="shared" si="4"/>
        <v>0</v>
      </c>
      <c r="K78" s="12" t="str">
        <f t="shared" si="5"/>
        <v/>
      </c>
    </row>
    <row r="79" spans="2:11" x14ac:dyDescent="0.2">
      <c r="B79">
        <f>+'Aggregate Screens'!A74</f>
        <v>168</v>
      </c>
      <c r="C79" t="str">
        <f>+'Aggregate Screens'!B74</f>
        <v>CENTRAL WASHINGTON HOSPITAL</v>
      </c>
      <c r="D79" s="10">
        <f>ROUND(+'Aggregate Screens'!D74*2080,0)</f>
        <v>2448368</v>
      </c>
      <c r="E79" s="13">
        <f>ROUND(+'Aggregate Screens'!AN74,0)</f>
        <v>21021</v>
      </c>
      <c r="F79" s="11">
        <f t="shared" si="3"/>
        <v>116.47</v>
      </c>
      <c r="G79" s="11">
        <f>ROUND(+'Aggregate Screens'!D180*2080,0)</f>
        <v>2648963</v>
      </c>
      <c r="H79" s="13">
        <f>ROUND(+'Aggregate Screens'!AN180,0)</f>
        <v>23522</v>
      </c>
      <c r="I79" s="11">
        <f t="shared" si="4"/>
        <v>112.62</v>
      </c>
      <c r="K79" s="12">
        <f t="shared" si="5"/>
        <v>-3.3055722503648965E-2</v>
      </c>
    </row>
    <row r="80" spans="2:11" x14ac:dyDescent="0.2">
      <c r="B80">
        <f>+'Aggregate Screens'!A75</f>
        <v>170</v>
      </c>
      <c r="C80" t="str">
        <f>+'Aggregate Screens'!B75</f>
        <v>PEACEHEALTH SOUTHWEST MEDICAL CENTER</v>
      </c>
      <c r="D80" s="10">
        <f>ROUND(+'Aggregate Screens'!D75*2080,0)</f>
        <v>5266227</v>
      </c>
      <c r="E80" s="13">
        <f>ROUND(+'Aggregate Screens'!AN75,0)</f>
        <v>46775</v>
      </c>
      <c r="F80" s="11">
        <f t="shared" si="3"/>
        <v>112.59</v>
      </c>
      <c r="G80" s="11">
        <f>ROUND(+'Aggregate Screens'!D181*2080,0)</f>
        <v>4717523</v>
      </c>
      <c r="H80" s="13">
        <f>ROUND(+'Aggregate Screens'!AN181,0)</f>
        <v>47001</v>
      </c>
      <c r="I80" s="11">
        <f t="shared" si="4"/>
        <v>100.37</v>
      </c>
      <c r="K80" s="12">
        <f t="shared" si="5"/>
        <v>-0.10853539390709654</v>
      </c>
    </row>
    <row r="81" spans="2:11" x14ac:dyDescent="0.2">
      <c r="B81">
        <f>+'Aggregate Screens'!A76</f>
        <v>172</v>
      </c>
      <c r="C81" t="str">
        <f>+'Aggregate Screens'!B76</f>
        <v>PULLMAN REGIONAL HOSPITAL</v>
      </c>
      <c r="D81" s="10">
        <f>ROUND(+'Aggregate Screens'!D76*2080,0)</f>
        <v>673400</v>
      </c>
      <c r="E81" s="13">
        <f>ROUND(+'Aggregate Screens'!AN76,0)</f>
        <v>4071</v>
      </c>
      <c r="F81" s="11">
        <f t="shared" si="3"/>
        <v>165.41</v>
      </c>
      <c r="G81" s="11">
        <f>ROUND(+'Aggregate Screens'!D182*2080,0)</f>
        <v>681429</v>
      </c>
      <c r="H81" s="13">
        <f>ROUND(+'Aggregate Screens'!AN182,0)</f>
        <v>4515</v>
      </c>
      <c r="I81" s="11">
        <f t="shared" si="4"/>
        <v>150.93</v>
      </c>
      <c r="K81" s="12">
        <f t="shared" si="5"/>
        <v>-8.7540051992019752E-2</v>
      </c>
    </row>
    <row r="82" spans="2:11" x14ac:dyDescent="0.2">
      <c r="B82">
        <f>+'Aggregate Screens'!A77</f>
        <v>173</v>
      </c>
      <c r="C82" t="str">
        <f>+'Aggregate Screens'!B77</f>
        <v>MORTON GENERAL HOSPITAL</v>
      </c>
      <c r="D82" s="10">
        <f>ROUND(+'Aggregate Screens'!D77*2080,0)</f>
        <v>384717</v>
      </c>
      <c r="E82" s="13">
        <f>ROUND(+'Aggregate Screens'!AN77,0)</f>
        <v>1208</v>
      </c>
      <c r="F82" s="11">
        <f t="shared" si="3"/>
        <v>318.47000000000003</v>
      </c>
      <c r="G82" s="11">
        <f>ROUND(+'Aggregate Screens'!D183*2080,0)</f>
        <v>362814</v>
      </c>
      <c r="H82" s="13">
        <f>ROUND(+'Aggregate Screens'!AN183,0)</f>
        <v>1118</v>
      </c>
      <c r="I82" s="11">
        <f t="shared" si="4"/>
        <v>324.52</v>
      </c>
      <c r="K82" s="12">
        <f t="shared" si="5"/>
        <v>1.8997079787735016E-2</v>
      </c>
    </row>
    <row r="83" spans="2:11" x14ac:dyDescent="0.2">
      <c r="B83">
        <f>+'Aggregate Screens'!A78</f>
        <v>175</v>
      </c>
      <c r="C83" t="str">
        <f>+'Aggregate Screens'!B78</f>
        <v>MARY BRIDGE CHILDRENS HEALTH CENTER</v>
      </c>
      <c r="D83" s="10">
        <f>ROUND(+'Aggregate Screens'!D78*2080,0)</f>
        <v>1622088</v>
      </c>
      <c r="E83" s="13">
        <f>ROUND(+'Aggregate Screens'!AN78,0)</f>
        <v>8765</v>
      </c>
      <c r="F83" s="11">
        <f t="shared" si="3"/>
        <v>185.06</v>
      </c>
      <c r="G83" s="11">
        <f>ROUND(+'Aggregate Screens'!D184*2080,0)</f>
        <v>1542507</v>
      </c>
      <c r="H83" s="13">
        <f>ROUND(+'Aggregate Screens'!AN184,0)</f>
        <v>10012</v>
      </c>
      <c r="I83" s="11">
        <f t="shared" si="4"/>
        <v>154.07</v>
      </c>
      <c r="K83" s="12">
        <f t="shared" si="5"/>
        <v>-0.16745920242083656</v>
      </c>
    </row>
    <row r="84" spans="2:11" x14ac:dyDescent="0.2">
      <c r="B84">
        <f>+'Aggregate Screens'!A79</f>
        <v>176</v>
      </c>
      <c r="C84" t="str">
        <f>+'Aggregate Screens'!B79</f>
        <v>TACOMA GENERAL/ALLENMORE HOSPITAL</v>
      </c>
      <c r="D84" s="10">
        <f>ROUND(+'Aggregate Screens'!D79*2080,0)</f>
        <v>6641440</v>
      </c>
      <c r="E84" s="13">
        <f>ROUND(+'Aggregate Screens'!AN79,0)</f>
        <v>40195</v>
      </c>
      <c r="F84" s="11">
        <f t="shared" si="3"/>
        <v>165.23</v>
      </c>
      <c r="G84" s="11">
        <f>ROUND(+'Aggregate Screens'!D185*2080,0)</f>
        <v>6246344</v>
      </c>
      <c r="H84" s="13">
        <f>ROUND(+'Aggregate Screens'!AN185,0)</f>
        <v>44924</v>
      </c>
      <c r="I84" s="11">
        <f t="shared" si="4"/>
        <v>139.04</v>
      </c>
      <c r="K84" s="12">
        <f t="shared" si="5"/>
        <v>-0.15850632451733948</v>
      </c>
    </row>
    <row r="85" spans="2:11" x14ac:dyDescent="0.2">
      <c r="B85">
        <f>+'Aggregate Screens'!A80</f>
        <v>180</v>
      </c>
      <c r="C85" t="str">
        <f>+'Aggregate Screens'!B80</f>
        <v>VALLEY HOSPITAL</v>
      </c>
      <c r="D85" s="10">
        <f>ROUND(+'Aggregate Screens'!D80*2080,0)</f>
        <v>1068371</v>
      </c>
      <c r="E85" s="13">
        <f>ROUND(+'Aggregate Screens'!AN80,0)</f>
        <v>11541</v>
      </c>
      <c r="F85" s="11">
        <f t="shared" si="3"/>
        <v>92.57</v>
      </c>
      <c r="G85" s="11">
        <f>ROUND(+'Aggregate Screens'!D186*2080,0)</f>
        <v>1201824</v>
      </c>
      <c r="H85" s="13">
        <f>ROUND(+'Aggregate Screens'!AN186,0)</f>
        <v>11207</v>
      </c>
      <c r="I85" s="11">
        <f t="shared" si="4"/>
        <v>107.24</v>
      </c>
      <c r="K85" s="12">
        <f t="shared" si="5"/>
        <v>0.15847466781894792</v>
      </c>
    </row>
    <row r="86" spans="2:11" x14ac:dyDescent="0.2">
      <c r="B86">
        <f>+'Aggregate Screens'!A81</f>
        <v>183</v>
      </c>
      <c r="C86" t="str">
        <f>+'Aggregate Screens'!B81</f>
        <v>MULTICARE AUBURN MEDICAL CENTER</v>
      </c>
      <c r="D86" s="10">
        <f>ROUND(+'Aggregate Screens'!D81*2080,0)</f>
        <v>1700442</v>
      </c>
      <c r="E86" s="13">
        <f>ROUND(+'Aggregate Screens'!AN81,0)</f>
        <v>10939</v>
      </c>
      <c r="F86" s="11">
        <f t="shared" si="3"/>
        <v>155.44999999999999</v>
      </c>
      <c r="G86" s="11">
        <f>ROUND(+'Aggregate Screens'!D187*2080,0)</f>
        <v>1608838</v>
      </c>
      <c r="H86" s="13">
        <f>ROUND(+'Aggregate Screens'!AN187,0)</f>
        <v>12923</v>
      </c>
      <c r="I86" s="11">
        <f t="shared" si="4"/>
        <v>124.49</v>
      </c>
      <c r="K86" s="12">
        <f t="shared" si="5"/>
        <v>-0.19916371823737533</v>
      </c>
    </row>
    <row r="87" spans="2:11" x14ac:dyDescent="0.2">
      <c r="B87">
        <f>+'Aggregate Screens'!A82</f>
        <v>186</v>
      </c>
      <c r="C87" t="str">
        <f>+'Aggregate Screens'!B82</f>
        <v>SUMMIT PACIFIC MEDICAL CENTER</v>
      </c>
      <c r="D87" s="10">
        <f>ROUND(+'Aggregate Screens'!D82*2080,0)</f>
        <v>265408</v>
      </c>
      <c r="E87" s="13">
        <f>ROUND(+'Aggregate Screens'!AN82,0)</f>
        <v>1607</v>
      </c>
      <c r="F87" s="11">
        <f t="shared" si="3"/>
        <v>165.16</v>
      </c>
      <c r="G87" s="11">
        <f>ROUND(+'Aggregate Screens'!D188*2080,0)</f>
        <v>337792</v>
      </c>
      <c r="H87" s="13">
        <f>ROUND(+'Aggregate Screens'!AN188,0)</f>
        <v>1756</v>
      </c>
      <c r="I87" s="11">
        <f t="shared" si="4"/>
        <v>192.36</v>
      </c>
      <c r="K87" s="12">
        <f t="shared" si="5"/>
        <v>0.16468878663114572</v>
      </c>
    </row>
    <row r="88" spans="2:11" x14ac:dyDescent="0.2">
      <c r="B88">
        <f>+'Aggregate Screens'!A83</f>
        <v>191</v>
      </c>
      <c r="C88" t="str">
        <f>+'Aggregate Screens'!B83</f>
        <v>PROVIDENCE CENTRALIA HOSPITAL</v>
      </c>
      <c r="D88" s="10">
        <f>ROUND(+'Aggregate Screens'!D83*2080,0)</f>
        <v>1153048</v>
      </c>
      <c r="E88" s="13">
        <f>ROUND(+'Aggregate Screens'!AN83,0)</f>
        <v>11395</v>
      </c>
      <c r="F88" s="11">
        <f t="shared" si="3"/>
        <v>101.19</v>
      </c>
      <c r="G88" s="11">
        <f>ROUND(+'Aggregate Screens'!D189*2080,0)</f>
        <v>1266720</v>
      </c>
      <c r="H88" s="13">
        <f>ROUND(+'Aggregate Screens'!AN189,0)</f>
        <v>13074</v>
      </c>
      <c r="I88" s="11">
        <f t="shared" si="4"/>
        <v>96.89</v>
      </c>
      <c r="K88" s="12">
        <f t="shared" si="5"/>
        <v>-4.2494317620318189E-2</v>
      </c>
    </row>
    <row r="89" spans="2:11" x14ac:dyDescent="0.2">
      <c r="B89">
        <f>+'Aggregate Screens'!A84</f>
        <v>193</v>
      </c>
      <c r="C89" t="str">
        <f>+'Aggregate Screens'!B84</f>
        <v>PROVIDENCE MOUNT CARMEL HOSPITAL</v>
      </c>
      <c r="D89" s="10">
        <f>ROUND(+'Aggregate Screens'!D84*2080,0)</f>
        <v>447907</v>
      </c>
      <c r="E89" s="13">
        <f>ROUND(+'Aggregate Screens'!AN84,0)</f>
        <v>3716</v>
      </c>
      <c r="F89" s="11">
        <f t="shared" si="3"/>
        <v>120.53</v>
      </c>
      <c r="G89" s="11">
        <f>ROUND(+'Aggregate Screens'!D190*2080,0)</f>
        <v>460616</v>
      </c>
      <c r="H89" s="13">
        <f>ROUND(+'Aggregate Screens'!AN190,0)</f>
        <v>3487</v>
      </c>
      <c r="I89" s="11">
        <f t="shared" si="4"/>
        <v>132.1</v>
      </c>
      <c r="K89" s="12">
        <f t="shared" si="5"/>
        <v>9.5992698913133667E-2</v>
      </c>
    </row>
    <row r="90" spans="2:11" x14ac:dyDescent="0.2">
      <c r="B90">
        <f>+'Aggregate Screens'!A85</f>
        <v>194</v>
      </c>
      <c r="C90" t="str">
        <f>+'Aggregate Screens'!B85</f>
        <v>PROVIDENCE ST JOSEPHS HOSPITAL</v>
      </c>
      <c r="D90" s="10">
        <f>ROUND(+'Aggregate Screens'!D85*2080,0)</f>
        <v>286915</v>
      </c>
      <c r="E90" s="13">
        <f>ROUND(+'Aggregate Screens'!AN85,0)</f>
        <v>1137</v>
      </c>
      <c r="F90" s="11">
        <f t="shared" si="3"/>
        <v>252.34</v>
      </c>
      <c r="G90" s="11">
        <f>ROUND(+'Aggregate Screens'!D191*2080,0)</f>
        <v>294445</v>
      </c>
      <c r="H90" s="13">
        <f>ROUND(+'Aggregate Screens'!AN191,0)</f>
        <v>1220</v>
      </c>
      <c r="I90" s="11">
        <f t="shared" si="4"/>
        <v>241.35</v>
      </c>
      <c r="K90" s="12">
        <f t="shared" si="5"/>
        <v>-4.3552350003962959E-2</v>
      </c>
    </row>
    <row r="91" spans="2:11" x14ac:dyDescent="0.2">
      <c r="B91">
        <f>+'Aggregate Screens'!A86</f>
        <v>195</v>
      </c>
      <c r="C91" t="str">
        <f>+'Aggregate Screens'!B86</f>
        <v>SNOQUALMIE VALLEY HOSPITAL</v>
      </c>
      <c r="D91" s="10">
        <f>ROUND(+'Aggregate Screens'!D86*2080,0)</f>
        <v>421616</v>
      </c>
      <c r="E91" s="13">
        <f>ROUND(+'Aggregate Screens'!AN86,0)</f>
        <v>290</v>
      </c>
      <c r="F91" s="11">
        <f t="shared" si="3"/>
        <v>1453.85</v>
      </c>
      <c r="G91" s="11">
        <f>ROUND(+'Aggregate Screens'!D192*2080,0)</f>
        <v>454043</v>
      </c>
      <c r="H91" s="13">
        <f>ROUND(+'Aggregate Screens'!AN192,0)</f>
        <v>4172</v>
      </c>
      <c r="I91" s="11">
        <f t="shared" si="4"/>
        <v>108.83</v>
      </c>
      <c r="K91" s="12">
        <f t="shared" si="5"/>
        <v>-0.92514358427623211</v>
      </c>
    </row>
    <row r="92" spans="2:11" x14ac:dyDescent="0.2">
      <c r="B92">
        <f>+'Aggregate Screens'!A87</f>
        <v>197</v>
      </c>
      <c r="C92" t="str">
        <f>+'Aggregate Screens'!B87</f>
        <v>CAPITAL MEDICAL CENTER</v>
      </c>
      <c r="D92" s="10">
        <f>ROUND(+'Aggregate Screens'!D87*2080,0)</f>
        <v>789110</v>
      </c>
      <c r="E92" s="13">
        <f>ROUND(+'Aggregate Screens'!AN87,0)</f>
        <v>10782</v>
      </c>
      <c r="F92" s="11">
        <f t="shared" si="3"/>
        <v>73.19</v>
      </c>
      <c r="G92" s="11">
        <f>ROUND(+'Aggregate Screens'!D193*2080,0)</f>
        <v>839675</v>
      </c>
      <c r="H92" s="13">
        <f>ROUND(+'Aggregate Screens'!AN193,0)</f>
        <v>10932</v>
      </c>
      <c r="I92" s="11">
        <f t="shared" si="4"/>
        <v>76.81</v>
      </c>
      <c r="K92" s="12">
        <f t="shared" si="5"/>
        <v>4.9460308785353346E-2</v>
      </c>
    </row>
    <row r="93" spans="2:11" x14ac:dyDescent="0.2">
      <c r="B93">
        <f>+'Aggregate Screens'!A88</f>
        <v>198</v>
      </c>
      <c r="C93" t="str">
        <f>+'Aggregate Screens'!B88</f>
        <v>SUNNYSIDE COMMUNITY HOSPITAL</v>
      </c>
      <c r="D93" s="10">
        <f>ROUND(+'Aggregate Screens'!D88*2080,0)</f>
        <v>708864</v>
      </c>
      <c r="E93" s="13">
        <f>ROUND(+'Aggregate Screens'!AN88,0)</f>
        <v>4751</v>
      </c>
      <c r="F93" s="11">
        <f t="shared" si="3"/>
        <v>149.19999999999999</v>
      </c>
      <c r="G93" s="11">
        <f>ROUND(+'Aggregate Screens'!D194*2080,0)</f>
        <v>796058</v>
      </c>
      <c r="H93" s="13">
        <f>ROUND(+'Aggregate Screens'!AN194,0)</f>
        <v>6879</v>
      </c>
      <c r="I93" s="11">
        <f t="shared" si="4"/>
        <v>115.72</v>
      </c>
      <c r="K93" s="12">
        <f t="shared" si="5"/>
        <v>-0.22439678284182296</v>
      </c>
    </row>
    <row r="94" spans="2:11" x14ac:dyDescent="0.2">
      <c r="B94">
        <f>+'Aggregate Screens'!A89</f>
        <v>199</v>
      </c>
      <c r="C94" t="str">
        <f>+'Aggregate Screens'!B89</f>
        <v>TOPPENISH COMMUNITY HOSPITAL</v>
      </c>
      <c r="D94" s="10">
        <f>ROUND(+'Aggregate Screens'!D89*2080,0)</f>
        <v>279968</v>
      </c>
      <c r="E94" s="13">
        <f>ROUND(+'Aggregate Screens'!AN89,0)</f>
        <v>2379</v>
      </c>
      <c r="F94" s="11">
        <f t="shared" si="3"/>
        <v>117.68</v>
      </c>
      <c r="G94" s="11">
        <f>ROUND(+'Aggregate Screens'!D195*2080,0)</f>
        <v>292448</v>
      </c>
      <c r="H94" s="13">
        <f>ROUND(+'Aggregate Screens'!AN195,0)</f>
        <v>2641</v>
      </c>
      <c r="I94" s="11">
        <f t="shared" si="4"/>
        <v>110.73</v>
      </c>
      <c r="K94" s="12">
        <f t="shared" si="5"/>
        <v>-5.9058463630183522E-2</v>
      </c>
    </row>
    <row r="95" spans="2:11" x14ac:dyDescent="0.2">
      <c r="B95">
        <f>+'Aggregate Screens'!A90</f>
        <v>201</v>
      </c>
      <c r="C95" t="str">
        <f>+'Aggregate Screens'!B90</f>
        <v>ST FRANCIS COMMUNITY HOSPITAL</v>
      </c>
      <c r="D95" s="10">
        <f>ROUND(+'Aggregate Screens'!D90*2080,0)</f>
        <v>2211040</v>
      </c>
      <c r="E95" s="13">
        <f>ROUND(+'Aggregate Screens'!AN90,0)</f>
        <v>13448</v>
      </c>
      <c r="F95" s="11">
        <f t="shared" si="3"/>
        <v>164.41</v>
      </c>
      <c r="G95" s="11">
        <f>ROUND(+'Aggregate Screens'!D196*2080,0)</f>
        <v>1903470</v>
      </c>
      <c r="H95" s="13">
        <f>ROUND(+'Aggregate Screens'!AN196,0)</f>
        <v>16937</v>
      </c>
      <c r="I95" s="11">
        <f t="shared" si="4"/>
        <v>112.39</v>
      </c>
      <c r="K95" s="12">
        <f t="shared" si="5"/>
        <v>-0.31640411167203941</v>
      </c>
    </row>
    <row r="96" spans="2:11" x14ac:dyDescent="0.2">
      <c r="B96">
        <f>+'Aggregate Screens'!A91</f>
        <v>202</v>
      </c>
      <c r="C96" t="str">
        <f>+'Aggregate Screens'!B91</f>
        <v>REGIONAL HOSPITAL</v>
      </c>
      <c r="D96" s="10">
        <f>ROUND(+'Aggregate Screens'!D91*2080,0)</f>
        <v>170248</v>
      </c>
      <c r="E96" s="13">
        <f>ROUND(+'Aggregate Screens'!AN91,0)</f>
        <v>357</v>
      </c>
      <c r="F96" s="11">
        <f t="shared" si="3"/>
        <v>476.89</v>
      </c>
      <c r="G96" s="11">
        <f>ROUND(+'Aggregate Screens'!D197*2080,0)</f>
        <v>167690</v>
      </c>
      <c r="H96" s="13">
        <f>ROUND(+'Aggregate Screens'!AN197,0)</f>
        <v>663</v>
      </c>
      <c r="I96" s="11">
        <f t="shared" si="4"/>
        <v>252.93</v>
      </c>
      <c r="K96" s="12">
        <f t="shared" si="5"/>
        <v>-0.46962611923084985</v>
      </c>
    </row>
    <row r="97" spans="2:11" x14ac:dyDescent="0.2">
      <c r="B97">
        <f>+'Aggregate Screens'!A92</f>
        <v>204</v>
      </c>
      <c r="C97" t="str">
        <f>+'Aggregate Screens'!B92</f>
        <v>SEATTLE CANCER CARE ALLIANCE</v>
      </c>
      <c r="D97" s="10">
        <f>ROUND(+'Aggregate Screens'!D92*2080,0)</f>
        <v>2257320</v>
      </c>
      <c r="E97" s="13">
        <f>ROUND(+'Aggregate Screens'!AN92,0)</f>
        <v>14365</v>
      </c>
      <c r="F97" s="11">
        <f t="shared" si="3"/>
        <v>157.13999999999999</v>
      </c>
      <c r="G97" s="11">
        <f>ROUND(+'Aggregate Screens'!D198*2080,0)</f>
        <v>2385573</v>
      </c>
      <c r="H97" s="13">
        <f>ROUND(+'Aggregate Screens'!AN198,0)</f>
        <v>15771</v>
      </c>
      <c r="I97" s="11">
        <f t="shared" si="4"/>
        <v>151.26</v>
      </c>
      <c r="K97" s="12">
        <f t="shared" si="5"/>
        <v>-3.7418862161130217E-2</v>
      </c>
    </row>
    <row r="98" spans="2:11" x14ac:dyDescent="0.2">
      <c r="B98">
        <f>+'Aggregate Screens'!A93</f>
        <v>205</v>
      </c>
      <c r="C98" t="str">
        <f>+'Aggregate Screens'!B93</f>
        <v>WENATCHEE VALLEY HOSPITAL</v>
      </c>
      <c r="D98" s="10">
        <f>ROUND(+'Aggregate Screens'!D93*2080,0)</f>
        <v>2203198</v>
      </c>
      <c r="E98" s="13">
        <f>ROUND(+'Aggregate Screens'!AN93,0)</f>
        <v>27379</v>
      </c>
      <c r="F98" s="11">
        <f t="shared" si="3"/>
        <v>80.47</v>
      </c>
      <c r="G98" s="11">
        <f>ROUND(+'Aggregate Screens'!D199*2080,0)</f>
        <v>2760202</v>
      </c>
      <c r="H98" s="13">
        <f>ROUND(+'Aggregate Screens'!AN199,0)</f>
        <v>24216</v>
      </c>
      <c r="I98" s="11">
        <f t="shared" si="4"/>
        <v>113.98</v>
      </c>
      <c r="K98" s="12">
        <f t="shared" si="5"/>
        <v>0.41642848266434696</v>
      </c>
    </row>
    <row r="99" spans="2:11" x14ac:dyDescent="0.2">
      <c r="B99">
        <f>+'Aggregate Screens'!A94</f>
        <v>206</v>
      </c>
      <c r="C99" t="str">
        <f>+'Aggregate Screens'!B94</f>
        <v>PEACEHEALTH UNITED GENERAL MEDICAL CENTER</v>
      </c>
      <c r="D99" s="10">
        <f>ROUND(+'Aggregate Screens'!D94*2080,0)</f>
        <v>337002</v>
      </c>
      <c r="E99" s="13">
        <f>ROUND(+'Aggregate Screens'!AN94,0)</f>
        <v>838</v>
      </c>
      <c r="F99" s="11">
        <f t="shared" si="3"/>
        <v>402.15</v>
      </c>
      <c r="G99" s="11">
        <f>ROUND(+'Aggregate Screens'!D200*2080,0)</f>
        <v>352518</v>
      </c>
      <c r="H99" s="13">
        <f>ROUND(+'Aggregate Screens'!AN200,0)</f>
        <v>3056</v>
      </c>
      <c r="I99" s="11">
        <f t="shared" si="4"/>
        <v>115.35</v>
      </c>
      <c r="K99" s="12">
        <f t="shared" si="5"/>
        <v>-0.71316672883252519</v>
      </c>
    </row>
    <row r="100" spans="2:11" x14ac:dyDescent="0.2">
      <c r="B100">
        <f>+'Aggregate Screens'!A95</f>
        <v>207</v>
      </c>
      <c r="C100" t="str">
        <f>+'Aggregate Screens'!B95</f>
        <v>SKAGIT VALLEY HOSPITAL</v>
      </c>
      <c r="D100" s="10">
        <f>ROUND(+'Aggregate Screens'!D95*2080,0)</f>
        <v>3107021</v>
      </c>
      <c r="E100" s="13">
        <f>ROUND(+'Aggregate Screens'!AN95,0)</f>
        <v>21501</v>
      </c>
      <c r="F100" s="11">
        <f t="shared" si="3"/>
        <v>144.51</v>
      </c>
      <c r="G100" s="11">
        <f>ROUND(+'Aggregate Screens'!D201*2080,0)</f>
        <v>3150555</v>
      </c>
      <c r="H100" s="13">
        <f>ROUND(+'Aggregate Screens'!AN201,0)</f>
        <v>19905</v>
      </c>
      <c r="I100" s="11">
        <f t="shared" si="4"/>
        <v>158.28</v>
      </c>
      <c r="K100" s="12">
        <f t="shared" si="5"/>
        <v>9.5287523354785186E-2</v>
      </c>
    </row>
    <row r="101" spans="2:11" x14ac:dyDescent="0.2">
      <c r="B101">
        <f>+'Aggregate Screens'!A96</f>
        <v>208</v>
      </c>
      <c r="C101" t="str">
        <f>+'Aggregate Screens'!B96</f>
        <v>LEGACY SALMON CREEK HOSPITAL</v>
      </c>
      <c r="D101" s="10">
        <f>ROUND(+'Aggregate Screens'!D96*2080,0)</f>
        <v>3202098</v>
      </c>
      <c r="E101" s="13">
        <f>ROUND(+'Aggregate Screens'!AN96,0)</f>
        <v>19284</v>
      </c>
      <c r="F101" s="11">
        <f t="shared" si="3"/>
        <v>166.05</v>
      </c>
      <c r="G101" s="11">
        <f>ROUND(+'Aggregate Screens'!D202*2080,0)</f>
        <v>3479195</v>
      </c>
      <c r="H101" s="13">
        <f>ROUND(+'Aggregate Screens'!AN202,0)</f>
        <v>23709</v>
      </c>
      <c r="I101" s="11">
        <f t="shared" si="4"/>
        <v>146.75</v>
      </c>
      <c r="K101" s="12">
        <f t="shared" si="5"/>
        <v>-0.11623005118940088</v>
      </c>
    </row>
    <row r="102" spans="2:11" x14ac:dyDescent="0.2">
      <c r="B102">
        <f>+'Aggregate Screens'!A97</f>
        <v>209</v>
      </c>
      <c r="C102" t="str">
        <f>+'Aggregate Screens'!B97</f>
        <v>ST ANTHONY HOSPITAL</v>
      </c>
      <c r="D102" s="10">
        <f>ROUND(+'Aggregate Screens'!D97*2080,0)</f>
        <v>1156480</v>
      </c>
      <c r="E102" s="13">
        <f>ROUND(+'Aggregate Screens'!AN97,0)</f>
        <v>9720</v>
      </c>
      <c r="F102" s="11">
        <f t="shared" si="3"/>
        <v>118.98</v>
      </c>
      <c r="G102" s="11">
        <f>ROUND(+'Aggregate Screens'!D203*2080,0)</f>
        <v>1067560</v>
      </c>
      <c r="H102" s="13">
        <f>ROUND(+'Aggregate Screens'!AN203,0)</f>
        <v>10979</v>
      </c>
      <c r="I102" s="11">
        <f t="shared" si="4"/>
        <v>97.24</v>
      </c>
      <c r="K102" s="12">
        <f t="shared" si="5"/>
        <v>-0.18271978483778795</v>
      </c>
    </row>
    <row r="103" spans="2:11" x14ac:dyDescent="0.2">
      <c r="B103">
        <f>+'Aggregate Screens'!A98</f>
        <v>210</v>
      </c>
      <c r="C103" t="str">
        <f>+'Aggregate Screens'!B98</f>
        <v>SWEDISH MEDICAL CENTER - ISSAQUAH CAMPUS</v>
      </c>
      <c r="D103" s="10">
        <f>ROUND(+'Aggregate Screens'!D98*2080,0)</f>
        <v>1186661</v>
      </c>
      <c r="E103" s="13">
        <f>ROUND(+'Aggregate Screens'!AN98,0)</f>
        <v>9423</v>
      </c>
      <c r="F103" s="11">
        <f t="shared" si="3"/>
        <v>125.93</v>
      </c>
      <c r="G103" s="11">
        <f>ROUND(+'Aggregate Screens'!D204*2080,0)</f>
        <v>1291680</v>
      </c>
      <c r="H103" s="13">
        <f>ROUND(+'Aggregate Screens'!AN204,0)</f>
        <v>13006</v>
      </c>
      <c r="I103" s="11">
        <f t="shared" si="4"/>
        <v>99.31</v>
      </c>
      <c r="K103" s="12">
        <f t="shared" si="5"/>
        <v>-0.21138727864686735</v>
      </c>
    </row>
    <row r="104" spans="2:11" x14ac:dyDescent="0.2">
      <c r="B104">
        <f>+'Aggregate Screens'!A99</f>
        <v>211</v>
      </c>
      <c r="C104" t="str">
        <f>+'Aggregate Screens'!B99</f>
        <v>PEACEHEALTH PEACE ISLAND MEDICAL CENTER</v>
      </c>
      <c r="D104" s="10">
        <f>ROUND(+'Aggregate Screens'!D99*2080,0)</f>
        <v>106080</v>
      </c>
      <c r="E104" s="13">
        <f>ROUND(+'Aggregate Screens'!AN99,0)</f>
        <v>886</v>
      </c>
      <c r="F104" s="11">
        <f t="shared" si="3"/>
        <v>119.73</v>
      </c>
      <c r="G104" s="11">
        <f>ROUND(+'Aggregate Screens'!D205*2080,0)</f>
        <v>96034</v>
      </c>
      <c r="H104" s="13">
        <f>ROUND(+'Aggregate Screens'!AN205,0)</f>
        <v>1050</v>
      </c>
      <c r="I104" s="11">
        <f t="shared" si="4"/>
        <v>91.46</v>
      </c>
      <c r="K104" s="12">
        <f t="shared" si="5"/>
        <v>-0.23611459116345113</v>
      </c>
    </row>
    <row r="105" spans="2:11" x14ac:dyDescent="0.2">
      <c r="B105">
        <f>+'Aggregate Screens'!A100</f>
        <v>904</v>
      </c>
      <c r="C105" t="str">
        <f>+'Aggregate Screens'!B100</f>
        <v>BHC FAIRFAX HOSPITAL</v>
      </c>
      <c r="D105" s="10">
        <f>ROUND(+'Aggregate Screens'!D100*2080,0)</f>
        <v>598790</v>
      </c>
      <c r="E105" s="13">
        <f>ROUND(+'Aggregate Screens'!AN100,0)</f>
        <v>2770</v>
      </c>
      <c r="F105" s="11">
        <f t="shared" si="3"/>
        <v>216.17</v>
      </c>
      <c r="G105" s="11">
        <f>ROUND(+'Aggregate Screens'!D206*2080,0)</f>
        <v>628618</v>
      </c>
      <c r="H105" s="13">
        <f>ROUND(+'Aggregate Screens'!AN206,0)</f>
        <v>3639</v>
      </c>
      <c r="I105" s="11">
        <f t="shared" si="4"/>
        <v>172.74</v>
      </c>
      <c r="K105" s="12">
        <f t="shared" si="5"/>
        <v>-0.20090669380580095</v>
      </c>
    </row>
    <row r="106" spans="2:11" x14ac:dyDescent="0.2">
      <c r="B106">
        <f>+'Aggregate Screens'!A101</f>
        <v>915</v>
      </c>
      <c r="C106" t="str">
        <f>+'Aggregate Screens'!B101</f>
        <v>LOURDES COUNSELING CENTER</v>
      </c>
      <c r="D106" s="10">
        <f>ROUND(+'Aggregate Screens'!D101*2080,0)</f>
        <v>284211</v>
      </c>
      <c r="E106" s="13">
        <f>ROUND(+'Aggregate Screens'!AN101,0)</f>
        <v>702</v>
      </c>
      <c r="F106" s="11">
        <f t="shared" si="3"/>
        <v>404.86</v>
      </c>
      <c r="G106" s="11">
        <f>ROUND(+'Aggregate Screens'!D207*2080,0)</f>
        <v>287456</v>
      </c>
      <c r="H106" s="13">
        <f>ROUND(+'Aggregate Screens'!AN207,0)</f>
        <v>845</v>
      </c>
      <c r="I106" s="11">
        <f t="shared" si="4"/>
        <v>340.18</v>
      </c>
      <c r="K106" s="12">
        <f t="shared" si="5"/>
        <v>-0.15975892901249811</v>
      </c>
    </row>
    <row r="107" spans="2:11" x14ac:dyDescent="0.2">
      <c r="B107">
        <f>+'Aggregate Screens'!A102</f>
        <v>919</v>
      </c>
      <c r="C107" t="str">
        <f>+'Aggregate Screens'!B102</f>
        <v>NAVOS</v>
      </c>
      <c r="D107" s="10">
        <f>ROUND(+'Aggregate Screens'!D102*2080,0)</f>
        <v>191006</v>
      </c>
      <c r="E107" s="13">
        <f>ROUND(+'Aggregate Screens'!AN102,0)</f>
        <v>688</v>
      </c>
      <c r="F107" s="11">
        <f t="shared" si="3"/>
        <v>277.63</v>
      </c>
      <c r="G107" s="11">
        <f>ROUND(+'Aggregate Screens'!D208*2080,0)</f>
        <v>199160</v>
      </c>
      <c r="H107" s="13">
        <f>ROUND(+'Aggregate Screens'!AN208,0)</f>
        <v>568</v>
      </c>
      <c r="I107" s="11">
        <f t="shared" si="4"/>
        <v>350.63</v>
      </c>
      <c r="K107" s="12">
        <f t="shared" si="5"/>
        <v>0.26293988401829771</v>
      </c>
    </row>
    <row r="108" spans="2:11" x14ac:dyDescent="0.2">
      <c r="B108">
        <f>+'Aggregate Screens'!A103</f>
        <v>921</v>
      </c>
      <c r="C108" t="str">
        <f>+'Aggregate Screens'!B103</f>
        <v>Cascade Behavioral Health</v>
      </c>
      <c r="D108" s="10">
        <f>ROUND(+'Aggregate Screens'!D103*2080,0)</f>
        <v>241800</v>
      </c>
      <c r="E108" s="13">
        <f>ROUND(+'Aggregate Screens'!AN103,0)</f>
        <v>664</v>
      </c>
      <c r="F108" s="11">
        <f t="shared" si="3"/>
        <v>364.16</v>
      </c>
      <c r="G108" s="11">
        <f>ROUND(+'Aggregate Screens'!D209*2080,0)</f>
        <v>342326</v>
      </c>
      <c r="H108" s="13">
        <f>ROUND(+'Aggregate Screens'!AN209,0)</f>
        <v>1144</v>
      </c>
      <c r="I108" s="11">
        <f t="shared" si="4"/>
        <v>299.24</v>
      </c>
      <c r="K108" s="12">
        <f t="shared" si="5"/>
        <v>-0.17827328646748686</v>
      </c>
    </row>
    <row r="109" spans="2:11" x14ac:dyDescent="0.2">
      <c r="B109">
        <f>+'Aggregate Screens'!A104</f>
        <v>922</v>
      </c>
      <c r="C109" t="str">
        <f>+'Aggregate Screens'!B104</f>
        <v>FAIRFAX EVERETT</v>
      </c>
      <c r="D109" s="10">
        <f>ROUND(+'Aggregate Screens'!D104*2080,0)</f>
        <v>104270</v>
      </c>
      <c r="E109" s="13">
        <f>ROUND(+'Aggregate Screens'!AN104,0)</f>
        <v>113</v>
      </c>
      <c r="F109" s="11">
        <f t="shared" si="3"/>
        <v>922.74</v>
      </c>
      <c r="G109" s="11">
        <f>ROUND(+'Aggregate Screens'!D210*2080,0)</f>
        <v>104915</v>
      </c>
      <c r="H109" s="13">
        <f>ROUND(+'Aggregate Screens'!AN210,0)</f>
        <v>401</v>
      </c>
      <c r="I109" s="11">
        <f t="shared" si="4"/>
        <v>261.63</v>
      </c>
      <c r="K109" s="12">
        <f t="shared" si="5"/>
        <v>-0.71646400936341759</v>
      </c>
    </row>
  </sheetData>
  <phoneticPr fontId="0" type="noConversion"/>
  <printOptions horizontalCentered="1" verticalCentered="1" gridLines="1"/>
  <pageMargins left="0" right="0" top="0" bottom="0" header="0" footer="0"/>
  <pageSetup paperSize="5" scale="7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9"/>
  <sheetViews>
    <sheetView zoomScale="75" workbookViewId="0">
      <selection activeCell="B11" sqref="B11:K109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88671875" customWidth="1"/>
    <col min="5" max="5" width="8.88671875" customWidth="1"/>
    <col min="6" max="6" width="8.88671875" bestFit="1" customWidth="1"/>
    <col min="7" max="7" width="11.88671875" customWidth="1"/>
    <col min="8" max="9" width="8.88671875" bestFit="1" customWidth="1"/>
    <col min="10" max="10" width="2.6640625" customWidth="1"/>
    <col min="11" max="11" width="8.109375" bestFit="1" customWidth="1"/>
  </cols>
  <sheetData>
    <row r="1" spans="1:11" x14ac:dyDescent="0.2">
      <c r="A1" s="9" t="s">
        <v>4</v>
      </c>
      <c r="B1" s="6"/>
      <c r="C1" s="6"/>
      <c r="D1" s="6"/>
      <c r="E1" s="6"/>
      <c r="F1" s="7"/>
      <c r="G1" s="6"/>
      <c r="H1" s="6"/>
      <c r="I1" s="6"/>
    </row>
    <row r="2" spans="1:11" x14ac:dyDescent="0.2">
      <c r="A2" s="4"/>
      <c r="F2" s="2"/>
      <c r="K2" s="5" t="s">
        <v>71</v>
      </c>
    </row>
    <row r="3" spans="1:11" x14ac:dyDescent="0.2">
      <c r="A3" s="4"/>
      <c r="D3" s="3"/>
      <c r="F3" s="2"/>
      <c r="K3">
        <v>3</v>
      </c>
    </row>
    <row r="4" spans="1:11" x14ac:dyDescent="0.2">
      <c r="A4" s="7" t="s">
        <v>0</v>
      </c>
      <c r="B4" s="6"/>
      <c r="C4" s="6"/>
      <c r="D4" s="6"/>
      <c r="E4" s="7"/>
      <c r="F4" s="6"/>
      <c r="G4" s="6"/>
      <c r="H4" s="6"/>
      <c r="I4" s="6"/>
    </row>
    <row r="5" spans="1:11" x14ac:dyDescent="0.2">
      <c r="A5" s="7" t="s">
        <v>54</v>
      </c>
      <c r="B5" s="6"/>
      <c r="C5" s="6"/>
      <c r="D5" s="6"/>
      <c r="E5" s="7"/>
      <c r="F5" s="6"/>
      <c r="G5" s="6"/>
      <c r="H5" s="6"/>
      <c r="I5" s="6"/>
    </row>
    <row r="7" spans="1:11" x14ac:dyDescent="0.2">
      <c r="E7" s="76">
        <f>ROUND(+'Aggregate Screens'!C5,0)</f>
        <v>2014</v>
      </c>
      <c r="F7" s="5">
        <f>+E7</f>
        <v>2014</v>
      </c>
      <c r="G7" s="5"/>
      <c r="H7" s="2">
        <f>+F7+1</f>
        <v>2015</v>
      </c>
      <c r="I7" s="5">
        <f>+H7</f>
        <v>2015</v>
      </c>
    </row>
    <row r="8" spans="1:11" x14ac:dyDescent="0.2">
      <c r="A8" s="5"/>
      <c r="B8" s="5"/>
      <c r="C8" s="5"/>
      <c r="D8" s="2" t="s">
        <v>1</v>
      </c>
      <c r="F8" s="5" t="s">
        <v>183</v>
      </c>
      <c r="G8" s="2" t="s">
        <v>1</v>
      </c>
      <c r="I8" s="5" t="s">
        <v>183</v>
      </c>
      <c r="K8" s="5" t="s">
        <v>21</v>
      </c>
    </row>
    <row r="9" spans="1:11" x14ac:dyDescent="0.2">
      <c r="A9" s="5"/>
      <c r="B9" s="5" t="s">
        <v>51</v>
      </c>
      <c r="C9" s="5" t="s">
        <v>52</v>
      </c>
      <c r="D9" s="2" t="s">
        <v>2</v>
      </c>
      <c r="E9" s="2" t="s">
        <v>5</v>
      </c>
      <c r="F9" s="2" t="s">
        <v>13</v>
      </c>
      <c r="G9" s="2" t="s">
        <v>2</v>
      </c>
      <c r="H9" s="2" t="s">
        <v>5</v>
      </c>
      <c r="I9" s="2" t="s">
        <v>13</v>
      </c>
      <c r="K9" s="5" t="s">
        <v>181</v>
      </c>
    </row>
    <row r="10" spans="1:11" x14ac:dyDescent="0.2">
      <c r="A10" s="10"/>
      <c r="B10">
        <f>+'Aggregate Screens'!A5</f>
        <v>1</v>
      </c>
      <c r="C10" t="str">
        <f>+'Aggregate Screens'!B5</f>
        <v>SWEDISH MEDICAL CENTER - FIRST HILL</v>
      </c>
      <c r="D10" s="10">
        <f>ROUND(+'Aggregate Screens'!G5,0)</f>
        <v>3302095918</v>
      </c>
      <c r="E10" s="13">
        <f>ROUND(+'Aggregate Screens'!AO5,0)</f>
        <v>230642</v>
      </c>
      <c r="F10" s="11">
        <f>IF(D10=0,"",IF(E10=0,"",ROUND(D10/E10,2)))</f>
        <v>14316.98</v>
      </c>
      <c r="G10" s="10">
        <f>ROUND(+'Aggregate Screens'!G111,0)</f>
        <v>3543189488</v>
      </c>
      <c r="H10" s="13">
        <f>ROUND(+'Aggregate Screens'!AO111,0)</f>
        <v>268118</v>
      </c>
      <c r="I10" s="11">
        <f>IF(G10=0,"",IF(H10=0,"",ROUND(G10/H10,2)))</f>
        <v>13215.04</v>
      </c>
      <c r="K10" s="12">
        <f>IF(D10=0,"",IF(E10=0,"",IF(G10=0,"",IF(H10=0,"",+I10/F10-1))))</f>
        <v>-7.6967349259410733E-2</v>
      </c>
    </row>
    <row r="11" spans="1:11" x14ac:dyDescent="0.2">
      <c r="A11" s="10"/>
      <c r="B11">
        <f>+'Aggregate Screens'!A6</f>
        <v>3</v>
      </c>
      <c r="C11" t="str">
        <f>+'Aggregate Screens'!B6</f>
        <v>SWEDISH MEDICAL CENTER - CHERRY HILL</v>
      </c>
      <c r="D11" s="10">
        <f>ROUND(+'Aggregate Screens'!G6,0)</f>
        <v>1525577705</v>
      </c>
      <c r="E11" s="13">
        <f>ROUND(+'Aggregate Screens'!AO6,0)</f>
        <v>73350</v>
      </c>
      <c r="F11" s="11">
        <f t="shared" ref="F11:F74" si="0">IF(D11=0,"",IF(E11=0,"",ROUND(D11/E11,2)))</f>
        <v>20798.61</v>
      </c>
      <c r="G11" s="10">
        <f>ROUND(+'Aggregate Screens'!G112,0)</f>
        <v>1667865050</v>
      </c>
      <c r="H11" s="13">
        <f>ROUND(+'Aggregate Screens'!AO112,0)</f>
        <v>76443</v>
      </c>
      <c r="I11" s="11">
        <f t="shared" ref="I11:I74" si="1">IF(G11=0,"",IF(H11=0,"",ROUND(G11/H11,2)))</f>
        <v>21818.41</v>
      </c>
      <c r="K11" s="12">
        <f t="shared" ref="K11:K74" si="2">IF(D11=0,"",IF(E11=0,"",IF(G11=0,"",IF(H11=0,"",+I11/F11-1))))</f>
        <v>4.9032122819746116E-2</v>
      </c>
    </row>
    <row r="12" spans="1:11" x14ac:dyDescent="0.2">
      <c r="A12" s="10"/>
      <c r="B12">
        <f>+'Aggregate Screens'!A7</f>
        <v>8</v>
      </c>
      <c r="C12" t="str">
        <f>+'Aggregate Screens'!B7</f>
        <v>KLICKITAT VALLEY HEALTH</v>
      </c>
      <c r="D12" s="10">
        <f>ROUND(+'Aggregate Screens'!G7,0)</f>
        <v>34061437</v>
      </c>
      <c r="E12" s="13">
        <f>ROUND(+'Aggregate Screens'!AO7,0)</f>
        <v>5361</v>
      </c>
      <c r="F12" s="11">
        <f t="shared" si="0"/>
        <v>6353.56</v>
      </c>
      <c r="G12" s="10">
        <f>ROUND(+'Aggregate Screens'!G113,0)</f>
        <v>35638075</v>
      </c>
      <c r="H12" s="13">
        <f>ROUND(+'Aggregate Screens'!AO113,0)</f>
        <v>5376</v>
      </c>
      <c r="I12" s="11">
        <f t="shared" si="1"/>
        <v>6629.11</v>
      </c>
      <c r="K12" s="12">
        <f t="shared" si="2"/>
        <v>4.336938661160028E-2</v>
      </c>
    </row>
    <row r="13" spans="1:11" x14ac:dyDescent="0.2">
      <c r="A13" s="10"/>
      <c r="B13">
        <f>+'Aggregate Screens'!A8</f>
        <v>10</v>
      </c>
      <c r="C13" t="str">
        <f>+'Aggregate Screens'!B8</f>
        <v>VIRGINIA MASON MEDICAL CENTER</v>
      </c>
      <c r="D13" s="10">
        <f>ROUND(+'Aggregate Screens'!G8,0)</f>
        <v>2012240032</v>
      </c>
      <c r="E13" s="13">
        <f>ROUND(+'Aggregate Screens'!AO8,0)</f>
        <v>119734</v>
      </c>
      <c r="F13" s="11">
        <f t="shared" si="0"/>
        <v>16805.919999999998</v>
      </c>
      <c r="G13" s="10">
        <f>ROUND(+'Aggregate Screens'!G114,0)</f>
        <v>2107499167</v>
      </c>
      <c r="H13" s="13">
        <f>ROUND(+'Aggregate Screens'!AO114,0)</f>
        <v>225230</v>
      </c>
      <c r="I13" s="11">
        <f t="shared" si="1"/>
        <v>9357.1</v>
      </c>
      <c r="K13" s="12">
        <f t="shared" si="2"/>
        <v>-0.44322595847177648</v>
      </c>
    </row>
    <row r="14" spans="1:11" x14ac:dyDescent="0.2">
      <c r="A14" s="10"/>
      <c r="B14">
        <f>+'Aggregate Screens'!A9</f>
        <v>14</v>
      </c>
      <c r="C14" t="str">
        <f>+'Aggregate Screens'!B9</f>
        <v>SEATTLE CHILDRENS HOSPITAL</v>
      </c>
      <c r="D14" s="10">
        <f>ROUND(+'Aggregate Screens'!G9,0)</f>
        <v>1870722051</v>
      </c>
      <c r="E14" s="13">
        <f>ROUND(+'Aggregate Screens'!AO9,0)</f>
        <v>125413</v>
      </c>
      <c r="F14" s="11">
        <f t="shared" si="0"/>
        <v>14916.49</v>
      </c>
      <c r="G14" s="10">
        <f>ROUND(+'Aggregate Screens'!G115,0)</f>
        <v>2018295478</v>
      </c>
      <c r="H14" s="13">
        <f>ROUND(+'Aggregate Screens'!AO115,0)</f>
        <v>131212</v>
      </c>
      <c r="I14" s="11">
        <f t="shared" si="1"/>
        <v>15381.94</v>
      </c>
      <c r="K14" s="12">
        <f t="shared" si="2"/>
        <v>3.1203721518936467E-2</v>
      </c>
    </row>
    <row r="15" spans="1:11" x14ac:dyDescent="0.2">
      <c r="A15" s="10"/>
      <c r="B15">
        <f>+'Aggregate Screens'!A10</f>
        <v>20</v>
      </c>
      <c r="C15" t="str">
        <f>+'Aggregate Screens'!B10</f>
        <v>GROUP HEALTH CENTRAL HOSPITAL</v>
      </c>
      <c r="D15" s="10">
        <f>ROUND(+'Aggregate Screens'!G10,0)</f>
        <v>40228746</v>
      </c>
      <c r="E15" s="13">
        <f>ROUND(+'Aggregate Screens'!AO10,0)</f>
        <v>4707</v>
      </c>
      <c r="F15" s="11">
        <f t="shared" si="0"/>
        <v>8546.58</v>
      </c>
      <c r="G15" s="10">
        <f>ROUND(+'Aggregate Screens'!G116,0)</f>
        <v>23375390</v>
      </c>
      <c r="H15" s="13">
        <f>ROUND(+'Aggregate Screens'!AO116,0)</f>
        <v>561</v>
      </c>
      <c r="I15" s="11">
        <f t="shared" si="1"/>
        <v>41667.360000000001</v>
      </c>
      <c r="K15" s="12">
        <f t="shared" si="2"/>
        <v>3.8753255688240209</v>
      </c>
    </row>
    <row r="16" spans="1:11" x14ac:dyDescent="0.2">
      <c r="A16" s="10"/>
      <c r="B16">
        <f>+'Aggregate Screens'!A11</f>
        <v>21</v>
      </c>
      <c r="C16" t="str">
        <f>+'Aggregate Screens'!B11</f>
        <v>NEWPORT HOSPITAL AND HEALTH SERVICES</v>
      </c>
      <c r="D16" s="10">
        <f>ROUND(+'Aggregate Screens'!G11,0)</f>
        <v>38463358</v>
      </c>
      <c r="E16" s="13">
        <f>ROUND(+'Aggregate Screens'!AO11,0)</f>
        <v>7448</v>
      </c>
      <c r="F16" s="11">
        <f t="shared" si="0"/>
        <v>5164.25</v>
      </c>
      <c r="G16" s="10">
        <f>ROUND(+'Aggregate Screens'!G117,0)</f>
        <v>41779988</v>
      </c>
      <c r="H16" s="13">
        <f>ROUND(+'Aggregate Screens'!AO117,0)</f>
        <v>9139</v>
      </c>
      <c r="I16" s="11">
        <f t="shared" si="1"/>
        <v>4571.6099999999997</v>
      </c>
      <c r="K16" s="12">
        <f t="shared" si="2"/>
        <v>-0.11475819334850179</v>
      </c>
    </row>
    <row r="17" spans="1:11" x14ac:dyDescent="0.2">
      <c r="A17" s="10"/>
      <c r="B17">
        <f>+'Aggregate Screens'!A12</f>
        <v>22</v>
      </c>
      <c r="C17" t="str">
        <f>+'Aggregate Screens'!B12</f>
        <v>LOURDES MEDICAL CENTER</v>
      </c>
      <c r="D17" s="10">
        <f>ROUND(+'Aggregate Screens'!G12,0)</f>
        <v>217316481</v>
      </c>
      <c r="E17" s="13">
        <f>ROUND(+'Aggregate Screens'!AO12,0)</f>
        <v>15404</v>
      </c>
      <c r="F17" s="11">
        <f t="shared" si="0"/>
        <v>14107.8</v>
      </c>
      <c r="G17" s="10">
        <f>ROUND(+'Aggregate Screens'!G118,0)</f>
        <v>233108574</v>
      </c>
      <c r="H17" s="13">
        <f>ROUND(+'Aggregate Screens'!AO118,0)</f>
        <v>16785</v>
      </c>
      <c r="I17" s="11">
        <f t="shared" si="1"/>
        <v>13887.91</v>
      </c>
      <c r="K17" s="12">
        <f t="shared" si="2"/>
        <v>-1.5586413189866533E-2</v>
      </c>
    </row>
    <row r="18" spans="1:11" x14ac:dyDescent="0.2">
      <c r="A18" s="10"/>
      <c r="B18">
        <f>+'Aggregate Screens'!A13</f>
        <v>23</v>
      </c>
      <c r="C18" t="str">
        <f>+'Aggregate Screens'!B13</f>
        <v>THREE RIVERS HOSPITAL</v>
      </c>
      <c r="D18" s="10">
        <f>ROUND(+'Aggregate Screens'!G13,0)</f>
        <v>17660190</v>
      </c>
      <c r="E18" s="13">
        <f>ROUND(+'Aggregate Screens'!AO13,0)</f>
        <v>2599</v>
      </c>
      <c r="F18" s="11">
        <f t="shared" si="0"/>
        <v>6794.99</v>
      </c>
      <c r="G18" s="10">
        <f>ROUND(+'Aggregate Screens'!G119,0)</f>
        <v>19694182</v>
      </c>
      <c r="H18" s="13">
        <f>ROUND(+'Aggregate Screens'!AO119,0)</f>
        <v>2957</v>
      </c>
      <c r="I18" s="11">
        <f t="shared" si="1"/>
        <v>6660.19</v>
      </c>
      <c r="K18" s="12">
        <f t="shared" si="2"/>
        <v>-1.9838145457167777E-2</v>
      </c>
    </row>
    <row r="19" spans="1:11" x14ac:dyDescent="0.2">
      <c r="A19" s="10"/>
      <c r="B19">
        <f>+'Aggregate Screens'!A14</f>
        <v>26</v>
      </c>
      <c r="C19" t="str">
        <f>+'Aggregate Screens'!B14</f>
        <v>PEACEHEALTH ST JOHN MEDICAL CENTER</v>
      </c>
      <c r="D19" s="10">
        <f>ROUND(+'Aggregate Screens'!G14,0)</f>
        <v>616858471</v>
      </c>
      <c r="E19" s="13">
        <f>ROUND(+'Aggregate Screens'!AO14,0)</f>
        <v>86675</v>
      </c>
      <c r="F19" s="11">
        <f t="shared" si="0"/>
        <v>7116.91</v>
      </c>
      <c r="G19" s="10">
        <f>ROUND(+'Aggregate Screens'!G120,0)</f>
        <v>675707379</v>
      </c>
      <c r="H19" s="13">
        <f>ROUND(+'Aggregate Screens'!AO120,0)</f>
        <v>86607</v>
      </c>
      <c r="I19" s="11">
        <f t="shared" si="1"/>
        <v>7801.99</v>
      </c>
      <c r="K19" s="12">
        <f t="shared" si="2"/>
        <v>9.6260877262744682E-2</v>
      </c>
    </row>
    <row r="20" spans="1:11" x14ac:dyDescent="0.2">
      <c r="A20" s="10"/>
      <c r="B20">
        <f>+'Aggregate Screens'!A15</f>
        <v>29</v>
      </c>
      <c r="C20" t="str">
        <f>+'Aggregate Screens'!B15</f>
        <v>HARBORVIEW MEDICAL CENTER</v>
      </c>
      <c r="D20" s="10">
        <f>ROUND(+'Aggregate Screens'!G15,0)</f>
        <v>1916945000</v>
      </c>
      <c r="E20" s="13">
        <f>ROUND(+'Aggregate Screens'!AO15,0)</f>
        <v>203016</v>
      </c>
      <c r="F20" s="11">
        <f t="shared" si="0"/>
        <v>9442.33</v>
      </c>
      <c r="G20" s="10">
        <f>ROUND(+'Aggregate Screens'!G121,0)</f>
        <v>2099326843</v>
      </c>
      <c r="H20" s="13">
        <f>ROUND(+'Aggregate Screens'!AO121,0)</f>
        <v>213320</v>
      </c>
      <c r="I20" s="11">
        <f t="shared" si="1"/>
        <v>9841.2099999999991</v>
      </c>
      <c r="K20" s="12">
        <f t="shared" si="2"/>
        <v>4.2243810584887242E-2</v>
      </c>
    </row>
    <row r="21" spans="1:11" x14ac:dyDescent="0.2">
      <c r="A21" s="10"/>
      <c r="B21">
        <f>+'Aggregate Screens'!A16</f>
        <v>32</v>
      </c>
      <c r="C21" t="str">
        <f>+'Aggregate Screens'!B16</f>
        <v>ST JOSEPH MEDICAL CENTER</v>
      </c>
      <c r="D21" s="10">
        <f>ROUND(+'Aggregate Screens'!G16,0)</f>
        <v>2242833844</v>
      </c>
      <c r="E21" s="13">
        <f>ROUND(+'Aggregate Screens'!AO16,0)</f>
        <v>178926</v>
      </c>
      <c r="F21" s="11">
        <f t="shared" si="0"/>
        <v>12534.98</v>
      </c>
      <c r="G21" s="10">
        <f>ROUND(+'Aggregate Screens'!G122,0)</f>
        <v>2450746243</v>
      </c>
      <c r="H21" s="13">
        <f>ROUND(+'Aggregate Screens'!AO122,0)</f>
        <v>187446</v>
      </c>
      <c r="I21" s="11">
        <f t="shared" si="1"/>
        <v>13074.41</v>
      </c>
      <c r="K21" s="12">
        <f t="shared" si="2"/>
        <v>4.3033973727919728E-2</v>
      </c>
    </row>
    <row r="22" spans="1:11" x14ac:dyDescent="0.2">
      <c r="A22" s="10"/>
      <c r="B22">
        <f>+'Aggregate Screens'!A17</f>
        <v>35</v>
      </c>
      <c r="C22" t="str">
        <f>+'Aggregate Screens'!B17</f>
        <v>ST ELIZABETH HOSPITAL</v>
      </c>
      <c r="D22" s="10">
        <f>ROUND(+'Aggregate Screens'!G17,0)</f>
        <v>132962270</v>
      </c>
      <c r="E22" s="13">
        <f>ROUND(+'Aggregate Screens'!AO17,0)</f>
        <v>15249</v>
      </c>
      <c r="F22" s="11">
        <f t="shared" si="0"/>
        <v>8719.41</v>
      </c>
      <c r="G22" s="10">
        <f>ROUND(+'Aggregate Screens'!G123,0)</f>
        <v>151841881</v>
      </c>
      <c r="H22" s="13">
        <f>ROUND(+'Aggregate Screens'!AO123,0)</f>
        <v>14849</v>
      </c>
      <c r="I22" s="11">
        <f t="shared" si="1"/>
        <v>10225.73</v>
      </c>
      <c r="K22" s="12">
        <f t="shared" si="2"/>
        <v>0.17275480795145537</v>
      </c>
    </row>
    <row r="23" spans="1:11" x14ac:dyDescent="0.2">
      <c r="A23" s="10"/>
      <c r="B23">
        <f>+'Aggregate Screens'!A18</f>
        <v>37</v>
      </c>
      <c r="C23" t="str">
        <f>+'Aggregate Screens'!B18</f>
        <v>DEACONESS HOSPITAL</v>
      </c>
      <c r="D23" s="10">
        <f>ROUND(+'Aggregate Screens'!G18,0)</f>
        <v>1010129416</v>
      </c>
      <c r="E23" s="13">
        <f>ROUND(+'Aggregate Screens'!AO18,0)</f>
        <v>98263</v>
      </c>
      <c r="F23" s="11">
        <f t="shared" si="0"/>
        <v>10279.86</v>
      </c>
      <c r="G23" s="10">
        <f>ROUND(+'Aggregate Screens'!G124,0)</f>
        <v>1167493909</v>
      </c>
      <c r="H23" s="13">
        <f>ROUND(+'Aggregate Screens'!AO124,0)</f>
        <v>104303</v>
      </c>
      <c r="I23" s="11">
        <f t="shared" si="1"/>
        <v>11193.29</v>
      </c>
      <c r="K23" s="12">
        <f t="shared" si="2"/>
        <v>8.8856268470582256E-2</v>
      </c>
    </row>
    <row r="24" spans="1:11" x14ac:dyDescent="0.2">
      <c r="A24" s="10"/>
      <c r="B24">
        <f>+'Aggregate Screens'!A19</f>
        <v>38</v>
      </c>
      <c r="C24" t="str">
        <f>+'Aggregate Screens'!B19</f>
        <v>OLYMPIC MEDICAL CENTER</v>
      </c>
      <c r="D24" s="10">
        <f>ROUND(+'Aggregate Screens'!G19,0)</f>
        <v>281058911</v>
      </c>
      <c r="E24" s="13">
        <f>ROUND(+'Aggregate Screens'!AO19,0)</f>
        <v>52168</v>
      </c>
      <c r="F24" s="11">
        <f t="shared" si="0"/>
        <v>5387.57</v>
      </c>
      <c r="G24" s="10">
        <f>ROUND(+'Aggregate Screens'!G125,0)</f>
        <v>308879814</v>
      </c>
      <c r="H24" s="13">
        <f>ROUND(+'Aggregate Screens'!AO125,0)</f>
        <v>55034</v>
      </c>
      <c r="I24" s="11">
        <f t="shared" si="1"/>
        <v>5612.53</v>
      </c>
      <c r="K24" s="12">
        <f t="shared" si="2"/>
        <v>4.1755373944097229E-2</v>
      </c>
    </row>
    <row r="25" spans="1:11" x14ac:dyDescent="0.2">
      <c r="A25" s="10"/>
      <c r="B25">
        <f>+'Aggregate Screens'!A20</f>
        <v>39</v>
      </c>
      <c r="C25" t="str">
        <f>+'Aggregate Screens'!B20</f>
        <v>TRIOS HEALTH</v>
      </c>
      <c r="D25" s="10">
        <f>ROUND(+'Aggregate Screens'!G20,0)</f>
        <v>432932312</v>
      </c>
      <c r="E25" s="13">
        <f>ROUND(+'Aggregate Screens'!AO20,0)</f>
        <v>51896</v>
      </c>
      <c r="F25" s="11">
        <f t="shared" si="0"/>
        <v>8342.31</v>
      </c>
      <c r="G25" s="10">
        <f>ROUND(+'Aggregate Screens'!G126,0)</f>
        <v>489223046</v>
      </c>
      <c r="H25" s="13">
        <f>ROUND(+'Aggregate Screens'!AO126,0)</f>
        <v>55041</v>
      </c>
      <c r="I25" s="11">
        <f t="shared" si="1"/>
        <v>8888.34</v>
      </c>
      <c r="K25" s="12">
        <f t="shared" si="2"/>
        <v>6.5453093927221762E-2</v>
      </c>
    </row>
    <row r="26" spans="1:11" x14ac:dyDescent="0.2">
      <c r="A26" s="10"/>
      <c r="B26">
        <f>+'Aggregate Screens'!A21</f>
        <v>42</v>
      </c>
      <c r="C26" t="str">
        <f>+'Aggregate Screens'!B21</f>
        <v>SHRINE HOSPITAL SPOKANE</v>
      </c>
      <c r="D26" s="10">
        <f>ROUND(+'Aggregate Screens'!G21,0)</f>
        <v>0</v>
      </c>
      <c r="E26" s="13">
        <f>ROUND(+'Aggregate Screens'!AO21,0)</f>
        <v>0</v>
      </c>
      <c r="F26" s="11" t="str">
        <f t="shared" si="0"/>
        <v/>
      </c>
      <c r="G26" s="10">
        <f>ROUND(+'Aggregate Screens'!G127,0)</f>
        <v>35017530</v>
      </c>
      <c r="H26" s="13">
        <f>ROUND(+'Aggregate Screens'!AO127,0)</f>
        <v>2704</v>
      </c>
      <c r="I26" s="11">
        <f t="shared" si="1"/>
        <v>12950.27</v>
      </c>
      <c r="K26" s="12" t="str">
        <f t="shared" si="2"/>
        <v/>
      </c>
    </row>
    <row r="27" spans="1:11" x14ac:dyDescent="0.2">
      <c r="A27" s="10"/>
      <c r="B27">
        <f>+'Aggregate Screens'!A22</f>
        <v>43</v>
      </c>
      <c r="C27" t="str">
        <f>+'Aggregate Screens'!B22</f>
        <v>WALLA WALLA GENERAL HOSPITAL</v>
      </c>
      <c r="D27" s="10">
        <f>ROUND(+'Aggregate Screens'!G22,0)</f>
        <v>145272061</v>
      </c>
      <c r="E27" s="13">
        <f>ROUND(+'Aggregate Screens'!AO22,0)</f>
        <v>14145</v>
      </c>
      <c r="F27" s="11">
        <f t="shared" si="0"/>
        <v>10270.209999999999</v>
      </c>
      <c r="G27" s="10">
        <f>ROUND(+'Aggregate Screens'!G128,0)</f>
        <v>0</v>
      </c>
      <c r="H27" s="13">
        <f>ROUND(+'Aggregate Screens'!AO128,0)</f>
        <v>0</v>
      </c>
      <c r="I27" s="11" t="str">
        <f t="shared" si="1"/>
        <v/>
      </c>
      <c r="K27" s="12" t="str">
        <f t="shared" si="2"/>
        <v/>
      </c>
    </row>
    <row r="28" spans="1:11" x14ac:dyDescent="0.2">
      <c r="A28" s="10"/>
      <c r="B28">
        <f>+'Aggregate Screens'!A23</f>
        <v>45</v>
      </c>
      <c r="C28" t="str">
        <f>+'Aggregate Screens'!B23</f>
        <v>COLUMBIA BASIN HOSPITAL</v>
      </c>
      <c r="D28" s="10">
        <f>ROUND(+'Aggregate Screens'!G23,0)</f>
        <v>19221933</v>
      </c>
      <c r="E28" s="13">
        <f>ROUND(+'Aggregate Screens'!AO23,0)</f>
        <v>3419</v>
      </c>
      <c r="F28" s="11">
        <f t="shared" si="0"/>
        <v>5622.09</v>
      </c>
      <c r="G28" s="10">
        <f>ROUND(+'Aggregate Screens'!G129,0)</f>
        <v>19477006</v>
      </c>
      <c r="H28" s="13">
        <f>ROUND(+'Aggregate Screens'!AO129,0)</f>
        <v>3291</v>
      </c>
      <c r="I28" s="11">
        <f t="shared" si="1"/>
        <v>5918.26</v>
      </c>
      <c r="K28" s="12">
        <f t="shared" si="2"/>
        <v>5.267969740790357E-2</v>
      </c>
    </row>
    <row r="29" spans="1:11" x14ac:dyDescent="0.2">
      <c r="A29" s="10"/>
      <c r="B29">
        <f>+'Aggregate Screens'!A24</f>
        <v>46</v>
      </c>
      <c r="C29" t="str">
        <f>+'Aggregate Screens'!B24</f>
        <v>PMH MEDICAL CENTER</v>
      </c>
      <c r="D29" s="10">
        <f>ROUND(+'Aggregate Screens'!G24,0)</f>
        <v>0</v>
      </c>
      <c r="E29" s="13">
        <f>ROUND(+'Aggregate Screens'!AO24,0)</f>
        <v>0</v>
      </c>
      <c r="F29" s="11" t="str">
        <f t="shared" si="0"/>
        <v/>
      </c>
      <c r="G29" s="10">
        <f>ROUND(+'Aggregate Screens'!G130,0)</f>
        <v>91280329</v>
      </c>
      <c r="H29" s="13">
        <f>ROUND(+'Aggregate Screens'!AO130,0)</f>
        <v>7035</v>
      </c>
      <c r="I29" s="11">
        <f t="shared" si="1"/>
        <v>12975.17</v>
      </c>
      <c r="K29" s="12" t="str">
        <f t="shared" si="2"/>
        <v/>
      </c>
    </row>
    <row r="30" spans="1:11" x14ac:dyDescent="0.2">
      <c r="A30" s="10"/>
      <c r="B30">
        <f>+'Aggregate Screens'!A25</f>
        <v>50</v>
      </c>
      <c r="C30" t="str">
        <f>+'Aggregate Screens'!B25</f>
        <v>PROVIDENCE ST MARY MEDICAL CENTER</v>
      </c>
      <c r="D30" s="10">
        <f>ROUND(+'Aggregate Screens'!G25,0)</f>
        <v>366616104</v>
      </c>
      <c r="E30" s="13">
        <f>ROUND(+'Aggregate Screens'!AO25,0)</f>
        <v>33860</v>
      </c>
      <c r="F30" s="11">
        <f t="shared" si="0"/>
        <v>10827.41</v>
      </c>
      <c r="G30" s="10">
        <f>ROUND(+'Aggregate Screens'!G131,0)</f>
        <v>408539589</v>
      </c>
      <c r="H30" s="13">
        <f>ROUND(+'Aggregate Screens'!AO131,0)</f>
        <v>35392</v>
      </c>
      <c r="I30" s="11">
        <f t="shared" si="1"/>
        <v>11543.28</v>
      </c>
      <c r="K30" s="12">
        <f t="shared" si="2"/>
        <v>6.6116458137264633E-2</v>
      </c>
    </row>
    <row r="31" spans="1:11" x14ac:dyDescent="0.2">
      <c r="A31" s="10"/>
      <c r="B31">
        <f>+'Aggregate Screens'!A26</f>
        <v>54</v>
      </c>
      <c r="C31" t="str">
        <f>+'Aggregate Screens'!B26</f>
        <v>FORKS COMMUNITY HOSPITAL</v>
      </c>
      <c r="D31" s="10">
        <f>ROUND(+'Aggregate Screens'!G26,0)</f>
        <v>39211866</v>
      </c>
      <c r="E31" s="13">
        <f>ROUND(+'Aggregate Screens'!AO26,0)</f>
        <v>5566</v>
      </c>
      <c r="F31" s="11">
        <f t="shared" si="0"/>
        <v>7044.89</v>
      </c>
      <c r="G31" s="10">
        <f>ROUND(+'Aggregate Screens'!G132,0)</f>
        <v>39955049</v>
      </c>
      <c r="H31" s="13">
        <f>ROUND(+'Aggregate Screens'!AO132,0)</f>
        <v>5543</v>
      </c>
      <c r="I31" s="11">
        <f t="shared" si="1"/>
        <v>7208.2</v>
      </c>
      <c r="K31" s="12">
        <f t="shared" si="2"/>
        <v>2.3181341369417963E-2</v>
      </c>
    </row>
    <row r="32" spans="1:11" x14ac:dyDescent="0.2">
      <c r="A32" s="10"/>
      <c r="B32">
        <f>+'Aggregate Screens'!A27</f>
        <v>56</v>
      </c>
      <c r="C32" t="str">
        <f>+'Aggregate Screens'!B27</f>
        <v>WILLAPA HARBOR HOSPITAL</v>
      </c>
      <c r="D32" s="10">
        <f>ROUND(+'Aggregate Screens'!G27,0)</f>
        <v>23873012</v>
      </c>
      <c r="E32" s="13">
        <f>ROUND(+'Aggregate Screens'!AO27,0)</f>
        <v>5473</v>
      </c>
      <c r="F32" s="11">
        <f t="shared" si="0"/>
        <v>4361.96</v>
      </c>
      <c r="G32" s="10">
        <f>ROUND(+'Aggregate Screens'!G133,0)</f>
        <v>24684025</v>
      </c>
      <c r="H32" s="13">
        <f>ROUND(+'Aggregate Screens'!AO133,0)</f>
        <v>5549</v>
      </c>
      <c r="I32" s="11">
        <f t="shared" si="1"/>
        <v>4448.37</v>
      </c>
      <c r="K32" s="12">
        <f t="shared" si="2"/>
        <v>1.9809901970673671E-2</v>
      </c>
    </row>
    <row r="33" spans="1:11" x14ac:dyDescent="0.2">
      <c r="A33" s="10"/>
      <c r="B33">
        <f>+'Aggregate Screens'!A28</f>
        <v>58</v>
      </c>
      <c r="C33" t="str">
        <f>+'Aggregate Screens'!B28</f>
        <v>YAKIMA VALLEY MEMORIAL HOSPITAL</v>
      </c>
      <c r="D33" s="10">
        <f>ROUND(+'Aggregate Screens'!G28,0)</f>
        <v>869436855</v>
      </c>
      <c r="E33" s="13">
        <f>ROUND(+'Aggregate Screens'!AO28,0)</f>
        <v>131944</v>
      </c>
      <c r="F33" s="11">
        <f t="shared" si="0"/>
        <v>6589.44</v>
      </c>
      <c r="G33" s="10">
        <f>ROUND(+'Aggregate Screens'!G134,0)</f>
        <v>939156729</v>
      </c>
      <c r="H33" s="13">
        <f>ROUND(+'Aggregate Screens'!AO134,0)</f>
        <v>126666</v>
      </c>
      <c r="I33" s="11">
        <f t="shared" si="1"/>
        <v>7414.43</v>
      </c>
      <c r="K33" s="12">
        <f t="shared" si="2"/>
        <v>0.12519880293317809</v>
      </c>
    </row>
    <row r="34" spans="1:11" x14ac:dyDescent="0.2">
      <c r="A34" s="10"/>
      <c r="B34">
        <f>+'Aggregate Screens'!A29</f>
        <v>63</v>
      </c>
      <c r="C34" t="str">
        <f>+'Aggregate Screens'!B29</f>
        <v>GRAYS HARBOR COMMUNITY HOSPITAL</v>
      </c>
      <c r="D34" s="10">
        <f>ROUND(+'Aggregate Screens'!G29,0)</f>
        <v>359450306</v>
      </c>
      <c r="E34" s="13">
        <f>ROUND(+'Aggregate Screens'!AO29,0)</f>
        <v>35382</v>
      </c>
      <c r="F34" s="11">
        <f t="shared" si="0"/>
        <v>10159.129999999999</v>
      </c>
      <c r="G34" s="10">
        <f>ROUND(+'Aggregate Screens'!G135,0)</f>
        <v>377004651</v>
      </c>
      <c r="H34" s="13">
        <f>ROUND(+'Aggregate Screens'!AO135,0)</f>
        <v>34694</v>
      </c>
      <c r="I34" s="11">
        <f t="shared" si="1"/>
        <v>10866.57</v>
      </c>
      <c r="K34" s="12">
        <f t="shared" si="2"/>
        <v>6.9635884175121454E-2</v>
      </c>
    </row>
    <row r="35" spans="1:11" x14ac:dyDescent="0.2">
      <c r="A35" s="10"/>
      <c r="B35">
        <f>+'Aggregate Screens'!A30</f>
        <v>78</v>
      </c>
      <c r="C35" t="str">
        <f>+'Aggregate Screens'!B30</f>
        <v>SAMARITAN HEALTHCARE</v>
      </c>
      <c r="D35" s="10">
        <f>ROUND(+'Aggregate Screens'!G30,0)</f>
        <v>166084011</v>
      </c>
      <c r="E35" s="13">
        <f>ROUND(+'Aggregate Screens'!AO30,0)</f>
        <v>21063</v>
      </c>
      <c r="F35" s="11">
        <f t="shared" si="0"/>
        <v>7885.11</v>
      </c>
      <c r="G35" s="10">
        <f>ROUND(+'Aggregate Screens'!G136,0)</f>
        <v>186248139</v>
      </c>
      <c r="H35" s="13">
        <f>ROUND(+'Aggregate Screens'!AO136,0)</f>
        <v>19522</v>
      </c>
      <c r="I35" s="11">
        <f t="shared" si="1"/>
        <v>9540.42</v>
      </c>
      <c r="K35" s="12">
        <f t="shared" si="2"/>
        <v>0.20992858691888894</v>
      </c>
    </row>
    <row r="36" spans="1:11" x14ac:dyDescent="0.2">
      <c r="A36" s="10"/>
      <c r="B36">
        <f>+'Aggregate Screens'!A31</f>
        <v>79</v>
      </c>
      <c r="C36" t="str">
        <f>+'Aggregate Screens'!B31</f>
        <v>OCEAN BEACH HOSPITAL</v>
      </c>
      <c r="D36" s="10">
        <f>ROUND(+'Aggregate Screens'!G31,0)</f>
        <v>31002376</v>
      </c>
      <c r="E36" s="13">
        <f>ROUND(+'Aggregate Screens'!AO31,0)</f>
        <v>8099</v>
      </c>
      <c r="F36" s="11">
        <f t="shared" si="0"/>
        <v>3827.93</v>
      </c>
      <c r="G36" s="10">
        <f>ROUND(+'Aggregate Screens'!G137,0)</f>
        <v>32797644</v>
      </c>
      <c r="H36" s="13">
        <f>ROUND(+'Aggregate Screens'!AO137,0)</f>
        <v>7769</v>
      </c>
      <c r="I36" s="11">
        <f t="shared" si="1"/>
        <v>4221.6000000000004</v>
      </c>
      <c r="K36" s="12">
        <f t="shared" si="2"/>
        <v>0.10284148351720135</v>
      </c>
    </row>
    <row r="37" spans="1:11" x14ac:dyDescent="0.2">
      <c r="A37" s="10"/>
      <c r="B37">
        <f>+'Aggregate Screens'!A32</f>
        <v>80</v>
      </c>
      <c r="C37" t="str">
        <f>+'Aggregate Screens'!B32</f>
        <v>ODESSA MEMORIAL HEALTHCARE CENTER</v>
      </c>
      <c r="D37" s="10">
        <f>ROUND(+'Aggregate Screens'!G32,0)</f>
        <v>5077956</v>
      </c>
      <c r="E37" s="13">
        <f>ROUND(+'Aggregate Screens'!AO32,0)</f>
        <v>94</v>
      </c>
      <c r="F37" s="11">
        <f t="shared" si="0"/>
        <v>54020.81</v>
      </c>
      <c r="G37" s="10">
        <f>ROUND(+'Aggregate Screens'!G138,0)</f>
        <v>5510518</v>
      </c>
      <c r="H37" s="13">
        <f>ROUND(+'Aggregate Screens'!AO138,0)</f>
        <v>332</v>
      </c>
      <c r="I37" s="11">
        <f t="shared" si="1"/>
        <v>16597.95</v>
      </c>
      <c r="K37" s="12">
        <f t="shared" si="2"/>
        <v>-0.69274896100225081</v>
      </c>
    </row>
    <row r="38" spans="1:11" x14ac:dyDescent="0.2">
      <c r="A38" s="10"/>
      <c r="B38">
        <f>+'Aggregate Screens'!A33</f>
        <v>81</v>
      </c>
      <c r="C38" t="str">
        <f>+'Aggregate Screens'!B33</f>
        <v>MULTICARE GOOD SAMARITAN</v>
      </c>
      <c r="D38" s="10">
        <f>ROUND(+'Aggregate Screens'!G33,0)</f>
        <v>1603022246</v>
      </c>
      <c r="E38" s="13">
        <f>ROUND(+'Aggregate Screens'!AO33,0)</f>
        <v>134103</v>
      </c>
      <c r="F38" s="11">
        <f t="shared" si="0"/>
        <v>11953.66</v>
      </c>
      <c r="G38" s="10">
        <f>ROUND(+'Aggregate Screens'!G139,0)</f>
        <v>1702668468</v>
      </c>
      <c r="H38" s="13">
        <f>ROUND(+'Aggregate Screens'!AO139,0)</f>
        <v>178235</v>
      </c>
      <c r="I38" s="11">
        <f t="shared" si="1"/>
        <v>9552.94</v>
      </c>
      <c r="K38" s="12">
        <f t="shared" si="2"/>
        <v>-0.20083555998748492</v>
      </c>
    </row>
    <row r="39" spans="1:11" x14ac:dyDescent="0.2">
      <c r="A39" s="10"/>
      <c r="B39">
        <f>+'Aggregate Screens'!A34</f>
        <v>82</v>
      </c>
      <c r="C39" t="str">
        <f>+'Aggregate Screens'!B34</f>
        <v>GARFIELD COUNTY MEMORIAL HOSPITAL</v>
      </c>
      <c r="D39" s="10">
        <f>ROUND(+'Aggregate Screens'!G34,0)</f>
        <v>6201279</v>
      </c>
      <c r="E39" s="13">
        <f>ROUND(+'Aggregate Screens'!AO34,0)</f>
        <v>737</v>
      </c>
      <c r="F39" s="11">
        <f t="shared" si="0"/>
        <v>8414.2199999999993</v>
      </c>
      <c r="G39" s="10">
        <f>ROUND(+'Aggregate Screens'!G140,0)</f>
        <v>0</v>
      </c>
      <c r="H39" s="13">
        <f>ROUND(+'Aggregate Screens'!AO140,0)</f>
        <v>0</v>
      </c>
      <c r="I39" s="11" t="str">
        <f t="shared" si="1"/>
        <v/>
      </c>
      <c r="K39" s="12" t="str">
        <f t="shared" si="2"/>
        <v/>
      </c>
    </row>
    <row r="40" spans="1:11" x14ac:dyDescent="0.2">
      <c r="A40" s="10"/>
      <c r="B40">
        <f>+'Aggregate Screens'!A35</f>
        <v>84</v>
      </c>
      <c r="C40" t="str">
        <f>+'Aggregate Screens'!B35</f>
        <v>PROVIDENCE REGIONAL MEDICAL CENTER EVERETT</v>
      </c>
      <c r="D40" s="10">
        <f>ROUND(+'Aggregate Screens'!G35,0)</f>
        <v>1746391680</v>
      </c>
      <c r="E40" s="13">
        <f>ROUND(+'Aggregate Screens'!AO35,0)</f>
        <v>204492</v>
      </c>
      <c r="F40" s="11">
        <f t="shared" si="0"/>
        <v>8540.15</v>
      </c>
      <c r="G40" s="10">
        <f>ROUND(+'Aggregate Screens'!G141,0)</f>
        <v>1899664541</v>
      </c>
      <c r="H40" s="13">
        <f>ROUND(+'Aggregate Screens'!AO141,0)</f>
        <v>218139</v>
      </c>
      <c r="I40" s="11">
        <f t="shared" si="1"/>
        <v>8708.5</v>
      </c>
      <c r="K40" s="12">
        <f t="shared" si="2"/>
        <v>1.9712768511091827E-2</v>
      </c>
    </row>
    <row r="41" spans="1:11" x14ac:dyDescent="0.2">
      <c r="A41" s="10"/>
      <c r="B41">
        <f>+'Aggregate Screens'!A36</f>
        <v>85</v>
      </c>
      <c r="C41" t="str">
        <f>+'Aggregate Screens'!B36</f>
        <v>JEFFERSON HEALTHCARE</v>
      </c>
      <c r="D41" s="10">
        <f>ROUND(+'Aggregate Screens'!G36,0)</f>
        <v>150919094</v>
      </c>
      <c r="E41" s="13">
        <f>ROUND(+'Aggregate Screens'!AO36,0)</f>
        <v>18011</v>
      </c>
      <c r="F41" s="11">
        <f t="shared" si="0"/>
        <v>8379.27</v>
      </c>
      <c r="G41" s="10">
        <f>ROUND(+'Aggregate Screens'!G142,0)</f>
        <v>164864437</v>
      </c>
      <c r="H41" s="13">
        <f>ROUND(+'Aggregate Screens'!AO142,0)</f>
        <v>20271</v>
      </c>
      <c r="I41" s="11">
        <f t="shared" si="1"/>
        <v>8133.02</v>
      </c>
      <c r="K41" s="12">
        <f t="shared" si="2"/>
        <v>-2.9388001580089917E-2</v>
      </c>
    </row>
    <row r="42" spans="1:11" x14ac:dyDescent="0.2">
      <c r="A42" s="10"/>
      <c r="B42">
        <f>+'Aggregate Screens'!A37</f>
        <v>96</v>
      </c>
      <c r="C42" t="str">
        <f>+'Aggregate Screens'!B37</f>
        <v>SKYLINE HOSPITAL</v>
      </c>
      <c r="D42" s="10">
        <f>ROUND(+'Aggregate Screens'!G37,0)</f>
        <v>24311182</v>
      </c>
      <c r="E42" s="13">
        <f>ROUND(+'Aggregate Screens'!AO37,0)</f>
        <v>4477</v>
      </c>
      <c r="F42" s="11">
        <f t="shared" si="0"/>
        <v>5430.24</v>
      </c>
      <c r="G42" s="10">
        <f>ROUND(+'Aggregate Screens'!G143,0)</f>
        <v>27956366</v>
      </c>
      <c r="H42" s="13">
        <f>ROUND(+'Aggregate Screens'!AO143,0)</f>
        <v>4618</v>
      </c>
      <c r="I42" s="11">
        <f t="shared" si="1"/>
        <v>6053.78</v>
      </c>
      <c r="K42" s="12">
        <f t="shared" si="2"/>
        <v>0.11482733728159356</v>
      </c>
    </row>
    <row r="43" spans="1:11" x14ac:dyDescent="0.2">
      <c r="A43" s="10"/>
      <c r="B43">
        <f>+'Aggregate Screens'!A38</f>
        <v>102</v>
      </c>
      <c r="C43" t="str">
        <f>+'Aggregate Screens'!B38</f>
        <v>YAKIMA REGIONAL MEDICAL AND CARDIAC CENTER</v>
      </c>
      <c r="D43" s="10">
        <f>ROUND(+'Aggregate Screens'!G38,0)</f>
        <v>575770477</v>
      </c>
      <c r="E43" s="13">
        <f>ROUND(+'Aggregate Screens'!AO38,0)</f>
        <v>37824</v>
      </c>
      <c r="F43" s="11">
        <f t="shared" si="0"/>
        <v>15222.36</v>
      </c>
      <c r="G43" s="10">
        <f>ROUND(+'Aggregate Screens'!G144,0)</f>
        <v>575960864</v>
      </c>
      <c r="H43" s="13">
        <f>ROUND(+'Aggregate Screens'!AO144,0)</f>
        <v>39000</v>
      </c>
      <c r="I43" s="11">
        <f t="shared" si="1"/>
        <v>14768.23</v>
      </c>
      <c r="K43" s="12">
        <f t="shared" si="2"/>
        <v>-2.9833087642126555E-2</v>
      </c>
    </row>
    <row r="44" spans="1:11" x14ac:dyDescent="0.2">
      <c r="A44" s="10"/>
      <c r="B44">
        <f>+'Aggregate Screens'!A39</f>
        <v>104</v>
      </c>
      <c r="C44" t="str">
        <f>+'Aggregate Screens'!B39</f>
        <v>VALLEY GENERAL HOSPITAL</v>
      </c>
      <c r="D44" s="10">
        <f>ROUND(+'Aggregate Screens'!G39,0)</f>
        <v>0</v>
      </c>
      <c r="E44" s="13">
        <f>ROUND(+'Aggregate Screens'!AO39,0)</f>
        <v>0</v>
      </c>
      <c r="F44" s="11" t="str">
        <f t="shared" si="0"/>
        <v/>
      </c>
      <c r="G44" s="10">
        <f>ROUND(+'Aggregate Screens'!G145,0)</f>
        <v>96628947</v>
      </c>
      <c r="H44" s="13">
        <f>ROUND(+'Aggregate Screens'!AO145,0)</f>
        <v>33666</v>
      </c>
      <c r="I44" s="11">
        <f t="shared" si="1"/>
        <v>2870.22</v>
      </c>
      <c r="K44" s="12" t="str">
        <f t="shared" si="2"/>
        <v/>
      </c>
    </row>
    <row r="45" spans="1:11" x14ac:dyDescent="0.2">
      <c r="A45" s="10"/>
      <c r="B45">
        <f>+'Aggregate Screens'!A40</f>
        <v>106</v>
      </c>
      <c r="C45" t="str">
        <f>+'Aggregate Screens'!B40</f>
        <v>CASCADE VALLEY HOSPITAL</v>
      </c>
      <c r="D45" s="10">
        <f>ROUND(+'Aggregate Screens'!G40,0)</f>
        <v>102934251</v>
      </c>
      <c r="E45" s="13">
        <f>ROUND(+'Aggregate Screens'!AO40,0)</f>
        <v>15022</v>
      </c>
      <c r="F45" s="11">
        <f t="shared" si="0"/>
        <v>6852.23</v>
      </c>
      <c r="G45" s="10">
        <f>ROUND(+'Aggregate Screens'!G146,0)</f>
        <v>126925000</v>
      </c>
      <c r="H45" s="13">
        <f>ROUND(+'Aggregate Screens'!AO146,0)</f>
        <v>17834</v>
      </c>
      <c r="I45" s="11">
        <f t="shared" si="1"/>
        <v>7117.02</v>
      </c>
      <c r="K45" s="12">
        <f t="shared" si="2"/>
        <v>3.8642894357019619E-2</v>
      </c>
    </row>
    <row r="46" spans="1:11" x14ac:dyDescent="0.2">
      <c r="A46" s="10"/>
      <c r="B46">
        <f>+'Aggregate Screens'!A41</f>
        <v>107</v>
      </c>
      <c r="C46" t="str">
        <f>+'Aggregate Screens'!B41</f>
        <v>NORTH VALLEY HOSPITAL</v>
      </c>
      <c r="D46" s="10">
        <f>ROUND(+'Aggregate Screens'!G41,0)</f>
        <v>33187800</v>
      </c>
      <c r="E46" s="13">
        <f>ROUND(+'Aggregate Screens'!AO41,0)</f>
        <v>6283</v>
      </c>
      <c r="F46" s="11">
        <f t="shared" si="0"/>
        <v>5282.16</v>
      </c>
      <c r="G46" s="10">
        <f>ROUND(+'Aggregate Screens'!G147,0)</f>
        <v>37577447</v>
      </c>
      <c r="H46" s="13">
        <f>ROUND(+'Aggregate Screens'!AO147,0)</f>
        <v>6279</v>
      </c>
      <c r="I46" s="11">
        <f t="shared" si="1"/>
        <v>5984.62</v>
      </c>
      <c r="K46" s="12">
        <f t="shared" si="2"/>
        <v>0.13298726278643591</v>
      </c>
    </row>
    <row r="47" spans="1:11" x14ac:dyDescent="0.2">
      <c r="A47" s="10"/>
      <c r="B47">
        <f>+'Aggregate Screens'!A42</f>
        <v>108</v>
      </c>
      <c r="C47" t="str">
        <f>+'Aggregate Screens'!B42</f>
        <v>TRI-STATE MEMORIAL HOSPITAL</v>
      </c>
      <c r="D47" s="10">
        <f>ROUND(+'Aggregate Screens'!G42,0)</f>
        <v>115499150</v>
      </c>
      <c r="E47" s="13">
        <f>ROUND(+'Aggregate Screens'!AO42,0)</f>
        <v>15564</v>
      </c>
      <c r="F47" s="11">
        <f t="shared" si="0"/>
        <v>7420.92</v>
      </c>
      <c r="G47" s="10">
        <f>ROUND(+'Aggregate Screens'!G148,0)</f>
        <v>118577787</v>
      </c>
      <c r="H47" s="13">
        <f>ROUND(+'Aggregate Screens'!AO148,0)</f>
        <v>15147</v>
      </c>
      <c r="I47" s="11">
        <f t="shared" si="1"/>
        <v>7828.47</v>
      </c>
      <c r="K47" s="12">
        <f t="shared" si="2"/>
        <v>5.4919066638637881E-2</v>
      </c>
    </row>
    <row r="48" spans="1:11" x14ac:dyDescent="0.2">
      <c r="A48" s="10"/>
      <c r="B48">
        <f>+'Aggregate Screens'!A43</f>
        <v>111</v>
      </c>
      <c r="C48" t="str">
        <f>+'Aggregate Screens'!B43</f>
        <v>EAST ADAMS RURAL HEALTHCARE</v>
      </c>
      <c r="D48" s="10">
        <f>ROUND(+'Aggregate Screens'!G43,0)</f>
        <v>6517307</v>
      </c>
      <c r="E48" s="13">
        <f>ROUND(+'Aggregate Screens'!AO43,0)</f>
        <v>1588</v>
      </c>
      <c r="F48" s="11">
        <f t="shared" si="0"/>
        <v>4104.1000000000004</v>
      </c>
      <c r="G48" s="10">
        <f>ROUND(+'Aggregate Screens'!G149,0)</f>
        <v>10600417</v>
      </c>
      <c r="H48" s="13">
        <f>ROUND(+'Aggregate Screens'!AO149,0)</f>
        <v>2896</v>
      </c>
      <c r="I48" s="11">
        <f t="shared" si="1"/>
        <v>3660.36</v>
      </c>
      <c r="K48" s="12">
        <f t="shared" si="2"/>
        <v>-0.10812114714553744</v>
      </c>
    </row>
    <row r="49" spans="1:11" x14ac:dyDescent="0.2">
      <c r="A49" s="10"/>
      <c r="B49">
        <f>+'Aggregate Screens'!A44</f>
        <v>125</v>
      </c>
      <c r="C49" t="str">
        <f>+'Aggregate Screens'!B44</f>
        <v>OTHELLO COMMUNITY HOSPITAL</v>
      </c>
      <c r="D49" s="10">
        <f>ROUND(+'Aggregate Screens'!G44,0)</f>
        <v>0</v>
      </c>
      <c r="E49" s="13">
        <f>ROUND(+'Aggregate Screens'!AO44,0)</f>
        <v>0</v>
      </c>
      <c r="F49" s="11" t="str">
        <f t="shared" si="0"/>
        <v/>
      </c>
      <c r="G49" s="10">
        <f>ROUND(+'Aggregate Screens'!G150,0)</f>
        <v>0</v>
      </c>
      <c r="H49" s="13">
        <f>ROUND(+'Aggregate Screens'!AO150,0)</f>
        <v>0</v>
      </c>
      <c r="I49" s="11" t="str">
        <f t="shared" si="1"/>
        <v/>
      </c>
      <c r="K49" s="12" t="str">
        <f t="shared" si="2"/>
        <v/>
      </c>
    </row>
    <row r="50" spans="1:11" x14ac:dyDescent="0.2">
      <c r="A50" s="10"/>
      <c r="B50">
        <f>+'Aggregate Screens'!A45</f>
        <v>126</v>
      </c>
      <c r="C50" t="str">
        <f>+'Aggregate Screens'!B45</f>
        <v>HIGHLINE MEDICAL CENTER</v>
      </c>
      <c r="D50" s="10">
        <f>ROUND(+'Aggregate Screens'!G45,0)</f>
        <v>683643443</v>
      </c>
      <c r="E50" s="13">
        <f>ROUND(+'Aggregate Screens'!AO45,0)</f>
        <v>84942</v>
      </c>
      <c r="F50" s="11">
        <f t="shared" si="0"/>
        <v>8048.36</v>
      </c>
      <c r="G50" s="10">
        <f>ROUND(+'Aggregate Screens'!G151,0)</f>
        <v>759417495</v>
      </c>
      <c r="H50" s="13">
        <f>ROUND(+'Aggregate Screens'!AO151,0)</f>
        <v>65918</v>
      </c>
      <c r="I50" s="11">
        <f t="shared" si="1"/>
        <v>11520.64</v>
      </c>
      <c r="K50" s="12">
        <f t="shared" si="2"/>
        <v>0.43142702364208363</v>
      </c>
    </row>
    <row r="51" spans="1:11" x14ac:dyDescent="0.2">
      <c r="A51" s="10"/>
      <c r="B51">
        <f>+'Aggregate Screens'!A46</f>
        <v>128</v>
      </c>
      <c r="C51" t="str">
        <f>+'Aggregate Screens'!B46</f>
        <v>UNIVERSITY OF WASHINGTON MEDICAL CENTER</v>
      </c>
      <c r="D51" s="10">
        <f>ROUND(+'Aggregate Screens'!G46,0)</f>
        <v>1942510488</v>
      </c>
      <c r="E51" s="13">
        <f>ROUND(+'Aggregate Screens'!AO46,0)</f>
        <v>215448</v>
      </c>
      <c r="F51" s="11">
        <f t="shared" si="0"/>
        <v>9016.15</v>
      </c>
      <c r="G51" s="10">
        <f>ROUND(+'Aggregate Screens'!G152,0)</f>
        <v>2194854816</v>
      </c>
      <c r="H51" s="13">
        <f>ROUND(+'Aggregate Screens'!AO152,0)</f>
        <v>221438</v>
      </c>
      <c r="I51" s="11">
        <f t="shared" si="1"/>
        <v>9911.83</v>
      </c>
      <c r="K51" s="12">
        <f t="shared" si="2"/>
        <v>9.9341736772347478E-2</v>
      </c>
    </row>
    <row r="52" spans="1:11" x14ac:dyDescent="0.2">
      <c r="A52" s="10"/>
      <c r="B52">
        <f>+'Aggregate Screens'!A47</f>
        <v>129</v>
      </c>
      <c r="C52" t="str">
        <f>+'Aggregate Screens'!B47</f>
        <v>QUINCY VALLEY MEDICAL CENTER</v>
      </c>
      <c r="D52" s="10">
        <f>ROUND(+'Aggregate Screens'!G47,0)</f>
        <v>0</v>
      </c>
      <c r="E52" s="13">
        <f>ROUND(+'Aggregate Screens'!AO47,0)</f>
        <v>0</v>
      </c>
      <c r="F52" s="11" t="str">
        <f t="shared" si="0"/>
        <v/>
      </c>
      <c r="G52" s="10">
        <f>ROUND(+'Aggregate Screens'!G153,0)</f>
        <v>12961320</v>
      </c>
      <c r="H52" s="13">
        <f>ROUND(+'Aggregate Screens'!AO153,0)</f>
        <v>1395</v>
      </c>
      <c r="I52" s="11">
        <f t="shared" si="1"/>
        <v>9291.27</v>
      </c>
      <c r="K52" s="12" t="str">
        <f t="shared" si="2"/>
        <v/>
      </c>
    </row>
    <row r="53" spans="1:11" x14ac:dyDescent="0.2">
      <c r="A53" s="10"/>
      <c r="B53">
        <f>+'Aggregate Screens'!A48</f>
        <v>130</v>
      </c>
      <c r="C53" t="str">
        <f>+'Aggregate Screens'!B48</f>
        <v>UW MEDICINE/NORTHWEST HOSPITAL</v>
      </c>
      <c r="D53" s="10">
        <f>ROUND(+'Aggregate Screens'!G48,0)</f>
        <v>890084921</v>
      </c>
      <c r="E53" s="13">
        <f>ROUND(+'Aggregate Screens'!AO48,0)</f>
        <v>97911</v>
      </c>
      <c r="F53" s="11">
        <f t="shared" si="0"/>
        <v>9090.76</v>
      </c>
      <c r="G53" s="10">
        <f>ROUND(+'Aggregate Screens'!G154,0)</f>
        <v>975532000</v>
      </c>
      <c r="H53" s="13">
        <f>ROUND(+'Aggregate Screens'!AO154,0)</f>
        <v>102757</v>
      </c>
      <c r="I53" s="11">
        <f t="shared" si="1"/>
        <v>9493.58</v>
      </c>
      <c r="K53" s="12">
        <f t="shared" si="2"/>
        <v>4.4310926699197895E-2</v>
      </c>
    </row>
    <row r="54" spans="1:11" x14ac:dyDescent="0.2">
      <c r="A54" s="10"/>
      <c r="B54">
        <f>+'Aggregate Screens'!A49</f>
        <v>131</v>
      </c>
      <c r="C54" t="str">
        <f>+'Aggregate Screens'!B49</f>
        <v>OVERLAKE HOSPITAL MEDICAL CENTER</v>
      </c>
      <c r="D54" s="10">
        <f>ROUND(+'Aggregate Screens'!G49,0)</f>
        <v>1201438338</v>
      </c>
      <c r="E54" s="13">
        <f>ROUND(+'Aggregate Screens'!AO49,0)</f>
        <v>112644</v>
      </c>
      <c r="F54" s="11">
        <f t="shared" si="0"/>
        <v>10665.8</v>
      </c>
      <c r="G54" s="10">
        <f>ROUND(+'Aggregate Screens'!G155,0)</f>
        <v>1269191611</v>
      </c>
      <c r="H54" s="13">
        <f>ROUND(+'Aggregate Screens'!AO155,0)</f>
        <v>110985</v>
      </c>
      <c r="I54" s="11">
        <f t="shared" si="1"/>
        <v>11435.7</v>
      </c>
      <c r="K54" s="12">
        <f t="shared" si="2"/>
        <v>7.2183989949183403E-2</v>
      </c>
    </row>
    <row r="55" spans="1:11" x14ac:dyDescent="0.2">
      <c r="A55" s="10"/>
      <c r="B55">
        <f>+'Aggregate Screens'!A50</f>
        <v>132</v>
      </c>
      <c r="C55" t="str">
        <f>+'Aggregate Screens'!B50</f>
        <v>ST CLARE HOSPITAL</v>
      </c>
      <c r="D55" s="10">
        <f>ROUND(+'Aggregate Screens'!G50,0)</f>
        <v>637430552</v>
      </c>
      <c r="E55" s="13">
        <f>ROUND(+'Aggregate Screens'!AO50,0)</f>
        <v>58434</v>
      </c>
      <c r="F55" s="11">
        <f t="shared" si="0"/>
        <v>10908.56</v>
      </c>
      <c r="G55" s="10">
        <f>ROUND(+'Aggregate Screens'!G156,0)</f>
        <v>720758427</v>
      </c>
      <c r="H55" s="13">
        <f>ROUND(+'Aggregate Screens'!AO156,0)</f>
        <v>62767</v>
      </c>
      <c r="I55" s="11">
        <f t="shared" si="1"/>
        <v>11483.08</v>
      </c>
      <c r="K55" s="12">
        <f t="shared" si="2"/>
        <v>5.266689645562761E-2</v>
      </c>
    </row>
    <row r="56" spans="1:11" x14ac:dyDescent="0.2">
      <c r="A56" s="10"/>
      <c r="B56">
        <f>+'Aggregate Screens'!A51</f>
        <v>134</v>
      </c>
      <c r="C56" t="str">
        <f>+'Aggregate Screens'!B51</f>
        <v>ISLAND HOSPITAL</v>
      </c>
      <c r="D56" s="10">
        <f>ROUND(+'Aggregate Screens'!G51,0)</f>
        <v>199425595</v>
      </c>
      <c r="E56" s="13">
        <f>ROUND(+'Aggregate Screens'!AO51,0)</f>
        <v>31792</v>
      </c>
      <c r="F56" s="11">
        <f t="shared" si="0"/>
        <v>6272.82</v>
      </c>
      <c r="G56" s="10">
        <f>ROUND(+'Aggregate Screens'!G157,0)</f>
        <v>225545000</v>
      </c>
      <c r="H56" s="13">
        <f>ROUND(+'Aggregate Screens'!AO157,0)</f>
        <v>30399</v>
      </c>
      <c r="I56" s="11">
        <f t="shared" si="1"/>
        <v>7419.49</v>
      </c>
      <c r="K56" s="12">
        <f t="shared" si="2"/>
        <v>0.18279976151077193</v>
      </c>
    </row>
    <row r="57" spans="1:11" x14ac:dyDescent="0.2">
      <c r="A57" s="10"/>
      <c r="B57">
        <f>+'Aggregate Screens'!A52</f>
        <v>137</v>
      </c>
      <c r="C57" t="str">
        <f>+'Aggregate Screens'!B52</f>
        <v>LINCOLN HOSPITAL</v>
      </c>
      <c r="D57" s="10">
        <f>ROUND(+'Aggregate Screens'!G52,0)</f>
        <v>25224301</v>
      </c>
      <c r="E57" s="13">
        <f>ROUND(+'Aggregate Screens'!AO52,0)</f>
        <v>5953</v>
      </c>
      <c r="F57" s="11">
        <f t="shared" si="0"/>
        <v>4237.24</v>
      </c>
      <c r="G57" s="10">
        <f>ROUND(+'Aggregate Screens'!G158,0)</f>
        <v>24392037</v>
      </c>
      <c r="H57" s="13">
        <f>ROUND(+'Aggregate Screens'!AO158,0)</f>
        <v>5312</v>
      </c>
      <c r="I57" s="11">
        <f t="shared" si="1"/>
        <v>4591.87</v>
      </c>
      <c r="K57" s="12">
        <f t="shared" si="2"/>
        <v>8.3693630759645421E-2</v>
      </c>
    </row>
    <row r="58" spans="1:11" x14ac:dyDescent="0.2">
      <c r="A58" s="10"/>
      <c r="B58">
        <f>+'Aggregate Screens'!A53</f>
        <v>138</v>
      </c>
      <c r="C58" t="str">
        <f>+'Aggregate Screens'!B53</f>
        <v>SWEDISH EDMONDS</v>
      </c>
      <c r="D58" s="10">
        <f>ROUND(+'Aggregate Screens'!G53,0)</f>
        <v>694849474</v>
      </c>
      <c r="E58" s="13">
        <f>ROUND(+'Aggregate Screens'!AO53,0)</f>
        <v>65154</v>
      </c>
      <c r="F58" s="11">
        <f t="shared" si="0"/>
        <v>10664.72</v>
      </c>
      <c r="G58" s="10">
        <f>ROUND(+'Aggregate Screens'!G159,0)</f>
        <v>720793408</v>
      </c>
      <c r="H58" s="13">
        <f>ROUND(+'Aggregate Screens'!AO159,0)</f>
        <v>71872</v>
      </c>
      <c r="I58" s="11">
        <f t="shared" si="1"/>
        <v>10028.85</v>
      </c>
      <c r="K58" s="12">
        <f t="shared" si="2"/>
        <v>-5.9623693824122803E-2</v>
      </c>
    </row>
    <row r="59" spans="1:11" x14ac:dyDescent="0.2">
      <c r="A59" s="10"/>
      <c r="B59">
        <f>+'Aggregate Screens'!A54</f>
        <v>139</v>
      </c>
      <c r="C59" t="str">
        <f>+'Aggregate Screens'!B54</f>
        <v>PROVIDENCE HOLY FAMILY HOSPITAL</v>
      </c>
      <c r="D59" s="10">
        <f>ROUND(+'Aggregate Screens'!G54,0)</f>
        <v>595008008</v>
      </c>
      <c r="E59" s="13">
        <f>ROUND(+'Aggregate Screens'!AO54,0)</f>
        <v>72792</v>
      </c>
      <c r="F59" s="11">
        <f t="shared" si="0"/>
        <v>8174.09</v>
      </c>
      <c r="G59" s="10">
        <f>ROUND(+'Aggregate Screens'!G160,0)</f>
        <v>626691910</v>
      </c>
      <c r="H59" s="13">
        <f>ROUND(+'Aggregate Screens'!AO160,0)</f>
        <v>71244</v>
      </c>
      <c r="I59" s="11">
        <f t="shared" si="1"/>
        <v>8796.42</v>
      </c>
      <c r="K59" s="12">
        <f t="shared" si="2"/>
        <v>7.6134468791021481E-2</v>
      </c>
    </row>
    <row r="60" spans="1:11" x14ac:dyDescent="0.2">
      <c r="A60" s="10"/>
      <c r="B60">
        <f>+'Aggregate Screens'!A55</f>
        <v>140</v>
      </c>
      <c r="C60" t="str">
        <f>+'Aggregate Screens'!B55</f>
        <v>KITTITAS VALLEY HEALTHCARE</v>
      </c>
      <c r="D60" s="10">
        <f>ROUND(+'Aggregate Screens'!G55,0)</f>
        <v>121635699</v>
      </c>
      <c r="E60" s="13">
        <f>ROUND(+'Aggregate Screens'!AO55,0)</f>
        <v>17419</v>
      </c>
      <c r="F60" s="11">
        <f t="shared" si="0"/>
        <v>6982.93</v>
      </c>
      <c r="G60" s="10">
        <f>ROUND(+'Aggregate Screens'!G161,0)</f>
        <v>119500425</v>
      </c>
      <c r="H60" s="13">
        <f>ROUND(+'Aggregate Screens'!AO161,0)</f>
        <v>16867</v>
      </c>
      <c r="I60" s="11">
        <f t="shared" si="1"/>
        <v>7084.87</v>
      </c>
      <c r="K60" s="12">
        <f t="shared" si="2"/>
        <v>1.4598456521832448E-2</v>
      </c>
    </row>
    <row r="61" spans="1:11" x14ac:dyDescent="0.2">
      <c r="A61" s="10"/>
      <c r="B61">
        <f>+'Aggregate Screens'!A56</f>
        <v>141</v>
      </c>
      <c r="C61" t="str">
        <f>+'Aggregate Screens'!B56</f>
        <v>DAYTON GENERAL HOSPITAL</v>
      </c>
      <c r="D61" s="10">
        <f>ROUND(+'Aggregate Screens'!G56,0)</f>
        <v>0</v>
      </c>
      <c r="E61" s="13">
        <f>ROUND(+'Aggregate Screens'!AO56,0)</f>
        <v>0</v>
      </c>
      <c r="F61" s="11" t="str">
        <f t="shared" si="0"/>
        <v/>
      </c>
      <c r="G61" s="10">
        <f>ROUND(+'Aggregate Screens'!G162,0)</f>
        <v>14661464</v>
      </c>
      <c r="H61" s="13">
        <f>ROUND(+'Aggregate Screens'!AO162,0)</f>
        <v>2641</v>
      </c>
      <c r="I61" s="11">
        <f t="shared" si="1"/>
        <v>5551.48</v>
      </c>
      <c r="K61" s="12" t="str">
        <f t="shared" si="2"/>
        <v/>
      </c>
    </row>
    <row r="62" spans="1:11" x14ac:dyDescent="0.2">
      <c r="A62" s="10"/>
      <c r="B62">
        <f>+'Aggregate Screens'!A57</f>
        <v>142</v>
      </c>
      <c r="C62" t="str">
        <f>+'Aggregate Screens'!B57</f>
        <v>HARRISON MEDICAL CENTER</v>
      </c>
      <c r="D62" s="10">
        <f>ROUND(+'Aggregate Screens'!G57,0)</f>
        <v>1372103243</v>
      </c>
      <c r="E62" s="13">
        <f>ROUND(+'Aggregate Screens'!AO57,0)</f>
        <v>111594</v>
      </c>
      <c r="F62" s="11">
        <f t="shared" si="0"/>
        <v>12295.49</v>
      </c>
      <c r="G62" s="10">
        <f>ROUND(+'Aggregate Screens'!G163,0)</f>
        <v>1604179392</v>
      </c>
      <c r="H62" s="13">
        <f>ROUND(+'Aggregate Screens'!AO163,0)</f>
        <v>115926</v>
      </c>
      <c r="I62" s="11">
        <f t="shared" si="1"/>
        <v>13837.96</v>
      </c>
      <c r="K62" s="12">
        <f t="shared" si="2"/>
        <v>0.12545006339722931</v>
      </c>
    </row>
    <row r="63" spans="1:11" x14ac:dyDescent="0.2">
      <c r="A63" s="10"/>
      <c r="B63">
        <f>+'Aggregate Screens'!A58</f>
        <v>145</v>
      </c>
      <c r="C63" t="str">
        <f>+'Aggregate Screens'!B58</f>
        <v>PEACEHEALTH ST JOSEPH HOSPITAL</v>
      </c>
      <c r="D63" s="10">
        <f>ROUND(+'Aggregate Screens'!G58,0)</f>
        <v>1041530594</v>
      </c>
      <c r="E63" s="13">
        <f>ROUND(+'Aggregate Screens'!AO58,0)</f>
        <v>114945</v>
      </c>
      <c r="F63" s="11">
        <f t="shared" si="0"/>
        <v>9061.1200000000008</v>
      </c>
      <c r="G63" s="10">
        <f>ROUND(+'Aggregate Screens'!G164,0)</f>
        <v>1172398898</v>
      </c>
      <c r="H63" s="13">
        <f>ROUND(+'Aggregate Screens'!AO164,0)</f>
        <v>124382</v>
      </c>
      <c r="I63" s="11">
        <f t="shared" si="1"/>
        <v>9425.7900000000009</v>
      </c>
      <c r="K63" s="12">
        <f t="shared" si="2"/>
        <v>4.0245576705749464E-2</v>
      </c>
    </row>
    <row r="64" spans="1:11" x14ac:dyDescent="0.2">
      <c r="A64" s="10"/>
      <c r="B64">
        <f>+'Aggregate Screens'!A59</f>
        <v>147</v>
      </c>
      <c r="C64" t="str">
        <f>+'Aggregate Screens'!B59</f>
        <v>MID VALLEY HOSPITAL</v>
      </c>
      <c r="D64" s="10">
        <f>ROUND(+'Aggregate Screens'!G59,0)</f>
        <v>60257313</v>
      </c>
      <c r="E64" s="13">
        <f>ROUND(+'Aggregate Screens'!AO59,0)</f>
        <v>8556</v>
      </c>
      <c r="F64" s="11">
        <f t="shared" si="0"/>
        <v>7042.7</v>
      </c>
      <c r="G64" s="10">
        <f>ROUND(+'Aggregate Screens'!G165,0)</f>
        <v>66943002</v>
      </c>
      <c r="H64" s="13">
        <f>ROUND(+'Aggregate Screens'!AO165,0)</f>
        <v>8406</v>
      </c>
      <c r="I64" s="11">
        <f t="shared" si="1"/>
        <v>7963.72</v>
      </c>
      <c r="K64" s="12">
        <f t="shared" si="2"/>
        <v>0.13077654876680822</v>
      </c>
    </row>
    <row r="65" spans="1:11" x14ac:dyDescent="0.2">
      <c r="A65" s="10"/>
      <c r="B65">
        <f>+'Aggregate Screens'!A60</f>
        <v>148</v>
      </c>
      <c r="C65" t="str">
        <f>+'Aggregate Screens'!B60</f>
        <v>KINDRED HOSPITAL SEATTLE - NORTHGATE</v>
      </c>
      <c r="D65" s="10">
        <f>ROUND(+'Aggregate Screens'!G60,0)</f>
        <v>107521046</v>
      </c>
      <c r="E65" s="13">
        <f>ROUND(+'Aggregate Screens'!AO60,0)</f>
        <v>18644</v>
      </c>
      <c r="F65" s="11">
        <f t="shared" si="0"/>
        <v>5767.06</v>
      </c>
      <c r="G65" s="10">
        <f>ROUND(+'Aggregate Screens'!G166,0)</f>
        <v>126139046</v>
      </c>
      <c r="H65" s="13">
        <f>ROUND(+'Aggregate Screens'!AO166,0)</f>
        <v>22038</v>
      </c>
      <c r="I65" s="11">
        <f t="shared" si="1"/>
        <v>5723.71</v>
      </c>
      <c r="K65" s="12">
        <f t="shared" si="2"/>
        <v>-7.5168283319404505E-3</v>
      </c>
    </row>
    <row r="66" spans="1:11" x14ac:dyDescent="0.2">
      <c r="A66" s="10"/>
      <c r="B66">
        <f>+'Aggregate Screens'!A61</f>
        <v>150</v>
      </c>
      <c r="C66" t="str">
        <f>+'Aggregate Screens'!B61</f>
        <v>COULEE MEDICAL CENTER</v>
      </c>
      <c r="D66" s="10">
        <f>ROUND(+'Aggregate Screens'!G61,0)</f>
        <v>33099825</v>
      </c>
      <c r="E66" s="13">
        <f>ROUND(+'Aggregate Screens'!AO61,0)</f>
        <v>5533</v>
      </c>
      <c r="F66" s="11">
        <f t="shared" si="0"/>
        <v>5982.26</v>
      </c>
      <c r="G66" s="10">
        <f>ROUND(+'Aggregate Screens'!G167,0)</f>
        <v>34226661</v>
      </c>
      <c r="H66" s="13">
        <f>ROUND(+'Aggregate Screens'!AO167,0)</f>
        <v>7109</v>
      </c>
      <c r="I66" s="11">
        <f t="shared" si="1"/>
        <v>4814.55</v>
      </c>
      <c r="K66" s="12">
        <f t="shared" si="2"/>
        <v>-0.1951954612470872</v>
      </c>
    </row>
    <row r="67" spans="1:11" x14ac:dyDescent="0.2">
      <c r="A67" s="10"/>
      <c r="B67">
        <f>+'Aggregate Screens'!A62</f>
        <v>152</v>
      </c>
      <c r="C67" t="str">
        <f>+'Aggregate Screens'!B62</f>
        <v>MASON GENERAL HOSPITAL</v>
      </c>
      <c r="D67" s="10">
        <f>ROUND(+'Aggregate Screens'!G62,0)</f>
        <v>165311674</v>
      </c>
      <c r="E67" s="13">
        <f>ROUND(+'Aggregate Screens'!AO62,0)</f>
        <v>18071</v>
      </c>
      <c r="F67" s="11">
        <f t="shared" si="0"/>
        <v>9147.9</v>
      </c>
      <c r="G67" s="10">
        <f>ROUND(+'Aggregate Screens'!G168,0)</f>
        <v>181123561</v>
      </c>
      <c r="H67" s="13">
        <f>ROUND(+'Aggregate Screens'!AO168,0)</f>
        <v>18816</v>
      </c>
      <c r="I67" s="11">
        <f t="shared" si="1"/>
        <v>9626.0400000000009</v>
      </c>
      <c r="K67" s="12">
        <f t="shared" si="2"/>
        <v>5.2267733578198472E-2</v>
      </c>
    </row>
    <row r="68" spans="1:11" x14ac:dyDescent="0.2">
      <c r="A68" s="10"/>
      <c r="B68">
        <f>+'Aggregate Screens'!A63</f>
        <v>153</v>
      </c>
      <c r="C68" t="str">
        <f>+'Aggregate Screens'!B63</f>
        <v>WHITMAN HOSPITAL AND MEDICAL CENTER</v>
      </c>
      <c r="D68" s="10">
        <f>ROUND(+'Aggregate Screens'!G63,0)</f>
        <v>31794453</v>
      </c>
      <c r="E68" s="13">
        <f>ROUND(+'Aggregate Screens'!AO63,0)</f>
        <v>5968</v>
      </c>
      <c r="F68" s="11">
        <f t="shared" si="0"/>
        <v>5327.49</v>
      </c>
      <c r="G68" s="10">
        <f>ROUND(+'Aggregate Screens'!G169,0)</f>
        <v>32372977</v>
      </c>
      <c r="H68" s="13">
        <f>ROUND(+'Aggregate Screens'!AO169,0)</f>
        <v>6160</v>
      </c>
      <c r="I68" s="11">
        <f t="shared" si="1"/>
        <v>5255.35</v>
      </c>
      <c r="K68" s="12">
        <f t="shared" si="2"/>
        <v>-1.3541085952296417E-2</v>
      </c>
    </row>
    <row r="69" spans="1:11" x14ac:dyDescent="0.2">
      <c r="A69" s="10"/>
      <c r="B69">
        <f>+'Aggregate Screens'!A64</f>
        <v>155</v>
      </c>
      <c r="C69" t="str">
        <f>+'Aggregate Screens'!B64</f>
        <v>UW MEDICINE/VALLEY MEDICAL CENTER</v>
      </c>
      <c r="D69" s="10">
        <f>ROUND(+'Aggregate Screens'!G64,0)</f>
        <v>1402386880</v>
      </c>
      <c r="E69" s="13">
        <f>ROUND(+'Aggregate Screens'!AO64,0)</f>
        <v>138931</v>
      </c>
      <c r="F69" s="11">
        <f t="shared" si="0"/>
        <v>10094.120000000001</v>
      </c>
      <c r="G69" s="10">
        <f>ROUND(+'Aggregate Screens'!G170,0)</f>
        <v>1550749311</v>
      </c>
      <c r="H69" s="13">
        <f>ROUND(+'Aggregate Screens'!AO170,0)</f>
        <v>152082</v>
      </c>
      <c r="I69" s="11">
        <f t="shared" si="1"/>
        <v>10196.799999999999</v>
      </c>
      <c r="K69" s="12">
        <f t="shared" si="2"/>
        <v>1.0172258701105052E-2</v>
      </c>
    </row>
    <row r="70" spans="1:11" x14ac:dyDescent="0.2">
      <c r="A70" s="10"/>
      <c r="B70">
        <f>+'Aggregate Screens'!A65</f>
        <v>156</v>
      </c>
      <c r="C70" t="str">
        <f>+'Aggregate Screens'!B65</f>
        <v>WHIDBEY GENERAL HOSPITAL</v>
      </c>
      <c r="D70" s="10">
        <f>ROUND(+'Aggregate Screens'!G65,0)</f>
        <v>205150593</v>
      </c>
      <c r="E70" s="13">
        <f>ROUND(+'Aggregate Screens'!AO65,0)</f>
        <v>34166</v>
      </c>
      <c r="F70" s="11">
        <f t="shared" si="0"/>
        <v>6004.52</v>
      </c>
      <c r="G70" s="10">
        <f>ROUND(+'Aggregate Screens'!G171,0)</f>
        <v>234410493</v>
      </c>
      <c r="H70" s="13">
        <f>ROUND(+'Aggregate Screens'!AO171,0)</f>
        <v>30136</v>
      </c>
      <c r="I70" s="11">
        <f t="shared" si="1"/>
        <v>7778.42</v>
      </c>
      <c r="K70" s="12">
        <f t="shared" si="2"/>
        <v>0.29542744465835735</v>
      </c>
    </row>
    <row r="71" spans="1:11" x14ac:dyDescent="0.2">
      <c r="A71" s="10"/>
      <c r="B71">
        <f>+'Aggregate Screens'!A66</f>
        <v>157</v>
      </c>
      <c r="C71" t="str">
        <f>+'Aggregate Screens'!B66</f>
        <v>ST LUKES REHABILIATION INSTITUTE</v>
      </c>
      <c r="D71" s="10">
        <f>ROUND(+'Aggregate Screens'!G66,0)</f>
        <v>70032218</v>
      </c>
      <c r="E71" s="13">
        <f>ROUND(+'Aggregate Screens'!AO66,0)</f>
        <v>25874</v>
      </c>
      <c r="F71" s="11">
        <f t="shared" si="0"/>
        <v>2706.66</v>
      </c>
      <c r="G71" s="10">
        <f>ROUND(+'Aggregate Screens'!G172,0)</f>
        <v>70399378</v>
      </c>
      <c r="H71" s="13">
        <f>ROUND(+'Aggregate Screens'!AO172,0)</f>
        <v>23395</v>
      </c>
      <c r="I71" s="11">
        <f t="shared" si="1"/>
        <v>3009.16</v>
      </c>
      <c r="K71" s="12">
        <f t="shared" si="2"/>
        <v>0.11176135901812567</v>
      </c>
    </row>
    <row r="72" spans="1:11" x14ac:dyDescent="0.2">
      <c r="A72" s="10"/>
      <c r="B72">
        <f>+'Aggregate Screens'!A67</f>
        <v>158</v>
      </c>
      <c r="C72" t="str">
        <f>+'Aggregate Screens'!B67</f>
        <v>CASCADE MEDICAL CENTER</v>
      </c>
      <c r="D72" s="10">
        <f>ROUND(+'Aggregate Screens'!G67,0)</f>
        <v>15548962</v>
      </c>
      <c r="E72" s="13">
        <f>ROUND(+'Aggregate Screens'!AO67,0)</f>
        <v>2735</v>
      </c>
      <c r="F72" s="11">
        <f t="shared" si="0"/>
        <v>5685.18</v>
      </c>
      <c r="G72" s="10">
        <f>ROUND(+'Aggregate Screens'!G173,0)</f>
        <v>16879692</v>
      </c>
      <c r="H72" s="13">
        <f>ROUND(+'Aggregate Screens'!AO173,0)</f>
        <v>3378</v>
      </c>
      <c r="I72" s="11">
        <f t="shared" si="1"/>
        <v>4996.95</v>
      </c>
      <c r="K72" s="12">
        <f t="shared" si="2"/>
        <v>-0.12105685308116898</v>
      </c>
    </row>
    <row r="73" spans="1:11" x14ac:dyDescent="0.2">
      <c r="A73" s="10"/>
      <c r="B73">
        <f>+'Aggregate Screens'!A68</f>
        <v>159</v>
      </c>
      <c r="C73" t="str">
        <f>+'Aggregate Screens'!B68</f>
        <v>PROVIDENCE ST PETER HOSPITAL</v>
      </c>
      <c r="D73" s="10">
        <f>ROUND(+'Aggregate Screens'!G68,0)</f>
        <v>1478653199</v>
      </c>
      <c r="E73" s="13">
        <f>ROUND(+'Aggregate Screens'!AO68,0)</f>
        <v>128026</v>
      </c>
      <c r="F73" s="11">
        <f t="shared" si="0"/>
        <v>11549.63</v>
      </c>
      <c r="G73" s="10">
        <f>ROUND(+'Aggregate Screens'!G174,0)</f>
        <v>1604220493</v>
      </c>
      <c r="H73" s="13">
        <f>ROUND(+'Aggregate Screens'!AO174,0)</f>
        <v>129459</v>
      </c>
      <c r="I73" s="11">
        <f t="shared" si="1"/>
        <v>12391.73</v>
      </c>
      <c r="K73" s="12">
        <f t="shared" si="2"/>
        <v>7.2911426599813201E-2</v>
      </c>
    </row>
    <row r="74" spans="1:11" x14ac:dyDescent="0.2">
      <c r="A74" s="10"/>
      <c r="B74">
        <f>+'Aggregate Screens'!A69</f>
        <v>161</v>
      </c>
      <c r="C74" t="str">
        <f>+'Aggregate Screens'!B69</f>
        <v>KADLEC REGIONAL MEDICAL CENTER</v>
      </c>
      <c r="D74" s="10">
        <f>ROUND(+'Aggregate Screens'!G69,0)</f>
        <v>1216274281</v>
      </c>
      <c r="E74" s="13">
        <f>ROUND(+'Aggregate Screens'!AO69,0)</f>
        <v>133967</v>
      </c>
      <c r="F74" s="11">
        <f t="shared" si="0"/>
        <v>9078.91</v>
      </c>
      <c r="G74" s="10">
        <f>ROUND(+'Aggregate Screens'!G175,0)</f>
        <v>1433385270</v>
      </c>
      <c r="H74" s="13">
        <f>ROUND(+'Aggregate Screens'!AO175,0)</f>
        <v>156109</v>
      </c>
      <c r="I74" s="11">
        <f t="shared" si="1"/>
        <v>9181.9500000000007</v>
      </c>
      <c r="K74" s="12">
        <f t="shared" si="2"/>
        <v>1.13493800467237E-2</v>
      </c>
    </row>
    <row r="75" spans="1:11" x14ac:dyDescent="0.2">
      <c r="A75" s="10"/>
      <c r="B75">
        <f>+'Aggregate Screens'!A70</f>
        <v>162</v>
      </c>
      <c r="C75" t="str">
        <f>+'Aggregate Screens'!B70</f>
        <v>PROVIDENCE SACRED HEART MEDICAL CENTER</v>
      </c>
      <c r="D75" s="10">
        <f>ROUND(+'Aggregate Screens'!G70,0)</f>
        <v>2203858236</v>
      </c>
      <c r="E75" s="13">
        <f>ROUND(+'Aggregate Screens'!AO70,0)</f>
        <v>232852</v>
      </c>
      <c r="F75" s="11">
        <f t="shared" ref="F75:F109" si="3">IF(D75=0,"",IF(E75=0,"",ROUND(D75/E75,2)))</f>
        <v>9464.6299999999992</v>
      </c>
      <c r="G75" s="10">
        <f>ROUND(+'Aggregate Screens'!G176,0)</f>
        <v>2255877755</v>
      </c>
      <c r="H75" s="13">
        <f>ROUND(+'Aggregate Screens'!AO176,0)</f>
        <v>222241</v>
      </c>
      <c r="I75" s="11">
        <f t="shared" ref="I75:I109" si="4">IF(G75=0,"",IF(H75=0,"",ROUND(G75/H75,2)))</f>
        <v>10150.59</v>
      </c>
      <c r="K75" s="12">
        <f t="shared" ref="K75:K109" si="5">IF(D75=0,"",IF(E75=0,"",IF(G75=0,"",IF(H75=0,"",+I75/F75-1))))</f>
        <v>7.2476155961722855E-2</v>
      </c>
    </row>
    <row r="76" spans="1:11" x14ac:dyDescent="0.2">
      <c r="A76" s="10"/>
      <c r="B76">
        <f>+'Aggregate Screens'!A71</f>
        <v>164</v>
      </c>
      <c r="C76" t="str">
        <f>+'Aggregate Screens'!B71</f>
        <v>EVERGREENHEALTH MEDICAL CENTER</v>
      </c>
      <c r="D76" s="10">
        <f>ROUND(+'Aggregate Screens'!G71,0)</f>
        <v>1304415187</v>
      </c>
      <c r="E76" s="13">
        <f>ROUND(+'Aggregate Screens'!AO71,0)</f>
        <v>123133</v>
      </c>
      <c r="F76" s="11">
        <f t="shared" si="3"/>
        <v>10593.55</v>
      </c>
      <c r="G76" s="10">
        <f>ROUND(+'Aggregate Screens'!G177,0)</f>
        <v>1512772435</v>
      </c>
      <c r="H76" s="13">
        <f>ROUND(+'Aggregate Screens'!AO177,0)</f>
        <v>131383</v>
      </c>
      <c r="I76" s="11">
        <f t="shared" si="4"/>
        <v>11514.22</v>
      </c>
      <c r="K76" s="12">
        <f t="shared" si="5"/>
        <v>8.6908543406129191E-2</v>
      </c>
    </row>
    <row r="77" spans="1:11" x14ac:dyDescent="0.2">
      <c r="A77" s="10"/>
      <c r="B77">
        <f>+'Aggregate Screens'!A72</f>
        <v>165</v>
      </c>
      <c r="C77" t="str">
        <f>+'Aggregate Screens'!B72</f>
        <v>LAKE CHELAN COMMUNITY HOSPITAL</v>
      </c>
      <c r="D77" s="10">
        <f>ROUND(+'Aggregate Screens'!G72,0)</f>
        <v>39364263</v>
      </c>
      <c r="E77" s="13">
        <f>ROUND(+'Aggregate Screens'!AO72,0)</f>
        <v>3732</v>
      </c>
      <c r="F77" s="11">
        <f t="shared" si="3"/>
        <v>10547.77</v>
      </c>
      <c r="G77" s="10">
        <f>ROUND(+'Aggregate Screens'!G178,0)</f>
        <v>42956753</v>
      </c>
      <c r="H77" s="13">
        <f>ROUND(+'Aggregate Screens'!AO178,0)</f>
        <v>4486</v>
      </c>
      <c r="I77" s="11">
        <f t="shared" si="4"/>
        <v>9575.74</v>
      </c>
      <c r="K77" s="12">
        <f t="shared" si="5"/>
        <v>-9.2155024237350669E-2</v>
      </c>
    </row>
    <row r="78" spans="1:11" x14ac:dyDescent="0.2">
      <c r="A78" s="10"/>
      <c r="B78">
        <f>+'Aggregate Screens'!A73</f>
        <v>167</v>
      </c>
      <c r="C78" t="str">
        <f>+'Aggregate Screens'!B73</f>
        <v>FERRY COUNTY MEMORIAL HOSPITAL</v>
      </c>
      <c r="D78" s="10">
        <f>ROUND(+'Aggregate Screens'!G73,0)</f>
        <v>0</v>
      </c>
      <c r="E78" s="13">
        <f>ROUND(+'Aggregate Screens'!AO73,0)</f>
        <v>0</v>
      </c>
      <c r="F78" s="11" t="str">
        <f t="shared" si="3"/>
        <v/>
      </c>
      <c r="G78" s="10">
        <f>ROUND(+'Aggregate Screens'!G179,0)</f>
        <v>14203901</v>
      </c>
      <c r="H78" s="13">
        <f>ROUND(+'Aggregate Screens'!AO179,0)</f>
        <v>1190</v>
      </c>
      <c r="I78" s="11">
        <f t="shared" si="4"/>
        <v>11936.05</v>
      </c>
      <c r="K78" s="12" t="str">
        <f t="shared" si="5"/>
        <v/>
      </c>
    </row>
    <row r="79" spans="1:11" x14ac:dyDescent="0.2">
      <c r="A79" s="10"/>
      <c r="B79">
        <f>+'Aggregate Screens'!A74</f>
        <v>168</v>
      </c>
      <c r="C79" t="str">
        <f>+'Aggregate Screens'!B74</f>
        <v>CENTRAL WASHINGTON HOSPITAL</v>
      </c>
      <c r="D79" s="10">
        <f>ROUND(+'Aggregate Screens'!G74,0)</f>
        <v>582236781</v>
      </c>
      <c r="E79" s="13">
        <f>ROUND(+'Aggregate Screens'!AO74,0)</f>
        <v>64150</v>
      </c>
      <c r="F79" s="11">
        <f t="shared" si="3"/>
        <v>9076.18</v>
      </c>
      <c r="G79" s="10">
        <f>ROUND(+'Aggregate Screens'!G180,0)</f>
        <v>659632746</v>
      </c>
      <c r="H79" s="13">
        <f>ROUND(+'Aggregate Screens'!AO180,0)</f>
        <v>70486</v>
      </c>
      <c r="I79" s="11">
        <f t="shared" si="4"/>
        <v>9358.35</v>
      </c>
      <c r="K79" s="12">
        <f t="shared" si="5"/>
        <v>3.1089070512043682E-2</v>
      </c>
    </row>
    <row r="80" spans="1:11" x14ac:dyDescent="0.2">
      <c r="A80" s="10"/>
      <c r="B80">
        <f>+'Aggregate Screens'!A75</f>
        <v>170</v>
      </c>
      <c r="C80" t="str">
        <f>+'Aggregate Screens'!B75</f>
        <v>PEACEHEALTH SOUTHWEST MEDICAL CENTER</v>
      </c>
      <c r="D80" s="10">
        <f>ROUND(+'Aggregate Screens'!G75,0)</f>
        <v>1627016759</v>
      </c>
      <c r="E80" s="13">
        <f>ROUND(+'Aggregate Screens'!AO75,0)</f>
        <v>174339</v>
      </c>
      <c r="F80" s="11">
        <f t="shared" si="3"/>
        <v>9332.49</v>
      </c>
      <c r="G80" s="10">
        <f>ROUND(+'Aggregate Screens'!G181,0)</f>
        <v>1608840056</v>
      </c>
      <c r="H80" s="13">
        <f>ROUND(+'Aggregate Screens'!AO181,0)</f>
        <v>175634</v>
      </c>
      <c r="I80" s="11">
        <f t="shared" si="4"/>
        <v>9160.19</v>
      </c>
      <c r="K80" s="12">
        <f t="shared" si="5"/>
        <v>-1.8462382493846685E-2</v>
      </c>
    </row>
    <row r="81" spans="1:11" x14ac:dyDescent="0.2">
      <c r="A81" s="10"/>
      <c r="B81">
        <f>+'Aggregate Screens'!A76</f>
        <v>172</v>
      </c>
      <c r="C81" t="str">
        <f>+'Aggregate Screens'!B76</f>
        <v>PULLMAN REGIONAL HOSPITAL</v>
      </c>
      <c r="D81" s="10">
        <f>ROUND(+'Aggregate Screens'!G76,0)</f>
        <v>90770065</v>
      </c>
      <c r="E81" s="13">
        <f>ROUND(+'Aggregate Screens'!AO76,0)</f>
        <v>12864</v>
      </c>
      <c r="F81" s="11">
        <f t="shared" si="3"/>
        <v>7056.13</v>
      </c>
      <c r="G81" s="10">
        <f>ROUND(+'Aggregate Screens'!G182,0)</f>
        <v>98855020</v>
      </c>
      <c r="H81" s="13">
        <f>ROUND(+'Aggregate Screens'!AO182,0)</f>
        <v>13710</v>
      </c>
      <c r="I81" s="11">
        <f t="shared" si="4"/>
        <v>7210.43</v>
      </c>
      <c r="K81" s="12">
        <f t="shared" si="5"/>
        <v>2.186751094438466E-2</v>
      </c>
    </row>
    <row r="82" spans="1:11" x14ac:dyDescent="0.2">
      <c r="A82" s="10"/>
      <c r="B82">
        <f>+'Aggregate Screens'!A77</f>
        <v>173</v>
      </c>
      <c r="C82" t="str">
        <f>+'Aggregate Screens'!B77</f>
        <v>MORTON GENERAL HOSPITAL</v>
      </c>
      <c r="D82" s="10">
        <f>ROUND(+'Aggregate Screens'!G77,0)</f>
        <v>30786536</v>
      </c>
      <c r="E82" s="13">
        <f>ROUND(+'Aggregate Screens'!AO77,0)</f>
        <v>4723</v>
      </c>
      <c r="F82" s="11">
        <f t="shared" si="3"/>
        <v>6518.43</v>
      </c>
      <c r="G82" s="10">
        <f>ROUND(+'Aggregate Screens'!G183,0)</f>
        <v>33617297</v>
      </c>
      <c r="H82" s="13">
        <f>ROUND(+'Aggregate Screens'!AO183,0)</f>
        <v>5037</v>
      </c>
      <c r="I82" s="11">
        <f t="shared" si="4"/>
        <v>6674.07</v>
      </c>
      <c r="K82" s="12">
        <f t="shared" si="5"/>
        <v>2.3876915146745281E-2</v>
      </c>
    </row>
    <row r="83" spans="1:11" x14ac:dyDescent="0.2">
      <c r="A83" s="10"/>
      <c r="B83">
        <f>+'Aggregate Screens'!A78</f>
        <v>175</v>
      </c>
      <c r="C83" t="str">
        <f>+'Aggregate Screens'!B78</f>
        <v>MARY BRIDGE CHILDRENS HEALTH CENTER</v>
      </c>
      <c r="D83" s="10">
        <f>ROUND(+'Aggregate Screens'!G78,0)</f>
        <v>613318601</v>
      </c>
      <c r="E83" s="13">
        <f>ROUND(+'Aggregate Screens'!AO78,0)</f>
        <v>33853</v>
      </c>
      <c r="F83" s="11">
        <f t="shared" si="3"/>
        <v>18117.11</v>
      </c>
      <c r="G83" s="10">
        <f>ROUND(+'Aggregate Screens'!G184,0)</f>
        <v>673133231</v>
      </c>
      <c r="H83" s="13">
        <f>ROUND(+'Aggregate Screens'!AO184,0)</f>
        <v>37211</v>
      </c>
      <c r="I83" s="11">
        <f t="shared" si="4"/>
        <v>18089.63</v>
      </c>
      <c r="K83" s="12">
        <f t="shared" si="5"/>
        <v>-1.51679820898587E-3</v>
      </c>
    </row>
    <row r="84" spans="1:11" x14ac:dyDescent="0.2">
      <c r="A84" s="10"/>
      <c r="B84">
        <f>+'Aggregate Screens'!A79</f>
        <v>176</v>
      </c>
      <c r="C84" t="str">
        <f>+'Aggregate Screens'!B79</f>
        <v>TACOMA GENERAL/ALLENMORE HOSPITAL</v>
      </c>
      <c r="D84" s="10">
        <f>ROUND(+'Aggregate Screens'!G79,0)</f>
        <v>2645803834</v>
      </c>
      <c r="E84" s="13">
        <f>ROUND(+'Aggregate Screens'!AO79,0)</f>
        <v>182656</v>
      </c>
      <c r="F84" s="11">
        <f t="shared" si="3"/>
        <v>14485.17</v>
      </c>
      <c r="G84" s="10">
        <f>ROUND(+'Aggregate Screens'!G185,0)</f>
        <v>2790336760</v>
      </c>
      <c r="H84" s="13">
        <f>ROUND(+'Aggregate Screens'!AO185,0)</f>
        <v>222674</v>
      </c>
      <c r="I84" s="11">
        <f t="shared" si="4"/>
        <v>12531.04</v>
      </c>
      <c r="K84" s="12">
        <f t="shared" si="5"/>
        <v>-0.13490556203344517</v>
      </c>
    </row>
    <row r="85" spans="1:11" x14ac:dyDescent="0.2">
      <c r="A85" s="10"/>
      <c r="B85">
        <f>+'Aggregate Screens'!A80</f>
        <v>180</v>
      </c>
      <c r="C85" t="str">
        <f>+'Aggregate Screens'!B80</f>
        <v>VALLEY HOSPITAL</v>
      </c>
      <c r="D85" s="10">
        <f>ROUND(+'Aggregate Screens'!G80,0)</f>
        <v>460688749</v>
      </c>
      <c r="E85" s="13">
        <f>ROUND(+'Aggregate Screens'!AO80,0)</f>
        <v>42860</v>
      </c>
      <c r="F85" s="11">
        <f t="shared" si="3"/>
        <v>10748.69</v>
      </c>
      <c r="G85" s="10">
        <f>ROUND(+'Aggregate Screens'!G186,0)</f>
        <v>509116270</v>
      </c>
      <c r="H85" s="13">
        <f>ROUND(+'Aggregate Screens'!AO186,0)</f>
        <v>43148</v>
      </c>
      <c r="I85" s="11">
        <f t="shared" si="4"/>
        <v>11799.3</v>
      </c>
      <c r="K85" s="12">
        <f t="shared" si="5"/>
        <v>9.7743073807133651E-2</v>
      </c>
    </row>
    <row r="86" spans="1:11" x14ac:dyDescent="0.2">
      <c r="A86" s="10"/>
      <c r="B86">
        <f>+'Aggregate Screens'!A81</f>
        <v>183</v>
      </c>
      <c r="C86" t="str">
        <f>+'Aggregate Screens'!B81</f>
        <v>MULTICARE AUBURN MEDICAL CENTER</v>
      </c>
      <c r="D86" s="10">
        <f>ROUND(+'Aggregate Screens'!G81,0)</f>
        <v>672158775</v>
      </c>
      <c r="E86" s="13">
        <f>ROUND(+'Aggregate Screens'!AO81,0)</f>
        <v>64194</v>
      </c>
      <c r="F86" s="11">
        <f t="shared" si="3"/>
        <v>10470.74</v>
      </c>
      <c r="G86" s="10">
        <f>ROUND(+'Aggregate Screens'!G187,0)</f>
        <v>717781087</v>
      </c>
      <c r="H86" s="13">
        <f>ROUND(+'Aggregate Screens'!AO187,0)</f>
        <v>85231</v>
      </c>
      <c r="I86" s="11">
        <f t="shared" si="4"/>
        <v>8421.6</v>
      </c>
      <c r="K86" s="12">
        <f t="shared" si="5"/>
        <v>-0.19570154544950968</v>
      </c>
    </row>
    <row r="87" spans="1:11" x14ac:dyDescent="0.2">
      <c r="A87" s="10"/>
      <c r="B87">
        <f>+'Aggregate Screens'!A82</f>
        <v>186</v>
      </c>
      <c r="C87" t="str">
        <f>+'Aggregate Screens'!B82</f>
        <v>SUMMIT PACIFIC MEDICAL CENTER</v>
      </c>
      <c r="D87" s="10">
        <f>ROUND(+'Aggregate Screens'!G82,0)</f>
        <v>48919075</v>
      </c>
      <c r="E87" s="13">
        <f>ROUND(+'Aggregate Screens'!AO82,0)</f>
        <v>7643</v>
      </c>
      <c r="F87" s="11">
        <f t="shared" si="3"/>
        <v>6400.51</v>
      </c>
      <c r="G87" s="10">
        <f>ROUND(+'Aggregate Screens'!G188,0)</f>
        <v>57982978</v>
      </c>
      <c r="H87" s="13">
        <f>ROUND(+'Aggregate Screens'!AO188,0)</f>
        <v>8322</v>
      </c>
      <c r="I87" s="11">
        <f t="shared" si="4"/>
        <v>6967.43</v>
      </c>
      <c r="K87" s="12">
        <f t="shared" si="5"/>
        <v>8.8574191744095421E-2</v>
      </c>
    </row>
    <row r="88" spans="1:11" x14ac:dyDescent="0.2">
      <c r="A88" s="10"/>
      <c r="B88">
        <f>+'Aggregate Screens'!A83</f>
        <v>191</v>
      </c>
      <c r="C88" t="str">
        <f>+'Aggregate Screens'!B83</f>
        <v>PROVIDENCE CENTRALIA HOSPITAL</v>
      </c>
      <c r="D88" s="10">
        <f>ROUND(+'Aggregate Screens'!G83,0)</f>
        <v>509489976</v>
      </c>
      <c r="E88" s="13">
        <f>ROUND(+'Aggregate Screens'!AO83,0)</f>
        <v>41926</v>
      </c>
      <c r="F88" s="11">
        <f t="shared" si="3"/>
        <v>12152.12</v>
      </c>
      <c r="G88" s="10">
        <f>ROUND(+'Aggregate Screens'!G189,0)</f>
        <v>569816902</v>
      </c>
      <c r="H88" s="13">
        <f>ROUND(+'Aggregate Screens'!AO189,0)</f>
        <v>50440</v>
      </c>
      <c r="I88" s="11">
        <f t="shared" si="4"/>
        <v>11296.93</v>
      </c>
      <c r="K88" s="12">
        <f t="shared" si="5"/>
        <v>-7.0373729028350596E-2</v>
      </c>
    </row>
    <row r="89" spans="1:11" x14ac:dyDescent="0.2">
      <c r="A89" s="10"/>
      <c r="B89">
        <f>+'Aggregate Screens'!A84</f>
        <v>193</v>
      </c>
      <c r="C89" t="str">
        <f>+'Aggregate Screens'!B84</f>
        <v>PROVIDENCE MOUNT CARMEL HOSPITAL</v>
      </c>
      <c r="D89" s="10">
        <f>ROUND(+'Aggregate Screens'!G84,0)</f>
        <v>96627702</v>
      </c>
      <c r="E89" s="13">
        <f>ROUND(+'Aggregate Screens'!AO84,0)</f>
        <v>19246</v>
      </c>
      <c r="F89" s="11">
        <f t="shared" si="3"/>
        <v>5020.66</v>
      </c>
      <c r="G89" s="10">
        <f>ROUND(+'Aggregate Screens'!G190,0)</f>
        <v>99762217</v>
      </c>
      <c r="H89" s="13">
        <f>ROUND(+'Aggregate Screens'!AO190,0)</f>
        <v>16896</v>
      </c>
      <c r="I89" s="11">
        <f t="shared" si="4"/>
        <v>5904.49</v>
      </c>
      <c r="K89" s="12">
        <f t="shared" si="5"/>
        <v>0.17603860846980268</v>
      </c>
    </row>
    <row r="90" spans="1:11" x14ac:dyDescent="0.2">
      <c r="A90" s="10"/>
      <c r="B90">
        <f>+'Aggregate Screens'!A85</f>
        <v>194</v>
      </c>
      <c r="C90" t="str">
        <f>+'Aggregate Screens'!B85</f>
        <v>PROVIDENCE ST JOSEPHS HOSPITAL</v>
      </c>
      <c r="D90" s="10">
        <f>ROUND(+'Aggregate Screens'!G85,0)</f>
        <v>40500930</v>
      </c>
      <c r="E90" s="13">
        <f>ROUND(+'Aggregate Screens'!AO85,0)</f>
        <v>5941</v>
      </c>
      <c r="F90" s="11">
        <f t="shared" si="3"/>
        <v>6817.19</v>
      </c>
      <c r="G90" s="10">
        <f>ROUND(+'Aggregate Screens'!G191,0)</f>
        <v>41031348</v>
      </c>
      <c r="H90" s="13">
        <f>ROUND(+'Aggregate Screens'!AO191,0)</f>
        <v>6423</v>
      </c>
      <c r="I90" s="11">
        <f t="shared" si="4"/>
        <v>6388.19</v>
      </c>
      <c r="K90" s="12">
        <f t="shared" si="5"/>
        <v>-6.2929154094282236E-2</v>
      </c>
    </row>
    <row r="91" spans="1:11" x14ac:dyDescent="0.2">
      <c r="A91" s="10"/>
      <c r="B91">
        <f>+'Aggregate Screens'!A86</f>
        <v>195</v>
      </c>
      <c r="C91" t="str">
        <f>+'Aggregate Screens'!B86</f>
        <v>SNOQUALMIE VALLEY HOSPITAL</v>
      </c>
      <c r="D91" s="10">
        <f>ROUND(+'Aggregate Screens'!G86,0)</f>
        <v>35008751</v>
      </c>
      <c r="E91" s="13">
        <f>ROUND(+'Aggregate Screens'!AO86,0)</f>
        <v>1175</v>
      </c>
      <c r="F91" s="11">
        <f t="shared" si="3"/>
        <v>29794.68</v>
      </c>
      <c r="G91" s="10">
        <f>ROUND(+'Aggregate Screens'!G192,0)</f>
        <v>40717733</v>
      </c>
      <c r="H91" s="13">
        <f>ROUND(+'Aggregate Screens'!AO192,0)</f>
        <v>15828</v>
      </c>
      <c r="I91" s="11">
        <f t="shared" si="4"/>
        <v>2572.5100000000002</v>
      </c>
      <c r="K91" s="12">
        <f t="shared" si="5"/>
        <v>-0.91365874713203832</v>
      </c>
    </row>
    <row r="92" spans="1:11" x14ac:dyDescent="0.2">
      <c r="A92" s="10"/>
      <c r="B92">
        <f>+'Aggregate Screens'!A87</f>
        <v>197</v>
      </c>
      <c r="C92" t="str">
        <f>+'Aggregate Screens'!B87</f>
        <v>CAPITAL MEDICAL CENTER</v>
      </c>
      <c r="D92" s="10">
        <f>ROUND(+'Aggregate Screens'!G87,0)</f>
        <v>430460326</v>
      </c>
      <c r="E92" s="13">
        <f>ROUND(+'Aggregate Screens'!AO87,0)</f>
        <v>24740</v>
      </c>
      <c r="F92" s="11">
        <f t="shared" si="3"/>
        <v>17399.37</v>
      </c>
      <c r="G92" s="10">
        <f>ROUND(+'Aggregate Screens'!G193,0)</f>
        <v>456192831</v>
      </c>
      <c r="H92" s="13">
        <f>ROUND(+'Aggregate Screens'!AO193,0)</f>
        <v>26932</v>
      </c>
      <c r="I92" s="11">
        <f t="shared" si="4"/>
        <v>16938.689999999999</v>
      </c>
      <c r="K92" s="12">
        <f t="shared" si="5"/>
        <v>-2.6476820712474036E-2</v>
      </c>
    </row>
    <row r="93" spans="1:11" x14ac:dyDescent="0.2">
      <c r="A93" s="10"/>
      <c r="B93">
        <f>+'Aggregate Screens'!A88</f>
        <v>198</v>
      </c>
      <c r="C93" t="str">
        <f>+'Aggregate Screens'!B88</f>
        <v>SUNNYSIDE COMMUNITY HOSPITAL</v>
      </c>
      <c r="D93" s="10">
        <f>ROUND(+'Aggregate Screens'!G88,0)</f>
        <v>159249023</v>
      </c>
      <c r="E93" s="13">
        <f>ROUND(+'Aggregate Screens'!AO88,0)</f>
        <v>20007</v>
      </c>
      <c r="F93" s="11">
        <f t="shared" si="3"/>
        <v>7959.67</v>
      </c>
      <c r="G93" s="10">
        <f>ROUND(+'Aggregate Screens'!G194,0)</f>
        <v>177123449</v>
      </c>
      <c r="H93" s="13">
        <f>ROUND(+'Aggregate Screens'!AO194,0)</f>
        <v>22426</v>
      </c>
      <c r="I93" s="11">
        <f t="shared" si="4"/>
        <v>7898.13</v>
      </c>
      <c r="K93" s="12">
        <f t="shared" si="5"/>
        <v>-7.7314763049222135E-3</v>
      </c>
    </row>
    <row r="94" spans="1:11" x14ac:dyDescent="0.2">
      <c r="A94" s="10"/>
      <c r="B94">
        <f>+'Aggregate Screens'!A89</f>
        <v>199</v>
      </c>
      <c r="C94" t="str">
        <f>+'Aggregate Screens'!B89</f>
        <v>TOPPENISH COMMUNITY HOSPITAL</v>
      </c>
      <c r="D94" s="10">
        <f>ROUND(+'Aggregate Screens'!G89,0)</f>
        <v>83508478</v>
      </c>
      <c r="E94" s="13">
        <f>ROUND(+'Aggregate Screens'!AO89,0)</f>
        <v>9144</v>
      </c>
      <c r="F94" s="11">
        <f t="shared" si="3"/>
        <v>9132.6</v>
      </c>
      <c r="G94" s="10">
        <f>ROUND(+'Aggregate Screens'!G195,0)</f>
        <v>100630797</v>
      </c>
      <c r="H94" s="13">
        <f>ROUND(+'Aggregate Screens'!AO195,0)</f>
        <v>9697</v>
      </c>
      <c r="I94" s="11">
        <f t="shared" si="4"/>
        <v>10377.52</v>
      </c>
      <c r="K94" s="12">
        <f t="shared" si="5"/>
        <v>0.13631605457372498</v>
      </c>
    </row>
    <row r="95" spans="1:11" x14ac:dyDescent="0.2">
      <c r="A95" s="10"/>
      <c r="B95">
        <f>+'Aggregate Screens'!A90</f>
        <v>201</v>
      </c>
      <c r="C95" t="str">
        <f>+'Aggregate Screens'!B90</f>
        <v>ST FRANCIS COMMUNITY HOSPITAL</v>
      </c>
      <c r="D95" s="10">
        <f>ROUND(+'Aggregate Screens'!G90,0)</f>
        <v>859564704</v>
      </c>
      <c r="E95" s="13">
        <f>ROUND(+'Aggregate Screens'!AO90,0)</f>
        <v>60093</v>
      </c>
      <c r="F95" s="11">
        <f t="shared" si="3"/>
        <v>14303.91</v>
      </c>
      <c r="G95" s="10">
        <f>ROUND(+'Aggregate Screens'!G196,0)</f>
        <v>969970981</v>
      </c>
      <c r="H95" s="13">
        <f>ROUND(+'Aggregate Screens'!AO196,0)</f>
        <v>64568</v>
      </c>
      <c r="I95" s="11">
        <f t="shared" si="4"/>
        <v>15022.47</v>
      </c>
      <c r="K95" s="12">
        <f t="shared" si="5"/>
        <v>5.0235215406137179E-2</v>
      </c>
    </row>
    <row r="96" spans="1:11" x14ac:dyDescent="0.2">
      <c r="A96" s="10"/>
      <c r="B96">
        <f>+'Aggregate Screens'!A91</f>
        <v>202</v>
      </c>
      <c r="C96" t="str">
        <f>+'Aggregate Screens'!B91</f>
        <v>REGIONAL HOSPITAL</v>
      </c>
      <c r="D96" s="10">
        <f>ROUND(+'Aggregate Screens'!G91,0)</f>
        <v>20027674</v>
      </c>
      <c r="E96" s="13">
        <f>ROUND(+'Aggregate Screens'!AO91,0)</f>
        <v>3987</v>
      </c>
      <c r="F96" s="11">
        <f t="shared" si="3"/>
        <v>5023.24</v>
      </c>
      <c r="G96" s="10">
        <f>ROUND(+'Aggregate Screens'!G197,0)</f>
        <v>40966581</v>
      </c>
      <c r="H96" s="13">
        <f>ROUND(+'Aggregate Screens'!AO197,0)</f>
        <v>7120</v>
      </c>
      <c r="I96" s="11">
        <f t="shared" si="4"/>
        <v>5753.73</v>
      </c>
      <c r="K96" s="12">
        <f t="shared" si="5"/>
        <v>0.14542207818061637</v>
      </c>
    </row>
    <row r="97" spans="1:11" x14ac:dyDescent="0.2">
      <c r="A97" s="10"/>
      <c r="B97">
        <f>+'Aggregate Screens'!A92</f>
        <v>204</v>
      </c>
      <c r="C97" t="str">
        <f>+'Aggregate Screens'!B92</f>
        <v>SEATTLE CANCER CARE ALLIANCE</v>
      </c>
      <c r="D97" s="10">
        <f>ROUND(+'Aggregate Screens'!G92,0)</f>
        <v>698069767</v>
      </c>
      <c r="E97" s="13">
        <f>ROUND(+'Aggregate Screens'!AO92,0)</f>
        <v>52802</v>
      </c>
      <c r="F97" s="11">
        <f t="shared" si="3"/>
        <v>13220.52</v>
      </c>
      <c r="G97" s="10">
        <f>ROUND(+'Aggregate Screens'!G198,0)</f>
        <v>765473962</v>
      </c>
      <c r="H97" s="13">
        <f>ROUND(+'Aggregate Screens'!AO198,0)</f>
        <v>59971</v>
      </c>
      <c r="I97" s="11">
        <f t="shared" si="4"/>
        <v>12764.07</v>
      </c>
      <c r="K97" s="12">
        <f t="shared" si="5"/>
        <v>-3.4525873414964048E-2</v>
      </c>
    </row>
    <row r="98" spans="1:11" x14ac:dyDescent="0.2">
      <c r="A98" s="10"/>
      <c r="B98">
        <f>+'Aggregate Screens'!A93</f>
        <v>205</v>
      </c>
      <c r="C98" t="str">
        <f>+'Aggregate Screens'!B93</f>
        <v>WENATCHEE VALLEY HOSPITAL</v>
      </c>
      <c r="D98" s="10">
        <f>ROUND(+'Aggregate Screens'!G93,0)</f>
        <v>471144941</v>
      </c>
      <c r="E98" s="13">
        <f>ROUND(+'Aggregate Screens'!AO93,0)</f>
        <v>98029</v>
      </c>
      <c r="F98" s="11">
        <f t="shared" si="3"/>
        <v>4806.18</v>
      </c>
      <c r="G98" s="10">
        <f>ROUND(+'Aggregate Screens'!G199,0)</f>
        <v>503676604</v>
      </c>
      <c r="H98" s="13">
        <f>ROUND(+'Aggregate Screens'!AO199,0)</f>
        <v>170097</v>
      </c>
      <c r="I98" s="11">
        <f t="shared" si="4"/>
        <v>2961.11</v>
      </c>
      <c r="K98" s="12">
        <f t="shared" si="5"/>
        <v>-0.38389531811126509</v>
      </c>
    </row>
    <row r="99" spans="1:11" x14ac:dyDescent="0.2">
      <c r="A99" s="10"/>
      <c r="B99">
        <f>+'Aggregate Screens'!A94</f>
        <v>206</v>
      </c>
      <c r="C99" t="str">
        <f>+'Aggregate Screens'!B94</f>
        <v>PEACEHEALTH UNITED GENERAL MEDICAL CENTER</v>
      </c>
      <c r="D99" s="10">
        <f>ROUND(+'Aggregate Screens'!G94,0)</f>
        <v>21121874</v>
      </c>
      <c r="E99" s="13">
        <f>ROUND(+'Aggregate Screens'!AO94,0)</f>
        <v>4165</v>
      </c>
      <c r="F99" s="11">
        <f t="shared" si="3"/>
        <v>5071.28</v>
      </c>
      <c r="G99" s="10">
        <f>ROUND(+'Aggregate Screens'!G200,0)</f>
        <v>84221506</v>
      </c>
      <c r="H99" s="13">
        <f>ROUND(+'Aggregate Screens'!AO200,0)</f>
        <v>16650</v>
      </c>
      <c r="I99" s="11">
        <f t="shared" si="4"/>
        <v>5058.3500000000004</v>
      </c>
      <c r="K99" s="12">
        <f t="shared" si="5"/>
        <v>-2.5496521588236343E-3</v>
      </c>
    </row>
    <row r="100" spans="1:11" x14ac:dyDescent="0.2">
      <c r="A100" s="10"/>
      <c r="B100">
        <f>+'Aggregate Screens'!A95</f>
        <v>207</v>
      </c>
      <c r="C100" t="str">
        <f>+'Aggregate Screens'!B95</f>
        <v>SKAGIT VALLEY HOSPITAL</v>
      </c>
      <c r="D100" s="10">
        <f>ROUND(+'Aggregate Screens'!G95,0)</f>
        <v>859498224</v>
      </c>
      <c r="E100" s="13">
        <f>ROUND(+'Aggregate Screens'!AO95,0)</f>
        <v>85509</v>
      </c>
      <c r="F100" s="11">
        <f t="shared" si="3"/>
        <v>10051.549999999999</v>
      </c>
      <c r="G100" s="10">
        <f>ROUND(+'Aggregate Screens'!G201,0)</f>
        <v>913794511</v>
      </c>
      <c r="H100" s="13">
        <f>ROUND(+'Aggregate Screens'!AO201,0)</f>
        <v>91563</v>
      </c>
      <c r="I100" s="11">
        <f t="shared" si="4"/>
        <v>9979.9500000000007</v>
      </c>
      <c r="K100" s="12">
        <f t="shared" si="5"/>
        <v>-7.1232794942072131E-3</v>
      </c>
    </row>
    <row r="101" spans="1:11" x14ac:dyDescent="0.2">
      <c r="A101" s="10"/>
      <c r="B101">
        <f>+'Aggregate Screens'!A96</f>
        <v>208</v>
      </c>
      <c r="C101" t="str">
        <f>+'Aggregate Screens'!B96</f>
        <v>LEGACY SALMON CREEK HOSPITAL</v>
      </c>
      <c r="D101" s="10">
        <f>ROUND(+'Aggregate Screens'!G96,0)</f>
        <v>615763183</v>
      </c>
      <c r="E101" s="13">
        <f>ROUND(+'Aggregate Screens'!AO96,0)</f>
        <v>76538</v>
      </c>
      <c r="F101" s="11">
        <f t="shared" si="3"/>
        <v>8045.2</v>
      </c>
      <c r="G101" s="10">
        <f>ROUND(+'Aggregate Screens'!G202,0)</f>
        <v>745888158</v>
      </c>
      <c r="H101" s="13">
        <f>ROUND(+'Aggregate Screens'!AO202,0)</f>
        <v>90067</v>
      </c>
      <c r="I101" s="11">
        <f t="shared" si="4"/>
        <v>8281.48</v>
      </c>
      <c r="K101" s="12">
        <f t="shared" si="5"/>
        <v>2.9369064783970611E-2</v>
      </c>
    </row>
    <row r="102" spans="1:11" x14ac:dyDescent="0.2">
      <c r="A102" s="10"/>
      <c r="B102">
        <f>+'Aggregate Screens'!A97</f>
        <v>209</v>
      </c>
      <c r="C102" t="str">
        <f>+'Aggregate Screens'!B97</f>
        <v>ST ANTHONY HOSPITAL</v>
      </c>
      <c r="D102" s="10">
        <f>ROUND(+'Aggregate Screens'!G97,0)</f>
        <v>484473619</v>
      </c>
      <c r="E102" s="13">
        <f>ROUND(+'Aggregate Screens'!AO97,0)</f>
        <v>40073</v>
      </c>
      <c r="F102" s="11">
        <f t="shared" si="3"/>
        <v>12089.78</v>
      </c>
      <c r="G102" s="10">
        <f>ROUND(+'Aggregate Screens'!G203,0)</f>
        <v>568546279</v>
      </c>
      <c r="H102" s="13">
        <f>ROUND(+'Aggregate Screens'!AO203,0)</f>
        <v>46538</v>
      </c>
      <c r="I102" s="11">
        <f t="shared" si="4"/>
        <v>12216.82</v>
      </c>
      <c r="K102" s="12">
        <f t="shared" si="5"/>
        <v>1.0508048947127202E-2</v>
      </c>
    </row>
    <row r="103" spans="1:11" x14ac:dyDescent="0.2">
      <c r="A103" s="10"/>
      <c r="B103">
        <f>+'Aggregate Screens'!A98</f>
        <v>210</v>
      </c>
      <c r="C103" t="str">
        <f>+'Aggregate Screens'!B98</f>
        <v>SWEDISH MEDICAL CENTER - ISSAQUAH CAMPUS</v>
      </c>
      <c r="D103" s="10">
        <f>ROUND(+'Aggregate Screens'!G98,0)</f>
        <v>449499759</v>
      </c>
      <c r="E103" s="13">
        <f>ROUND(+'Aggregate Screens'!AO98,0)</f>
        <v>26097</v>
      </c>
      <c r="F103" s="11">
        <f t="shared" si="3"/>
        <v>17224.189999999999</v>
      </c>
      <c r="G103" s="10">
        <f>ROUND(+'Aggregate Screens'!G204,0)</f>
        <v>513667550</v>
      </c>
      <c r="H103" s="13">
        <f>ROUND(+'Aggregate Screens'!AO204,0)</f>
        <v>34028</v>
      </c>
      <c r="I103" s="11">
        <f t="shared" si="4"/>
        <v>15095.44</v>
      </c>
      <c r="K103" s="12">
        <f t="shared" si="5"/>
        <v>-0.12359071747350669</v>
      </c>
    </row>
    <row r="104" spans="1:11" x14ac:dyDescent="0.2">
      <c r="A104" s="10"/>
      <c r="B104">
        <f>+'Aggregate Screens'!A99</f>
        <v>211</v>
      </c>
      <c r="C104" t="str">
        <f>+'Aggregate Screens'!B99</f>
        <v>PEACEHEALTH PEACE ISLAND MEDICAL CENTER</v>
      </c>
      <c r="D104" s="10">
        <f>ROUND(+'Aggregate Screens'!G99,0)</f>
        <v>14480928</v>
      </c>
      <c r="E104" s="13">
        <f>ROUND(+'Aggregate Screens'!AO99,0)</f>
        <v>3507</v>
      </c>
      <c r="F104" s="11">
        <f t="shared" si="3"/>
        <v>4129.1499999999996</v>
      </c>
      <c r="G104" s="10">
        <f>ROUND(+'Aggregate Screens'!G205,0)</f>
        <v>18766468</v>
      </c>
      <c r="H104" s="13">
        <f>ROUND(+'Aggregate Screens'!AO205,0)</f>
        <v>4094</v>
      </c>
      <c r="I104" s="11">
        <f t="shared" si="4"/>
        <v>4583.8999999999996</v>
      </c>
      <c r="K104" s="12">
        <f t="shared" si="5"/>
        <v>0.11013162515287656</v>
      </c>
    </row>
    <row r="105" spans="1:11" x14ac:dyDescent="0.2">
      <c r="A105" s="10"/>
      <c r="B105">
        <f>+'Aggregate Screens'!A100</f>
        <v>904</v>
      </c>
      <c r="C105" t="str">
        <f>+'Aggregate Screens'!B100</f>
        <v>BHC FAIRFAX HOSPITAL</v>
      </c>
      <c r="D105" s="10">
        <f>ROUND(+'Aggregate Screens'!G100,0)</f>
        <v>124861266</v>
      </c>
      <c r="E105" s="13">
        <f>ROUND(+'Aggregate Screens'!AO100,0)</f>
        <v>42055</v>
      </c>
      <c r="F105" s="11">
        <f t="shared" si="3"/>
        <v>2969</v>
      </c>
      <c r="G105" s="10">
        <f>ROUND(+'Aggregate Screens'!G206,0)</f>
        <v>135717138</v>
      </c>
      <c r="H105" s="13">
        <f>ROUND(+'Aggregate Screens'!AO206,0)</f>
        <v>45385</v>
      </c>
      <c r="I105" s="11">
        <f t="shared" si="4"/>
        <v>2990.35</v>
      </c>
      <c r="K105" s="12">
        <f t="shared" si="5"/>
        <v>7.1909733917143726E-3</v>
      </c>
    </row>
    <row r="106" spans="1:11" x14ac:dyDescent="0.2">
      <c r="A106" s="10"/>
      <c r="B106">
        <f>+'Aggregate Screens'!A101</f>
        <v>915</v>
      </c>
      <c r="C106" t="str">
        <f>+'Aggregate Screens'!B101</f>
        <v>LOURDES COUNSELING CENTER</v>
      </c>
      <c r="D106" s="10">
        <f>ROUND(+'Aggregate Screens'!G101,0)</f>
        <v>26599168</v>
      </c>
      <c r="E106" s="13">
        <f>ROUND(+'Aggregate Screens'!AO101,0)</f>
        <v>9718</v>
      </c>
      <c r="F106" s="11">
        <f t="shared" si="3"/>
        <v>2737.1</v>
      </c>
      <c r="G106" s="10">
        <f>ROUND(+'Aggregate Screens'!G207,0)</f>
        <v>34252756</v>
      </c>
      <c r="H106" s="13">
        <f>ROUND(+'Aggregate Screens'!AO207,0)</f>
        <v>11819</v>
      </c>
      <c r="I106" s="11">
        <f t="shared" si="4"/>
        <v>2898.11</v>
      </c>
      <c r="K106" s="12">
        <f t="shared" si="5"/>
        <v>5.8825033794892567E-2</v>
      </c>
    </row>
    <row r="107" spans="1:11" x14ac:dyDescent="0.2">
      <c r="A107" s="10"/>
      <c r="B107">
        <f>+'Aggregate Screens'!A102</f>
        <v>919</v>
      </c>
      <c r="C107" t="str">
        <f>+'Aggregate Screens'!B102</f>
        <v>NAVOS</v>
      </c>
      <c r="D107" s="10">
        <f>ROUND(+'Aggregate Screens'!G102,0)</f>
        <v>18897706</v>
      </c>
      <c r="E107" s="13">
        <f>ROUND(+'Aggregate Screens'!AO102,0)</f>
        <v>13983</v>
      </c>
      <c r="F107" s="11">
        <f t="shared" si="3"/>
        <v>1351.48</v>
      </c>
      <c r="G107" s="10">
        <f>ROUND(+'Aggregate Screens'!G208,0)</f>
        <v>19147898</v>
      </c>
      <c r="H107" s="13">
        <f>ROUND(+'Aggregate Screens'!AO208,0)</f>
        <v>14283</v>
      </c>
      <c r="I107" s="11">
        <f t="shared" si="4"/>
        <v>1340.61</v>
      </c>
      <c r="K107" s="12">
        <f t="shared" si="5"/>
        <v>-8.0430343031344664E-3</v>
      </c>
    </row>
    <row r="108" spans="1:11" x14ac:dyDescent="0.2">
      <c r="A108" s="10"/>
      <c r="B108">
        <f>+'Aggregate Screens'!A103</f>
        <v>921</v>
      </c>
      <c r="C108" t="str">
        <f>+'Aggregate Screens'!B103</f>
        <v>Cascade Behavioral Health</v>
      </c>
      <c r="D108" s="10">
        <f>ROUND(+'Aggregate Screens'!G103,0)</f>
        <v>18142387</v>
      </c>
      <c r="E108" s="13">
        <f>ROUND(+'Aggregate Screens'!AO103,0)</f>
        <v>12658</v>
      </c>
      <c r="F108" s="11">
        <f t="shared" si="3"/>
        <v>1433.27</v>
      </c>
      <c r="G108" s="10">
        <f>ROUND(+'Aggregate Screens'!G209,0)</f>
        <v>35922820</v>
      </c>
      <c r="H108" s="13">
        <f>ROUND(+'Aggregate Screens'!AO209,0)</f>
        <v>23984</v>
      </c>
      <c r="I108" s="11">
        <f t="shared" si="4"/>
        <v>1497.78</v>
      </c>
      <c r="K108" s="12">
        <f t="shared" si="5"/>
        <v>4.5008965512429722E-2</v>
      </c>
    </row>
    <row r="109" spans="1:11" x14ac:dyDescent="0.2">
      <c r="B109">
        <f>+'Aggregate Screens'!A104</f>
        <v>922</v>
      </c>
      <c r="C109" t="str">
        <f>+'Aggregate Screens'!B104</f>
        <v>FAIRFAX EVERETT</v>
      </c>
      <c r="D109" s="10">
        <f>ROUND(+'Aggregate Screens'!G104,0)</f>
        <v>4849255</v>
      </c>
      <c r="E109" s="13">
        <f>ROUND(+'Aggregate Screens'!AO104,0)</f>
        <v>1603</v>
      </c>
      <c r="F109" s="11">
        <f t="shared" si="3"/>
        <v>3025.11</v>
      </c>
      <c r="G109" s="10">
        <f>ROUND(+'Aggregate Screens'!G210,0)</f>
        <v>27817904</v>
      </c>
      <c r="H109" s="13">
        <f>ROUND(+'Aggregate Screens'!AO210,0)</f>
        <v>9322</v>
      </c>
      <c r="I109" s="11">
        <f t="shared" si="4"/>
        <v>2984.11</v>
      </c>
      <c r="K109" s="12">
        <f t="shared" si="5"/>
        <v>-1.3553226163676713E-2</v>
      </c>
    </row>
  </sheetData>
  <phoneticPr fontId="0" type="noConversion"/>
  <printOptions horizontalCentered="1" verticalCentered="1" gridLines="1"/>
  <pageMargins left="0" right="0" top="0" bottom="0" header="0" footer="0"/>
  <pageSetup paperSize="5" scale="77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320"/>
  <sheetViews>
    <sheetView zoomScale="75" workbookViewId="0">
      <selection activeCell="AZ49" sqref="AZ49"/>
    </sheetView>
  </sheetViews>
  <sheetFormatPr defaultColWidth="9" defaultRowHeight="13.8" x14ac:dyDescent="0.3"/>
  <cols>
    <col min="1" max="1" width="9.44140625" style="37" bestFit="1" customWidth="1"/>
    <col min="2" max="2" width="40.44140625" style="37" bestFit="1" customWidth="1"/>
    <col min="3" max="3" width="5.6640625" style="37" bestFit="1" customWidth="1"/>
    <col min="4" max="4" width="10" style="37" bestFit="1" customWidth="1"/>
    <col min="5" max="5" width="13.44140625" style="36" customWidth="1"/>
    <col min="6" max="6" width="12.6640625" style="36" customWidth="1"/>
    <col min="7" max="7" width="13.21875" style="36" customWidth="1"/>
    <col min="8" max="8" width="12.6640625" style="36" customWidth="1"/>
    <col min="9" max="9" width="10.88671875" style="36" bestFit="1" customWidth="1"/>
    <col min="10" max="10" width="11.77734375" style="36" bestFit="1" customWidth="1"/>
    <col min="11" max="11" width="13.44140625" style="36" customWidth="1"/>
    <col min="12" max="12" width="13" style="36" customWidth="1"/>
    <col min="13" max="13" width="12.21875" style="36" customWidth="1"/>
    <col min="14" max="14" width="10.6640625" style="36" customWidth="1"/>
    <col min="15" max="16" width="12.6640625" style="36" customWidth="1"/>
    <col min="17" max="17" width="12.44140625" style="36" customWidth="1"/>
    <col min="18" max="18" width="11.77734375" style="36" customWidth="1"/>
    <col min="19" max="19" width="12" style="36" customWidth="1"/>
    <col min="20" max="20" width="11.6640625" style="36" customWidth="1"/>
    <col min="21" max="21" width="11.77734375" style="36" customWidth="1"/>
    <col min="22" max="22" width="12.6640625" style="36" customWidth="1"/>
    <col min="23" max="23" width="11.21875" style="36" customWidth="1"/>
    <col min="24" max="24" width="11.77734375" style="36" customWidth="1"/>
    <col min="25" max="25" width="11" style="36" customWidth="1"/>
    <col min="26" max="26" width="11.6640625" style="36" customWidth="1"/>
    <col min="27" max="27" width="11.109375" style="36" customWidth="1"/>
    <col min="28" max="28" width="12.33203125" style="36" customWidth="1"/>
    <col min="29" max="30" width="12.88671875" style="36" customWidth="1"/>
    <col min="31" max="31" width="12.21875" style="36" bestFit="1" customWidth="1"/>
    <col min="32" max="32" width="13.44140625" style="36" customWidth="1"/>
    <col min="33" max="33" width="11.109375" style="36" bestFit="1" customWidth="1"/>
    <col min="34" max="34" width="11.6640625" style="36" customWidth="1"/>
    <col min="35" max="35" width="13.44140625" style="36" customWidth="1"/>
    <col min="36" max="36" width="2.6640625" style="39" customWidth="1"/>
    <col min="37" max="37" width="9.44140625" style="36" bestFit="1" customWidth="1"/>
    <col min="38" max="38" width="17.21875" style="36" customWidth="1"/>
    <col min="39" max="39" width="8.44140625" style="36" customWidth="1"/>
    <col min="40" max="40" width="8" style="36" bestFit="1" customWidth="1"/>
    <col min="41" max="41" width="9" style="36" bestFit="1"/>
    <col min="42" max="42" width="9.77734375" style="36" bestFit="1" customWidth="1"/>
    <col min="43" max="43" width="9.21875" style="37" customWidth="1"/>
    <col min="44" max="44" width="8.109375" style="36" bestFit="1" customWidth="1"/>
    <col min="45" max="45" width="9.77734375" style="36" bestFit="1" customWidth="1"/>
    <col min="46" max="46" width="8.21875" style="36" bestFit="1" customWidth="1"/>
    <col min="47" max="47" width="8.109375" style="36" bestFit="1" customWidth="1"/>
    <col min="48" max="49" width="5.6640625" style="36" bestFit="1" customWidth="1"/>
    <col min="50" max="50" width="2.6640625" style="39" customWidth="1"/>
    <col min="51" max="51" width="6.109375" style="36" bestFit="1" customWidth="1"/>
    <col min="52" max="52" width="14.109375" style="36" bestFit="1" customWidth="1"/>
    <col min="53" max="53" width="8.109375" style="36" bestFit="1" customWidth="1"/>
    <col min="54" max="54" width="5.6640625" style="36" customWidth="1"/>
    <col min="55" max="55" width="8" style="36" bestFit="1" customWidth="1"/>
    <col min="56" max="57" width="9" style="37"/>
    <col min="58" max="58" width="10.33203125" style="37" bestFit="1" customWidth="1"/>
    <col min="59" max="59" width="11.88671875" style="37" bestFit="1" customWidth="1"/>
    <col min="60" max="60" width="10.33203125" style="37" bestFit="1" customWidth="1"/>
    <col min="61" max="61" width="9.44140625" style="37" bestFit="1" customWidth="1"/>
    <col min="62" max="62" width="9.109375" style="37" bestFit="1" customWidth="1"/>
    <col min="63" max="64" width="10.33203125" style="37" bestFit="1" customWidth="1"/>
    <col min="65" max="65" width="9.44140625" style="37" bestFit="1" customWidth="1"/>
    <col min="66" max="66" width="9.109375" style="37" bestFit="1" customWidth="1"/>
    <col min="67" max="68" width="10.33203125" style="37" bestFit="1" customWidth="1"/>
    <col min="69" max="71" width="9.44140625" style="37" bestFit="1" customWidth="1"/>
    <col min="72" max="72" width="9.109375" style="37" bestFit="1" customWidth="1"/>
    <col min="73" max="75" width="9.44140625" style="37" bestFit="1" customWidth="1"/>
    <col min="76" max="77" width="9.109375" style="37" bestFit="1" customWidth="1"/>
    <col min="78" max="80" width="9.44140625" style="37" bestFit="1" customWidth="1"/>
    <col min="81" max="81" width="10.33203125" style="37" bestFit="1" customWidth="1"/>
    <col min="82" max="82" width="10" style="37" bestFit="1" customWidth="1"/>
    <col min="83" max="83" width="9.44140625" style="37" bestFit="1" customWidth="1"/>
    <col min="84" max="84" width="10" style="37" bestFit="1" customWidth="1"/>
    <col min="85" max="86" width="9.109375" style="37" bestFit="1" customWidth="1"/>
    <col min="87" max="87" width="10" style="37" bestFit="1" customWidth="1"/>
    <col min="88" max="16384" width="9" style="37"/>
  </cols>
  <sheetData>
    <row r="1" spans="1:59" x14ac:dyDescent="0.3">
      <c r="A1" s="33"/>
      <c r="B1" s="33"/>
      <c r="C1" s="33"/>
      <c r="D1" s="33" t="s">
        <v>72</v>
      </c>
      <c r="E1" s="34" t="s">
        <v>73</v>
      </c>
      <c r="F1" s="34" t="s">
        <v>74</v>
      </c>
      <c r="G1" s="34" t="s">
        <v>75</v>
      </c>
      <c r="H1" s="34"/>
      <c r="I1" s="34"/>
      <c r="J1" s="34" t="s">
        <v>76</v>
      </c>
      <c r="K1" s="34" t="s">
        <v>75</v>
      </c>
      <c r="L1" s="34" t="s">
        <v>160</v>
      </c>
      <c r="M1" s="34" t="s">
        <v>76</v>
      </c>
      <c r="N1" s="34"/>
      <c r="O1" s="34" t="s">
        <v>75</v>
      </c>
      <c r="P1" s="34"/>
      <c r="Q1" s="34"/>
      <c r="R1" s="34"/>
      <c r="S1" s="34"/>
      <c r="T1" s="34" t="s">
        <v>77</v>
      </c>
      <c r="U1" s="34" t="s">
        <v>77</v>
      </c>
      <c r="V1" s="34" t="s">
        <v>78</v>
      </c>
      <c r="W1" s="34"/>
      <c r="X1" s="34"/>
      <c r="Y1" s="34"/>
      <c r="Z1" s="34"/>
      <c r="AA1" s="34" t="s">
        <v>79</v>
      </c>
      <c r="AB1" s="34" t="s">
        <v>80</v>
      </c>
      <c r="AC1" s="34" t="s">
        <v>75</v>
      </c>
      <c r="AD1" s="34" t="s">
        <v>81</v>
      </c>
      <c r="AE1" s="34" t="s">
        <v>82</v>
      </c>
      <c r="AF1" s="34" t="s">
        <v>83</v>
      </c>
      <c r="AG1" s="34"/>
      <c r="AH1" s="34" t="s">
        <v>84</v>
      </c>
      <c r="AI1" s="34"/>
      <c r="AJ1" s="35"/>
      <c r="AK1" s="34"/>
      <c r="AL1" s="34"/>
      <c r="AM1" s="34"/>
      <c r="AN1" s="34" t="s">
        <v>176</v>
      </c>
      <c r="AO1" s="36" t="s">
        <v>176</v>
      </c>
      <c r="AQ1" s="33">
        <v>2004</v>
      </c>
      <c r="AR1" s="34" t="s">
        <v>75</v>
      </c>
      <c r="AS1" s="34"/>
      <c r="AT1" s="34" t="s">
        <v>75</v>
      </c>
      <c r="AU1" s="34" t="s">
        <v>75</v>
      </c>
      <c r="AV1" s="34" t="s">
        <v>190</v>
      </c>
      <c r="AW1" s="38" t="s">
        <v>191</v>
      </c>
      <c r="BC1" s="34"/>
    </row>
    <row r="2" spans="1:59" x14ac:dyDescent="0.3">
      <c r="A2" s="33"/>
      <c r="B2" s="33"/>
      <c r="C2" s="33"/>
      <c r="D2" s="33" t="s">
        <v>85</v>
      </c>
      <c r="E2" s="34" t="s">
        <v>86</v>
      </c>
      <c r="F2" s="34" t="s">
        <v>86</v>
      </c>
      <c r="G2" s="34" t="s">
        <v>86</v>
      </c>
      <c r="H2" s="34" t="s">
        <v>87</v>
      </c>
      <c r="I2" s="34"/>
      <c r="J2" s="34" t="s">
        <v>88</v>
      </c>
      <c r="K2" s="34" t="s">
        <v>89</v>
      </c>
      <c r="L2" s="34" t="s">
        <v>161</v>
      </c>
      <c r="M2" s="34" t="s">
        <v>90</v>
      </c>
      <c r="N2" s="34" t="s">
        <v>91</v>
      </c>
      <c r="O2" s="34" t="s">
        <v>92</v>
      </c>
      <c r="P2" s="34"/>
      <c r="Q2" s="34"/>
      <c r="R2" s="34" t="s">
        <v>93</v>
      </c>
      <c r="S2" s="34"/>
      <c r="T2" s="34" t="s">
        <v>94</v>
      </c>
      <c r="U2" s="34" t="s">
        <v>94</v>
      </c>
      <c r="V2" s="34" t="s">
        <v>95</v>
      </c>
      <c r="W2" s="34" t="s">
        <v>95</v>
      </c>
      <c r="X2" s="34"/>
      <c r="Y2" s="34" t="s">
        <v>96</v>
      </c>
      <c r="Z2" s="34"/>
      <c r="AA2" s="34" t="s">
        <v>97</v>
      </c>
      <c r="AB2" s="34" t="s">
        <v>98</v>
      </c>
      <c r="AC2" s="34" t="s">
        <v>92</v>
      </c>
      <c r="AD2" s="34" t="s">
        <v>92</v>
      </c>
      <c r="AE2" s="34" t="s">
        <v>81</v>
      </c>
      <c r="AF2" s="34" t="s">
        <v>99</v>
      </c>
      <c r="AG2" s="34" t="s">
        <v>100</v>
      </c>
      <c r="AH2" s="34" t="s">
        <v>101</v>
      </c>
      <c r="AI2" s="34" t="s">
        <v>81</v>
      </c>
      <c r="AJ2" s="35"/>
      <c r="AK2" s="34"/>
      <c r="AL2" s="34"/>
      <c r="AM2" s="34"/>
      <c r="AN2" s="34" t="s">
        <v>177</v>
      </c>
      <c r="AO2" s="34" t="s">
        <v>162</v>
      </c>
      <c r="AP2" s="34" t="s">
        <v>176</v>
      </c>
      <c r="AQ2" s="33" t="s">
        <v>179</v>
      </c>
      <c r="AR2" s="34" t="s">
        <v>162</v>
      </c>
      <c r="AS2" s="34" t="s">
        <v>163</v>
      </c>
      <c r="AT2" s="34" t="s">
        <v>164</v>
      </c>
      <c r="AU2" s="38" t="s">
        <v>165</v>
      </c>
      <c r="AV2" s="34" t="s">
        <v>164</v>
      </c>
      <c r="AW2" s="34" t="s">
        <v>164</v>
      </c>
      <c r="BC2" s="34" t="s">
        <v>174</v>
      </c>
    </row>
    <row r="3" spans="1:59" x14ac:dyDescent="0.3">
      <c r="A3" s="33" t="s">
        <v>102</v>
      </c>
      <c r="B3" s="33" t="s">
        <v>103</v>
      </c>
      <c r="C3" s="33" t="s">
        <v>104</v>
      </c>
      <c r="D3" s="33" t="s">
        <v>105</v>
      </c>
      <c r="E3" s="34" t="s">
        <v>106</v>
      </c>
      <c r="F3" s="34" t="s">
        <v>106</v>
      </c>
      <c r="G3" s="34" t="s">
        <v>106</v>
      </c>
      <c r="H3" s="34" t="s">
        <v>107</v>
      </c>
      <c r="I3" s="34" t="s">
        <v>108</v>
      </c>
      <c r="J3" s="34" t="s">
        <v>107</v>
      </c>
      <c r="K3" s="34" t="s">
        <v>106</v>
      </c>
      <c r="L3" s="34" t="s">
        <v>106</v>
      </c>
      <c r="M3" s="34" t="s">
        <v>106</v>
      </c>
      <c r="N3" s="34" t="s">
        <v>106</v>
      </c>
      <c r="O3" s="34" t="s">
        <v>106</v>
      </c>
      <c r="P3" s="34" t="s">
        <v>109</v>
      </c>
      <c r="Q3" s="34" t="s">
        <v>110</v>
      </c>
      <c r="R3" s="34" t="s">
        <v>111</v>
      </c>
      <c r="S3" s="34" t="s">
        <v>112</v>
      </c>
      <c r="T3" s="34" t="s">
        <v>113</v>
      </c>
      <c r="U3" s="34" t="s">
        <v>76</v>
      </c>
      <c r="V3" s="34" t="s">
        <v>114</v>
      </c>
      <c r="W3" s="34" t="s">
        <v>114</v>
      </c>
      <c r="X3" s="34" t="s">
        <v>115</v>
      </c>
      <c r="Y3" s="34" t="s">
        <v>116</v>
      </c>
      <c r="Z3" s="34" t="s">
        <v>117</v>
      </c>
      <c r="AA3" s="34" t="s">
        <v>118</v>
      </c>
      <c r="AB3" s="34" t="s">
        <v>119</v>
      </c>
      <c r="AC3" s="34" t="s">
        <v>119</v>
      </c>
      <c r="AD3" s="34" t="s">
        <v>106</v>
      </c>
      <c r="AE3" s="34" t="s">
        <v>106</v>
      </c>
      <c r="AF3" s="34" t="s">
        <v>120</v>
      </c>
      <c r="AG3" s="34" t="s">
        <v>120</v>
      </c>
      <c r="AH3" s="34" t="s">
        <v>116</v>
      </c>
      <c r="AI3" s="34" t="s">
        <v>106</v>
      </c>
      <c r="AJ3" s="35"/>
      <c r="AK3" s="34"/>
      <c r="AL3" s="34"/>
      <c r="AM3" s="33" t="s">
        <v>104</v>
      </c>
      <c r="AN3" s="34" t="s">
        <v>178</v>
      </c>
      <c r="AO3" s="34" t="s">
        <v>166</v>
      </c>
      <c r="AP3" s="34" t="s">
        <v>167</v>
      </c>
      <c r="AQ3" s="33" t="s">
        <v>180</v>
      </c>
      <c r="AR3" s="34" t="s">
        <v>166</v>
      </c>
      <c r="AS3" s="34" t="s">
        <v>167</v>
      </c>
      <c r="AT3" s="34" t="s">
        <v>168</v>
      </c>
      <c r="AU3" s="34" t="s">
        <v>169</v>
      </c>
      <c r="AV3" s="34" t="s">
        <v>192</v>
      </c>
      <c r="AW3" s="34" t="s">
        <v>192</v>
      </c>
      <c r="BC3" s="34" t="s">
        <v>166</v>
      </c>
    </row>
    <row r="4" spans="1:59" x14ac:dyDescent="0.3">
      <c r="A4" s="40" t="s">
        <v>121</v>
      </c>
      <c r="B4" s="40" t="s">
        <v>122</v>
      </c>
      <c r="C4" s="40" t="s">
        <v>123</v>
      </c>
      <c r="D4" s="40" t="s">
        <v>124</v>
      </c>
      <c r="E4" s="41" t="s">
        <v>125</v>
      </c>
      <c r="F4" s="41" t="s">
        <v>126</v>
      </c>
      <c r="G4" s="41" t="s">
        <v>127</v>
      </c>
      <c r="H4" s="41" t="s">
        <v>128</v>
      </c>
      <c r="I4" s="41" t="s">
        <v>129</v>
      </c>
      <c r="J4" s="41" t="s">
        <v>130</v>
      </c>
      <c r="K4" s="41" t="s">
        <v>131</v>
      </c>
      <c r="L4" s="41" t="s">
        <v>132</v>
      </c>
      <c r="M4" s="41" t="s">
        <v>133</v>
      </c>
      <c r="N4" s="41" t="s">
        <v>134</v>
      </c>
      <c r="O4" s="41" t="s">
        <v>135</v>
      </c>
      <c r="P4" s="41" t="s">
        <v>136</v>
      </c>
      <c r="Q4" s="41" t="s">
        <v>137</v>
      </c>
      <c r="R4" s="41" t="s">
        <v>138</v>
      </c>
      <c r="S4" s="41" t="s">
        <v>139</v>
      </c>
      <c r="T4" s="41" t="s">
        <v>140</v>
      </c>
      <c r="U4" s="41" t="s">
        <v>141</v>
      </c>
      <c r="V4" s="41" t="s">
        <v>142</v>
      </c>
      <c r="W4" s="41" t="s">
        <v>143</v>
      </c>
      <c r="X4" s="41" t="s">
        <v>144</v>
      </c>
      <c r="Y4" s="41" t="s">
        <v>145</v>
      </c>
      <c r="Z4" s="41" t="s">
        <v>146</v>
      </c>
      <c r="AA4" s="41" t="s">
        <v>147</v>
      </c>
      <c r="AB4" s="41" t="s">
        <v>148</v>
      </c>
      <c r="AC4" s="41" t="s">
        <v>149</v>
      </c>
      <c r="AD4" s="41" t="s">
        <v>150</v>
      </c>
      <c r="AE4" s="41" t="s">
        <v>151</v>
      </c>
      <c r="AF4" s="41" t="s">
        <v>152</v>
      </c>
      <c r="AG4" s="41" t="s">
        <v>153</v>
      </c>
      <c r="AH4" s="41" t="s">
        <v>154</v>
      </c>
      <c r="AI4" s="41" t="s">
        <v>155</v>
      </c>
      <c r="AJ4" s="42"/>
      <c r="AK4" s="40" t="s">
        <v>121</v>
      </c>
      <c r="AL4" s="40" t="s">
        <v>122</v>
      </c>
      <c r="AM4" s="40" t="s">
        <v>123</v>
      </c>
      <c r="AN4" s="43" t="s">
        <v>158</v>
      </c>
      <c r="AO4" s="43" t="s">
        <v>156</v>
      </c>
      <c r="AP4" s="43" t="s">
        <v>157</v>
      </c>
      <c r="AQ4" s="40" t="s">
        <v>159</v>
      </c>
      <c r="AR4" s="41" t="s">
        <v>170</v>
      </c>
      <c r="AS4" s="41" t="s">
        <v>171</v>
      </c>
      <c r="AT4" s="41" t="s">
        <v>172</v>
      </c>
      <c r="AU4" s="41" t="s">
        <v>173</v>
      </c>
      <c r="AV4" s="41" t="s">
        <v>193</v>
      </c>
      <c r="AW4" s="41" t="s">
        <v>194</v>
      </c>
      <c r="AX4" s="42"/>
      <c r="AY4" s="40" t="s">
        <v>51</v>
      </c>
      <c r="AZ4" s="40" t="s">
        <v>122</v>
      </c>
      <c r="BA4" s="40" t="s">
        <v>229</v>
      </c>
      <c r="BB4" s="40" t="s">
        <v>123</v>
      </c>
      <c r="BC4" s="41" t="s">
        <v>175</v>
      </c>
      <c r="BF4" s="70"/>
    </row>
    <row r="5" spans="1:59" x14ac:dyDescent="0.3">
      <c r="A5" s="44">
        <v>1</v>
      </c>
      <c r="B5" s="45" t="s">
        <v>268</v>
      </c>
      <c r="C5" s="44">
        <v>2014</v>
      </c>
      <c r="D5" s="59">
        <v>3457.21</v>
      </c>
      <c r="E5" s="60">
        <v>1887662256</v>
      </c>
      <c r="F5" s="60">
        <v>1414433662</v>
      </c>
      <c r="G5" s="60">
        <v>3302095918</v>
      </c>
      <c r="H5" s="60">
        <v>2119622153</v>
      </c>
      <c r="I5" s="60">
        <v>28727734</v>
      </c>
      <c r="J5" s="60">
        <v>46900339</v>
      </c>
      <c r="K5" s="60">
        <v>2207674589</v>
      </c>
      <c r="L5" s="60">
        <v>1094421329</v>
      </c>
      <c r="M5" s="60">
        <v>35895486</v>
      </c>
      <c r="N5" s="60">
        <v>0</v>
      </c>
      <c r="O5" s="60">
        <v>1130316815</v>
      </c>
      <c r="P5" s="60">
        <v>309469508</v>
      </c>
      <c r="Q5" s="60">
        <v>75408083</v>
      </c>
      <c r="R5" s="60">
        <v>18850353</v>
      </c>
      <c r="S5" s="60">
        <v>180084939</v>
      </c>
      <c r="T5" s="60">
        <v>9117252</v>
      </c>
      <c r="U5" s="60">
        <v>54169911</v>
      </c>
      <c r="V5" s="60">
        <v>38504436</v>
      </c>
      <c r="W5" s="60">
        <v>21561401</v>
      </c>
      <c r="X5" s="60">
        <v>-1045302</v>
      </c>
      <c r="Y5" s="60">
        <v>21461415</v>
      </c>
      <c r="Z5" s="60">
        <v>15972852</v>
      </c>
      <c r="AA5" s="60">
        <v>12424363</v>
      </c>
      <c r="AB5" s="60">
        <v>304345658</v>
      </c>
      <c r="AC5" s="60">
        <v>1047900506</v>
      </c>
      <c r="AD5" s="60">
        <v>82416309</v>
      </c>
      <c r="AE5" s="60">
        <v>337</v>
      </c>
      <c r="AF5" s="60">
        <v>82416646</v>
      </c>
      <c r="AG5" s="60">
        <v>0</v>
      </c>
      <c r="AH5" s="60">
        <v>0</v>
      </c>
      <c r="AI5" s="60">
        <v>82416646</v>
      </c>
      <c r="AJ5" s="47"/>
      <c r="AK5" s="44">
        <v>1</v>
      </c>
      <c r="AL5" s="45" t="s">
        <v>268</v>
      </c>
      <c r="AM5" s="44">
        <v>2014</v>
      </c>
      <c r="AN5" s="13">
        <v>54386</v>
      </c>
      <c r="AO5" s="13">
        <v>230642</v>
      </c>
      <c r="AP5" s="13">
        <v>47084</v>
      </c>
      <c r="AQ5" s="56">
        <v>0.93530000000000002</v>
      </c>
      <c r="AR5" s="13">
        <v>129389</v>
      </c>
      <c r="AS5" s="13">
        <v>26414</v>
      </c>
      <c r="AT5" s="13">
        <v>830</v>
      </c>
      <c r="AU5" s="13">
        <v>620</v>
      </c>
      <c r="AV5" s="13">
        <v>0</v>
      </c>
      <c r="AW5" s="13">
        <v>28</v>
      </c>
      <c r="AY5" s="44">
        <v>1</v>
      </c>
      <c r="AZ5" s="45" t="s">
        <v>268</v>
      </c>
      <c r="BA5" s="44">
        <v>6010</v>
      </c>
      <c r="BB5" s="44">
        <v>2014</v>
      </c>
      <c r="BC5">
        <v>32961</v>
      </c>
      <c r="BD5" s="68"/>
      <c r="BE5" s="69"/>
      <c r="BF5" s="70"/>
      <c r="BG5" s="60"/>
    </row>
    <row r="6" spans="1:59" x14ac:dyDescent="0.3">
      <c r="A6" s="44">
        <v>3</v>
      </c>
      <c r="B6" s="45" t="s">
        <v>269</v>
      </c>
      <c r="C6" s="44">
        <v>2014</v>
      </c>
      <c r="D6" s="59">
        <v>1280.4000000000001</v>
      </c>
      <c r="E6" s="60">
        <v>1013474772</v>
      </c>
      <c r="F6" s="60">
        <v>512102933</v>
      </c>
      <c r="G6" s="60">
        <v>1525577705</v>
      </c>
      <c r="H6" s="60">
        <v>1042871659</v>
      </c>
      <c r="I6" s="60">
        <v>17921371</v>
      </c>
      <c r="J6" s="60">
        <v>47694696</v>
      </c>
      <c r="K6" s="60">
        <v>1112286097</v>
      </c>
      <c r="L6" s="60">
        <v>413291608</v>
      </c>
      <c r="M6" s="60">
        <v>13468789</v>
      </c>
      <c r="N6" s="60">
        <v>0</v>
      </c>
      <c r="O6" s="60">
        <v>426760397</v>
      </c>
      <c r="P6" s="60">
        <v>106749011</v>
      </c>
      <c r="Q6" s="60">
        <v>25397052</v>
      </c>
      <c r="R6" s="60">
        <v>8570510</v>
      </c>
      <c r="S6" s="60">
        <v>84955868</v>
      </c>
      <c r="T6" s="60">
        <v>2328681</v>
      </c>
      <c r="U6" s="60">
        <v>27525541</v>
      </c>
      <c r="V6" s="60">
        <v>22276294</v>
      </c>
      <c r="W6" s="60">
        <v>9761301</v>
      </c>
      <c r="X6" s="60">
        <v>-292002</v>
      </c>
      <c r="Y6" s="60">
        <v>5810049</v>
      </c>
      <c r="Z6" s="60">
        <v>2447627</v>
      </c>
      <c r="AA6" s="60">
        <v>3798371</v>
      </c>
      <c r="AB6" s="60">
        <v>117609331</v>
      </c>
      <c r="AC6" s="60">
        <v>413139263</v>
      </c>
      <c r="AD6" s="60">
        <v>13621134</v>
      </c>
      <c r="AE6" s="60">
        <v>149</v>
      </c>
      <c r="AF6" s="60">
        <v>13621283</v>
      </c>
      <c r="AG6" s="60">
        <v>0</v>
      </c>
      <c r="AH6" s="60">
        <v>0</v>
      </c>
      <c r="AI6" s="60">
        <v>13621283</v>
      </c>
      <c r="AJ6" s="47"/>
      <c r="AK6" s="44">
        <v>3</v>
      </c>
      <c r="AL6" s="45" t="s">
        <v>269</v>
      </c>
      <c r="AM6" s="44">
        <v>2014</v>
      </c>
      <c r="AN6" s="13">
        <v>28590</v>
      </c>
      <c r="AO6" s="13">
        <v>73350</v>
      </c>
      <c r="AP6" s="13">
        <v>13838</v>
      </c>
      <c r="AQ6" s="56">
        <v>2.0659999999999998</v>
      </c>
      <c r="AR6" s="13">
        <v>48728</v>
      </c>
      <c r="AS6" s="13">
        <v>9193</v>
      </c>
      <c r="AT6" s="13">
        <v>385</v>
      </c>
      <c r="AU6" s="13">
        <v>198</v>
      </c>
      <c r="AV6" s="13">
        <v>0</v>
      </c>
      <c r="AW6" s="13">
        <v>0</v>
      </c>
      <c r="AY6" s="44">
        <v>3</v>
      </c>
      <c r="AZ6" s="45" t="s">
        <v>269</v>
      </c>
      <c r="BA6" s="44">
        <v>6010</v>
      </c>
      <c r="BB6" s="44">
        <v>2014</v>
      </c>
      <c r="BC6">
        <v>19850</v>
      </c>
      <c r="BD6" s="71"/>
      <c r="BE6" s="72"/>
      <c r="BF6" s="70"/>
      <c r="BG6" s="60"/>
    </row>
    <row r="7" spans="1:59" x14ac:dyDescent="0.3">
      <c r="A7" s="44">
        <v>8</v>
      </c>
      <c r="B7" s="45" t="s">
        <v>252</v>
      </c>
      <c r="C7" s="44">
        <v>2014</v>
      </c>
      <c r="D7" s="59">
        <v>167.35</v>
      </c>
      <c r="E7" s="60">
        <v>3913577</v>
      </c>
      <c r="F7" s="60">
        <v>30147860</v>
      </c>
      <c r="G7" s="60">
        <v>34061437</v>
      </c>
      <c r="H7" s="60">
        <v>12941011</v>
      </c>
      <c r="I7" s="60">
        <v>600884</v>
      </c>
      <c r="J7" s="60">
        <v>203524</v>
      </c>
      <c r="K7" s="60">
        <v>15231922.529999999</v>
      </c>
      <c r="L7" s="60">
        <v>18829514.469999999</v>
      </c>
      <c r="M7" s="60">
        <v>820090</v>
      </c>
      <c r="N7" s="60">
        <v>0</v>
      </c>
      <c r="O7" s="60">
        <v>19649604.469999999</v>
      </c>
      <c r="P7" s="60">
        <v>9037184</v>
      </c>
      <c r="Q7" s="60">
        <v>2215161</v>
      </c>
      <c r="R7" s="60">
        <v>2141770</v>
      </c>
      <c r="S7" s="60">
        <v>1337436</v>
      </c>
      <c r="T7" s="60">
        <v>308507</v>
      </c>
      <c r="U7" s="60">
        <v>2890608</v>
      </c>
      <c r="V7" s="60">
        <v>1230871</v>
      </c>
      <c r="W7" s="60">
        <v>309185</v>
      </c>
      <c r="X7" s="60">
        <v>225614</v>
      </c>
      <c r="Y7" s="60">
        <v>15275</v>
      </c>
      <c r="Z7" s="60">
        <v>332078</v>
      </c>
      <c r="AA7" s="60">
        <v>1486503.53</v>
      </c>
      <c r="AB7" s="60">
        <v>509924</v>
      </c>
      <c r="AC7" s="60">
        <v>20553613</v>
      </c>
      <c r="AD7" s="60">
        <v>-904008.53</v>
      </c>
      <c r="AE7" s="60">
        <v>1455016</v>
      </c>
      <c r="AF7" s="60">
        <v>551007.47</v>
      </c>
      <c r="AG7" s="60">
        <v>0</v>
      </c>
      <c r="AH7" s="60">
        <v>0</v>
      </c>
      <c r="AI7" s="60">
        <v>551007.47</v>
      </c>
      <c r="AJ7" s="47"/>
      <c r="AK7" s="44">
        <v>8</v>
      </c>
      <c r="AL7" s="45" t="s">
        <v>252</v>
      </c>
      <c r="AM7" s="44">
        <v>2014</v>
      </c>
      <c r="AN7" s="13">
        <v>1141</v>
      </c>
      <c r="AO7" s="13">
        <v>5361</v>
      </c>
      <c r="AP7" s="13">
        <v>1732</v>
      </c>
      <c r="AQ7" s="56">
        <v>0.65880000000000005</v>
      </c>
      <c r="AR7" s="13">
        <v>616</v>
      </c>
      <c r="AS7" s="13">
        <v>199</v>
      </c>
      <c r="AT7" s="13">
        <v>25</v>
      </c>
      <c r="AU7" s="13">
        <v>17</v>
      </c>
      <c r="AV7" s="13">
        <v>0</v>
      </c>
      <c r="AW7" s="13">
        <v>0</v>
      </c>
      <c r="AY7" s="44">
        <v>8</v>
      </c>
      <c r="AZ7" s="45" t="s">
        <v>252</v>
      </c>
      <c r="BA7" s="44">
        <v>6010</v>
      </c>
      <c r="BB7" s="44">
        <v>2014</v>
      </c>
      <c r="BC7" s="44">
        <v>0</v>
      </c>
      <c r="BD7" s="71"/>
      <c r="BE7" s="69"/>
      <c r="BF7" s="70"/>
      <c r="BG7" s="60"/>
    </row>
    <row r="8" spans="1:59" x14ac:dyDescent="0.3">
      <c r="A8" s="44">
        <v>10</v>
      </c>
      <c r="B8" s="45" t="s">
        <v>223</v>
      </c>
      <c r="C8" s="44">
        <v>2014</v>
      </c>
      <c r="D8" s="59">
        <v>4885.3999999999996</v>
      </c>
      <c r="E8" s="60">
        <v>1310146572</v>
      </c>
      <c r="F8" s="60">
        <v>702093460</v>
      </c>
      <c r="G8" s="60">
        <v>2012240032</v>
      </c>
      <c r="H8" s="60">
        <v>974923831</v>
      </c>
      <c r="I8" s="60">
        <v>13701194</v>
      </c>
      <c r="J8" s="60">
        <v>42470128</v>
      </c>
      <c r="K8" s="60">
        <v>1044085582</v>
      </c>
      <c r="L8" s="60">
        <v>968154450</v>
      </c>
      <c r="M8" s="60">
        <v>61317990</v>
      </c>
      <c r="N8" s="60">
        <v>0</v>
      </c>
      <c r="O8" s="60">
        <v>1029472440</v>
      </c>
      <c r="P8" s="60">
        <v>485525359</v>
      </c>
      <c r="Q8" s="60">
        <v>104588216</v>
      </c>
      <c r="R8" s="60">
        <v>11032897</v>
      </c>
      <c r="S8" s="60">
        <v>196039600</v>
      </c>
      <c r="T8" s="60">
        <v>10102284</v>
      </c>
      <c r="U8" s="60">
        <v>41509176</v>
      </c>
      <c r="V8" s="60">
        <v>41832777</v>
      </c>
      <c r="W8" s="60">
        <v>15424603</v>
      </c>
      <c r="X8" s="60">
        <v>5424422</v>
      </c>
      <c r="Y8" s="60">
        <v>13952431</v>
      </c>
      <c r="Z8" s="60">
        <v>17999139</v>
      </c>
      <c r="AA8" s="60">
        <v>12990429</v>
      </c>
      <c r="AB8" s="60">
        <v>44512372</v>
      </c>
      <c r="AC8" s="60">
        <v>987943276</v>
      </c>
      <c r="AD8" s="60">
        <v>41529164</v>
      </c>
      <c r="AE8" s="60">
        <v>3070882</v>
      </c>
      <c r="AF8" s="60">
        <v>44600046</v>
      </c>
      <c r="AG8" s="60">
        <v>0</v>
      </c>
      <c r="AH8" s="60">
        <v>5855009</v>
      </c>
      <c r="AI8" s="60">
        <v>38745037</v>
      </c>
      <c r="AJ8" s="47"/>
      <c r="AK8" s="44">
        <v>10</v>
      </c>
      <c r="AL8" s="45" t="s">
        <v>223</v>
      </c>
      <c r="AM8" s="44">
        <v>2014</v>
      </c>
      <c r="AN8" s="13">
        <v>36445</v>
      </c>
      <c r="AO8" s="13">
        <v>119734</v>
      </c>
      <c r="AP8" s="13">
        <v>25538</v>
      </c>
      <c r="AQ8" s="56">
        <v>1.4271</v>
      </c>
      <c r="AR8" s="13">
        <v>77450</v>
      </c>
      <c r="AS8" s="13">
        <v>16519</v>
      </c>
      <c r="AT8" s="13">
        <v>371</v>
      </c>
      <c r="AU8" s="13">
        <v>291</v>
      </c>
      <c r="AV8" s="13">
        <v>35</v>
      </c>
      <c r="AW8" s="13">
        <v>0</v>
      </c>
      <c r="AY8" s="44">
        <v>10</v>
      </c>
      <c r="AZ8" s="45" t="s">
        <v>223</v>
      </c>
      <c r="BA8" s="44">
        <v>6010</v>
      </c>
      <c r="BB8" s="44">
        <v>2014</v>
      </c>
      <c r="BC8">
        <v>7321</v>
      </c>
      <c r="BD8" s="71"/>
      <c r="BE8" s="69"/>
      <c r="BF8" s="70"/>
      <c r="BG8" s="60"/>
    </row>
    <row r="9" spans="1:59" x14ac:dyDescent="0.3">
      <c r="A9" s="44">
        <v>14</v>
      </c>
      <c r="B9" s="45" t="s">
        <v>244</v>
      </c>
      <c r="C9" s="44">
        <v>2014</v>
      </c>
      <c r="D9" s="59">
        <v>4126.3599999999997</v>
      </c>
      <c r="E9" s="60">
        <v>1203758746</v>
      </c>
      <c r="F9" s="60">
        <v>666963305</v>
      </c>
      <c r="G9" s="60">
        <v>1870722051</v>
      </c>
      <c r="H9" s="60">
        <v>687140500</v>
      </c>
      <c r="I9" s="60">
        <v>29843579</v>
      </c>
      <c r="J9" s="60">
        <v>168949869</v>
      </c>
      <c r="K9" s="60">
        <v>887266080</v>
      </c>
      <c r="L9" s="60">
        <v>983455971</v>
      </c>
      <c r="M9" s="60">
        <v>147817390</v>
      </c>
      <c r="N9" s="60">
        <v>0</v>
      </c>
      <c r="O9" s="60">
        <v>1131273361</v>
      </c>
      <c r="P9" s="60">
        <v>387872008</v>
      </c>
      <c r="Q9" s="60">
        <v>108628311</v>
      </c>
      <c r="R9" s="60">
        <v>7752356</v>
      </c>
      <c r="S9" s="60">
        <v>105859163</v>
      </c>
      <c r="T9" s="60">
        <v>10100870</v>
      </c>
      <c r="U9" s="60">
        <v>209421128</v>
      </c>
      <c r="V9" s="60">
        <v>62069424</v>
      </c>
      <c r="W9" s="60">
        <v>12789083</v>
      </c>
      <c r="X9" s="60">
        <v>4129741</v>
      </c>
      <c r="Y9" s="60">
        <v>25626790</v>
      </c>
      <c r="Z9" s="60">
        <v>23001885</v>
      </c>
      <c r="AA9" s="60">
        <v>1332132</v>
      </c>
      <c r="AB9" s="60">
        <v>17345602</v>
      </c>
      <c r="AC9" s="60">
        <v>974596361</v>
      </c>
      <c r="AD9" s="60">
        <v>156677000</v>
      </c>
      <c r="AE9" s="60">
        <v>21451602</v>
      </c>
      <c r="AF9" s="60">
        <v>178128602</v>
      </c>
      <c r="AG9" s="60">
        <v>0</v>
      </c>
      <c r="AH9" s="60">
        <v>0</v>
      </c>
      <c r="AI9" s="60">
        <v>178128602</v>
      </c>
      <c r="AJ9" s="47"/>
      <c r="AK9" s="44">
        <v>14</v>
      </c>
      <c r="AL9" s="45" t="s">
        <v>244</v>
      </c>
      <c r="AM9" s="44">
        <v>2014</v>
      </c>
      <c r="AN9" s="13">
        <v>31607</v>
      </c>
      <c r="AO9" s="13">
        <v>125413</v>
      </c>
      <c r="AP9" s="13">
        <v>23630</v>
      </c>
      <c r="AQ9" s="56">
        <v>1.3375999999999999</v>
      </c>
      <c r="AR9" s="13">
        <v>80700</v>
      </c>
      <c r="AS9" s="13">
        <v>15205</v>
      </c>
      <c r="AT9" s="13">
        <v>323</v>
      </c>
      <c r="AU9" s="13">
        <v>286</v>
      </c>
      <c r="AV9" s="13">
        <v>0</v>
      </c>
      <c r="AW9" s="13">
        <v>0</v>
      </c>
      <c r="AY9" s="44">
        <v>14</v>
      </c>
      <c r="AZ9" s="45" t="s">
        <v>244</v>
      </c>
      <c r="BA9" s="44">
        <v>6010</v>
      </c>
      <c r="BB9" s="44">
        <v>2014</v>
      </c>
      <c r="BC9">
        <v>17170</v>
      </c>
      <c r="BD9" s="68"/>
      <c r="BE9" s="69"/>
      <c r="BF9" s="70"/>
      <c r="BG9" s="60"/>
    </row>
    <row r="10" spans="1:59" x14ac:dyDescent="0.3">
      <c r="A10" s="44">
        <v>20</v>
      </c>
      <c r="B10" s="45" t="s">
        <v>270</v>
      </c>
      <c r="C10" s="44">
        <v>2014</v>
      </c>
      <c r="D10" s="59">
        <v>217.75</v>
      </c>
      <c r="E10" s="60">
        <v>40228746</v>
      </c>
      <c r="F10" s="60">
        <v>0</v>
      </c>
      <c r="G10" s="60">
        <v>40228746</v>
      </c>
      <c r="H10" s="60">
        <v>0</v>
      </c>
      <c r="I10" s="60">
        <v>0</v>
      </c>
      <c r="J10" s="60">
        <v>0</v>
      </c>
      <c r="K10" s="60">
        <v>0</v>
      </c>
      <c r="L10" s="60">
        <v>40228746</v>
      </c>
      <c r="M10" s="60">
        <v>0</v>
      </c>
      <c r="N10" s="60">
        <v>0</v>
      </c>
      <c r="O10" s="60">
        <v>40228746</v>
      </c>
      <c r="P10" s="60">
        <v>22462312</v>
      </c>
      <c r="Q10" s="60">
        <v>7687237</v>
      </c>
      <c r="R10" s="60">
        <v>0</v>
      </c>
      <c r="S10" s="60">
        <v>6771468</v>
      </c>
      <c r="T10" s="60">
        <v>207</v>
      </c>
      <c r="U10" s="60">
        <v>2181639</v>
      </c>
      <c r="V10" s="60">
        <v>790621</v>
      </c>
      <c r="W10" s="60">
        <v>40851</v>
      </c>
      <c r="X10" s="60">
        <v>0</v>
      </c>
      <c r="Y10" s="60">
        <v>0</v>
      </c>
      <c r="Z10" s="60">
        <v>0</v>
      </c>
      <c r="AA10" s="60">
        <v>0</v>
      </c>
      <c r="AB10" s="60">
        <v>294411</v>
      </c>
      <c r="AC10" s="60">
        <v>40228746</v>
      </c>
      <c r="AD10" s="60">
        <v>0</v>
      </c>
      <c r="AE10" s="60">
        <v>0</v>
      </c>
      <c r="AF10" s="60">
        <v>0</v>
      </c>
      <c r="AG10" s="60">
        <v>0</v>
      </c>
      <c r="AH10" s="60">
        <v>0</v>
      </c>
      <c r="AI10" s="60">
        <v>0</v>
      </c>
      <c r="AJ10" s="47"/>
      <c r="AK10" s="44">
        <v>20</v>
      </c>
      <c r="AL10" s="45" t="s">
        <v>270</v>
      </c>
      <c r="AM10" s="44">
        <v>2014</v>
      </c>
      <c r="AN10" s="13">
        <v>980</v>
      </c>
      <c r="AO10" s="13">
        <v>4707</v>
      </c>
      <c r="AP10" s="13">
        <v>1259</v>
      </c>
      <c r="AQ10" s="56">
        <v>0.34100000000000003</v>
      </c>
      <c r="AR10" s="13">
        <v>4707</v>
      </c>
      <c r="AS10" s="13">
        <v>1259</v>
      </c>
      <c r="AT10" s="13">
        <v>326</v>
      </c>
      <c r="AU10" s="13">
        <v>14</v>
      </c>
      <c r="AV10" s="13">
        <v>0</v>
      </c>
      <c r="AW10" s="13">
        <v>0</v>
      </c>
      <c r="AY10" s="44">
        <v>20</v>
      </c>
      <c r="AZ10" s="45" t="s">
        <v>270</v>
      </c>
      <c r="BA10" s="44">
        <v>6010</v>
      </c>
      <c r="BB10" s="44">
        <v>2014</v>
      </c>
      <c r="BC10">
        <v>1043</v>
      </c>
      <c r="BD10" s="73"/>
      <c r="BE10" s="69"/>
      <c r="BF10" s="70"/>
      <c r="BG10" s="60"/>
    </row>
    <row r="11" spans="1:59" x14ac:dyDescent="0.3">
      <c r="A11" s="44">
        <v>21</v>
      </c>
      <c r="B11" s="45" t="s">
        <v>271</v>
      </c>
      <c r="C11" s="44">
        <v>2014</v>
      </c>
      <c r="D11" s="59">
        <v>231.06</v>
      </c>
      <c r="E11" s="60">
        <v>11382618</v>
      </c>
      <c r="F11" s="60">
        <v>27080740</v>
      </c>
      <c r="G11" s="60">
        <v>38463358</v>
      </c>
      <c r="H11" s="60">
        <v>12306086</v>
      </c>
      <c r="I11" s="60">
        <v>448617</v>
      </c>
      <c r="J11" s="60">
        <v>47271</v>
      </c>
      <c r="K11" s="60">
        <v>13619051</v>
      </c>
      <c r="L11" s="60">
        <v>24844307</v>
      </c>
      <c r="M11" s="60">
        <v>775986</v>
      </c>
      <c r="N11" s="60">
        <v>455666</v>
      </c>
      <c r="O11" s="60">
        <v>26075959</v>
      </c>
      <c r="P11" s="60">
        <v>14106405</v>
      </c>
      <c r="Q11" s="60">
        <v>3605097</v>
      </c>
      <c r="R11" s="60">
        <v>1003755</v>
      </c>
      <c r="S11" s="60">
        <v>2328083</v>
      </c>
      <c r="T11" s="60">
        <v>404091</v>
      </c>
      <c r="U11" s="60">
        <v>1897851</v>
      </c>
      <c r="V11" s="60">
        <v>1082635</v>
      </c>
      <c r="W11" s="60">
        <v>36542</v>
      </c>
      <c r="X11" s="60">
        <v>243755</v>
      </c>
      <c r="Y11" s="60">
        <v>122302</v>
      </c>
      <c r="Z11" s="60">
        <v>23540</v>
      </c>
      <c r="AA11" s="60">
        <v>817077</v>
      </c>
      <c r="AB11" s="60">
        <v>621991</v>
      </c>
      <c r="AC11" s="60">
        <v>25476047</v>
      </c>
      <c r="AD11" s="60">
        <v>599912</v>
      </c>
      <c r="AE11" s="60">
        <v>949606</v>
      </c>
      <c r="AF11" s="60">
        <v>1549518</v>
      </c>
      <c r="AG11" s="60">
        <v>0</v>
      </c>
      <c r="AH11" s="60">
        <v>0</v>
      </c>
      <c r="AI11" s="60">
        <v>1549518</v>
      </c>
      <c r="AJ11" s="47"/>
      <c r="AK11" s="44">
        <v>21</v>
      </c>
      <c r="AL11" s="45" t="s">
        <v>271</v>
      </c>
      <c r="AM11" s="44">
        <v>2014</v>
      </c>
      <c r="AN11" s="13">
        <v>1785</v>
      </c>
      <c r="AO11" s="13">
        <v>7448</v>
      </c>
      <c r="AP11" s="13">
        <v>2608</v>
      </c>
      <c r="AQ11" s="56">
        <v>0.57099999999999995</v>
      </c>
      <c r="AR11" s="13">
        <v>1151</v>
      </c>
      <c r="AS11" s="13">
        <v>403</v>
      </c>
      <c r="AT11" s="13">
        <v>74</v>
      </c>
      <c r="AU11" s="13">
        <v>74</v>
      </c>
      <c r="AV11" s="13">
        <v>50</v>
      </c>
      <c r="AW11" s="13">
        <v>0</v>
      </c>
      <c r="AY11" s="44">
        <v>21</v>
      </c>
      <c r="AZ11" s="45" t="s">
        <v>271</v>
      </c>
      <c r="BA11" s="44">
        <v>6010</v>
      </c>
      <c r="BB11" s="44">
        <v>2014</v>
      </c>
      <c r="BC11">
        <v>0</v>
      </c>
      <c r="BD11" s="68"/>
      <c r="BE11" s="69"/>
      <c r="BF11" s="70"/>
      <c r="BG11" s="60"/>
    </row>
    <row r="12" spans="1:59" x14ac:dyDescent="0.3">
      <c r="A12" s="44">
        <v>22</v>
      </c>
      <c r="B12" s="45" t="s">
        <v>211</v>
      </c>
      <c r="C12" s="44">
        <v>2014</v>
      </c>
      <c r="D12" s="59">
        <v>491.6</v>
      </c>
      <c r="E12" s="60">
        <v>95581228</v>
      </c>
      <c r="F12" s="60">
        <v>121735253</v>
      </c>
      <c r="G12" s="60">
        <v>217316481</v>
      </c>
      <c r="H12" s="60">
        <v>113952297</v>
      </c>
      <c r="I12" s="60">
        <v>5361717</v>
      </c>
      <c r="J12" s="60">
        <v>11090195</v>
      </c>
      <c r="K12" s="60">
        <v>135128230</v>
      </c>
      <c r="L12" s="60">
        <v>82188251</v>
      </c>
      <c r="M12" s="60">
        <v>2554117</v>
      </c>
      <c r="N12" s="60">
        <v>0</v>
      </c>
      <c r="O12" s="60">
        <v>84742368</v>
      </c>
      <c r="P12" s="60">
        <v>28391235</v>
      </c>
      <c r="Q12" s="60">
        <v>8322077</v>
      </c>
      <c r="R12" s="60">
        <v>5313505</v>
      </c>
      <c r="S12" s="60">
        <v>13595783</v>
      </c>
      <c r="T12" s="60">
        <v>754817</v>
      </c>
      <c r="U12" s="60">
        <v>5191472</v>
      </c>
      <c r="V12" s="60">
        <v>1988392</v>
      </c>
      <c r="W12" s="60">
        <v>2532321</v>
      </c>
      <c r="X12" s="60">
        <v>355831</v>
      </c>
      <c r="Y12" s="60">
        <v>719027</v>
      </c>
      <c r="Z12" s="60">
        <v>386555</v>
      </c>
      <c r="AA12" s="60">
        <v>4724021</v>
      </c>
      <c r="AB12" s="60">
        <v>17698102</v>
      </c>
      <c r="AC12" s="60">
        <v>85249117</v>
      </c>
      <c r="AD12" s="60">
        <v>-506749</v>
      </c>
      <c r="AE12" s="60">
        <v>-107280</v>
      </c>
      <c r="AF12" s="60">
        <v>-614029</v>
      </c>
      <c r="AG12" s="60">
        <v>0</v>
      </c>
      <c r="AH12" s="60">
        <v>196061</v>
      </c>
      <c r="AI12" s="60">
        <v>-810090</v>
      </c>
      <c r="AJ12" s="47"/>
      <c r="AK12" s="44">
        <v>22</v>
      </c>
      <c r="AL12" s="45" t="s">
        <v>211</v>
      </c>
      <c r="AM12" s="44">
        <v>2014</v>
      </c>
      <c r="AN12" s="13">
        <v>5451</v>
      </c>
      <c r="AO12" s="13">
        <v>15404</v>
      </c>
      <c r="AP12" s="13">
        <v>4129</v>
      </c>
      <c r="AQ12" s="56">
        <v>1.3201000000000001</v>
      </c>
      <c r="AR12" s="13">
        <v>6775</v>
      </c>
      <c r="AS12" s="13">
        <v>1816</v>
      </c>
      <c r="AT12" s="13">
        <v>95</v>
      </c>
      <c r="AU12" s="13">
        <v>35</v>
      </c>
      <c r="AV12" s="13">
        <v>0</v>
      </c>
      <c r="AW12" s="13">
        <v>0</v>
      </c>
      <c r="AY12" s="44">
        <v>22</v>
      </c>
      <c r="AZ12" s="45" t="s">
        <v>211</v>
      </c>
      <c r="BA12" s="44">
        <v>6010</v>
      </c>
      <c r="BB12" s="44">
        <v>2014</v>
      </c>
      <c r="BC12">
        <v>0</v>
      </c>
      <c r="BD12" s="68"/>
      <c r="BE12" s="69"/>
      <c r="BF12" s="70"/>
      <c r="BG12" s="60"/>
    </row>
    <row r="13" spans="1:59" x14ac:dyDescent="0.3">
      <c r="A13" s="44">
        <v>23</v>
      </c>
      <c r="B13" s="45" t="s">
        <v>253</v>
      </c>
      <c r="C13" s="44">
        <v>2014</v>
      </c>
      <c r="D13" s="59">
        <v>91.98</v>
      </c>
      <c r="E13" s="60">
        <v>4280244</v>
      </c>
      <c r="F13" s="60">
        <v>13379946</v>
      </c>
      <c r="G13" s="60">
        <v>17660190</v>
      </c>
      <c r="H13" s="60">
        <v>6247457</v>
      </c>
      <c r="I13" s="60">
        <v>371990</v>
      </c>
      <c r="J13" s="60">
        <v>13846</v>
      </c>
      <c r="K13" s="60">
        <v>7199470</v>
      </c>
      <c r="L13" s="60">
        <v>10460720</v>
      </c>
      <c r="M13" s="60">
        <v>121756</v>
      </c>
      <c r="N13" s="60">
        <v>1241062</v>
      </c>
      <c r="O13" s="60">
        <v>11823538</v>
      </c>
      <c r="P13" s="60">
        <v>6268413</v>
      </c>
      <c r="Q13" s="60">
        <v>1212354</v>
      </c>
      <c r="R13" s="60">
        <v>1205045</v>
      </c>
      <c r="S13" s="60">
        <v>1172409</v>
      </c>
      <c r="T13" s="60">
        <v>182207</v>
      </c>
      <c r="U13" s="60">
        <v>463348</v>
      </c>
      <c r="V13" s="60">
        <v>401649</v>
      </c>
      <c r="W13" s="60">
        <v>124979</v>
      </c>
      <c r="X13" s="60">
        <v>153120</v>
      </c>
      <c r="Y13" s="60">
        <v>64819</v>
      </c>
      <c r="Z13" s="60">
        <v>77183</v>
      </c>
      <c r="AA13" s="60">
        <v>566177</v>
      </c>
      <c r="AB13" s="60">
        <v>712588</v>
      </c>
      <c r="AC13" s="60">
        <v>12038114</v>
      </c>
      <c r="AD13" s="60">
        <v>-214576</v>
      </c>
      <c r="AE13" s="60">
        <v>587898</v>
      </c>
      <c r="AF13" s="60">
        <v>373322</v>
      </c>
      <c r="AG13" s="60">
        <v>0</v>
      </c>
      <c r="AH13" s="60">
        <v>0</v>
      </c>
      <c r="AI13" s="60">
        <v>373322</v>
      </c>
      <c r="AJ13" s="47"/>
      <c r="AK13" s="44">
        <v>23</v>
      </c>
      <c r="AL13" s="45" t="s">
        <v>253</v>
      </c>
      <c r="AM13" s="44">
        <v>2014</v>
      </c>
      <c r="AN13" s="13">
        <v>954</v>
      </c>
      <c r="AO13" s="13">
        <v>2599</v>
      </c>
      <c r="AP13" s="13">
        <v>1517</v>
      </c>
      <c r="AQ13" s="56">
        <v>0.62909999999999999</v>
      </c>
      <c r="AR13" s="13">
        <v>586</v>
      </c>
      <c r="AS13" s="13">
        <v>342</v>
      </c>
      <c r="AT13" s="13">
        <v>43</v>
      </c>
      <c r="AU13" s="13">
        <v>25</v>
      </c>
      <c r="AV13" s="13">
        <v>0</v>
      </c>
      <c r="AW13" s="13">
        <v>0</v>
      </c>
      <c r="AY13" s="44">
        <v>23</v>
      </c>
      <c r="AZ13" s="45" t="s">
        <v>253</v>
      </c>
      <c r="BA13" s="44">
        <v>6010</v>
      </c>
      <c r="BB13" s="44">
        <v>2014</v>
      </c>
      <c r="BC13">
        <v>0</v>
      </c>
      <c r="BD13" s="68"/>
      <c r="BE13" s="69"/>
      <c r="BF13" s="70"/>
      <c r="BG13" s="60"/>
    </row>
    <row r="14" spans="1:59" x14ac:dyDescent="0.3">
      <c r="A14" s="44">
        <v>26</v>
      </c>
      <c r="B14" s="45" t="s">
        <v>272</v>
      </c>
      <c r="C14" s="44">
        <v>2014</v>
      </c>
      <c r="D14" s="59">
        <v>1214.08</v>
      </c>
      <c r="E14" s="60">
        <v>225372089</v>
      </c>
      <c r="F14" s="60">
        <v>391486382</v>
      </c>
      <c r="G14" s="60">
        <v>616858471</v>
      </c>
      <c r="H14" s="60">
        <v>356969930</v>
      </c>
      <c r="I14" s="60">
        <v>16238940</v>
      </c>
      <c r="J14" s="60">
        <v>4753566</v>
      </c>
      <c r="K14" s="60">
        <v>390290705.44999999</v>
      </c>
      <c r="L14" s="60">
        <v>226567765.55000001</v>
      </c>
      <c r="M14" s="60">
        <v>8907917</v>
      </c>
      <c r="N14" s="60">
        <v>0</v>
      </c>
      <c r="O14" s="60">
        <v>235475682.55000001</v>
      </c>
      <c r="P14" s="60">
        <v>102732394</v>
      </c>
      <c r="Q14" s="60">
        <v>27929055</v>
      </c>
      <c r="R14" s="60">
        <v>113249</v>
      </c>
      <c r="S14" s="60">
        <v>30047865</v>
      </c>
      <c r="T14" s="60">
        <v>2450639</v>
      </c>
      <c r="U14" s="60">
        <v>64139611</v>
      </c>
      <c r="V14" s="60">
        <v>11519970</v>
      </c>
      <c r="W14" s="60">
        <v>916802</v>
      </c>
      <c r="X14" s="60">
        <v>1764182</v>
      </c>
      <c r="Y14" s="60">
        <v>4143977</v>
      </c>
      <c r="Z14" s="60">
        <v>1573827</v>
      </c>
      <c r="AA14" s="60">
        <v>12328269.449999999</v>
      </c>
      <c r="AB14" s="60">
        <v>1362030</v>
      </c>
      <c r="AC14" s="60">
        <v>248693601</v>
      </c>
      <c r="AD14" s="60">
        <v>-13217918.449999999</v>
      </c>
      <c r="AE14" s="60">
        <v>15109304</v>
      </c>
      <c r="AF14" s="60">
        <v>1891385.55</v>
      </c>
      <c r="AG14" s="60">
        <v>0</v>
      </c>
      <c r="AH14" s="60">
        <v>0</v>
      </c>
      <c r="AI14" s="60">
        <v>1891385.55</v>
      </c>
      <c r="AJ14" s="47"/>
      <c r="AK14" s="44">
        <v>26</v>
      </c>
      <c r="AL14" s="45" t="s">
        <v>272</v>
      </c>
      <c r="AM14" s="44">
        <v>2014</v>
      </c>
      <c r="AN14" s="13">
        <v>20321</v>
      </c>
      <c r="AO14" s="13">
        <v>86675</v>
      </c>
      <c r="AP14" s="13">
        <v>21155</v>
      </c>
      <c r="AQ14" s="56">
        <v>0.86270000000000002</v>
      </c>
      <c r="AR14" s="13">
        <v>31667</v>
      </c>
      <c r="AS14" s="13">
        <v>7729</v>
      </c>
      <c r="AT14" s="13">
        <v>346</v>
      </c>
      <c r="AU14" s="13">
        <v>180</v>
      </c>
      <c r="AV14" s="13">
        <v>0</v>
      </c>
      <c r="AW14" s="13">
        <v>0</v>
      </c>
      <c r="AY14" s="44">
        <v>26</v>
      </c>
      <c r="AZ14" s="45" t="s">
        <v>272</v>
      </c>
      <c r="BA14" s="44">
        <v>6010</v>
      </c>
      <c r="BB14" s="44">
        <v>2014</v>
      </c>
      <c r="BC14">
        <v>7790</v>
      </c>
      <c r="BD14" s="68"/>
      <c r="BE14" s="69"/>
      <c r="BF14" s="70"/>
      <c r="BG14" s="60"/>
    </row>
    <row r="15" spans="1:59" x14ac:dyDescent="0.3">
      <c r="A15" s="44">
        <v>29</v>
      </c>
      <c r="B15" s="45" t="s">
        <v>206</v>
      </c>
      <c r="C15" s="44">
        <v>2014</v>
      </c>
      <c r="D15" s="59">
        <v>4491.34</v>
      </c>
      <c r="E15" s="60">
        <v>1249067000</v>
      </c>
      <c r="F15" s="60">
        <v>667878000</v>
      </c>
      <c r="G15" s="60">
        <v>1916945000</v>
      </c>
      <c r="H15" s="60">
        <v>1031298000</v>
      </c>
      <c r="I15" s="60">
        <v>167681000</v>
      </c>
      <c r="J15" s="60">
        <v>-67497000</v>
      </c>
      <c r="K15" s="60">
        <v>1169062000</v>
      </c>
      <c r="L15" s="60">
        <v>747883000</v>
      </c>
      <c r="M15" s="60">
        <v>66768000</v>
      </c>
      <c r="N15" s="60">
        <v>0</v>
      </c>
      <c r="O15" s="60">
        <v>814651000</v>
      </c>
      <c r="P15" s="60">
        <v>327085000</v>
      </c>
      <c r="Q15" s="60">
        <v>103156000</v>
      </c>
      <c r="R15" s="60">
        <v>23349000</v>
      </c>
      <c r="S15" s="60">
        <v>135202000</v>
      </c>
      <c r="T15" s="60">
        <v>8701000</v>
      </c>
      <c r="U15" s="60">
        <v>145419000</v>
      </c>
      <c r="V15" s="60">
        <v>42957000</v>
      </c>
      <c r="W15" s="60">
        <v>17789000</v>
      </c>
      <c r="X15" s="60">
        <v>4169000</v>
      </c>
      <c r="Y15" s="60">
        <v>5633000</v>
      </c>
      <c r="Z15" s="60">
        <v>161000</v>
      </c>
      <c r="AA15" s="60">
        <v>37580000</v>
      </c>
      <c r="AB15" s="60">
        <v>1975000</v>
      </c>
      <c r="AC15" s="60">
        <v>815596000</v>
      </c>
      <c r="AD15" s="60">
        <v>-945000</v>
      </c>
      <c r="AE15" s="60">
        <v>-6185000</v>
      </c>
      <c r="AF15" s="60">
        <v>-7130000</v>
      </c>
      <c r="AG15" s="60">
        <v>0</v>
      </c>
      <c r="AH15" s="60">
        <v>0</v>
      </c>
      <c r="AI15" s="60">
        <v>-7130000</v>
      </c>
      <c r="AJ15" s="47"/>
      <c r="AK15" s="44">
        <v>29</v>
      </c>
      <c r="AL15" s="45" t="s">
        <v>206</v>
      </c>
      <c r="AM15" s="44">
        <v>2014</v>
      </c>
      <c r="AN15" s="13">
        <v>43257</v>
      </c>
      <c r="AO15" s="13">
        <v>203016</v>
      </c>
      <c r="AP15" s="13">
        <v>26360</v>
      </c>
      <c r="AQ15" s="56">
        <v>1.641</v>
      </c>
      <c r="AR15" s="13">
        <v>132284</v>
      </c>
      <c r="AS15" s="13">
        <v>17176</v>
      </c>
      <c r="AT15" s="13">
        <v>413</v>
      </c>
      <c r="AU15" s="13">
        <v>413</v>
      </c>
      <c r="AV15" s="13">
        <v>0</v>
      </c>
      <c r="AW15" s="13">
        <v>0</v>
      </c>
      <c r="AY15" s="44">
        <v>29</v>
      </c>
      <c r="AZ15" s="45" t="s">
        <v>206</v>
      </c>
      <c r="BA15" s="44">
        <v>6010</v>
      </c>
      <c r="BB15" s="44">
        <v>2014</v>
      </c>
      <c r="BC15">
        <v>26555</v>
      </c>
      <c r="BD15" s="68"/>
      <c r="BE15" s="69"/>
      <c r="BF15" s="70"/>
      <c r="BG15" s="60"/>
    </row>
    <row r="16" spans="1:59" x14ac:dyDescent="0.3">
      <c r="A16" s="44">
        <v>32</v>
      </c>
      <c r="B16" s="45" t="s">
        <v>273</v>
      </c>
      <c r="C16" s="44">
        <v>2014</v>
      </c>
      <c r="D16" s="59">
        <v>3384.64</v>
      </c>
      <c r="E16" s="60">
        <v>1310256080</v>
      </c>
      <c r="F16" s="60">
        <v>932577764</v>
      </c>
      <c r="G16" s="60">
        <v>2242833844</v>
      </c>
      <c r="H16" s="60">
        <v>1557114377</v>
      </c>
      <c r="I16" s="60">
        <v>30881168</v>
      </c>
      <c r="J16" s="60">
        <v>38625558</v>
      </c>
      <c r="K16" s="60">
        <v>1664281100</v>
      </c>
      <c r="L16" s="60">
        <v>578552744</v>
      </c>
      <c r="M16" s="60">
        <v>28640840</v>
      </c>
      <c r="N16" s="60">
        <v>0</v>
      </c>
      <c r="O16" s="60">
        <v>607193584</v>
      </c>
      <c r="P16" s="60">
        <v>226229810</v>
      </c>
      <c r="Q16" s="60">
        <v>60884159</v>
      </c>
      <c r="R16" s="60">
        <v>11050346</v>
      </c>
      <c r="S16" s="60">
        <v>95326326</v>
      </c>
      <c r="T16" s="60">
        <v>4947245</v>
      </c>
      <c r="U16" s="60">
        <v>100533645</v>
      </c>
      <c r="V16" s="60">
        <v>18086277</v>
      </c>
      <c r="W16" s="60">
        <v>9989213</v>
      </c>
      <c r="X16" s="60">
        <v>4590234</v>
      </c>
      <c r="Y16" s="60">
        <v>23579676</v>
      </c>
      <c r="Z16" s="60">
        <v>425396</v>
      </c>
      <c r="AA16" s="60">
        <v>37659997</v>
      </c>
      <c r="AB16" s="60">
        <v>13062888</v>
      </c>
      <c r="AC16" s="60">
        <v>568705215</v>
      </c>
      <c r="AD16" s="60">
        <v>38488369</v>
      </c>
      <c r="AE16" s="60">
        <v>2292831</v>
      </c>
      <c r="AF16" s="60">
        <v>40781200</v>
      </c>
      <c r="AG16" s="60">
        <v>0</v>
      </c>
      <c r="AH16" s="60">
        <v>0</v>
      </c>
      <c r="AI16" s="60">
        <v>40781200</v>
      </c>
      <c r="AJ16" s="47"/>
      <c r="AK16" s="44">
        <v>32</v>
      </c>
      <c r="AL16" s="45" t="s">
        <v>273</v>
      </c>
      <c r="AM16" s="44">
        <v>2014</v>
      </c>
      <c r="AN16" s="13">
        <v>44012</v>
      </c>
      <c r="AO16" s="13">
        <v>178926</v>
      </c>
      <c r="AP16" s="13">
        <v>37623</v>
      </c>
      <c r="AQ16" s="56">
        <v>0.98780000000000001</v>
      </c>
      <c r="AR16" s="13">
        <v>104528</v>
      </c>
      <c r="AS16" s="13">
        <v>21979</v>
      </c>
      <c r="AT16" s="13">
        <v>366</v>
      </c>
      <c r="AU16" s="13">
        <v>366</v>
      </c>
      <c r="AV16" s="13">
        <v>0</v>
      </c>
      <c r="AW16" s="13">
        <v>0</v>
      </c>
      <c r="AY16" s="44">
        <v>32</v>
      </c>
      <c r="AZ16" s="45" t="s">
        <v>273</v>
      </c>
      <c r="BA16" s="44">
        <v>6010</v>
      </c>
      <c r="BB16" s="44">
        <v>2014</v>
      </c>
      <c r="BC16">
        <v>17765</v>
      </c>
      <c r="BD16" s="68"/>
      <c r="BE16" s="69"/>
      <c r="BF16" s="70"/>
      <c r="BG16" s="60"/>
    </row>
    <row r="17" spans="1:59" x14ac:dyDescent="0.3">
      <c r="A17" s="44">
        <v>35</v>
      </c>
      <c r="B17" s="45" t="s">
        <v>274</v>
      </c>
      <c r="C17" s="44">
        <v>2014</v>
      </c>
      <c r="D17" s="59">
        <v>249.55</v>
      </c>
      <c r="E17" s="60">
        <v>46658142</v>
      </c>
      <c r="F17" s="60">
        <v>86304128</v>
      </c>
      <c r="G17" s="60">
        <v>132962270</v>
      </c>
      <c r="H17" s="60">
        <v>71396960</v>
      </c>
      <c r="I17" s="60">
        <v>1745731</v>
      </c>
      <c r="J17" s="60">
        <v>1540586</v>
      </c>
      <c r="K17" s="60">
        <v>79520766</v>
      </c>
      <c r="L17" s="60">
        <v>53441504</v>
      </c>
      <c r="M17" s="60">
        <v>841906</v>
      </c>
      <c r="N17" s="60">
        <v>0</v>
      </c>
      <c r="O17" s="60">
        <v>54283410</v>
      </c>
      <c r="P17" s="60">
        <v>18369587</v>
      </c>
      <c r="Q17" s="60">
        <v>4378792</v>
      </c>
      <c r="R17" s="60">
        <v>643133</v>
      </c>
      <c r="S17" s="60">
        <v>4225596</v>
      </c>
      <c r="T17" s="60">
        <v>535717</v>
      </c>
      <c r="U17" s="60">
        <v>9118181</v>
      </c>
      <c r="V17" s="60">
        <v>4618102</v>
      </c>
      <c r="W17" s="60">
        <v>478530</v>
      </c>
      <c r="X17" s="60">
        <v>423854</v>
      </c>
      <c r="Y17" s="60">
        <v>504184</v>
      </c>
      <c r="Z17" s="60">
        <v>783720</v>
      </c>
      <c r="AA17" s="60">
        <v>4837489</v>
      </c>
      <c r="AB17" s="60">
        <v>976344</v>
      </c>
      <c r="AC17" s="60">
        <v>45055740</v>
      </c>
      <c r="AD17" s="60">
        <v>9227670</v>
      </c>
      <c r="AE17" s="60">
        <v>5537130</v>
      </c>
      <c r="AF17" s="60">
        <v>14764800</v>
      </c>
      <c r="AG17" s="60">
        <v>0</v>
      </c>
      <c r="AH17" s="60">
        <v>0</v>
      </c>
      <c r="AI17" s="60">
        <v>14764800</v>
      </c>
      <c r="AJ17" s="47"/>
      <c r="AK17" s="44">
        <v>35</v>
      </c>
      <c r="AL17" s="45" t="s">
        <v>274</v>
      </c>
      <c r="AM17" s="44">
        <v>2014</v>
      </c>
      <c r="AN17" s="13">
        <v>3194</v>
      </c>
      <c r="AO17" s="13">
        <v>15249</v>
      </c>
      <c r="AP17" s="13">
        <v>4286</v>
      </c>
      <c r="AQ17" s="56">
        <v>0.62</v>
      </c>
      <c r="AR17" s="13">
        <v>5351</v>
      </c>
      <c r="AS17" s="13">
        <v>1504</v>
      </c>
      <c r="AT17" s="13">
        <v>38</v>
      </c>
      <c r="AU17" s="13">
        <v>38</v>
      </c>
      <c r="AV17" s="13">
        <v>0</v>
      </c>
      <c r="AW17" s="13">
        <v>4</v>
      </c>
      <c r="AY17" s="44">
        <v>35</v>
      </c>
      <c r="AZ17" s="45" t="s">
        <v>274</v>
      </c>
      <c r="BA17" s="44">
        <v>6010</v>
      </c>
      <c r="BB17" s="44">
        <v>2014</v>
      </c>
      <c r="BC17">
        <v>397</v>
      </c>
      <c r="BD17" s="73"/>
      <c r="BE17" s="69"/>
      <c r="BF17" s="70"/>
      <c r="BG17" s="60"/>
    </row>
    <row r="18" spans="1:59" x14ac:dyDescent="0.3">
      <c r="A18" s="44">
        <v>37</v>
      </c>
      <c r="B18" s="45" t="s">
        <v>254</v>
      </c>
      <c r="C18" s="44">
        <v>2014</v>
      </c>
      <c r="D18" s="59">
        <v>1142.0899999999999</v>
      </c>
      <c r="E18" s="60">
        <v>606780636</v>
      </c>
      <c r="F18" s="60">
        <v>403348780</v>
      </c>
      <c r="G18" s="60">
        <v>1010129416</v>
      </c>
      <c r="H18" s="60">
        <v>756636494</v>
      </c>
      <c r="I18" s="60">
        <v>9458425</v>
      </c>
      <c r="J18" s="60">
        <v>0</v>
      </c>
      <c r="K18" s="60">
        <v>767104866</v>
      </c>
      <c r="L18" s="60">
        <v>243024550</v>
      </c>
      <c r="M18" s="60">
        <v>6032381</v>
      </c>
      <c r="N18" s="60">
        <v>0</v>
      </c>
      <c r="O18" s="60">
        <v>249056931</v>
      </c>
      <c r="P18" s="60">
        <v>84292975</v>
      </c>
      <c r="Q18" s="60">
        <v>23366225</v>
      </c>
      <c r="R18" s="60">
        <v>9082969</v>
      </c>
      <c r="S18" s="60">
        <v>45974027</v>
      </c>
      <c r="T18" s="60">
        <v>2794166</v>
      </c>
      <c r="U18" s="60">
        <v>21480439</v>
      </c>
      <c r="V18" s="60">
        <v>15795716</v>
      </c>
      <c r="W18" s="60">
        <v>2909943</v>
      </c>
      <c r="X18" s="60">
        <v>1934566</v>
      </c>
      <c r="Y18" s="60">
        <v>17717109</v>
      </c>
      <c r="Z18" s="60">
        <v>17234767</v>
      </c>
      <c r="AA18" s="60">
        <v>1009947</v>
      </c>
      <c r="AB18" s="60">
        <v>12497865</v>
      </c>
      <c r="AC18" s="60">
        <v>255080767</v>
      </c>
      <c r="AD18" s="60">
        <v>-6023836</v>
      </c>
      <c r="AE18" s="60">
        <v>5088135</v>
      </c>
      <c r="AF18" s="60">
        <v>-935701</v>
      </c>
      <c r="AG18" s="60">
        <v>0</v>
      </c>
      <c r="AH18" s="60">
        <v>0</v>
      </c>
      <c r="AI18" s="60">
        <v>-935701</v>
      </c>
      <c r="AJ18" s="47"/>
      <c r="AK18" s="44">
        <v>37</v>
      </c>
      <c r="AL18" s="45" t="s">
        <v>254</v>
      </c>
      <c r="AM18" s="44">
        <v>2014</v>
      </c>
      <c r="AN18" s="13">
        <v>24757</v>
      </c>
      <c r="AO18" s="13">
        <v>98263</v>
      </c>
      <c r="AP18" s="13">
        <v>18217</v>
      </c>
      <c r="AQ18" s="56">
        <v>1.0934999999999999</v>
      </c>
      <c r="AR18" s="13">
        <v>59026</v>
      </c>
      <c r="AS18" s="13">
        <v>10943</v>
      </c>
      <c r="AT18" s="13">
        <v>388</v>
      </c>
      <c r="AU18" s="13">
        <v>352</v>
      </c>
      <c r="AV18" s="13">
        <v>0</v>
      </c>
      <c r="AW18" s="13">
        <v>0</v>
      </c>
      <c r="AY18" s="44">
        <v>37</v>
      </c>
      <c r="AZ18" s="45" t="s">
        <v>254</v>
      </c>
      <c r="BA18" s="44">
        <v>6010</v>
      </c>
      <c r="BB18" s="44">
        <v>2014</v>
      </c>
      <c r="BC18">
        <v>15009</v>
      </c>
      <c r="BD18" s="68"/>
      <c r="BE18" s="69"/>
      <c r="BF18" s="70"/>
      <c r="BG18" s="60"/>
    </row>
    <row r="19" spans="1:59" x14ac:dyDescent="0.3">
      <c r="A19" s="44">
        <v>38</v>
      </c>
      <c r="B19" s="45" t="s">
        <v>238</v>
      </c>
      <c r="C19" s="44">
        <v>2014</v>
      </c>
      <c r="D19" s="59">
        <v>998.3</v>
      </c>
      <c r="E19" s="60">
        <v>77204012</v>
      </c>
      <c r="F19" s="60">
        <v>203854899</v>
      </c>
      <c r="G19" s="60">
        <v>281058911</v>
      </c>
      <c r="H19" s="60">
        <v>134738570</v>
      </c>
      <c r="I19" s="60">
        <v>2459533</v>
      </c>
      <c r="J19" s="60">
        <v>0</v>
      </c>
      <c r="K19" s="60">
        <v>142144203</v>
      </c>
      <c r="L19" s="60">
        <v>138914708</v>
      </c>
      <c r="M19" s="60">
        <v>3615120</v>
      </c>
      <c r="N19" s="60">
        <v>4253605</v>
      </c>
      <c r="O19" s="60">
        <v>146783433</v>
      </c>
      <c r="P19" s="60">
        <v>69991702</v>
      </c>
      <c r="Q19" s="60">
        <v>19819891</v>
      </c>
      <c r="R19" s="60">
        <v>6505171</v>
      </c>
      <c r="S19" s="60">
        <v>21914678</v>
      </c>
      <c r="T19" s="60">
        <v>1910444</v>
      </c>
      <c r="U19" s="60">
        <v>5677819</v>
      </c>
      <c r="V19" s="60">
        <v>9549255</v>
      </c>
      <c r="W19" s="60">
        <v>350428</v>
      </c>
      <c r="X19" s="60">
        <v>1229600</v>
      </c>
      <c r="Y19" s="60">
        <v>901539</v>
      </c>
      <c r="Z19" s="60">
        <v>0</v>
      </c>
      <c r="AA19" s="60">
        <v>4946100</v>
      </c>
      <c r="AB19" s="60">
        <v>7427253</v>
      </c>
      <c r="AC19" s="60">
        <v>145277780</v>
      </c>
      <c r="AD19" s="60">
        <v>1505653</v>
      </c>
      <c r="AE19" s="60">
        <v>470144</v>
      </c>
      <c r="AF19" s="60">
        <v>1975797</v>
      </c>
      <c r="AG19" s="60">
        <v>0</v>
      </c>
      <c r="AH19" s="60">
        <v>0</v>
      </c>
      <c r="AI19" s="60">
        <v>1975797</v>
      </c>
      <c r="AJ19" s="47"/>
      <c r="AK19" s="44">
        <v>38</v>
      </c>
      <c r="AL19" s="45" t="s">
        <v>238</v>
      </c>
      <c r="AM19" s="44">
        <v>2014</v>
      </c>
      <c r="AN19" s="13">
        <v>15106</v>
      </c>
      <c r="AO19" s="13">
        <v>52168</v>
      </c>
      <c r="AP19" s="13">
        <v>16196</v>
      </c>
      <c r="AQ19" s="56">
        <v>0.83930000000000005</v>
      </c>
      <c r="AR19" s="13">
        <v>14330</v>
      </c>
      <c r="AS19" s="13">
        <v>4449</v>
      </c>
      <c r="AT19" s="13">
        <v>126</v>
      </c>
      <c r="AU19" s="13">
        <v>78</v>
      </c>
      <c r="AV19" s="13">
        <v>0</v>
      </c>
      <c r="AW19" s="13">
        <v>0</v>
      </c>
      <c r="AY19" s="44">
        <v>38</v>
      </c>
      <c r="AZ19" s="45" t="s">
        <v>238</v>
      </c>
      <c r="BA19" s="44">
        <v>6010</v>
      </c>
      <c r="BB19" s="44">
        <v>2014</v>
      </c>
      <c r="BC19">
        <v>3899</v>
      </c>
      <c r="BD19" s="74"/>
      <c r="BE19" s="69"/>
      <c r="BF19" s="70"/>
      <c r="BG19" s="60"/>
    </row>
    <row r="20" spans="1:59" x14ac:dyDescent="0.3">
      <c r="A20" s="44">
        <v>39</v>
      </c>
      <c r="B20" s="45" t="s">
        <v>275</v>
      </c>
      <c r="C20" s="44">
        <v>2014</v>
      </c>
      <c r="D20" s="59">
        <v>933.93</v>
      </c>
      <c r="E20" s="60">
        <v>147240349</v>
      </c>
      <c r="F20" s="60">
        <v>285691963</v>
      </c>
      <c r="G20" s="60">
        <v>432932312</v>
      </c>
      <c r="H20" s="60">
        <v>265352184</v>
      </c>
      <c r="I20" s="60">
        <v>7031025</v>
      </c>
      <c r="J20" s="60">
        <v>0</v>
      </c>
      <c r="K20" s="60">
        <v>278839042</v>
      </c>
      <c r="L20" s="60">
        <v>154093270</v>
      </c>
      <c r="M20" s="60">
        <v>4586586</v>
      </c>
      <c r="N20" s="60">
        <v>1264944</v>
      </c>
      <c r="O20" s="60">
        <v>159944800</v>
      </c>
      <c r="P20" s="60">
        <v>76009073</v>
      </c>
      <c r="Q20" s="60">
        <v>18549983</v>
      </c>
      <c r="R20" s="60">
        <v>8083437</v>
      </c>
      <c r="S20" s="60">
        <v>27540725</v>
      </c>
      <c r="T20" s="60">
        <v>2003711</v>
      </c>
      <c r="U20" s="60">
        <v>15378477</v>
      </c>
      <c r="V20" s="60">
        <v>9313490</v>
      </c>
      <c r="W20" s="60">
        <v>3124860</v>
      </c>
      <c r="X20" s="60">
        <v>2608288</v>
      </c>
      <c r="Y20" s="60">
        <v>2486618</v>
      </c>
      <c r="Z20" s="60">
        <v>5494217</v>
      </c>
      <c r="AA20" s="60">
        <v>6455833</v>
      </c>
      <c r="AB20" s="60">
        <v>1229457</v>
      </c>
      <c r="AC20" s="60">
        <v>171822336</v>
      </c>
      <c r="AD20" s="60">
        <v>-11877536</v>
      </c>
      <c r="AE20" s="60">
        <v>2733747</v>
      </c>
      <c r="AF20" s="60">
        <v>-9143789</v>
      </c>
      <c r="AG20" s="60">
        <v>0</v>
      </c>
      <c r="AH20" s="60">
        <v>0</v>
      </c>
      <c r="AI20" s="60">
        <v>-9143789</v>
      </c>
      <c r="AJ20" s="47"/>
      <c r="AK20" s="44">
        <v>39</v>
      </c>
      <c r="AL20" s="45" t="s">
        <v>275</v>
      </c>
      <c r="AM20" s="44">
        <v>2014</v>
      </c>
      <c r="AN20" s="13">
        <v>14697</v>
      </c>
      <c r="AO20" s="13">
        <v>51896</v>
      </c>
      <c r="AP20" s="13">
        <v>16636</v>
      </c>
      <c r="AQ20" s="56">
        <v>0.6925</v>
      </c>
      <c r="AR20" s="13">
        <v>17650</v>
      </c>
      <c r="AS20" s="13">
        <v>5658</v>
      </c>
      <c r="AT20" s="13">
        <v>111</v>
      </c>
      <c r="AU20" s="13">
        <v>111</v>
      </c>
      <c r="AV20" s="13">
        <v>0</v>
      </c>
      <c r="AW20" s="13">
        <v>0</v>
      </c>
      <c r="AY20" s="44">
        <v>39</v>
      </c>
      <c r="AZ20" s="45" t="s">
        <v>275</v>
      </c>
      <c r="BA20" s="44">
        <v>6010</v>
      </c>
      <c r="BB20" s="44">
        <v>2014</v>
      </c>
      <c r="BC20">
        <v>1463</v>
      </c>
      <c r="BD20" s="74"/>
      <c r="BE20" s="69"/>
      <c r="BF20" s="70"/>
      <c r="BG20" s="60"/>
    </row>
    <row r="21" spans="1:59" x14ac:dyDescent="0.3">
      <c r="A21" s="44">
        <v>42</v>
      </c>
      <c r="B21" s="45" t="s">
        <v>295</v>
      </c>
      <c r="C21" s="44">
        <v>2014</v>
      </c>
      <c r="D21" s="59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47"/>
      <c r="AK21" s="44"/>
      <c r="AL21" s="45"/>
      <c r="AM21" s="44"/>
      <c r="AN21" s="13"/>
      <c r="AO21" s="13"/>
      <c r="AP21" s="13"/>
      <c r="AQ21" s="56"/>
      <c r="AR21" s="13"/>
      <c r="AS21" s="13"/>
      <c r="AT21" s="13"/>
      <c r="AU21" s="13"/>
      <c r="AV21" s="13"/>
      <c r="AW21" s="13"/>
      <c r="AY21" s="44"/>
      <c r="AZ21" s="45"/>
      <c r="BA21" s="44"/>
      <c r="BB21" s="44"/>
      <c r="BC21"/>
      <c r="BD21" s="74"/>
      <c r="BE21" s="69"/>
      <c r="BF21" s="70"/>
      <c r="BG21" s="60"/>
    </row>
    <row r="22" spans="1:59" x14ac:dyDescent="0.3">
      <c r="A22" s="44">
        <v>43</v>
      </c>
      <c r="B22" s="45" t="s">
        <v>224</v>
      </c>
      <c r="C22" s="44">
        <v>2014</v>
      </c>
      <c r="D22" s="59">
        <v>340.99</v>
      </c>
      <c r="E22" s="60">
        <v>37559180</v>
      </c>
      <c r="F22" s="60">
        <v>107712881</v>
      </c>
      <c r="G22" s="60">
        <v>145272061</v>
      </c>
      <c r="H22" s="60">
        <v>91142192</v>
      </c>
      <c r="I22" s="60">
        <v>2382086</v>
      </c>
      <c r="J22" s="60">
        <v>273476</v>
      </c>
      <c r="K22" s="60">
        <v>95595015</v>
      </c>
      <c r="L22" s="60">
        <v>49677046</v>
      </c>
      <c r="M22" s="60">
        <v>6273031</v>
      </c>
      <c r="N22" s="60">
        <v>0</v>
      </c>
      <c r="O22" s="60">
        <v>55950077</v>
      </c>
      <c r="P22" s="60">
        <v>26253214</v>
      </c>
      <c r="Q22" s="60">
        <v>8538655</v>
      </c>
      <c r="R22" s="60">
        <v>2283557</v>
      </c>
      <c r="S22" s="60">
        <v>7623646</v>
      </c>
      <c r="T22" s="60">
        <v>722133</v>
      </c>
      <c r="U22" s="60">
        <v>9094986</v>
      </c>
      <c r="V22" s="60">
        <v>2528128</v>
      </c>
      <c r="W22" s="60">
        <v>1341454</v>
      </c>
      <c r="X22" s="60">
        <v>946311</v>
      </c>
      <c r="Y22" s="60">
        <v>0</v>
      </c>
      <c r="Z22" s="60">
        <v>1601309</v>
      </c>
      <c r="AA22" s="60">
        <v>1797261</v>
      </c>
      <c r="AB22" s="60">
        <v>3868099</v>
      </c>
      <c r="AC22" s="60">
        <v>64801492</v>
      </c>
      <c r="AD22" s="60">
        <v>-8851415</v>
      </c>
      <c r="AE22" s="60">
        <v>0</v>
      </c>
      <c r="AF22" s="60">
        <v>-8851415</v>
      </c>
      <c r="AG22" s="60">
        <v>0</v>
      </c>
      <c r="AH22" s="60">
        <v>0</v>
      </c>
      <c r="AI22" s="60">
        <v>-8851415</v>
      </c>
      <c r="AJ22" s="47"/>
      <c r="AK22" s="44">
        <v>43</v>
      </c>
      <c r="AL22" s="45" t="s">
        <v>224</v>
      </c>
      <c r="AM22" s="44">
        <v>2014</v>
      </c>
      <c r="AN22" s="13">
        <v>4733</v>
      </c>
      <c r="AO22" s="13">
        <v>14145</v>
      </c>
      <c r="AP22" s="13">
        <v>5013</v>
      </c>
      <c r="AQ22" s="56">
        <v>0.80610000000000004</v>
      </c>
      <c r="AR22" s="13">
        <v>3657</v>
      </c>
      <c r="AS22" s="13">
        <v>1296</v>
      </c>
      <c r="AT22" s="13">
        <v>72</v>
      </c>
      <c r="AU22" s="13">
        <v>37</v>
      </c>
      <c r="AV22" s="13">
        <v>0</v>
      </c>
      <c r="AW22" s="13">
        <v>0</v>
      </c>
      <c r="AY22" s="44">
        <v>43</v>
      </c>
      <c r="AZ22" s="45" t="s">
        <v>224</v>
      </c>
      <c r="BA22" s="44">
        <v>6010</v>
      </c>
      <c r="BB22" s="44">
        <v>2014</v>
      </c>
      <c r="BC22">
        <v>818</v>
      </c>
      <c r="BD22" s="68"/>
      <c r="BE22" s="69"/>
      <c r="BF22" s="70"/>
      <c r="BG22" s="60"/>
    </row>
    <row r="23" spans="1:59" x14ac:dyDescent="0.3">
      <c r="A23" s="44">
        <v>45</v>
      </c>
      <c r="B23" s="45" t="s">
        <v>200</v>
      </c>
      <c r="C23" s="44">
        <v>2014</v>
      </c>
      <c r="D23" s="59">
        <v>141.02000000000001</v>
      </c>
      <c r="E23" s="60">
        <v>5639421</v>
      </c>
      <c r="F23" s="60">
        <v>13582512</v>
      </c>
      <c r="G23" s="60">
        <v>19221933</v>
      </c>
      <c r="H23" s="60">
        <v>4611764</v>
      </c>
      <c r="I23" s="60">
        <v>54394</v>
      </c>
      <c r="J23" s="60">
        <v>52334</v>
      </c>
      <c r="K23" s="60">
        <v>5259096</v>
      </c>
      <c r="L23" s="60">
        <v>13962837</v>
      </c>
      <c r="M23" s="60">
        <v>838207</v>
      </c>
      <c r="N23" s="60">
        <v>397567</v>
      </c>
      <c r="O23" s="60">
        <v>15198611</v>
      </c>
      <c r="P23" s="60">
        <v>6799659</v>
      </c>
      <c r="Q23" s="60">
        <v>1519636</v>
      </c>
      <c r="R23" s="60">
        <v>2599667</v>
      </c>
      <c r="S23" s="60">
        <v>1304079</v>
      </c>
      <c r="T23" s="60">
        <v>211998</v>
      </c>
      <c r="U23" s="60">
        <v>1085764</v>
      </c>
      <c r="V23" s="60">
        <v>1207318</v>
      </c>
      <c r="W23" s="60">
        <v>169465</v>
      </c>
      <c r="X23" s="60">
        <v>204020</v>
      </c>
      <c r="Y23" s="60">
        <v>34611</v>
      </c>
      <c r="Z23" s="60">
        <v>727845</v>
      </c>
      <c r="AA23" s="60">
        <v>540604</v>
      </c>
      <c r="AB23" s="60">
        <v>179072</v>
      </c>
      <c r="AC23" s="60">
        <v>16043134</v>
      </c>
      <c r="AD23" s="60">
        <v>-844523</v>
      </c>
      <c r="AE23" s="60">
        <v>1633762</v>
      </c>
      <c r="AF23" s="60">
        <v>789239</v>
      </c>
      <c r="AG23" s="60">
        <v>0</v>
      </c>
      <c r="AH23" s="60">
        <v>0</v>
      </c>
      <c r="AI23" s="60">
        <v>789239</v>
      </c>
      <c r="AJ23" s="47"/>
      <c r="AK23" s="44">
        <v>45</v>
      </c>
      <c r="AL23" s="45" t="s">
        <v>200</v>
      </c>
      <c r="AM23" s="44">
        <v>2014</v>
      </c>
      <c r="AN23" s="13">
        <v>1095</v>
      </c>
      <c r="AO23" s="13">
        <v>3419</v>
      </c>
      <c r="AP23" s="13">
        <v>1424</v>
      </c>
      <c r="AQ23" s="56">
        <v>0.76919999999999999</v>
      </c>
      <c r="AR23" s="13">
        <v>401</v>
      </c>
      <c r="AS23" s="13">
        <v>167</v>
      </c>
      <c r="AT23" s="13">
        <v>69</v>
      </c>
      <c r="AU23" s="13">
        <v>69</v>
      </c>
      <c r="AV23" s="13">
        <v>12</v>
      </c>
      <c r="AW23" s="13">
        <v>0</v>
      </c>
      <c r="AY23" s="44">
        <v>45</v>
      </c>
      <c r="AZ23" s="45" t="s">
        <v>200</v>
      </c>
      <c r="BA23" s="44">
        <v>6010</v>
      </c>
      <c r="BB23" s="44">
        <v>2014</v>
      </c>
      <c r="BC23">
        <v>0</v>
      </c>
      <c r="BD23" s="68"/>
      <c r="BE23" s="69"/>
      <c r="BF23" s="70"/>
      <c r="BG23" s="60"/>
    </row>
    <row r="24" spans="1:59" x14ac:dyDescent="0.3">
      <c r="A24" s="44">
        <v>46</v>
      </c>
      <c r="B24" s="45" t="s">
        <v>255</v>
      </c>
      <c r="C24" s="44">
        <v>2014</v>
      </c>
      <c r="D24" s="59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47"/>
      <c r="AK24" s="44">
        <v>46</v>
      </c>
      <c r="AL24" s="45" t="s">
        <v>255</v>
      </c>
      <c r="AM24" s="44"/>
      <c r="AN24" s="13"/>
      <c r="AO24" s="13"/>
      <c r="AP24" s="13"/>
      <c r="AQ24" s="56"/>
      <c r="AR24" s="13"/>
      <c r="AS24" s="13"/>
      <c r="AT24" s="13"/>
      <c r="AU24" s="13"/>
      <c r="AV24" s="13"/>
      <c r="AW24" s="13"/>
      <c r="AY24" s="44">
        <v>46</v>
      </c>
      <c r="AZ24" s="45" t="s">
        <v>255</v>
      </c>
      <c r="BA24" s="44">
        <v>6010</v>
      </c>
      <c r="BB24" s="44">
        <v>2014</v>
      </c>
      <c r="BC24"/>
      <c r="BD24" s="74"/>
      <c r="BE24" s="69"/>
      <c r="BF24" s="70"/>
      <c r="BG24" s="60"/>
    </row>
    <row r="25" spans="1:59" x14ac:dyDescent="0.3">
      <c r="A25" s="44">
        <v>50</v>
      </c>
      <c r="B25" s="45" t="s">
        <v>276</v>
      </c>
      <c r="C25" s="44">
        <v>2014</v>
      </c>
      <c r="D25" s="59">
        <v>578.35</v>
      </c>
      <c r="E25" s="60">
        <v>163084069</v>
      </c>
      <c r="F25" s="60">
        <v>203532035</v>
      </c>
      <c r="G25" s="60">
        <v>366616104</v>
      </c>
      <c r="H25" s="60">
        <v>228434709</v>
      </c>
      <c r="I25" s="60">
        <v>7484952</v>
      </c>
      <c r="J25" s="60">
        <v>-993604</v>
      </c>
      <c r="K25" s="60">
        <v>235867134</v>
      </c>
      <c r="L25" s="60">
        <v>130748970</v>
      </c>
      <c r="M25" s="60">
        <v>3867819</v>
      </c>
      <c r="N25" s="60">
        <v>0</v>
      </c>
      <c r="O25" s="60">
        <v>134616789</v>
      </c>
      <c r="P25" s="60">
        <v>43291256</v>
      </c>
      <c r="Q25" s="60">
        <v>4058423</v>
      </c>
      <c r="R25" s="60">
        <v>487358</v>
      </c>
      <c r="S25" s="60">
        <v>30019693</v>
      </c>
      <c r="T25" s="60">
        <v>1362984</v>
      </c>
      <c r="U25" s="60">
        <v>42881619</v>
      </c>
      <c r="V25" s="60">
        <v>7521238</v>
      </c>
      <c r="W25" s="60">
        <v>717018</v>
      </c>
      <c r="X25" s="60">
        <v>-2811</v>
      </c>
      <c r="Y25" s="60">
        <v>2314249</v>
      </c>
      <c r="Z25" s="60">
        <v>930539</v>
      </c>
      <c r="AA25" s="60">
        <v>941077</v>
      </c>
      <c r="AB25" s="60">
        <v>1008970</v>
      </c>
      <c r="AC25" s="60">
        <v>134590536</v>
      </c>
      <c r="AD25" s="60">
        <v>26253</v>
      </c>
      <c r="AE25" s="60">
        <v>1631534</v>
      </c>
      <c r="AF25" s="60">
        <v>1657787</v>
      </c>
      <c r="AG25" s="60">
        <v>0</v>
      </c>
      <c r="AH25" s="60">
        <v>0</v>
      </c>
      <c r="AI25" s="60">
        <v>1657787</v>
      </c>
      <c r="AJ25" s="47"/>
      <c r="AK25" s="44">
        <v>50</v>
      </c>
      <c r="AL25" s="45" t="s">
        <v>276</v>
      </c>
      <c r="AM25" s="44">
        <v>2014</v>
      </c>
      <c r="AN25" s="13">
        <v>11987</v>
      </c>
      <c r="AO25" s="13">
        <v>33860</v>
      </c>
      <c r="AP25" s="13">
        <v>9201</v>
      </c>
      <c r="AQ25" s="56">
        <v>1.1391</v>
      </c>
      <c r="AR25" s="13">
        <v>15062</v>
      </c>
      <c r="AS25" s="13">
        <v>4093</v>
      </c>
      <c r="AT25" s="13">
        <v>142</v>
      </c>
      <c r="AU25" s="13">
        <v>80</v>
      </c>
      <c r="AV25" s="13">
        <v>0</v>
      </c>
      <c r="AW25" s="13">
        <v>0</v>
      </c>
      <c r="AY25" s="44">
        <v>50</v>
      </c>
      <c r="AZ25" s="45" t="s">
        <v>276</v>
      </c>
      <c r="BA25" s="44">
        <v>6010</v>
      </c>
      <c r="BB25" s="44">
        <v>2014</v>
      </c>
      <c r="BC25">
        <v>2878</v>
      </c>
      <c r="BD25" s="71"/>
      <c r="BE25" s="69"/>
      <c r="BF25" s="70"/>
      <c r="BG25" s="60"/>
    </row>
    <row r="26" spans="1:59" x14ac:dyDescent="0.3">
      <c r="A26" s="44">
        <v>54</v>
      </c>
      <c r="B26" s="45" t="s">
        <v>203</v>
      </c>
      <c r="C26" s="44">
        <v>2014</v>
      </c>
      <c r="D26" s="59">
        <v>206.36</v>
      </c>
      <c r="E26" s="60">
        <v>8492476</v>
      </c>
      <c r="F26" s="60">
        <v>30719390</v>
      </c>
      <c r="G26" s="60">
        <v>39211866</v>
      </c>
      <c r="H26" s="60">
        <v>14866635</v>
      </c>
      <c r="I26" s="60">
        <v>484439</v>
      </c>
      <c r="J26" s="60">
        <v>131771</v>
      </c>
      <c r="K26" s="60">
        <v>17122885</v>
      </c>
      <c r="L26" s="60">
        <v>22088981</v>
      </c>
      <c r="M26" s="60">
        <v>2878362</v>
      </c>
      <c r="N26" s="60">
        <v>799461</v>
      </c>
      <c r="O26" s="60">
        <v>25766804</v>
      </c>
      <c r="P26" s="60">
        <v>12135233</v>
      </c>
      <c r="Q26" s="60">
        <v>3666343</v>
      </c>
      <c r="R26" s="60">
        <v>2756631</v>
      </c>
      <c r="S26" s="60">
        <v>2195863</v>
      </c>
      <c r="T26" s="60">
        <v>491809</v>
      </c>
      <c r="U26" s="60">
        <v>1427236</v>
      </c>
      <c r="V26" s="60">
        <v>1384942</v>
      </c>
      <c r="W26" s="60">
        <v>175939</v>
      </c>
      <c r="X26" s="60">
        <v>291465</v>
      </c>
      <c r="Y26" s="60">
        <v>263944</v>
      </c>
      <c r="Z26" s="60">
        <v>448841</v>
      </c>
      <c r="AA26" s="60">
        <v>1640040</v>
      </c>
      <c r="AB26" s="60">
        <v>314529</v>
      </c>
      <c r="AC26" s="60">
        <v>25552775</v>
      </c>
      <c r="AD26" s="60">
        <v>214029</v>
      </c>
      <c r="AE26" s="60">
        <v>290832</v>
      </c>
      <c r="AF26" s="60">
        <v>504861</v>
      </c>
      <c r="AG26" s="60">
        <v>0</v>
      </c>
      <c r="AH26" s="60">
        <v>0</v>
      </c>
      <c r="AI26" s="60">
        <v>504861</v>
      </c>
      <c r="AJ26" s="47"/>
      <c r="AK26" s="44">
        <v>54</v>
      </c>
      <c r="AL26" s="45" t="s">
        <v>203</v>
      </c>
      <c r="AM26" s="44">
        <v>2014</v>
      </c>
      <c r="AN26" s="13">
        <v>1330</v>
      </c>
      <c r="AO26" s="13">
        <v>5566</v>
      </c>
      <c r="AP26" s="13">
        <v>1894</v>
      </c>
      <c r="AQ26" s="56">
        <v>0.57099999999999995</v>
      </c>
      <c r="AR26" s="13">
        <v>858</v>
      </c>
      <c r="AS26" s="13">
        <v>292</v>
      </c>
      <c r="AT26" s="13">
        <v>45</v>
      </c>
      <c r="AU26" s="13">
        <v>45</v>
      </c>
      <c r="AV26" s="13">
        <v>20</v>
      </c>
      <c r="AW26" s="13">
        <v>0</v>
      </c>
      <c r="AY26" s="44">
        <v>54</v>
      </c>
      <c r="AZ26" s="45" t="s">
        <v>203</v>
      </c>
      <c r="BA26" s="44">
        <v>6010</v>
      </c>
      <c r="BB26" s="44">
        <v>2014</v>
      </c>
      <c r="BC26">
        <v>0</v>
      </c>
      <c r="BD26" s="73"/>
      <c r="BE26" s="69"/>
      <c r="BF26" s="70"/>
      <c r="BG26" s="60"/>
    </row>
    <row r="27" spans="1:59" x14ac:dyDescent="0.3">
      <c r="A27" s="44">
        <v>56</v>
      </c>
      <c r="B27" s="45" t="s">
        <v>227</v>
      </c>
      <c r="C27" s="44">
        <v>2014</v>
      </c>
      <c r="D27" s="59">
        <v>122.85</v>
      </c>
      <c r="E27" s="60">
        <v>3550746</v>
      </c>
      <c r="F27" s="60">
        <v>20322266</v>
      </c>
      <c r="G27" s="60">
        <v>23873012</v>
      </c>
      <c r="H27" s="60">
        <v>6635890</v>
      </c>
      <c r="I27" s="60">
        <v>421610</v>
      </c>
      <c r="J27" s="60">
        <v>179097</v>
      </c>
      <c r="K27" s="60">
        <v>8175521</v>
      </c>
      <c r="L27" s="60">
        <v>15697491</v>
      </c>
      <c r="M27" s="60">
        <v>185282</v>
      </c>
      <c r="N27" s="60">
        <v>1294379</v>
      </c>
      <c r="O27" s="60">
        <v>17177152</v>
      </c>
      <c r="P27" s="60">
        <v>9579999</v>
      </c>
      <c r="Q27" s="60">
        <v>2536026</v>
      </c>
      <c r="R27" s="60">
        <v>887278</v>
      </c>
      <c r="S27" s="60">
        <v>1286069</v>
      </c>
      <c r="T27" s="60">
        <v>327481</v>
      </c>
      <c r="U27" s="60">
        <v>1151632</v>
      </c>
      <c r="V27" s="60">
        <v>882714</v>
      </c>
      <c r="W27" s="60">
        <v>82092</v>
      </c>
      <c r="X27" s="60">
        <v>122498</v>
      </c>
      <c r="Y27" s="60">
        <v>160910</v>
      </c>
      <c r="Z27" s="60">
        <v>119643</v>
      </c>
      <c r="AA27" s="60">
        <v>938924</v>
      </c>
      <c r="AB27" s="60">
        <v>281774</v>
      </c>
      <c r="AC27" s="60">
        <v>17418116</v>
      </c>
      <c r="AD27" s="60">
        <v>-240964</v>
      </c>
      <c r="AE27" s="60">
        <v>0</v>
      </c>
      <c r="AF27" s="60">
        <v>-240964</v>
      </c>
      <c r="AG27" s="60">
        <v>0</v>
      </c>
      <c r="AH27" s="60">
        <v>0</v>
      </c>
      <c r="AI27" s="60">
        <v>-240964</v>
      </c>
      <c r="AK27" s="44">
        <v>56</v>
      </c>
      <c r="AL27" s="45" t="s">
        <v>227</v>
      </c>
      <c r="AM27" s="44">
        <v>2014</v>
      </c>
      <c r="AN27" s="13">
        <v>1037</v>
      </c>
      <c r="AO27" s="13">
        <v>5473</v>
      </c>
      <c r="AP27" s="13">
        <v>1688</v>
      </c>
      <c r="AQ27" s="56">
        <v>0.61429999999999996</v>
      </c>
      <c r="AR27" s="13">
        <v>814</v>
      </c>
      <c r="AS27" s="13">
        <v>251</v>
      </c>
      <c r="AT27" s="13">
        <v>26</v>
      </c>
      <c r="AU27" s="13">
        <v>10</v>
      </c>
      <c r="AV27" s="13">
        <v>0</v>
      </c>
      <c r="AW27" s="13">
        <v>0</v>
      </c>
      <c r="AY27" s="44">
        <v>56</v>
      </c>
      <c r="AZ27" s="45" t="s">
        <v>227</v>
      </c>
      <c r="BA27" s="44">
        <v>6010</v>
      </c>
      <c r="BB27" s="44">
        <v>2014</v>
      </c>
      <c r="BC27">
        <v>0</v>
      </c>
      <c r="BD27" s="73"/>
      <c r="BE27" s="69"/>
      <c r="BF27" s="70"/>
      <c r="BG27" s="60"/>
    </row>
    <row r="28" spans="1:59" x14ac:dyDescent="0.3">
      <c r="A28" s="44">
        <v>58</v>
      </c>
      <c r="B28" s="45" t="s">
        <v>228</v>
      </c>
      <c r="C28" s="44">
        <v>2014</v>
      </c>
      <c r="D28" s="59">
        <v>1845.27</v>
      </c>
      <c r="E28" s="60">
        <v>290817821</v>
      </c>
      <c r="F28" s="60">
        <v>578619034</v>
      </c>
      <c r="G28" s="60">
        <v>869436855</v>
      </c>
      <c r="H28" s="60">
        <v>471143809</v>
      </c>
      <c r="I28" s="60">
        <v>10492977</v>
      </c>
      <c r="J28" s="60">
        <v>2519100</v>
      </c>
      <c r="K28" s="60">
        <v>489558822</v>
      </c>
      <c r="L28" s="60">
        <v>379878033</v>
      </c>
      <c r="M28" s="60">
        <v>10927932</v>
      </c>
      <c r="N28" s="60">
        <v>0</v>
      </c>
      <c r="O28" s="60">
        <v>390805965</v>
      </c>
      <c r="P28" s="60">
        <v>146597147</v>
      </c>
      <c r="Q28" s="60">
        <v>37880437</v>
      </c>
      <c r="R28" s="60">
        <v>37377148</v>
      </c>
      <c r="S28" s="60">
        <v>64139071</v>
      </c>
      <c r="T28" s="60">
        <v>2725113</v>
      </c>
      <c r="U28" s="60">
        <v>40968089</v>
      </c>
      <c r="V28" s="60">
        <v>17719559</v>
      </c>
      <c r="W28" s="60">
        <v>2490400</v>
      </c>
      <c r="X28" s="60">
        <v>1937972</v>
      </c>
      <c r="Y28" s="60">
        <v>14806045</v>
      </c>
      <c r="Z28" s="60">
        <v>2404815</v>
      </c>
      <c r="AA28" s="60">
        <v>5402936</v>
      </c>
      <c r="AB28" s="60">
        <v>12509302</v>
      </c>
      <c r="AC28" s="60">
        <v>381555098</v>
      </c>
      <c r="AD28" s="60">
        <v>9250867</v>
      </c>
      <c r="AE28" s="60">
        <v>-13146695</v>
      </c>
      <c r="AF28" s="60">
        <v>-3895828</v>
      </c>
      <c r="AG28" s="60">
        <v>0</v>
      </c>
      <c r="AH28" s="60">
        <v>0</v>
      </c>
      <c r="AI28" s="60">
        <v>-3895828</v>
      </c>
      <c r="AK28" s="44">
        <v>58</v>
      </c>
      <c r="AL28" s="45" t="s">
        <v>228</v>
      </c>
      <c r="AM28" s="44">
        <v>2014</v>
      </c>
      <c r="AN28" s="13">
        <v>34975</v>
      </c>
      <c r="AO28" s="13">
        <v>131944</v>
      </c>
      <c r="AP28" s="13">
        <v>35394</v>
      </c>
      <c r="AQ28" s="56">
        <v>0.79800000000000004</v>
      </c>
      <c r="AR28" s="13">
        <v>44134</v>
      </c>
      <c r="AS28" s="13">
        <v>11839</v>
      </c>
      <c r="AT28" s="13">
        <v>226</v>
      </c>
      <c r="AU28" s="13">
        <v>238</v>
      </c>
      <c r="AV28" s="13">
        <v>0</v>
      </c>
      <c r="AW28" s="13">
        <v>0</v>
      </c>
      <c r="AY28" s="44">
        <v>58</v>
      </c>
      <c r="AZ28" s="45" t="s">
        <v>228</v>
      </c>
      <c r="BA28" s="44">
        <v>6010</v>
      </c>
      <c r="BB28" s="44">
        <v>2014</v>
      </c>
      <c r="BC28">
        <v>5901</v>
      </c>
      <c r="BD28" s="74"/>
      <c r="BE28" s="69"/>
      <c r="BF28" s="70"/>
      <c r="BG28" s="60"/>
    </row>
    <row r="29" spans="1:59" x14ac:dyDescent="0.3">
      <c r="A29" s="44">
        <v>63</v>
      </c>
      <c r="B29" s="45" t="s">
        <v>205</v>
      </c>
      <c r="C29" s="44">
        <v>2014</v>
      </c>
      <c r="D29" s="59">
        <v>607.03</v>
      </c>
      <c r="E29" s="60">
        <v>121213411</v>
      </c>
      <c r="F29" s="60">
        <v>238236895</v>
      </c>
      <c r="G29" s="60">
        <v>359450306</v>
      </c>
      <c r="H29" s="60">
        <v>250583885</v>
      </c>
      <c r="I29" s="60">
        <v>2640881</v>
      </c>
      <c r="J29" s="60">
        <v>7927227</v>
      </c>
      <c r="K29" s="60">
        <v>270260324</v>
      </c>
      <c r="L29" s="60">
        <v>89189982</v>
      </c>
      <c r="M29" s="60">
        <v>702961</v>
      </c>
      <c r="N29" s="60">
        <v>0</v>
      </c>
      <c r="O29" s="60">
        <v>89892943</v>
      </c>
      <c r="P29" s="60">
        <v>38428275</v>
      </c>
      <c r="Q29" s="60">
        <v>16008667</v>
      </c>
      <c r="R29" s="60">
        <v>11895327</v>
      </c>
      <c r="S29" s="60">
        <v>11037394</v>
      </c>
      <c r="T29" s="60">
        <v>1108401</v>
      </c>
      <c r="U29" s="60">
        <v>11745479</v>
      </c>
      <c r="V29" s="60">
        <v>4517535</v>
      </c>
      <c r="W29" s="60">
        <v>1050200</v>
      </c>
      <c r="X29" s="60">
        <v>1166669</v>
      </c>
      <c r="Y29" s="60">
        <v>1272848</v>
      </c>
      <c r="Z29" s="60">
        <v>1993499</v>
      </c>
      <c r="AA29" s="60">
        <v>9108331</v>
      </c>
      <c r="AB29" s="60">
        <v>1106249</v>
      </c>
      <c r="AC29" s="60">
        <v>101330543</v>
      </c>
      <c r="AD29" s="60">
        <v>-11437600</v>
      </c>
      <c r="AE29" s="60">
        <v>1104690</v>
      </c>
      <c r="AF29" s="60">
        <v>-10332910</v>
      </c>
      <c r="AG29" s="60">
        <v>0</v>
      </c>
      <c r="AH29" s="60">
        <v>0</v>
      </c>
      <c r="AI29" s="60">
        <v>-10332910</v>
      </c>
      <c r="AJ29" s="47"/>
      <c r="AK29" s="44">
        <v>63</v>
      </c>
      <c r="AL29" s="45" t="s">
        <v>205</v>
      </c>
      <c r="AM29" s="44">
        <v>2014</v>
      </c>
      <c r="AN29" s="13">
        <v>10620</v>
      </c>
      <c r="AO29" s="13">
        <v>35382</v>
      </c>
      <c r="AP29" s="13">
        <v>11726</v>
      </c>
      <c r="AQ29" s="56">
        <v>0.73719999999999997</v>
      </c>
      <c r="AR29" s="13">
        <v>11188</v>
      </c>
      <c r="AS29" s="13">
        <v>3708</v>
      </c>
      <c r="AT29" s="13">
        <v>140</v>
      </c>
      <c r="AU29" s="13">
        <v>105</v>
      </c>
      <c r="AV29" s="13">
        <v>0</v>
      </c>
      <c r="AW29" s="13">
        <v>26</v>
      </c>
      <c r="AY29" s="44">
        <v>63</v>
      </c>
      <c r="AZ29" s="45" t="s">
        <v>205</v>
      </c>
      <c r="BA29" s="44">
        <v>6010</v>
      </c>
      <c r="BB29" s="44">
        <v>2014</v>
      </c>
      <c r="BC29">
        <v>1460</v>
      </c>
      <c r="BD29" s="74"/>
      <c r="BE29" s="69"/>
      <c r="BF29" s="70"/>
      <c r="BG29" s="60"/>
    </row>
    <row r="30" spans="1:59" x14ac:dyDescent="0.3">
      <c r="A30" s="44">
        <v>78</v>
      </c>
      <c r="B30" s="45" t="s">
        <v>277</v>
      </c>
      <c r="C30" s="44">
        <v>2014</v>
      </c>
      <c r="D30" s="59">
        <v>424.48</v>
      </c>
      <c r="E30" s="60">
        <v>61038875</v>
      </c>
      <c r="F30" s="60">
        <v>105045136</v>
      </c>
      <c r="G30" s="60">
        <v>166084011</v>
      </c>
      <c r="H30" s="60">
        <v>89270364</v>
      </c>
      <c r="I30" s="60">
        <v>3990999</v>
      </c>
      <c r="J30" s="60">
        <v>467830</v>
      </c>
      <c r="K30" s="60">
        <v>99462994</v>
      </c>
      <c r="L30" s="60">
        <v>66621017</v>
      </c>
      <c r="M30" s="60">
        <v>2646717</v>
      </c>
      <c r="N30" s="60">
        <v>1838258</v>
      </c>
      <c r="O30" s="60">
        <v>71105992</v>
      </c>
      <c r="P30" s="60">
        <v>31214278</v>
      </c>
      <c r="Q30" s="60">
        <v>7597498</v>
      </c>
      <c r="R30" s="60">
        <v>4583681</v>
      </c>
      <c r="S30" s="60">
        <v>8661382</v>
      </c>
      <c r="T30" s="60">
        <v>526441</v>
      </c>
      <c r="U30" s="60">
        <v>5520289</v>
      </c>
      <c r="V30" s="60">
        <v>4132982</v>
      </c>
      <c r="W30" s="60">
        <v>751700</v>
      </c>
      <c r="X30" s="60">
        <v>598289</v>
      </c>
      <c r="Y30" s="60">
        <v>620129</v>
      </c>
      <c r="Z30" s="60">
        <v>741220</v>
      </c>
      <c r="AA30" s="60">
        <v>5733801</v>
      </c>
      <c r="AB30" s="60">
        <v>852530</v>
      </c>
      <c r="AC30" s="60">
        <v>65800419</v>
      </c>
      <c r="AD30" s="60">
        <v>5305573</v>
      </c>
      <c r="AE30" s="60">
        <v>636598</v>
      </c>
      <c r="AF30" s="60">
        <v>5942171</v>
      </c>
      <c r="AG30" s="60">
        <v>0</v>
      </c>
      <c r="AH30" s="60">
        <v>0</v>
      </c>
      <c r="AI30" s="60">
        <v>5942171</v>
      </c>
      <c r="AJ30" s="47"/>
      <c r="AK30" s="44">
        <v>78</v>
      </c>
      <c r="AL30" s="45" t="s">
        <v>277</v>
      </c>
      <c r="AM30" s="44">
        <v>2014</v>
      </c>
      <c r="AN30" s="13">
        <v>5534</v>
      </c>
      <c r="AO30" s="13">
        <v>21063</v>
      </c>
      <c r="AP30" s="13">
        <v>7714</v>
      </c>
      <c r="AQ30" s="56">
        <v>0.52500000000000002</v>
      </c>
      <c r="AR30" s="13">
        <v>7741</v>
      </c>
      <c r="AS30" s="13">
        <v>2835</v>
      </c>
      <c r="AT30" s="13">
        <v>50</v>
      </c>
      <c r="AU30" s="13">
        <v>49</v>
      </c>
      <c r="AV30" s="13">
        <v>0</v>
      </c>
      <c r="AW30" s="13">
        <v>0</v>
      </c>
      <c r="AY30" s="44">
        <v>78</v>
      </c>
      <c r="AZ30" s="45" t="s">
        <v>277</v>
      </c>
      <c r="BA30" s="44">
        <v>6010</v>
      </c>
      <c r="BB30" s="44">
        <v>2014</v>
      </c>
      <c r="BC30">
        <v>2072</v>
      </c>
      <c r="BD30" s="68"/>
      <c r="BE30" s="69"/>
      <c r="BF30" s="70"/>
      <c r="BG30" s="60"/>
    </row>
    <row r="31" spans="1:59" x14ac:dyDescent="0.3">
      <c r="A31" s="44">
        <v>79</v>
      </c>
      <c r="B31" s="45" t="s">
        <v>215</v>
      </c>
      <c r="C31" s="44">
        <v>2014</v>
      </c>
      <c r="D31" s="59">
        <v>131.99</v>
      </c>
      <c r="E31" s="60">
        <v>6048062</v>
      </c>
      <c r="F31" s="60">
        <v>24954314</v>
      </c>
      <c r="G31" s="60">
        <v>31002376</v>
      </c>
      <c r="H31" s="60">
        <v>10190992</v>
      </c>
      <c r="I31" s="60">
        <v>86569</v>
      </c>
      <c r="J31" s="60">
        <v>742275</v>
      </c>
      <c r="K31" s="60">
        <v>11390060</v>
      </c>
      <c r="L31" s="60">
        <v>19612316</v>
      </c>
      <c r="M31" s="60">
        <v>221927</v>
      </c>
      <c r="N31" s="60">
        <v>1957924</v>
      </c>
      <c r="O31" s="60">
        <v>21792167</v>
      </c>
      <c r="P31" s="60">
        <v>9348186</v>
      </c>
      <c r="Q31" s="60">
        <v>2938840</v>
      </c>
      <c r="R31" s="60">
        <v>1747489</v>
      </c>
      <c r="S31" s="60">
        <v>2455533</v>
      </c>
      <c r="T31" s="60">
        <v>403761</v>
      </c>
      <c r="U31" s="60">
        <v>1451224</v>
      </c>
      <c r="V31" s="60">
        <v>1154841</v>
      </c>
      <c r="W31" s="60">
        <v>54574</v>
      </c>
      <c r="X31" s="60">
        <v>239998</v>
      </c>
      <c r="Y31" s="60">
        <v>101137</v>
      </c>
      <c r="Z31" s="60">
        <v>384824</v>
      </c>
      <c r="AA31" s="60">
        <v>370224</v>
      </c>
      <c r="AB31" s="60">
        <v>747034</v>
      </c>
      <c r="AC31" s="60">
        <v>21027441</v>
      </c>
      <c r="AD31" s="60">
        <v>764726</v>
      </c>
      <c r="AE31" s="60">
        <v>430675</v>
      </c>
      <c r="AF31" s="60">
        <v>1195401</v>
      </c>
      <c r="AG31" s="60">
        <v>0</v>
      </c>
      <c r="AH31" s="60">
        <v>0</v>
      </c>
      <c r="AI31" s="60">
        <v>1195401</v>
      </c>
      <c r="AJ31" s="47"/>
      <c r="AK31" s="44">
        <v>79</v>
      </c>
      <c r="AL31" s="45" t="s">
        <v>215</v>
      </c>
      <c r="AM31" s="44">
        <v>2014</v>
      </c>
      <c r="AN31" s="13">
        <v>5958</v>
      </c>
      <c r="AO31" s="13">
        <v>8099</v>
      </c>
      <c r="AP31" s="13">
        <v>8099</v>
      </c>
      <c r="AQ31" s="56">
        <v>0.73570000000000002</v>
      </c>
      <c r="AR31" s="13">
        <v>1124</v>
      </c>
      <c r="AS31" s="13">
        <v>1124</v>
      </c>
      <c r="AT31" s="13">
        <v>25</v>
      </c>
      <c r="AU31" s="13">
        <v>25</v>
      </c>
      <c r="AV31" s="13">
        <v>0</v>
      </c>
      <c r="AW31" s="13">
        <v>0</v>
      </c>
      <c r="AY31" s="44">
        <v>79</v>
      </c>
      <c r="AZ31" s="45" t="s">
        <v>215</v>
      </c>
      <c r="BA31" s="44">
        <v>6010</v>
      </c>
      <c r="BB31" s="44">
        <v>2014</v>
      </c>
      <c r="BC31">
        <v>0</v>
      </c>
      <c r="BD31" s="68"/>
      <c r="BE31" s="69"/>
      <c r="BF31" s="70"/>
      <c r="BG31" s="60"/>
    </row>
    <row r="32" spans="1:59" x14ac:dyDescent="0.3">
      <c r="A32" s="44">
        <v>80</v>
      </c>
      <c r="B32" s="45" t="s">
        <v>278</v>
      </c>
      <c r="C32" s="44">
        <v>2014</v>
      </c>
      <c r="D32" s="59">
        <v>66.58</v>
      </c>
      <c r="E32" s="60">
        <v>2733752</v>
      </c>
      <c r="F32" s="60">
        <v>2344204</v>
      </c>
      <c r="G32" s="60">
        <v>5077956</v>
      </c>
      <c r="H32" s="60">
        <v>-1566526</v>
      </c>
      <c r="I32" s="60">
        <v>31145</v>
      </c>
      <c r="J32" s="60">
        <v>0</v>
      </c>
      <c r="K32" s="60">
        <v>-1518617</v>
      </c>
      <c r="L32" s="60">
        <v>6596573</v>
      </c>
      <c r="M32" s="60">
        <v>27671</v>
      </c>
      <c r="N32" s="60">
        <v>543842</v>
      </c>
      <c r="O32" s="60">
        <v>7168086</v>
      </c>
      <c r="P32" s="60">
        <v>3352724</v>
      </c>
      <c r="Q32" s="60">
        <v>871611</v>
      </c>
      <c r="R32" s="60">
        <v>781283</v>
      </c>
      <c r="S32" s="60">
        <v>511402</v>
      </c>
      <c r="T32" s="60">
        <v>202063</v>
      </c>
      <c r="U32" s="60">
        <v>636418</v>
      </c>
      <c r="V32" s="60">
        <v>871525</v>
      </c>
      <c r="W32" s="60">
        <v>16981</v>
      </c>
      <c r="X32" s="60">
        <v>56204</v>
      </c>
      <c r="Y32" s="60">
        <v>35646</v>
      </c>
      <c r="Z32" s="60">
        <v>100267</v>
      </c>
      <c r="AA32" s="60">
        <v>16764</v>
      </c>
      <c r="AB32" s="60">
        <v>189295</v>
      </c>
      <c r="AC32" s="60">
        <v>7625419</v>
      </c>
      <c r="AD32" s="60">
        <v>-457333</v>
      </c>
      <c r="AE32" s="60">
        <v>67512</v>
      </c>
      <c r="AF32" s="60">
        <v>-389821</v>
      </c>
      <c r="AG32" s="60">
        <v>0</v>
      </c>
      <c r="AH32" s="60">
        <v>0</v>
      </c>
      <c r="AI32" s="60">
        <v>-389821</v>
      </c>
      <c r="AJ32" s="47"/>
      <c r="AK32" s="44">
        <v>80</v>
      </c>
      <c r="AL32" s="45" t="s">
        <v>278</v>
      </c>
      <c r="AM32" s="44">
        <v>2014</v>
      </c>
      <c r="AN32" s="13">
        <v>63</v>
      </c>
      <c r="AO32" s="13">
        <v>94</v>
      </c>
      <c r="AP32" s="13">
        <v>56</v>
      </c>
      <c r="AQ32" s="56">
        <v>1.1084000000000001</v>
      </c>
      <c r="AR32" s="13">
        <v>10</v>
      </c>
      <c r="AS32" s="13">
        <v>6</v>
      </c>
      <c r="AT32" s="13">
        <v>25</v>
      </c>
      <c r="AU32" s="13">
        <v>25</v>
      </c>
      <c r="AV32" s="13">
        <v>0</v>
      </c>
      <c r="AW32" s="13">
        <v>0</v>
      </c>
      <c r="AY32" s="44">
        <v>80</v>
      </c>
      <c r="AZ32" s="45" t="s">
        <v>278</v>
      </c>
      <c r="BA32" s="44">
        <v>6010</v>
      </c>
      <c r="BB32" s="44">
        <v>2014</v>
      </c>
      <c r="BC32">
        <v>0</v>
      </c>
      <c r="BD32" s="68"/>
      <c r="BE32" s="69"/>
      <c r="BF32" s="70"/>
      <c r="BG32" s="60"/>
    </row>
    <row r="33" spans="1:59" x14ac:dyDescent="0.3">
      <c r="A33" s="44">
        <v>81</v>
      </c>
      <c r="B33" s="45" t="s">
        <v>279</v>
      </c>
      <c r="C33" s="44">
        <v>2014</v>
      </c>
      <c r="D33" s="59">
        <v>2556.44</v>
      </c>
      <c r="E33" s="60">
        <v>858526991</v>
      </c>
      <c r="F33" s="60">
        <v>744495255</v>
      </c>
      <c r="G33" s="60">
        <v>1603022246</v>
      </c>
      <c r="H33" s="60">
        <v>1102812003</v>
      </c>
      <c r="I33" s="60">
        <v>24618051</v>
      </c>
      <c r="J33" s="60">
        <v>16248184</v>
      </c>
      <c r="K33" s="60">
        <v>1177685956.22</v>
      </c>
      <c r="L33" s="60">
        <v>425336289.77999997</v>
      </c>
      <c r="M33" s="60">
        <v>4542361</v>
      </c>
      <c r="N33" s="60">
        <v>0</v>
      </c>
      <c r="O33" s="60">
        <v>429878650.77999997</v>
      </c>
      <c r="P33" s="60">
        <v>148171317</v>
      </c>
      <c r="Q33" s="60">
        <v>40075704</v>
      </c>
      <c r="R33" s="60">
        <v>9651596</v>
      </c>
      <c r="S33" s="60">
        <v>44486267</v>
      </c>
      <c r="T33" s="60">
        <v>3372757</v>
      </c>
      <c r="U33" s="60">
        <v>78097296</v>
      </c>
      <c r="V33" s="60">
        <v>23719222</v>
      </c>
      <c r="W33" s="60">
        <v>5272587</v>
      </c>
      <c r="X33" s="60">
        <v>3488886</v>
      </c>
      <c r="Y33" s="60">
        <v>4709208</v>
      </c>
      <c r="Z33" s="60">
        <v>15354489</v>
      </c>
      <c r="AA33" s="60">
        <v>34007718.219999999</v>
      </c>
      <c r="AB33" s="60">
        <v>7179769</v>
      </c>
      <c r="AC33" s="60">
        <v>383579098</v>
      </c>
      <c r="AD33" s="60">
        <v>46299552.780000001</v>
      </c>
      <c r="AE33" s="60">
        <v>0</v>
      </c>
      <c r="AF33" s="60">
        <v>46299552.780000001</v>
      </c>
      <c r="AG33" s="60">
        <v>0</v>
      </c>
      <c r="AH33" s="60">
        <v>0</v>
      </c>
      <c r="AI33" s="60">
        <v>46299552.780000001</v>
      </c>
      <c r="AJ33" s="47"/>
      <c r="AK33" s="44">
        <v>81</v>
      </c>
      <c r="AL33" s="45" t="s">
        <v>279</v>
      </c>
      <c r="AM33" s="44">
        <v>2014</v>
      </c>
      <c r="AN33" s="13">
        <v>25027</v>
      </c>
      <c r="AO33" s="13">
        <v>134103</v>
      </c>
      <c r="AP33" s="13">
        <v>29156</v>
      </c>
      <c r="AQ33" s="56">
        <v>0.85840000000000005</v>
      </c>
      <c r="AR33" s="13">
        <v>71821</v>
      </c>
      <c r="AS33" s="13">
        <v>15615</v>
      </c>
      <c r="AT33" s="13">
        <v>286</v>
      </c>
      <c r="AU33" s="13">
        <v>282</v>
      </c>
      <c r="AV33" s="13">
        <v>0</v>
      </c>
      <c r="AW33" s="13">
        <v>0</v>
      </c>
      <c r="AY33" s="44">
        <v>81</v>
      </c>
      <c r="AZ33" s="45" t="s">
        <v>279</v>
      </c>
      <c r="BA33" s="44">
        <v>6010</v>
      </c>
      <c r="BB33" s="44">
        <v>2014</v>
      </c>
      <c r="BC33">
        <v>12701</v>
      </c>
      <c r="BD33" s="71"/>
      <c r="BE33" s="69"/>
      <c r="BF33" s="70"/>
      <c r="BG33" s="60"/>
    </row>
    <row r="34" spans="1:59" x14ac:dyDescent="0.3">
      <c r="A34" s="44">
        <v>82</v>
      </c>
      <c r="B34" s="45" t="s">
        <v>204</v>
      </c>
      <c r="C34" s="44">
        <v>2014</v>
      </c>
      <c r="D34" s="59">
        <v>65.36</v>
      </c>
      <c r="E34" s="60">
        <v>2179965</v>
      </c>
      <c r="F34" s="60">
        <v>4021314</v>
      </c>
      <c r="G34" s="60">
        <v>6201279</v>
      </c>
      <c r="H34" s="60">
        <v>409623</v>
      </c>
      <c r="I34" s="60">
        <v>9847</v>
      </c>
      <c r="J34" s="60">
        <v>389577</v>
      </c>
      <c r="K34" s="60">
        <v>824227</v>
      </c>
      <c r="L34" s="60">
        <v>5377052</v>
      </c>
      <c r="M34" s="60">
        <v>-8896</v>
      </c>
      <c r="N34" s="60">
        <v>170911</v>
      </c>
      <c r="O34" s="60">
        <v>5539067</v>
      </c>
      <c r="P34" s="60">
        <v>3023069</v>
      </c>
      <c r="Q34" s="60">
        <v>1229636</v>
      </c>
      <c r="R34" s="60">
        <v>667267</v>
      </c>
      <c r="S34" s="60">
        <v>459821</v>
      </c>
      <c r="T34" s="60">
        <v>159962</v>
      </c>
      <c r="U34" s="60">
        <v>99741</v>
      </c>
      <c r="V34" s="60">
        <v>140940</v>
      </c>
      <c r="W34" s="60">
        <v>51739</v>
      </c>
      <c r="X34" s="60">
        <v>85011</v>
      </c>
      <c r="Y34" s="60">
        <v>52455</v>
      </c>
      <c r="Z34" s="60">
        <v>53043</v>
      </c>
      <c r="AA34" s="60">
        <v>15180</v>
      </c>
      <c r="AB34" s="60">
        <v>136038</v>
      </c>
      <c r="AC34" s="60">
        <v>6158722</v>
      </c>
      <c r="AD34" s="60">
        <v>-619655</v>
      </c>
      <c r="AE34" s="60">
        <v>-40</v>
      </c>
      <c r="AF34" s="60">
        <v>-619695</v>
      </c>
      <c r="AG34" s="60">
        <v>0</v>
      </c>
      <c r="AH34" s="60">
        <v>0</v>
      </c>
      <c r="AI34" s="60">
        <v>-619695</v>
      </c>
      <c r="AJ34" s="47"/>
      <c r="AK34" s="44">
        <v>82</v>
      </c>
      <c r="AL34" s="45" t="s">
        <v>204</v>
      </c>
      <c r="AM34" s="44">
        <v>2014</v>
      </c>
      <c r="AN34" s="13">
        <v>137</v>
      </c>
      <c r="AO34" s="13">
        <v>737</v>
      </c>
      <c r="AP34" s="13">
        <v>270</v>
      </c>
      <c r="AQ34" s="56">
        <v>0.5071</v>
      </c>
      <c r="AR34" s="13">
        <v>71</v>
      </c>
      <c r="AS34" s="13">
        <v>26</v>
      </c>
      <c r="AT34" s="13">
        <v>45</v>
      </c>
      <c r="AU34" s="13">
        <v>25</v>
      </c>
      <c r="AV34" s="13">
        <v>0</v>
      </c>
      <c r="AW34" s="13">
        <v>0</v>
      </c>
      <c r="AY34" s="44">
        <v>82</v>
      </c>
      <c r="AZ34" s="45" t="s">
        <v>204</v>
      </c>
      <c r="BA34" s="44">
        <v>6010</v>
      </c>
      <c r="BB34" s="44">
        <v>2014</v>
      </c>
      <c r="BC34">
        <v>0</v>
      </c>
      <c r="BD34" s="71"/>
      <c r="BE34" s="69"/>
      <c r="BF34" s="70"/>
      <c r="BG34" s="60"/>
    </row>
    <row r="35" spans="1:59" x14ac:dyDescent="0.3">
      <c r="A35" s="44">
        <v>84</v>
      </c>
      <c r="B35" s="45" t="s">
        <v>245</v>
      </c>
      <c r="C35" s="44">
        <v>2014</v>
      </c>
      <c r="D35" s="59">
        <v>2698.89</v>
      </c>
      <c r="E35" s="60">
        <v>1088431932</v>
      </c>
      <c r="F35" s="60">
        <v>657959748</v>
      </c>
      <c r="G35" s="60">
        <v>1746391680</v>
      </c>
      <c r="H35" s="60">
        <v>1090099656</v>
      </c>
      <c r="I35" s="60">
        <v>33813562</v>
      </c>
      <c r="J35" s="60">
        <v>0</v>
      </c>
      <c r="K35" s="60">
        <v>1135395266</v>
      </c>
      <c r="L35" s="60">
        <v>610996414</v>
      </c>
      <c r="M35" s="60">
        <v>27287566</v>
      </c>
      <c r="N35" s="60">
        <v>0</v>
      </c>
      <c r="O35" s="60">
        <v>638283980</v>
      </c>
      <c r="P35" s="60">
        <v>203269096</v>
      </c>
      <c r="Q35" s="60">
        <v>19177019</v>
      </c>
      <c r="R35" s="60">
        <v>31604701</v>
      </c>
      <c r="S35" s="60">
        <v>86548149</v>
      </c>
      <c r="T35" s="60">
        <v>6157248</v>
      </c>
      <c r="U35" s="60">
        <v>32984832</v>
      </c>
      <c r="V35" s="60">
        <v>35439241</v>
      </c>
      <c r="W35" s="60">
        <v>9109548</v>
      </c>
      <c r="X35" s="60">
        <v>0</v>
      </c>
      <c r="Y35" s="60">
        <v>11758125</v>
      </c>
      <c r="Z35" s="60">
        <v>21721554</v>
      </c>
      <c r="AA35" s="60">
        <v>11482048</v>
      </c>
      <c r="AB35" s="60">
        <v>138712872</v>
      </c>
      <c r="AC35" s="60">
        <v>596482385</v>
      </c>
      <c r="AD35" s="60">
        <v>41801595</v>
      </c>
      <c r="AE35" s="60">
        <v>0</v>
      </c>
      <c r="AF35" s="60">
        <v>41801595</v>
      </c>
      <c r="AG35" s="60">
        <v>0</v>
      </c>
      <c r="AH35" s="60">
        <v>0</v>
      </c>
      <c r="AI35" s="60">
        <v>41801595</v>
      </c>
      <c r="AJ35" s="47"/>
      <c r="AK35" s="44">
        <v>84</v>
      </c>
      <c r="AL35" s="45" t="s">
        <v>245</v>
      </c>
      <c r="AM35" s="44">
        <v>2014</v>
      </c>
      <c r="AN35" s="13">
        <v>44491</v>
      </c>
      <c r="AO35" s="13">
        <v>204492</v>
      </c>
      <c r="AP35" s="13">
        <v>39008</v>
      </c>
      <c r="AQ35" s="56">
        <v>0.96660000000000001</v>
      </c>
      <c r="AR35" s="13">
        <v>126806</v>
      </c>
      <c r="AS35" s="13">
        <v>24189</v>
      </c>
      <c r="AT35" s="13">
        <v>501</v>
      </c>
      <c r="AU35" s="13">
        <v>501</v>
      </c>
      <c r="AV35" s="13">
        <v>0</v>
      </c>
      <c r="AW35" s="13">
        <v>14</v>
      </c>
      <c r="AY35" s="44">
        <v>84</v>
      </c>
      <c r="AZ35" s="45" t="s">
        <v>245</v>
      </c>
      <c r="BA35" s="44">
        <v>6010</v>
      </c>
      <c r="BB35" s="44">
        <v>2014</v>
      </c>
      <c r="BC35">
        <v>21441</v>
      </c>
      <c r="BD35" s="68"/>
      <c r="BE35" s="72"/>
      <c r="BF35" s="70"/>
      <c r="BG35" s="60"/>
    </row>
    <row r="36" spans="1:59" x14ac:dyDescent="0.3">
      <c r="A36" s="44">
        <v>85</v>
      </c>
      <c r="B36" s="45" t="s">
        <v>259</v>
      </c>
      <c r="C36" s="44">
        <v>2014</v>
      </c>
      <c r="D36" s="59">
        <v>424.25</v>
      </c>
      <c r="E36" s="60">
        <v>30726302</v>
      </c>
      <c r="F36" s="60">
        <v>120192792</v>
      </c>
      <c r="G36" s="60">
        <v>150919094</v>
      </c>
      <c r="H36" s="60">
        <v>63994130</v>
      </c>
      <c r="I36" s="60">
        <v>2719948</v>
      </c>
      <c r="J36" s="60">
        <v>10118798</v>
      </c>
      <c r="K36" s="60">
        <v>80447204</v>
      </c>
      <c r="L36" s="60">
        <v>70471890</v>
      </c>
      <c r="M36" s="60">
        <v>5075524</v>
      </c>
      <c r="N36" s="60">
        <v>563732</v>
      </c>
      <c r="O36" s="60">
        <v>76111146</v>
      </c>
      <c r="P36" s="60">
        <v>37131995</v>
      </c>
      <c r="Q36" s="60">
        <v>8792101</v>
      </c>
      <c r="R36" s="60">
        <v>4141699</v>
      </c>
      <c r="S36" s="60">
        <v>9778668</v>
      </c>
      <c r="T36" s="60">
        <v>898142</v>
      </c>
      <c r="U36" s="60">
        <v>4016042</v>
      </c>
      <c r="V36" s="60">
        <v>4137171</v>
      </c>
      <c r="W36" s="60">
        <v>1193693</v>
      </c>
      <c r="X36" s="60">
        <v>629145</v>
      </c>
      <c r="Y36" s="60">
        <v>594853</v>
      </c>
      <c r="Z36" s="60">
        <v>452744</v>
      </c>
      <c r="AA36" s="60">
        <v>3614328</v>
      </c>
      <c r="AB36" s="60">
        <v>2405989</v>
      </c>
      <c r="AC36" s="60">
        <v>74172242</v>
      </c>
      <c r="AD36" s="60">
        <v>1938904</v>
      </c>
      <c r="AE36" s="60">
        <v>355851</v>
      </c>
      <c r="AF36" s="60">
        <v>2294755</v>
      </c>
      <c r="AG36" s="60">
        <v>0</v>
      </c>
      <c r="AH36" s="60">
        <v>0</v>
      </c>
      <c r="AI36" s="60">
        <v>2294755</v>
      </c>
      <c r="AJ36" s="47"/>
      <c r="AK36" s="44">
        <v>85</v>
      </c>
      <c r="AL36" s="45" t="s">
        <v>259</v>
      </c>
      <c r="AM36" s="44">
        <v>2014</v>
      </c>
      <c r="AN36" s="13">
        <v>5349</v>
      </c>
      <c r="AO36" s="13">
        <v>18011</v>
      </c>
      <c r="AP36" s="13">
        <v>6444</v>
      </c>
      <c r="AQ36" s="56">
        <v>0.76470000000000005</v>
      </c>
      <c r="AR36" s="13">
        <v>3667</v>
      </c>
      <c r="AS36" s="13">
        <v>1312</v>
      </c>
      <c r="AT36" s="13">
        <v>42</v>
      </c>
      <c r="AU36" s="13">
        <v>25</v>
      </c>
      <c r="AV36" s="13">
        <v>5</v>
      </c>
      <c r="AW36" s="13">
        <v>0</v>
      </c>
      <c r="AY36" s="44">
        <v>85</v>
      </c>
      <c r="AZ36" s="45" t="s">
        <v>259</v>
      </c>
      <c r="BA36" s="44">
        <v>6010</v>
      </c>
      <c r="BB36" s="44">
        <v>2014</v>
      </c>
      <c r="BC36">
        <v>235</v>
      </c>
      <c r="BD36" s="68"/>
      <c r="BE36" s="69"/>
      <c r="BF36" s="70"/>
      <c r="BG36" s="60"/>
    </row>
    <row r="37" spans="1:59" x14ac:dyDescent="0.3">
      <c r="A37" s="44">
        <v>96</v>
      </c>
      <c r="B37" s="45" t="s">
        <v>219</v>
      </c>
      <c r="C37" s="44">
        <v>2014</v>
      </c>
      <c r="D37" s="59">
        <v>109.24</v>
      </c>
      <c r="E37" s="60">
        <v>5859272</v>
      </c>
      <c r="F37" s="60">
        <v>18451910</v>
      </c>
      <c r="G37" s="60">
        <v>24311182</v>
      </c>
      <c r="H37" s="60">
        <v>7236352</v>
      </c>
      <c r="I37" s="60">
        <v>167995</v>
      </c>
      <c r="J37" s="60">
        <v>279602</v>
      </c>
      <c r="K37" s="60">
        <v>8930528</v>
      </c>
      <c r="L37" s="60">
        <v>15380654</v>
      </c>
      <c r="M37" s="60">
        <v>257306</v>
      </c>
      <c r="N37" s="60">
        <v>506715</v>
      </c>
      <c r="O37" s="60">
        <v>16144675</v>
      </c>
      <c r="P37" s="60">
        <v>7516470</v>
      </c>
      <c r="Q37" s="60">
        <v>1674552</v>
      </c>
      <c r="R37" s="60">
        <v>1236264</v>
      </c>
      <c r="S37" s="60">
        <v>1241386</v>
      </c>
      <c r="T37" s="60">
        <v>222015</v>
      </c>
      <c r="U37" s="60">
        <v>1761111</v>
      </c>
      <c r="V37" s="60">
        <v>1860943</v>
      </c>
      <c r="W37" s="60">
        <v>39312</v>
      </c>
      <c r="X37" s="60">
        <v>116240</v>
      </c>
      <c r="Y37" s="60">
        <v>353489</v>
      </c>
      <c r="Z37" s="60">
        <v>1034994</v>
      </c>
      <c r="AA37" s="60">
        <v>1246579</v>
      </c>
      <c r="AB37" s="60">
        <v>72762</v>
      </c>
      <c r="AC37" s="60">
        <v>17129538</v>
      </c>
      <c r="AD37" s="60">
        <v>-984863</v>
      </c>
      <c r="AE37" s="60">
        <v>60409</v>
      </c>
      <c r="AF37" s="60">
        <v>-924454</v>
      </c>
      <c r="AG37" s="60">
        <v>0</v>
      </c>
      <c r="AH37" s="60">
        <v>0</v>
      </c>
      <c r="AI37" s="60">
        <v>-924454</v>
      </c>
      <c r="AJ37" s="47"/>
      <c r="AK37" s="44">
        <v>96</v>
      </c>
      <c r="AL37" s="45" t="s">
        <v>219</v>
      </c>
      <c r="AM37" s="44">
        <v>2014</v>
      </c>
      <c r="AN37" s="13">
        <v>939</v>
      </c>
      <c r="AO37" s="13">
        <v>4477</v>
      </c>
      <c r="AP37" s="13">
        <v>1754</v>
      </c>
      <c r="AQ37" s="56">
        <v>0.53559999999999997</v>
      </c>
      <c r="AR37" s="13">
        <v>753</v>
      </c>
      <c r="AS37" s="13">
        <v>295</v>
      </c>
      <c r="AT37" s="13">
        <v>32</v>
      </c>
      <c r="AU37" s="13">
        <v>25</v>
      </c>
      <c r="AV37" s="13">
        <v>6</v>
      </c>
      <c r="AW37" s="13">
        <v>0</v>
      </c>
      <c r="AY37" s="44">
        <v>96</v>
      </c>
      <c r="AZ37" s="45" t="s">
        <v>219</v>
      </c>
      <c r="BA37" s="44">
        <v>6010</v>
      </c>
      <c r="BB37" s="44">
        <v>2014</v>
      </c>
      <c r="BC37">
        <v>5</v>
      </c>
      <c r="BD37" s="68"/>
      <c r="BE37" s="69"/>
      <c r="BF37" s="70"/>
      <c r="BG37" s="60"/>
    </row>
    <row r="38" spans="1:59" x14ac:dyDescent="0.3">
      <c r="A38" s="44">
        <v>102</v>
      </c>
      <c r="B38" s="45" t="s">
        <v>246</v>
      </c>
      <c r="C38" s="44">
        <v>2014</v>
      </c>
      <c r="D38" s="59">
        <v>544.1</v>
      </c>
      <c r="E38" s="60">
        <v>312762019</v>
      </c>
      <c r="F38" s="60">
        <v>263008458</v>
      </c>
      <c r="G38" s="60">
        <v>575770477</v>
      </c>
      <c r="H38" s="60">
        <v>452802702</v>
      </c>
      <c r="I38" s="60">
        <v>3931438</v>
      </c>
      <c r="J38" s="60">
        <v>0</v>
      </c>
      <c r="K38" s="60">
        <v>462097447</v>
      </c>
      <c r="L38" s="60">
        <v>113673030</v>
      </c>
      <c r="M38" s="60">
        <v>680698</v>
      </c>
      <c r="N38" s="60">
        <v>0</v>
      </c>
      <c r="O38" s="60">
        <v>114353728</v>
      </c>
      <c r="P38" s="60">
        <v>37447539</v>
      </c>
      <c r="Q38" s="60">
        <v>9747605</v>
      </c>
      <c r="R38" s="60">
        <v>4102813</v>
      </c>
      <c r="S38" s="60">
        <v>19478143</v>
      </c>
      <c r="T38" s="60">
        <v>1480032</v>
      </c>
      <c r="U38" s="60">
        <v>11330337</v>
      </c>
      <c r="V38" s="60">
        <v>5168578</v>
      </c>
      <c r="W38" s="60">
        <v>1777554</v>
      </c>
      <c r="X38" s="60">
        <v>1827764</v>
      </c>
      <c r="Y38" s="60">
        <v>5348186</v>
      </c>
      <c r="Z38" s="60">
        <v>170964</v>
      </c>
      <c r="AA38" s="60">
        <v>5363307</v>
      </c>
      <c r="AB38" s="60">
        <v>6756418</v>
      </c>
      <c r="AC38" s="60">
        <v>104635933</v>
      </c>
      <c r="AD38" s="60">
        <v>9717795</v>
      </c>
      <c r="AE38" s="60">
        <v>0</v>
      </c>
      <c r="AF38" s="60">
        <v>9717795</v>
      </c>
      <c r="AG38" s="60">
        <v>0</v>
      </c>
      <c r="AH38" s="60">
        <v>0</v>
      </c>
      <c r="AI38" s="60">
        <v>9717795</v>
      </c>
      <c r="AJ38" s="47"/>
      <c r="AK38" s="44">
        <v>102</v>
      </c>
      <c r="AL38" s="45" t="s">
        <v>246</v>
      </c>
      <c r="AM38" s="44">
        <v>2014</v>
      </c>
      <c r="AN38" s="13">
        <v>11248</v>
      </c>
      <c r="AO38" s="13">
        <v>37824</v>
      </c>
      <c r="AP38" s="13">
        <v>8507</v>
      </c>
      <c r="AQ38" s="56">
        <v>1.3222</v>
      </c>
      <c r="AR38" s="13">
        <v>20546</v>
      </c>
      <c r="AS38" s="13">
        <v>4621</v>
      </c>
      <c r="AT38" s="13">
        <v>214</v>
      </c>
      <c r="AU38" s="13">
        <v>118</v>
      </c>
      <c r="AV38" s="13">
        <v>0</v>
      </c>
      <c r="AW38" s="13">
        <v>0</v>
      </c>
      <c r="AY38" s="44">
        <v>102</v>
      </c>
      <c r="AZ38" s="45" t="s">
        <v>246</v>
      </c>
      <c r="BA38" s="44">
        <v>6010</v>
      </c>
      <c r="BB38" s="44">
        <v>2014</v>
      </c>
      <c r="BC38">
        <v>2135</v>
      </c>
      <c r="BD38" s="68"/>
      <c r="BE38" s="69"/>
      <c r="BF38" s="70"/>
      <c r="BG38" s="60"/>
    </row>
    <row r="39" spans="1:59" x14ac:dyDescent="0.3">
      <c r="A39" s="44">
        <v>104</v>
      </c>
      <c r="B39" s="45" t="s">
        <v>222</v>
      </c>
      <c r="C39" s="44">
        <v>2014</v>
      </c>
      <c r="D39" s="59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47"/>
      <c r="AK39" s="44">
        <v>104</v>
      </c>
      <c r="AL39" s="45" t="s">
        <v>222</v>
      </c>
      <c r="AM39" s="44"/>
      <c r="AN39" s="13"/>
      <c r="AO39" s="13"/>
      <c r="AP39" s="13"/>
      <c r="AQ39" s="56"/>
      <c r="AR39" s="13"/>
      <c r="AS39" s="13"/>
      <c r="AT39" s="13"/>
      <c r="AU39" s="13"/>
      <c r="AV39" s="13"/>
      <c r="AW39" s="13"/>
      <c r="AY39" s="44">
        <v>104</v>
      </c>
      <c r="AZ39" s="45" t="s">
        <v>222</v>
      </c>
      <c r="BA39" s="44">
        <v>6010</v>
      </c>
      <c r="BB39" s="44">
        <v>2014</v>
      </c>
      <c r="BC39"/>
      <c r="BD39" s="68"/>
      <c r="BE39" s="69"/>
      <c r="BF39" s="70"/>
      <c r="BG39" s="60"/>
    </row>
    <row r="40" spans="1:59" x14ac:dyDescent="0.3">
      <c r="A40" s="44">
        <v>106</v>
      </c>
      <c r="B40" s="45" t="s">
        <v>198</v>
      </c>
      <c r="C40" s="44">
        <v>2014</v>
      </c>
      <c r="D40" s="59">
        <v>272.7</v>
      </c>
      <c r="E40" s="60">
        <v>34582190</v>
      </c>
      <c r="F40" s="60">
        <v>68352061</v>
      </c>
      <c r="G40" s="60">
        <v>102934251</v>
      </c>
      <c r="H40" s="60">
        <v>54571187</v>
      </c>
      <c r="I40" s="60">
        <v>848753</v>
      </c>
      <c r="J40" s="60">
        <v>372423</v>
      </c>
      <c r="K40" s="60">
        <v>60337280</v>
      </c>
      <c r="L40" s="60">
        <v>42596971</v>
      </c>
      <c r="M40" s="60">
        <v>1131312</v>
      </c>
      <c r="N40" s="60">
        <v>1435024</v>
      </c>
      <c r="O40" s="60">
        <v>45163307</v>
      </c>
      <c r="P40" s="60">
        <v>18865875</v>
      </c>
      <c r="Q40" s="60">
        <v>4145255</v>
      </c>
      <c r="R40" s="60">
        <v>752927</v>
      </c>
      <c r="S40" s="60">
        <v>5741172</v>
      </c>
      <c r="T40" s="60">
        <v>618353</v>
      </c>
      <c r="U40" s="60">
        <v>5590843</v>
      </c>
      <c r="V40" s="60">
        <v>4219344</v>
      </c>
      <c r="W40" s="60">
        <v>266624</v>
      </c>
      <c r="X40" s="60">
        <v>562596</v>
      </c>
      <c r="Y40" s="60">
        <v>409990</v>
      </c>
      <c r="Z40" s="60">
        <v>729137</v>
      </c>
      <c r="AA40" s="60">
        <v>4544917</v>
      </c>
      <c r="AB40" s="60">
        <v>310046</v>
      </c>
      <c r="AC40" s="60">
        <v>42212162</v>
      </c>
      <c r="AD40" s="60">
        <v>2951145</v>
      </c>
      <c r="AE40" s="60">
        <v>967131</v>
      </c>
      <c r="AF40" s="60">
        <v>3918276</v>
      </c>
      <c r="AG40" s="60">
        <v>0</v>
      </c>
      <c r="AH40" s="60">
        <v>0</v>
      </c>
      <c r="AI40" s="60">
        <v>3918276</v>
      </c>
      <c r="AJ40" s="47"/>
      <c r="AK40" s="44">
        <v>106</v>
      </c>
      <c r="AL40" s="45" t="s">
        <v>198</v>
      </c>
      <c r="AM40" s="44">
        <v>2014</v>
      </c>
      <c r="AN40" s="13">
        <v>3954</v>
      </c>
      <c r="AO40" s="13">
        <v>15022</v>
      </c>
      <c r="AP40" s="13">
        <v>4756</v>
      </c>
      <c r="AQ40" s="56">
        <v>0.73839999999999995</v>
      </c>
      <c r="AR40" s="13">
        <v>5047</v>
      </c>
      <c r="AS40" s="13">
        <v>1598</v>
      </c>
      <c r="AT40" s="13">
        <v>48</v>
      </c>
      <c r="AU40" s="13">
        <v>48</v>
      </c>
      <c r="AV40" s="13">
        <v>0</v>
      </c>
      <c r="AW40" s="13">
        <v>0</v>
      </c>
      <c r="AY40" s="44">
        <v>106</v>
      </c>
      <c r="AZ40" s="45" t="s">
        <v>198</v>
      </c>
      <c r="BA40" s="44">
        <v>6010</v>
      </c>
      <c r="BB40" s="44">
        <v>2014</v>
      </c>
      <c r="BC40">
        <v>525</v>
      </c>
      <c r="BD40" s="68"/>
      <c r="BE40" s="69"/>
      <c r="BF40" s="70"/>
      <c r="BG40" s="60"/>
    </row>
    <row r="41" spans="1:59" x14ac:dyDescent="0.3">
      <c r="A41" s="44">
        <v>107</v>
      </c>
      <c r="B41" s="45" t="s">
        <v>214</v>
      </c>
      <c r="C41" s="44">
        <v>2014</v>
      </c>
      <c r="D41" s="59">
        <v>177.2</v>
      </c>
      <c r="E41" s="60">
        <v>7149396</v>
      </c>
      <c r="F41" s="60">
        <v>26038404</v>
      </c>
      <c r="G41" s="60">
        <v>33187800</v>
      </c>
      <c r="H41" s="60">
        <v>13164236</v>
      </c>
      <c r="I41" s="60">
        <v>433092</v>
      </c>
      <c r="J41" s="60">
        <v>-300599</v>
      </c>
      <c r="K41" s="60">
        <v>14224750</v>
      </c>
      <c r="L41" s="60">
        <v>18963050</v>
      </c>
      <c r="M41" s="60">
        <v>1205101</v>
      </c>
      <c r="N41" s="60">
        <v>431946</v>
      </c>
      <c r="O41" s="60">
        <v>20600097</v>
      </c>
      <c r="P41" s="60">
        <v>9481474</v>
      </c>
      <c r="Q41" s="60">
        <v>2423107</v>
      </c>
      <c r="R41" s="60">
        <v>2113686</v>
      </c>
      <c r="S41" s="60">
        <v>1291616</v>
      </c>
      <c r="T41" s="60">
        <v>419980</v>
      </c>
      <c r="U41" s="60">
        <v>2277320</v>
      </c>
      <c r="V41" s="60">
        <v>1118006</v>
      </c>
      <c r="W41" s="60">
        <v>353864</v>
      </c>
      <c r="X41" s="60">
        <v>220414</v>
      </c>
      <c r="Y41" s="60">
        <v>0</v>
      </c>
      <c r="Z41" s="60">
        <v>599928</v>
      </c>
      <c r="AA41" s="60">
        <v>928021</v>
      </c>
      <c r="AB41" s="60">
        <v>341639</v>
      </c>
      <c r="AC41" s="60">
        <v>20641034</v>
      </c>
      <c r="AD41" s="60">
        <v>-40937</v>
      </c>
      <c r="AE41" s="60">
        <v>1315213</v>
      </c>
      <c r="AF41" s="60">
        <v>1274276</v>
      </c>
      <c r="AG41" s="60">
        <v>0</v>
      </c>
      <c r="AH41" s="60">
        <v>0</v>
      </c>
      <c r="AI41" s="60">
        <v>1274276</v>
      </c>
      <c r="AJ41" s="47"/>
      <c r="AK41" s="44">
        <v>107</v>
      </c>
      <c r="AL41" s="45" t="s">
        <v>214</v>
      </c>
      <c r="AM41" s="44">
        <v>2014</v>
      </c>
      <c r="AN41" s="13">
        <v>2386</v>
      </c>
      <c r="AO41" s="13">
        <v>6283</v>
      </c>
      <c r="AP41" s="13">
        <v>2749</v>
      </c>
      <c r="AQ41" s="56">
        <v>0.72470000000000001</v>
      </c>
      <c r="AR41" s="13">
        <v>1065</v>
      </c>
      <c r="AS41" s="13">
        <v>466</v>
      </c>
      <c r="AT41" s="13">
        <v>67</v>
      </c>
      <c r="AU41" s="13">
        <v>67</v>
      </c>
      <c r="AV41" s="13">
        <v>42</v>
      </c>
      <c r="AW41" s="13">
        <v>0</v>
      </c>
      <c r="AY41" s="44">
        <v>107</v>
      </c>
      <c r="AZ41" s="45" t="s">
        <v>214</v>
      </c>
      <c r="BA41" s="44">
        <v>6010</v>
      </c>
      <c r="BB41" s="44">
        <v>2014</v>
      </c>
      <c r="BC41">
        <v>0</v>
      </c>
      <c r="BD41" s="74"/>
      <c r="BE41" s="72"/>
      <c r="BF41" s="70"/>
      <c r="BG41" s="60"/>
    </row>
    <row r="42" spans="1:59" x14ac:dyDescent="0.3">
      <c r="A42" s="44">
        <v>108</v>
      </c>
      <c r="B42" s="45" t="s">
        <v>221</v>
      </c>
      <c r="C42" s="44">
        <v>2014</v>
      </c>
      <c r="D42" s="59">
        <v>368.96</v>
      </c>
      <c r="E42" s="60">
        <v>30886028</v>
      </c>
      <c r="F42" s="60">
        <v>84613122</v>
      </c>
      <c r="G42" s="60">
        <v>115499150</v>
      </c>
      <c r="H42" s="60">
        <v>51192427</v>
      </c>
      <c r="I42" s="60">
        <v>1302952</v>
      </c>
      <c r="J42" s="60">
        <v>485420</v>
      </c>
      <c r="K42" s="60">
        <v>54471053</v>
      </c>
      <c r="L42" s="60">
        <v>61028097</v>
      </c>
      <c r="M42" s="60">
        <v>2092254</v>
      </c>
      <c r="N42" s="60">
        <v>0</v>
      </c>
      <c r="O42" s="60">
        <v>63120351</v>
      </c>
      <c r="P42" s="60">
        <v>22918557</v>
      </c>
      <c r="Q42" s="60">
        <v>5341644</v>
      </c>
      <c r="R42" s="60">
        <v>5586082</v>
      </c>
      <c r="S42" s="60">
        <v>12761107</v>
      </c>
      <c r="T42" s="60">
        <v>1261835</v>
      </c>
      <c r="U42" s="60">
        <v>6114474</v>
      </c>
      <c r="V42" s="60">
        <v>2711623</v>
      </c>
      <c r="W42" s="60">
        <v>643470</v>
      </c>
      <c r="X42" s="60">
        <v>528599</v>
      </c>
      <c r="Y42" s="60">
        <v>550487</v>
      </c>
      <c r="Z42" s="60">
        <v>200208</v>
      </c>
      <c r="AA42" s="60">
        <v>1490254</v>
      </c>
      <c r="AB42" s="60">
        <v>1390408</v>
      </c>
      <c r="AC42" s="60">
        <v>60008494</v>
      </c>
      <c r="AD42" s="60">
        <v>3111857</v>
      </c>
      <c r="AE42" s="60">
        <v>1621206</v>
      </c>
      <c r="AF42" s="60">
        <v>4733063</v>
      </c>
      <c r="AG42" s="60">
        <v>0</v>
      </c>
      <c r="AH42" s="60">
        <v>0</v>
      </c>
      <c r="AI42" s="60">
        <v>4733063</v>
      </c>
      <c r="AJ42" s="47"/>
      <c r="AK42" s="44">
        <v>108</v>
      </c>
      <c r="AL42" s="45" t="s">
        <v>221</v>
      </c>
      <c r="AM42" s="44">
        <v>2014</v>
      </c>
      <c r="AN42" s="13">
        <v>5563</v>
      </c>
      <c r="AO42" s="13">
        <v>15564</v>
      </c>
      <c r="AP42" s="13">
        <v>4469</v>
      </c>
      <c r="AQ42" s="56">
        <v>1.2448999999999999</v>
      </c>
      <c r="AR42" s="13">
        <v>4162</v>
      </c>
      <c r="AS42" s="13">
        <v>1195</v>
      </c>
      <c r="AT42" s="13">
        <v>61</v>
      </c>
      <c r="AU42" s="13">
        <v>25</v>
      </c>
      <c r="AV42" s="13">
        <v>0</v>
      </c>
      <c r="AW42" s="13">
        <v>0</v>
      </c>
      <c r="AY42" s="44">
        <v>108</v>
      </c>
      <c r="AZ42" s="45" t="s">
        <v>221</v>
      </c>
      <c r="BA42" s="44">
        <v>6010</v>
      </c>
      <c r="BB42" s="44">
        <v>2014</v>
      </c>
      <c r="BC42">
        <v>1484</v>
      </c>
      <c r="BD42" s="74"/>
      <c r="BE42" s="72"/>
      <c r="BF42" s="70"/>
      <c r="BG42" s="60"/>
    </row>
    <row r="43" spans="1:59" x14ac:dyDescent="0.3">
      <c r="A43" s="44">
        <v>111</v>
      </c>
      <c r="B43" s="45" t="s">
        <v>280</v>
      </c>
      <c r="C43" s="44">
        <v>2014</v>
      </c>
      <c r="D43" s="59">
        <v>39.159999999999997</v>
      </c>
      <c r="E43" s="60">
        <v>486725</v>
      </c>
      <c r="F43" s="60">
        <v>6030582</v>
      </c>
      <c r="G43" s="60">
        <v>6517307</v>
      </c>
      <c r="H43" s="60">
        <v>704710</v>
      </c>
      <c r="I43" s="60">
        <v>5436</v>
      </c>
      <c r="J43" s="60">
        <v>348196</v>
      </c>
      <c r="K43" s="60">
        <v>1774598</v>
      </c>
      <c r="L43" s="60">
        <v>4742709</v>
      </c>
      <c r="M43" s="60">
        <v>765719</v>
      </c>
      <c r="N43" s="60">
        <v>618581</v>
      </c>
      <c r="O43" s="60">
        <v>6127009</v>
      </c>
      <c r="P43" s="60">
        <v>2782563</v>
      </c>
      <c r="Q43" s="60">
        <v>571653</v>
      </c>
      <c r="R43" s="60">
        <v>332057</v>
      </c>
      <c r="S43" s="60">
        <v>424649</v>
      </c>
      <c r="T43" s="60">
        <v>157958</v>
      </c>
      <c r="U43" s="60">
        <v>584291</v>
      </c>
      <c r="V43" s="60">
        <v>239677</v>
      </c>
      <c r="W43" s="60">
        <v>16717</v>
      </c>
      <c r="X43" s="60">
        <v>56174</v>
      </c>
      <c r="Y43" s="60">
        <v>48981</v>
      </c>
      <c r="Z43" s="60">
        <v>85132</v>
      </c>
      <c r="AA43" s="60">
        <v>716256</v>
      </c>
      <c r="AB43" s="60">
        <v>615145</v>
      </c>
      <c r="AC43" s="60">
        <v>5914997</v>
      </c>
      <c r="AD43" s="60">
        <v>212012</v>
      </c>
      <c r="AE43" s="60">
        <v>0</v>
      </c>
      <c r="AF43" s="60">
        <v>212012</v>
      </c>
      <c r="AG43" s="60">
        <v>0</v>
      </c>
      <c r="AH43" s="60">
        <v>0</v>
      </c>
      <c r="AI43" s="60">
        <v>212012</v>
      </c>
      <c r="AJ43" s="47"/>
      <c r="AK43" s="44">
        <v>111</v>
      </c>
      <c r="AL43" s="45" t="s">
        <v>280</v>
      </c>
      <c r="AM43" s="44">
        <v>2014</v>
      </c>
      <c r="AN43" s="13">
        <v>447</v>
      </c>
      <c r="AO43" s="13">
        <v>1588</v>
      </c>
      <c r="AP43" s="13">
        <v>714</v>
      </c>
      <c r="AQ43" s="56">
        <v>0.62619999999999998</v>
      </c>
      <c r="AR43" s="13">
        <v>89</v>
      </c>
      <c r="AS43" s="13">
        <v>40</v>
      </c>
      <c r="AT43" s="13">
        <v>20</v>
      </c>
      <c r="AU43" s="13">
        <v>8</v>
      </c>
      <c r="AV43" s="13">
        <v>0</v>
      </c>
      <c r="AW43" s="13">
        <v>0</v>
      </c>
      <c r="AY43" s="44">
        <v>111</v>
      </c>
      <c r="AZ43" s="45" t="s">
        <v>280</v>
      </c>
      <c r="BA43" s="44">
        <v>6010</v>
      </c>
      <c r="BB43" s="44">
        <v>2014</v>
      </c>
      <c r="BC43">
        <v>0</v>
      </c>
      <c r="BD43" s="68"/>
      <c r="BE43" s="69"/>
      <c r="BF43" s="70"/>
      <c r="BG43" s="60"/>
    </row>
    <row r="44" spans="1:59" x14ac:dyDescent="0.3">
      <c r="A44" s="44">
        <v>125</v>
      </c>
      <c r="B44" s="45" t="s">
        <v>216</v>
      </c>
      <c r="C44" s="44">
        <v>2014</v>
      </c>
      <c r="D44" s="59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47"/>
      <c r="AK44" s="44">
        <v>125</v>
      </c>
      <c r="AL44" s="45" t="s">
        <v>216</v>
      </c>
      <c r="AM44" s="44"/>
      <c r="AN44" s="13"/>
      <c r="AO44" s="13"/>
      <c r="AP44" s="13"/>
      <c r="AQ44" s="56"/>
      <c r="AR44" s="13"/>
      <c r="AS44" s="13"/>
      <c r="AT44" s="13"/>
      <c r="AU44" s="13"/>
      <c r="AV44" s="13"/>
      <c r="AW44" s="13"/>
      <c r="AY44" s="44">
        <v>125</v>
      </c>
      <c r="AZ44" s="45" t="s">
        <v>216</v>
      </c>
      <c r="BA44" s="44">
        <v>6010</v>
      </c>
      <c r="BB44" s="44">
        <v>2014</v>
      </c>
      <c r="BC44"/>
      <c r="BD44" s="68"/>
      <c r="BE44" s="69"/>
      <c r="BF44" s="70"/>
      <c r="BG44" s="60"/>
    </row>
    <row r="45" spans="1:59" x14ac:dyDescent="0.3">
      <c r="A45" s="44">
        <v>126</v>
      </c>
      <c r="B45" s="45" t="s">
        <v>235</v>
      </c>
      <c r="C45" s="44">
        <v>2014</v>
      </c>
      <c r="D45" s="59">
        <v>948.49</v>
      </c>
      <c r="E45" s="60">
        <v>322354892</v>
      </c>
      <c r="F45" s="60">
        <v>361288551</v>
      </c>
      <c r="G45" s="60">
        <v>683643443</v>
      </c>
      <c r="H45" s="60">
        <v>461924637</v>
      </c>
      <c r="I45" s="60">
        <v>12810949</v>
      </c>
      <c r="J45" s="60">
        <v>0</v>
      </c>
      <c r="K45" s="60">
        <v>508179510</v>
      </c>
      <c r="L45" s="60">
        <v>175463933</v>
      </c>
      <c r="M45" s="60">
        <v>18091560</v>
      </c>
      <c r="N45" s="60">
        <v>0</v>
      </c>
      <c r="O45" s="60">
        <v>193555493</v>
      </c>
      <c r="P45" s="60">
        <v>69673819</v>
      </c>
      <c r="Q45" s="60">
        <v>21579951</v>
      </c>
      <c r="R45" s="60">
        <v>5757431</v>
      </c>
      <c r="S45" s="60">
        <v>24100708</v>
      </c>
      <c r="T45" s="60">
        <v>1885322</v>
      </c>
      <c r="U45" s="60">
        <v>17131972</v>
      </c>
      <c r="V45" s="60">
        <v>7796546</v>
      </c>
      <c r="W45" s="60">
        <v>1526989</v>
      </c>
      <c r="X45" s="60">
        <v>2200834</v>
      </c>
      <c r="Y45" s="60">
        <v>8974210</v>
      </c>
      <c r="Z45" s="60">
        <v>6106928</v>
      </c>
      <c r="AA45" s="60">
        <v>33443924</v>
      </c>
      <c r="AB45" s="60">
        <v>4512529</v>
      </c>
      <c r="AC45" s="60">
        <v>171247239</v>
      </c>
      <c r="AD45" s="60">
        <v>22308254</v>
      </c>
      <c r="AE45" s="60">
        <v>-145588</v>
      </c>
      <c r="AF45" s="60">
        <v>22162666</v>
      </c>
      <c r="AG45" s="60">
        <v>0</v>
      </c>
      <c r="AH45" s="60">
        <v>0</v>
      </c>
      <c r="AI45" s="60">
        <v>22162666</v>
      </c>
      <c r="AJ45" s="47"/>
      <c r="AK45" s="44">
        <v>126</v>
      </c>
      <c r="AL45" s="45" t="s">
        <v>235</v>
      </c>
      <c r="AM45" s="44">
        <v>2014</v>
      </c>
      <c r="AN45" s="13">
        <v>17824</v>
      </c>
      <c r="AO45" s="13">
        <v>84942</v>
      </c>
      <c r="AP45" s="13">
        <v>16608</v>
      </c>
      <c r="AQ45" s="56">
        <v>0.9093</v>
      </c>
      <c r="AR45" s="13">
        <v>39806</v>
      </c>
      <c r="AS45" s="13">
        <v>7783</v>
      </c>
      <c r="AT45" s="13">
        <v>269</v>
      </c>
      <c r="AU45" s="13">
        <v>216</v>
      </c>
      <c r="AV45" s="13">
        <v>19</v>
      </c>
      <c r="AW45" s="13">
        <v>36</v>
      </c>
      <c r="AY45" s="44">
        <v>126</v>
      </c>
      <c r="AZ45" s="45" t="s">
        <v>235</v>
      </c>
      <c r="BA45" s="44">
        <v>6010</v>
      </c>
      <c r="BB45" s="44">
        <v>2014</v>
      </c>
      <c r="BC45">
        <v>8853</v>
      </c>
      <c r="BD45" s="68"/>
      <c r="BE45" s="69"/>
      <c r="BF45" s="70"/>
      <c r="BG45" s="60"/>
    </row>
    <row r="46" spans="1:59" x14ac:dyDescent="0.3">
      <c r="A46" s="44">
        <v>128</v>
      </c>
      <c r="B46" s="45" t="s">
        <v>240</v>
      </c>
      <c r="C46" s="44">
        <v>2014</v>
      </c>
      <c r="D46" s="59">
        <v>4368.74</v>
      </c>
      <c r="E46" s="60">
        <v>1122628694</v>
      </c>
      <c r="F46" s="60">
        <v>819881794</v>
      </c>
      <c r="G46" s="60">
        <v>1942510488</v>
      </c>
      <c r="H46" s="60">
        <v>955606711</v>
      </c>
      <c r="I46" s="60">
        <v>36959237</v>
      </c>
      <c r="J46" s="60">
        <v>19439499</v>
      </c>
      <c r="K46" s="60">
        <v>1018155059</v>
      </c>
      <c r="L46" s="60">
        <v>924355429</v>
      </c>
      <c r="M46" s="60">
        <v>36818600</v>
      </c>
      <c r="N46" s="60">
        <v>6477453</v>
      </c>
      <c r="O46" s="60">
        <v>967651482</v>
      </c>
      <c r="P46" s="60">
        <v>320482404</v>
      </c>
      <c r="Q46" s="60">
        <v>100020695</v>
      </c>
      <c r="R46" s="60">
        <v>58959572</v>
      </c>
      <c r="S46" s="60">
        <v>193877290</v>
      </c>
      <c r="T46" s="60">
        <v>6139868</v>
      </c>
      <c r="U46" s="60">
        <v>184182651</v>
      </c>
      <c r="V46" s="60">
        <v>52372985</v>
      </c>
      <c r="W46" s="60">
        <v>10647606</v>
      </c>
      <c r="X46" s="60">
        <v>4268988</v>
      </c>
      <c r="Y46" s="60">
        <v>293368</v>
      </c>
      <c r="Z46" s="60">
        <v>11217626</v>
      </c>
      <c r="AA46" s="60">
        <v>6149612</v>
      </c>
      <c r="AB46" s="60">
        <v>3865264</v>
      </c>
      <c r="AC46" s="60">
        <v>946328317</v>
      </c>
      <c r="AD46" s="60">
        <v>21323165</v>
      </c>
      <c r="AE46" s="60">
        <v>-7226746</v>
      </c>
      <c r="AF46" s="60">
        <v>14096419</v>
      </c>
      <c r="AG46" s="60">
        <v>0</v>
      </c>
      <c r="AH46" s="60">
        <v>0</v>
      </c>
      <c r="AI46" s="60">
        <v>14096419</v>
      </c>
      <c r="AJ46" s="47"/>
      <c r="AK46" s="44">
        <v>128</v>
      </c>
      <c r="AL46" s="45" t="s">
        <v>240</v>
      </c>
      <c r="AM46" s="44">
        <v>2014</v>
      </c>
      <c r="AN46" s="13">
        <v>53381</v>
      </c>
      <c r="AO46" s="13">
        <v>215448</v>
      </c>
      <c r="AP46" s="13">
        <v>31203</v>
      </c>
      <c r="AQ46" s="56">
        <v>1.5402</v>
      </c>
      <c r="AR46" s="13">
        <v>124513</v>
      </c>
      <c r="AS46" s="13">
        <v>18033</v>
      </c>
      <c r="AT46" s="13">
        <v>450</v>
      </c>
      <c r="AU46" s="13">
        <v>422</v>
      </c>
      <c r="AV46" s="13">
        <v>0</v>
      </c>
      <c r="AW46" s="13">
        <v>0</v>
      </c>
      <c r="AY46" s="44">
        <v>128</v>
      </c>
      <c r="AZ46" s="45" t="s">
        <v>240</v>
      </c>
      <c r="BA46" s="44">
        <v>6010</v>
      </c>
      <c r="BB46" s="44">
        <v>2014</v>
      </c>
      <c r="BC46">
        <v>35969</v>
      </c>
      <c r="BD46" s="68"/>
      <c r="BE46" s="69"/>
      <c r="BF46" s="70"/>
      <c r="BG46" s="60"/>
    </row>
    <row r="47" spans="1:59" x14ac:dyDescent="0.3">
      <c r="A47" s="44">
        <v>129</v>
      </c>
      <c r="B47" s="45" t="s">
        <v>247</v>
      </c>
      <c r="C47" s="44">
        <v>2014</v>
      </c>
      <c r="D47" s="59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47"/>
      <c r="AK47" s="44">
        <v>129</v>
      </c>
      <c r="AL47" s="45" t="s">
        <v>247</v>
      </c>
      <c r="AM47" s="44"/>
      <c r="AN47" s="13"/>
      <c r="AO47" s="13"/>
      <c r="AP47" s="13"/>
      <c r="AQ47" s="56"/>
      <c r="AR47" s="13"/>
      <c r="AS47" s="13"/>
      <c r="AT47" s="13"/>
      <c r="AU47" s="13"/>
      <c r="AV47" s="13"/>
      <c r="AW47" s="13"/>
      <c r="AY47" s="44">
        <v>129</v>
      </c>
      <c r="AZ47" s="45" t="s">
        <v>247</v>
      </c>
      <c r="BA47" s="44">
        <v>6010</v>
      </c>
      <c r="BB47" s="44">
        <v>2014</v>
      </c>
      <c r="BC47"/>
      <c r="BD47" s="68"/>
      <c r="BE47" s="69"/>
      <c r="BF47" s="70"/>
      <c r="BG47" s="60"/>
    </row>
    <row r="48" spans="1:59" x14ac:dyDescent="0.3">
      <c r="A48" s="44">
        <v>130</v>
      </c>
      <c r="B48" s="45" t="s">
        <v>260</v>
      </c>
      <c r="C48" s="44">
        <v>2014</v>
      </c>
      <c r="D48" s="59">
        <v>1713.11</v>
      </c>
      <c r="E48" s="60">
        <v>401711596</v>
      </c>
      <c r="F48" s="60">
        <v>488373325</v>
      </c>
      <c r="G48" s="60">
        <v>890084921</v>
      </c>
      <c r="H48" s="60">
        <v>582406790</v>
      </c>
      <c r="I48" s="60">
        <v>16730788</v>
      </c>
      <c r="J48" s="60">
        <v>4753391</v>
      </c>
      <c r="K48" s="60">
        <v>615700223</v>
      </c>
      <c r="L48" s="60">
        <v>274384698</v>
      </c>
      <c r="M48" s="60">
        <v>15430987</v>
      </c>
      <c r="N48" s="60">
        <v>0</v>
      </c>
      <c r="O48" s="60">
        <v>289815685</v>
      </c>
      <c r="P48" s="60">
        <v>118523703</v>
      </c>
      <c r="Q48" s="60">
        <v>30110198</v>
      </c>
      <c r="R48" s="60">
        <v>13230660</v>
      </c>
      <c r="S48" s="60">
        <v>42366424</v>
      </c>
      <c r="T48" s="60">
        <v>3518354</v>
      </c>
      <c r="U48" s="60">
        <v>48337034</v>
      </c>
      <c r="V48" s="60">
        <v>17435472</v>
      </c>
      <c r="W48" s="60">
        <v>8327547</v>
      </c>
      <c r="X48" s="60">
        <v>1270999</v>
      </c>
      <c r="Y48" s="60">
        <v>4643564</v>
      </c>
      <c r="Z48" s="60">
        <v>4514666</v>
      </c>
      <c r="AA48" s="60">
        <v>11809254</v>
      </c>
      <c r="AB48" s="60">
        <v>2601801</v>
      </c>
      <c r="AC48" s="60">
        <v>294880422</v>
      </c>
      <c r="AD48" s="60">
        <v>-5064737</v>
      </c>
      <c r="AE48" s="60">
        <v>309686</v>
      </c>
      <c r="AF48" s="60">
        <v>-4755051</v>
      </c>
      <c r="AG48" s="60">
        <v>0</v>
      </c>
      <c r="AH48" s="60">
        <v>0</v>
      </c>
      <c r="AI48" s="60">
        <v>-4755051</v>
      </c>
      <c r="AJ48" s="47"/>
      <c r="AK48" s="44">
        <v>130</v>
      </c>
      <c r="AL48" s="45" t="s">
        <v>260</v>
      </c>
      <c r="AM48" s="44">
        <v>2014</v>
      </c>
      <c r="AN48" s="13">
        <v>23240</v>
      </c>
      <c r="AO48" s="13">
        <v>97911</v>
      </c>
      <c r="AP48" s="13">
        <v>20409</v>
      </c>
      <c r="AQ48" s="56">
        <v>1.0063</v>
      </c>
      <c r="AR48" s="13">
        <v>44189</v>
      </c>
      <c r="AS48" s="13">
        <v>9211</v>
      </c>
      <c r="AT48" s="13">
        <v>281</v>
      </c>
      <c r="AU48" s="13">
        <v>229</v>
      </c>
      <c r="AV48" s="13">
        <v>0</v>
      </c>
      <c r="AW48" s="13">
        <v>0</v>
      </c>
      <c r="AY48" s="44">
        <v>130</v>
      </c>
      <c r="AZ48" s="45" t="s">
        <v>260</v>
      </c>
      <c r="BA48" s="44">
        <v>6010</v>
      </c>
      <c r="BB48" s="44">
        <v>2014</v>
      </c>
      <c r="BC48">
        <v>3814</v>
      </c>
      <c r="BD48" s="68"/>
      <c r="BE48" s="69"/>
      <c r="BF48" s="70"/>
      <c r="BG48" s="60"/>
    </row>
    <row r="49" spans="1:59" x14ac:dyDescent="0.3">
      <c r="A49" s="44">
        <v>131</v>
      </c>
      <c r="B49" s="45" t="s">
        <v>217</v>
      </c>
      <c r="C49" s="44">
        <v>2014</v>
      </c>
      <c r="D49" s="59">
        <v>2079.39</v>
      </c>
      <c r="E49" s="60">
        <v>661331279</v>
      </c>
      <c r="F49" s="60">
        <v>540107059</v>
      </c>
      <c r="G49" s="60">
        <v>1201438338</v>
      </c>
      <c r="H49" s="60">
        <v>748678195</v>
      </c>
      <c r="I49" s="60">
        <v>19294196</v>
      </c>
      <c r="J49" s="60">
        <v>949609</v>
      </c>
      <c r="K49" s="60">
        <v>781681320</v>
      </c>
      <c r="L49" s="60">
        <v>419757018</v>
      </c>
      <c r="M49" s="60">
        <v>13461900</v>
      </c>
      <c r="N49" s="60">
        <v>0</v>
      </c>
      <c r="O49" s="60">
        <v>433218918</v>
      </c>
      <c r="P49" s="60">
        <v>181034259</v>
      </c>
      <c r="Q49" s="60">
        <v>43290050</v>
      </c>
      <c r="R49" s="60">
        <v>13015122</v>
      </c>
      <c r="S49" s="60">
        <v>71413788</v>
      </c>
      <c r="T49" s="60">
        <v>4178974</v>
      </c>
      <c r="U49" s="60">
        <v>30893792</v>
      </c>
      <c r="V49" s="60">
        <v>33065190</v>
      </c>
      <c r="W49" s="60">
        <v>11632130</v>
      </c>
      <c r="X49" s="60">
        <v>5738109</v>
      </c>
      <c r="Y49" s="60">
        <v>8023549</v>
      </c>
      <c r="Z49" s="60">
        <v>9646918</v>
      </c>
      <c r="AA49" s="60">
        <v>12759320</v>
      </c>
      <c r="AB49" s="60">
        <v>6545243</v>
      </c>
      <c r="AC49" s="60">
        <v>418477124</v>
      </c>
      <c r="AD49" s="60">
        <v>14741794</v>
      </c>
      <c r="AE49" s="60">
        <v>16832570</v>
      </c>
      <c r="AF49" s="60">
        <v>31574364</v>
      </c>
      <c r="AG49" s="60">
        <v>0</v>
      </c>
      <c r="AH49" s="60">
        <v>0</v>
      </c>
      <c r="AI49" s="60">
        <v>31574364</v>
      </c>
      <c r="AJ49" s="47"/>
      <c r="AK49" s="44">
        <v>131</v>
      </c>
      <c r="AL49" s="45" t="s">
        <v>217</v>
      </c>
      <c r="AM49" s="44">
        <v>2014</v>
      </c>
      <c r="AN49" s="13">
        <v>34509</v>
      </c>
      <c r="AO49" s="13">
        <v>112644</v>
      </c>
      <c r="AP49" s="13">
        <v>31218</v>
      </c>
      <c r="AQ49" s="56">
        <v>0.9244</v>
      </c>
      <c r="AR49" s="13">
        <v>62005</v>
      </c>
      <c r="AS49" s="13">
        <v>17184</v>
      </c>
      <c r="AT49" s="13">
        <v>349</v>
      </c>
      <c r="AU49" s="13">
        <v>281</v>
      </c>
      <c r="AV49" s="13">
        <v>0</v>
      </c>
      <c r="AW49" s="13">
        <v>0</v>
      </c>
      <c r="AY49" s="44">
        <v>131</v>
      </c>
      <c r="AZ49" s="45" t="s">
        <v>217</v>
      </c>
      <c r="BA49" s="44">
        <v>6010</v>
      </c>
      <c r="BB49" s="44">
        <v>2014</v>
      </c>
      <c r="BC49">
        <v>11024</v>
      </c>
      <c r="BD49" s="71"/>
      <c r="BE49" s="69"/>
      <c r="BF49" s="70"/>
      <c r="BG49" s="60"/>
    </row>
    <row r="50" spans="1:59" x14ac:dyDescent="0.3">
      <c r="A50" s="44">
        <v>132</v>
      </c>
      <c r="B50" s="45" t="s">
        <v>281</v>
      </c>
      <c r="C50" s="44">
        <v>2014</v>
      </c>
      <c r="D50" s="59">
        <v>799.21</v>
      </c>
      <c r="E50" s="60">
        <v>313108400</v>
      </c>
      <c r="F50" s="60">
        <v>324322152</v>
      </c>
      <c r="G50" s="60">
        <v>637430552</v>
      </c>
      <c r="H50" s="60">
        <v>453587983</v>
      </c>
      <c r="I50" s="60">
        <v>12132195</v>
      </c>
      <c r="J50" s="60">
        <v>22700201</v>
      </c>
      <c r="K50" s="60">
        <v>514547738</v>
      </c>
      <c r="L50" s="60">
        <v>122882814</v>
      </c>
      <c r="M50" s="60">
        <v>5218314</v>
      </c>
      <c r="N50" s="60">
        <v>0</v>
      </c>
      <c r="O50" s="60">
        <v>128101128</v>
      </c>
      <c r="P50" s="60">
        <v>52986316</v>
      </c>
      <c r="Q50" s="60">
        <v>13460207</v>
      </c>
      <c r="R50" s="60">
        <v>3266709</v>
      </c>
      <c r="S50" s="60">
        <v>22812467</v>
      </c>
      <c r="T50" s="60">
        <v>1047479</v>
      </c>
      <c r="U50" s="60">
        <v>20515499</v>
      </c>
      <c r="V50" s="60">
        <v>3437823</v>
      </c>
      <c r="W50" s="60">
        <v>2723401</v>
      </c>
      <c r="X50" s="60">
        <v>1069346</v>
      </c>
      <c r="Y50" s="60">
        <v>5872267</v>
      </c>
      <c r="Z50" s="60">
        <v>293966</v>
      </c>
      <c r="AA50" s="60">
        <v>26127359</v>
      </c>
      <c r="AB50" s="60">
        <v>2402305</v>
      </c>
      <c r="AC50" s="60">
        <v>129887785</v>
      </c>
      <c r="AD50" s="60">
        <v>-1786657</v>
      </c>
      <c r="AE50" s="60">
        <v>2426035</v>
      </c>
      <c r="AF50" s="60">
        <v>639378</v>
      </c>
      <c r="AG50" s="60">
        <v>0</v>
      </c>
      <c r="AH50" s="60">
        <v>0</v>
      </c>
      <c r="AI50" s="60">
        <v>639378</v>
      </c>
      <c r="AJ50" s="47"/>
      <c r="AK50" s="44">
        <v>132</v>
      </c>
      <c r="AL50" s="45" t="s">
        <v>281</v>
      </c>
      <c r="AM50" s="44">
        <v>2014</v>
      </c>
      <c r="AN50" s="13">
        <v>12480</v>
      </c>
      <c r="AO50" s="13">
        <v>58434</v>
      </c>
      <c r="AP50" s="13">
        <v>13422</v>
      </c>
      <c r="AQ50" s="56">
        <v>0.92979999999999996</v>
      </c>
      <c r="AR50" s="13">
        <v>28703</v>
      </c>
      <c r="AS50" s="13">
        <v>6593</v>
      </c>
      <c r="AT50" s="13">
        <v>106</v>
      </c>
      <c r="AU50" s="13">
        <v>106</v>
      </c>
      <c r="AV50" s="13">
        <v>0</v>
      </c>
      <c r="AW50" s="13">
        <v>0</v>
      </c>
      <c r="AY50" s="44">
        <v>132</v>
      </c>
      <c r="AZ50" s="45" t="s">
        <v>281</v>
      </c>
      <c r="BA50" s="44">
        <v>6010</v>
      </c>
      <c r="BB50" s="44">
        <v>2014</v>
      </c>
      <c r="BC50">
        <v>2771</v>
      </c>
      <c r="BD50" s="68"/>
      <c r="BE50" s="69"/>
      <c r="BF50" s="70"/>
      <c r="BG50" s="60"/>
    </row>
    <row r="51" spans="1:59" x14ac:dyDescent="0.3">
      <c r="A51" s="44">
        <v>134</v>
      </c>
      <c r="B51" s="45" t="s">
        <v>207</v>
      </c>
      <c r="C51" s="44">
        <v>2014</v>
      </c>
      <c r="D51" s="59">
        <v>519.84</v>
      </c>
      <c r="E51" s="60">
        <v>61636267</v>
      </c>
      <c r="F51" s="60">
        <v>137789328</v>
      </c>
      <c r="G51" s="60">
        <v>199425595</v>
      </c>
      <c r="H51" s="60">
        <v>113763102</v>
      </c>
      <c r="I51" s="60">
        <v>802119</v>
      </c>
      <c r="J51" s="60">
        <v>0</v>
      </c>
      <c r="K51" s="60">
        <v>117069027</v>
      </c>
      <c r="L51" s="60">
        <v>82356568</v>
      </c>
      <c r="M51" s="60">
        <v>2134947</v>
      </c>
      <c r="N51" s="60">
        <v>3141465</v>
      </c>
      <c r="O51" s="60">
        <v>87632980</v>
      </c>
      <c r="P51" s="60">
        <v>37319030</v>
      </c>
      <c r="Q51" s="60">
        <v>9077005</v>
      </c>
      <c r="R51" s="60">
        <v>6265270</v>
      </c>
      <c r="S51" s="60">
        <v>15206067</v>
      </c>
      <c r="T51" s="60">
        <v>914456</v>
      </c>
      <c r="U51" s="60">
        <v>7010522</v>
      </c>
      <c r="V51" s="60">
        <v>4083619</v>
      </c>
      <c r="W51" s="60">
        <v>777997</v>
      </c>
      <c r="X51" s="60">
        <v>859864</v>
      </c>
      <c r="Y51" s="60">
        <v>412431</v>
      </c>
      <c r="Z51" s="60">
        <v>0</v>
      </c>
      <c r="AA51" s="60">
        <v>2503806</v>
      </c>
      <c r="AB51" s="60">
        <v>3397773</v>
      </c>
      <c r="AC51" s="60">
        <v>85324034</v>
      </c>
      <c r="AD51" s="60">
        <v>2308946</v>
      </c>
      <c r="AE51" s="60">
        <v>475672</v>
      </c>
      <c r="AF51" s="60">
        <v>2784618</v>
      </c>
      <c r="AG51" s="60">
        <v>0</v>
      </c>
      <c r="AH51" s="60">
        <v>0</v>
      </c>
      <c r="AI51" s="60">
        <v>2784618</v>
      </c>
      <c r="AJ51" s="47"/>
      <c r="AK51" s="44">
        <v>134</v>
      </c>
      <c r="AL51" s="45" t="s">
        <v>207</v>
      </c>
      <c r="AM51" s="44">
        <v>2014</v>
      </c>
      <c r="AN51" s="13">
        <v>9374</v>
      </c>
      <c r="AO51" s="13">
        <v>31792</v>
      </c>
      <c r="AP51" s="13">
        <v>9684</v>
      </c>
      <c r="AQ51" s="56">
        <v>0.84840000000000004</v>
      </c>
      <c r="AR51" s="13">
        <v>9826</v>
      </c>
      <c r="AS51" s="13">
        <v>2993</v>
      </c>
      <c r="AT51" s="13">
        <v>43</v>
      </c>
      <c r="AU51" s="13">
        <v>43</v>
      </c>
      <c r="AV51" s="13">
        <v>0</v>
      </c>
      <c r="AW51" s="13">
        <v>0</v>
      </c>
      <c r="AY51" s="44">
        <v>134</v>
      </c>
      <c r="AZ51" s="45" t="s">
        <v>207</v>
      </c>
      <c r="BA51" s="44">
        <v>6010</v>
      </c>
      <c r="BB51" s="44">
        <v>2014</v>
      </c>
      <c r="BC51">
        <v>953</v>
      </c>
      <c r="BD51" s="68"/>
      <c r="BE51" s="69"/>
      <c r="BF51" s="70"/>
      <c r="BG51" s="60"/>
    </row>
    <row r="52" spans="1:59" x14ac:dyDescent="0.3">
      <c r="A52" s="44">
        <v>137</v>
      </c>
      <c r="B52" s="45" t="s">
        <v>209</v>
      </c>
      <c r="C52" s="44">
        <v>2014</v>
      </c>
      <c r="D52" s="59">
        <v>170.88</v>
      </c>
      <c r="E52" s="59">
        <v>6322305</v>
      </c>
      <c r="F52" s="59">
        <v>18901996</v>
      </c>
      <c r="G52" s="59">
        <v>25224301</v>
      </c>
      <c r="H52" s="59">
        <v>4157818</v>
      </c>
      <c r="I52" s="59">
        <v>379082</v>
      </c>
      <c r="J52" s="59">
        <v>0</v>
      </c>
      <c r="K52" s="59">
        <v>5046238</v>
      </c>
      <c r="L52" s="59">
        <v>20178063</v>
      </c>
      <c r="M52" s="59">
        <v>981605</v>
      </c>
      <c r="N52" s="59">
        <v>570817</v>
      </c>
      <c r="O52" s="59">
        <v>21730485</v>
      </c>
      <c r="P52" s="59">
        <v>11544578</v>
      </c>
      <c r="Q52" s="59">
        <v>3048623</v>
      </c>
      <c r="R52" s="59">
        <v>906756</v>
      </c>
      <c r="S52" s="59">
        <v>1772800</v>
      </c>
      <c r="T52" s="59">
        <v>434449</v>
      </c>
      <c r="U52" s="59">
        <v>1860229</v>
      </c>
      <c r="V52" s="59">
        <v>890558</v>
      </c>
      <c r="W52" s="59">
        <v>315563</v>
      </c>
      <c r="X52" s="59">
        <v>218253</v>
      </c>
      <c r="Y52" s="59">
        <v>0</v>
      </c>
      <c r="Z52" s="59">
        <v>0</v>
      </c>
      <c r="AA52" s="59">
        <v>509338</v>
      </c>
      <c r="AB52" s="59">
        <v>366216</v>
      </c>
      <c r="AC52" s="59">
        <v>21358025</v>
      </c>
      <c r="AD52" s="59">
        <v>372460</v>
      </c>
      <c r="AE52" s="59">
        <v>116997</v>
      </c>
      <c r="AF52" s="59">
        <v>489457</v>
      </c>
      <c r="AG52" s="59">
        <v>0</v>
      </c>
      <c r="AH52" s="59">
        <v>0</v>
      </c>
      <c r="AI52" s="59">
        <v>489457</v>
      </c>
      <c r="AJ52" s="47"/>
      <c r="AK52" s="44">
        <v>137</v>
      </c>
      <c r="AL52" s="45" t="s">
        <v>209</v>
      </c>
      <c r="AM52" s="44">
        <v>2014</v>
      </c>
      <c r="AN52" s="13">
        <v>1159</v>
      </c>
      <c r="AO52" s="13">
        <v>5953</v>
      </c>
      <c r="AP52" s="13">
        <v>1731</v>
      </c>
      <c r="AQ52" s="56">
        <v>0.6694</v>
      </c>
      <c r="AR52" s="13">
        <v>1231</v>
      </c>
      <c r="AS52" s="13">
        <v>358</v>
      </c>
      <c r="AT52" s="13">
        <v>60</v>
      </c>
      <c r="AU52" s="13">
        <v>25</v>
      </c>
      <c r="AV52" s="13">
        <v>0</v>
      </c>
      <c r="AW52" s="13">
        <v>0</v>
      </c>
      <c r="AY52" s="44">
        <v>137</v>
      </c>
      <c r="AZ52" s="45" t="s">
        <v>209</v>
      </c>
      <c r="BA52" s="44">
        <v>6010</v>
      </c>
      <c r="BB52" s="44">
        <v>2014</v>
      </c>
      <c r="BC52">
        <v>0</v>
      </c>
      <c r="BD52" s="68"/>
      <c r="BE52" s="69"/>
      <c r="BF52" s="70"/>
      <c r="BG52" s="60"/>
    </row>
    <row r="53" spans="1:59" x14ac:dyDescent="0.3">
      <c r="A53" s="44">
        <v>138</v>
      </c>
      <c r="B53" s="45" t="s">
        <v>251</v>
      </c>
      <c r="C53" s="44">
        <v>2014</v>
      </c>
      <c r="D53" s="59">
        <v>1060.28</v>
      </c>
      <c r="E53" s="60">
        <v>398964396</v>
      </c>
      <c r="F53" s="60">
        <v>295885078</v>
      </c>
      <c r="G53" s="60">
        <v>694849474</v>
      </c>
      <c r="H53" s="60">
        <v>462210911</v>
      </c>
      <c r="I53" s="60">
        <v>12521476</v>
      </c>
      <c r="J53" s="60">
        <v>24149956</v>
      </c>
      <c r="K53" s="60">
        <v>505473986</v>
      </c>
      <c r="L53" s="60">
        <v>189375488</v>
      </c>
      <c r="M53" s="60">
        <v>20851813</v>
      </c>
      <c r="N53" s="60">
        <v>0</v>
      </c>
      <c r="O53" s="60">
        <v>210227301</v>
      </c>
      <c r="P53" s="60">
        <v>84643898</v>
      </c>
      <c r="Q53" s="60">
        <v>20166295</v>
      </c>
      <c r="R53" s="60">
        <v>3543185</v>
      </c>
      <c r="S53" s="60">
        <v>36184599</v>
      </c>
      <c r="T53" s="60">
        <v>1510131</v>
      </c>
      <c r="U53" s="60">
        <v>13170723</v>
      </c>
      <c r="V53" s="60">
        <v>8381855</v>
      </c>
      <c r="W53" s="60">
        <v>11894698</v>
      </c>
      <c r="X53" s="60">
        <v>52379</v>
      </c>
      <c r="Y53" s="60">
        <v>3793957</v>
      </c>
      <c r="Z53" s="60">
        <v>1104805</v>
      </c>
      <c r="AA53" s="60">
        <v>6591643</v>
      </c>
      <c r="AB53" s="60">
        <v>20028002</v>
      </c>
      <c r="AC53" s="60">
        <v>204474527</v>
      </c>
      <c r="AD53" s="60">
        <v>5752774</v>
      </c>
      <c r="AE53" s="60">
        <v>36312</v>
      </c>
      <c r="AF53" s="60">
        <v>5789086</v>
      </c>
      <c r="AG53" s="60">
        <v>0</v>
      </c>
      <c r="AH53" s="60">
        <v>0</v>
      </c>
      <c r="AI53" s="60">
        <v>5789086</v>
      </c>
      <c r="AJ53" s="47"/>
      <c r="AK53" s="44">
        <v>138</v>
      </c>
      <c r="AL53" s="45" t="s">
        <v>251</v>
      </c>
      <c r="AM53" s="44">
        <v>2014</v>
      </c>
      <c r="AN53" s="13">
        <v>13638</v>
      </c>
      <c r="AO53" s="13">
        <v>65154</v>
      </c>
      <c r="AP53" s="13">
        <v>12543</v>
      </c>
      <c r="AQ53" s="56">
        <v>0.93879999999999997</v>
      </c>
      <c r="AR53" s="13">
        <v>37410</v>
      </c>
      <c r="AS53" s="13">
        <v>7202</v>
      </c>
      <c r="AT53" s="13">
        <v>217</v>
      </c>
      <c r="AU53" s="13">
        <v>164</v>
      </c>
      <c r="AV53" s="13">
        <v>0</v>
      </c>
      <c r="AW53" s="13">
        <v>0</v>
      </c>
      <c r="AY53" s="44">
        <v>138</v>
      </c>
      <c r="AZ53" s="45" t="s">
        <v>251</v>
      </c>
      <c r="BA53" s="44">
        <v>6010</v>
      </c>
      <c r="BB53" s="44">
        <v>2014</v>
      </c>
      <c r="BC53">
        <v>9879</v>
      </c>
      <c r="BD53" s="71"/>
      <c r="BE53" s="69"/>
      <c r="BF53" s="70"/>
      <c r="BG53" s="60"/>
    </row>
    <row r="54" spans="1:59" x14ac:dyDescent="0.3">
      <c r="A54" s="44">
        <v>139</v>
      </c>
      <c r="B54" s="45" t="s">
        <v>241</v>
      </c>
      <c r="C54" s="44">
        <v>2014</v>
      </c>
      <c r="D54" s="59">
        <v>794.5</v>
      </c>
      <c r="E54" s="60">
        <v>287688771</v>
      </c>
      <c r="F54" s="60">
        <v>307319237</v>
      </c>
      <c r="G54" s="60">
        <v>595008008</v>
      </c>
      <c r="H54" s="60">
        <v>396402378</v>
      </c>
      <c r="I54" s="60">
        <v>20455708</v>
      </c>
      <c r="J54" s="60">
        <v>4463755</v>
      </c>
      <c r="K54" s="60">
        <v>420028296</v>
      </c>
      <c r="L54" s="60">
        <v>174979712</v>
      </c>
      <c r="M54" s="60">
        <v>5914390</v>
      </c>
      <c r="N54" s="60">
        <v>0</v>
      </c>
      <c r="O54" s="60">
        <v>180894102</v>
      </c>
      <c r="P54" s="60">
        <v>52357746</v>
      </c>
      <c r="Q54" s="60">
        <v>4901377</v>
      </c>
      <c r="R54" s="60">
        <v>7425361</v>
      </c>
      <c r="S54" s="60">
        <v>28214342</v>
      </c>
      <c r="T54" s="60">
        <v>1974437</v>
      </c>
      <c r="U54" s="60">
        <v>77717453</v>
      </c>
      <c r="V54" s="60">
        <v>5429644</v>
      </c>
      <c r="W54" s="60">
        <v>566531</v>
      </c>
      <c r="X54" s="60">
        <v>11370</v>
      </c>
      <c r="Y54" s="60">
        <v>4356037</v>
      </c>
      <c r="Z54" s="60">
        <v>2486251</v>
      </c>
      <c r="AA54" s="60">
        <v>-1293545</v>
      </c>
      <c r="AB54" s="60">
        <v>1165963</v>
      </c>
      <c r="AC54" s="60">
        <v>186606512</v>
      </c>
      <c r="AD54" s="60">
        <v>-5712410</v>
      </c>
      <c r="AE54" s="60">
        <v>247624</v>
      </c>
      <c r="AF54" s="60">
        <v>-5464786</v>
      </c>
      <c r="AG54" s="60">
        <v>0</v>
      </c>
      <c r="AH54" s="60">
        <v>0</v>
      </c>
      <c r="AI54" s="60">
        <v>-5464786</v>
      </c>
      <c r="AJ54" s="47"/>
      <c r="AK54" s="44">
        <v>139</v>
      </c>
      <c r="AL54" s="45" t="s">
        <v>241</v>
      </c>
      <c r="AM54" s="44">
        <v>2014</v>
      </c>
      <c r="AN54" s="13">
        <v>19071</v>
      </c>
      <c r="AO54" s="13">
        <v>72792</v>
      </c>
      <c r="AP54" s="13">
        <v>19009</v>
      </c>
      <c r="AQ54" s="56">
        <v>0.8851</v>
      </c>
      <c r="AR54" s="13">
        <v>35195</v>
      </c>
      <c r="AS54" s="13">
        <v>9191</v>
      </c>
      <c r="AT54" s="13">
        <v>272</v>
      </c>
      <c r="AU54" s="13">
        <v>182</v>
      </c>
      <c r="AV54" s="13">
        <v>0</v>
      </c>
      <c r="AW54" s="13">
        <v>0</v>
      </c>
      <c r="AY54" s="44">
        <v>139</v>
      </c>
      <c r="AZ54" s="45" t="s">
        <v>241</v>
      </c>
      <c r="BA54" s="44">
        <v>6010</v>
      </c>
      <c r="BB54" s="44">
        <v>2014</v>
      </c>
      <c r="BC54">
        <v>3538</v>
      </c>
      <c r="BD54" s="71"/>
      <c r="BE54" s="69"/>
      <c r="BF54" s="70"/>
      <c r="BG54" s="60"/>
    </row>
    <row r="55" spans="1:59" x14ac:dyDescent="0.3">
      <c r="A55" s="44">
        <v>140</v>
      </c>
      <c r="B55" s="45" t="s">
        <v>261</v>
      </c>
      <c r="C55" s="44">
        <v>2014</v>
      </c>
      <c r="D55" s="59">
        <v>435.89</v>
      </c>
      <c r="E55" s="60">
        <v>28951955</v>
      </c>
      <c r="F55" s="60">
        <v>92683744</v>
      </c>
      <c r="G55" s="60">
        <v>121635699</v>
      </c>
      <c r="H55" s="60">
        <v>49704224</v>
      </c>
      <c r="I55" s="60">
        <v>1238216</v>
      </c>
      <c r="J55" s="60">
        <v>259536</v>
      </c>
      <c r="K55" s="60">
        <v>53852724.060000002</v>
      </c>
      <c r="L55" s="60">
        <v>67782974.939999998</v>
      </c>
      <c r="M55" s="60">
        <v>1065610</v>
      </c>
      <c r="N55" s="60">
        <v>269874</v>
      </c>
      <c r="O55" s="60">
        <v>69118458.939999998</v>
      </c>
      <c r="P55" s="60">
        <v>32680247</v>
      </c>
      <c r="Q55" s="60">
        <v>7187272</v>
      </c>
      <c r="R55" s="60">
        <v>2809160</v>
      </c>
      <c r="S55" s="60">
        <v>8864421</v>
      </c>
      <c r="T55" s="60">
        <v>849831</v>
      </c>
      <c r="U55" s="60">
        <v>5650481</v>
      </c>
      <c r="V55" s="60">
        <v>2715867</v>
      </c>
      <c r="W55" s="60">
        <v>994374</v>
      </c>
      <c r="X55" s="60">
        <v>670443</v>
      </c>
      <c r="Y55" s="60">
        <v>856786</v>
      </c>
      <c r="Z55" s="60">
        <v>398560</v>
      </c>
      <c r="AA55" s="60">
        <v>2650748.06</v>
      </c>
      <c r="AB55" s="60">
        <v>778331</v>
      </c>
      <c r="AC55" s="60">
        <v>64455773</v>
      </c>
      <c r="AD55" s="60">
        <v>4662685.9400000004</v>
      </c>
      <c r="AE55" s="60">
        <v>1716773</v>
      </c>
      <c r="AF55" s="60">
        <v>6379458.9400000004</v>
      </c>
      <c r="AG55" s="60">
        <v>0</v>
      </c>
      <c r="AH55" s="60">
        <v>0</v>
      </c>
      <c r="AI55" s="60">
        <v>6379458.9400000004</v>
      </c>
      <c r="AJ55" s="47"/>
      <c r="AK55" s="44">
        <v>140</v>
      </c>
      <c r="AL55" s="45" t="s">
        <v>261</v>
      </c>
      <c r="AM55" s="44">
        <v>2014</v>
      </c>
      <c r="AN55" s="13">
        <v>5359</v>
      </c>
      <c r="AO55" s="13">
        <v>17419</v>
      </c>
      <c r="AP55" s="13">
        <v>6945</v>
      </c>
      <c r="AQ55" s="56">
        <v>0.64039999999999997</v>
      </c>
      <c r="AR55" s="13">
        <v>4146</v>
      </c>
      <c r="AS55" s="13">
        <v>1653</v>
      </c>
      <c r="AT55" s="13">
        <v>50</v>
      </c>
      <c r="AU55" s="13">
        <v>25</v>
      </c>
      <c r="AV55" s="13">
        <v>0</v>
      </c>
      <c r="AW55" s="13">
        <v>0</v>
      </c>
      <c r="AY55" s="44">
        <v>140</v>
      </c>
      <c r="AZ55" s="45" t="s">
        <v>261</v>
      </c>
      <c r="BA55" s="44">
        <v>6010</v>
      </c>
      <c r="BB55" s="44">
        <v>2014</v>
      </c>
      <c r="BC55">
        <v>834</v>
      </c>
      <c r="BD55" s="68"/>
      <c r="BE55" s="69"/>
      <c r="BF55" s="70"/>
      <c r="BG55" s="60"/>
    </row>
    <row r="56" spans="1:59" x14ac:dyDescent="0.3">
      <c r="A56" s="44">
        <v>141</v>
      </c>
      <c r="B56" s="45" t="s">
        <v>201</v>
      </c>
      <c r="C56" s="44">
        <v>2014</v>
      </c>
      <c r="D56" s="59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47"/>
      <c r="AK56" s="44">
        <v>141</v>
      </c>
      <c r="AL56" s="45" t="s">
        <v>201</v>
      </c>
      <c r="AM56" s="44"/>
      <c r="AN56" s="13"/>
      <c r="AO56" s="13"/>
      <c r="AP56" s="13"/>
      <c r="AQ56" s="56"/>
      <c r="AR56" s="13"/>
      <c r="AS56" s="13"/>
      <c r="AT56" s="13"/>
      <c r="AU56" s="13"/>
      <c r="AV56" s="13"/>
      <c r="AW56" s="13"/>
      <c r="AY56" s="44">
        <v>141</v>
      </c>
      <c r="AZ56" s="45" t="s">
        <v>201</v>
      </c>
      <c r="BA56" s="44">
        <v>6010</v>
      </c>
      <c r="BB56" s="44">
        <v>2014</v>
      </c>
      <c r="BC56"/>
      <c r="BD56" s="74"/>
      <c r="BE56" s="69"/>
      <c r="BF56" s="70"/>
      <c r="BG56" s="60"/>
    </row>
    <row r="57" spans="1:59" x14ac:dyDescent="0.3">
      <c r="A57" s="44">
        <v>142</v>
      </c>
      <c r="B57" s="45" t="s">
        <v>234</v>
      </c>
      <c r="C57" s="44">
        <v>2014</v>
      </c>
      <c r="D57" s="59">
        <v>1981.19</v>
      </c>
      <c r="E57" s="60">
        <v>690677393</v>
      </c>
      <c r="F57" s="60">
        <v>681425850</v>
      </c>
      <c r="G57" s="60">
        <v>1372103243</v>
      </c>
      <c r="H57" s="60">
        <v>929219637</v>
      </c>
      <c r="I57" s="60">
        <v>34253952</v>
      </c>
      <c r="J57" s="60">
        <v>0</v>
      </c>
      <c r="K57" s="60">
        <v>976884673.66999996</v>
      </c>
      <c r="L57" s="60">
        <v>395218569.32999998</v>
      </c>
      <c r="M57" s="60">
        <v>10960626</v>
      </c>
      <c r="N57" s="60">
        <v>0</v>
      </c>
      <c r="O57" s="60">
        <v>406179195.32999998</v>
      </c>
      <c r="P57" s="60">
        <v>161799119</v>
      </c>
      <c r="Q57" s="60">
        <v>43157986</v>
      </c>
      <c r="R57" s="60">
        <v>7751269</v>
      </c>
      <c r="S57" s="60">
        <v>77772140</v>
      </c>
      <c r="T57" s="60">
        <v>3985432</v>
      </c>
      <c r="U57" s="60">
        <v>35438847</v>
      </c>
      <c r="V57" s="60">
        <v>24399355</v>
      </c>
      <c r="W57" s="60">
        <v>6409081</v>
      </c>
      <c r="X57" s="60">
        <v>-37983</v>
      </c>
      <c r="Y57" s="60">
        <v>11935215</v>
      </c>
      <c r="Z57" s="60">
        <v>5119971</v>
      </c>
      <c r="AA57" s="60">
        <v>13411084.67</v>
      </c>
      <c r="AB57" s="60">
        <v>6639640</v>
      </c>
      <c r="AC57" s="60">
        <v>384370072</v>
      </c>
      <c r="AD57" s="60">
        <v>21809123.329999998</v>
      </c>
      <c r="AE57" s="60">
        <v>15988434</v>
      </c>
      <c r="AF57" s="60">
        <v>37797557.329999998</v>
      </c>
      <c r="AG57" s="60">
        <v>0</v>
      </c>
      <c r="AH57" s="60">
        <v>104000</v>
      </c>
      <c r="AI57" s="60">
        <v>37693557.329999998</v>
      </c>
      <c r="AJ57" s="47"/>
      <c r="AK57" s="44">
        <v>142</v>
      </c>
      <c r="AL57" s="45" t="s">
        <v>234</v>
      </c>
      <c r="AM57" s="44">
        <v>2014</v>
      </c>
      <c r="AN57" s="13">
        <v>29528</v>
      </c>
      <c r="AO57" s="13">
        <v>111594</v>
      </c>
      <c r="AP57" s="13">
        <v>27336</v>
      </c>
      <c r="AQ57" s="56">
        <v>0.95740000000000003</v>
      </c>
      <c r="AR57" s="13">
        <v>56173</v>
      </c>
      <c r="AS57" s="13">
        <v>13760</v>
      </c>
      <c r="AT57" s="13">
        <v>297</v>
      </c>
      <c r="AU57" s="13">
        <v>274</v>
      </c>
      <c r="AV57" s="13">
        <v>0</v>
      </c>
      <c r="AW57" s="13">
        <v>0</v>
      </c>
      <c r="AY57" s="44">
        <v>142</v>
      </c>
      <c r="AZ57" s="45" t="s">
        <v>234</v>
      </c>
      <c r="BA57" s="44">
        <v>6010</v>
      </c>
      <c r="BB57" s="44">
        <v>2014</v>
      </c>
      <c r="BC57">
        <v>5165</v>
      </c>
      <c r="BD57" s="74"/>
      <c r="BE57" s="72"/>
      <c r="BF57" s="70"/>
      <c r="BG57" s="60"/>
    </row>
    <row r="58" spans="1:59" x14ac:dyDescent="0.3">
      <c r="A58" s="44">
        <v>145</v>
      </c>
      <c r="B58" s="45" t="s">
        <v>282</v>
      </c>
      <c r="C58" s="44">
        <v>2014</v>
      </c>
      <c r="D58" s="59">
        <v>1896.26</v>
      </c>
      <c r="E58" s="60">
        <v>544318824</v>
      </c>
      <c r="F58" s="60">
        <v>497211770</v>
      </c>
      <c r="G58" s="60">
        <v>1041530594</v>
      </c>
      <c r="H58" s="60">
        <v>545756972</v>
      </c>
      <c r="I58" s="60">
        <v>21668942</v>
      </c>
      <c r="J58" s="60">
        <v>7563144</v>
      </c>
      <c r="K58" s="60">
        <v>595158624.29999995</v>
      </c>
      <c r="L58" s="60">
        <v>446371969.69999999</v>
      </c>
      <c r="M58" s="60">
        <v>9463196</v>
      </c>
      <c r="N58" s="60">
        <v>0</v>
      </c>
      <c r="O58" s="60">
        <v>455835165.69999999</v>
      </c>
      <c r="P58" s="60">
        <v>165540780</v>
      </c>
      <c r="Q58" s="60">
        <v>48145300</v>
      </c>
      <c r="R58" s="60">
        <v>2462241</v>
      </c>
      <c r="S58" s="60">
        <v>66201357</v>
      </c>
      <c r="T58" s="60">
        <v>3110443</v>
      </c>
      <c r="U58" s="60">
        <v>97677970</v>
      </c>
      <c r="V58" s="60">
        <v>15757933</v>
      </c>
      <c r="W58" s="60">
        <v>6289923</v>
      </c>
      <c r="X58" s="60">
        <v>2215517</v>
      </c>
      <c r="Y58" s="60">
        <v>5991580</v>
      </c>
      <c r="Z58" s="60">
        <v>1803163</v>
      </c>
      <c r="AA58" s="60">
        <v>20169566.300000001</v>
      </c>
      <c r="AB58" s="60">
        <v>3010015</v>
      </c>
      <c r="AC58" s="60">
        <v>418206222</v>
      </c>
      <c r="AD58" s="60">
        <v>37628943.700000003</v>
      </c>
      <c r="AE58" s="60">
        <v>12562934</v>
      </c>
      <c r="AF58" s="60">
        <v>50191877.700000003</v>
      </c>
      <c r="AG58" s="60">
        <v>0</v>
      </c>
      <c r="AH58" s="60">
        <v>0</v>
      </c>
      <c r="AI58" s="60">
        <v>50191877.700000003</v>
      </c>
      <c r="AJ58" s="47"/>
      <c r="AK58" s="44">
        <v>145</v>
      </c>
      <c r="AL58" s="45" t="s">
        <v>282</v>
      </c>
      <c r="AM58" s="44">
        <v>2014</v>
      </c>
      <c r="AN58" s="13">
        <v>30721</v>
      </c>
      <c r="AO58" s="13">
        <v>114945</v>
      </c>
      <c r="AP58" s="13">
        <v>28405</v>
      </c>
      <c r="AQ58" s="56">
        <v>0.97009999999999996</v>
      </c>
      <c r="AR58" s="13">
        <v>60072</v>
      </c>
      <c r="AS58" s="13">
        <v>14845</v>
      </c>
      <c r="AT58" s="13">
        <v>253</v>
      </c>
      <c r="AU58" s="13">
        <v>253</v>
      </c>
      <c r="AV58" s="13">
        <v>0</v>
      </c>
      <c r="AW58" s="13">
        <v>0</v>
      </c>
      <c r="AY58" s="44">
        <v>145</v>
      </c>
      <c r="AZ58" s="45" t="s">
        <v>282</v>
      </c>
      <c r="BA58" s="44">
        <v>6010</v>
      </c>
      <c r="BB58" s="44">
        <v>2014</v>
      </c>
      <c r="BC58">
        <v>5786</v>
      </c>
      <c r="BD58" s="74"/>
      <c r="BE58" s="69"/>
      <c r="BF58" s="70"/>
      <c r="BG58" s="60"/>
    </row>
    <row r="59" spans="1:59" x14ac:dyDescent="0.3">
      <c r="A59" s="44">
        <v>147</v>
      </c>
      <c r="B59" s="45" t="s">
        <v>237</v>
      </c>
      <c r="C59" s="44">
        <v>2014</v>
      </c>
      <c r="D59" s="59">
        <v>198.61</v>
      </c>
      <c r="E59" s="60">
        <v>17298658</v>
      </c>
      <c r="F59" s="60">
        <v>42958655</v>
      </c>
      <c r="G59" s="60">
        <v>60257313</v>
      </c>
      <c r="H59" s="60">
        <v>28974587</v>
      </c>
      <c r="I59" s="60">
        <v>805514</v>
      </c>
      <c r="J59" s="60">
        <v>61477</v>
      </c>
      <c r="K59" s="60">
        <v>31760727.32</v>
      </c>
      <c r="L59" s="60">
        <v>28496585.68</v>
      </c>
      <c r="M59" s="60">
        <v>595090</v>
      </c>
      <c r="N59" s="60">
        <v>595385</v>
      </c>
      <c r="O59" s="60">
        <v>29687060.68</v>
      </c>
      <c r="P59" s="60">
        <v>14685955</v>
      </c>
      <c r="Q59" s="60">
        <v>3528095</v>
      </c>
      <c r="R59" s="60">
        <v>2139160</v>
      </c>
      <c r="S59" s="60">
        <v>3935949</v>
      </c>
      <c r="T59" s="60">
        <v>416414</v>
      </c>
      <c r="U59" s="60">
        <v>2737606</v>
      </c>
      <c r="V59" s="60">
        <v>1155938</v>
      </c>
      <c r="W59" s="60">
        <v>428860</v>
      </c>
      <c r="X59" s="60">
        <v>440354</v>
      </c>
      <c r="Y59" s="60">
        <v>194628</v>
      </c>
      <c r="Z59" s="60">
        <v>190967</v>
      </c>
      <c r="AA59" s="60">
        <v>1919149.32</v>
      </c>
      <c r="AB59" s="60">
        <v>299694</v>
      </c>
      <c r="AC59" s="60">
        <v>30153620</v>
      </c>
      <c r="AD59" s="60">
        <v>-466559.32</v>
      </c>
      <c r="AE59" s="60">
        <v>169779</v>
      </c>
      <c r="AF59" s="60">
        <v>-296780.32</v>
      </c>
      <c r="AG59" s="60">
        <v>0</v>
      </c>
      <c r="AH59" s="60">
        <v>0</v>
      </c>
      <c r="AI59" s="60">
        <v>-296780.32</v>
      </c>
      <c r="AJ59" s="47"/>
      <c r="AK59" s="44">
        <v>147</v>
      </c>
      <c r="AL59" s="45" t="s">
        <v>237</v>
      </c>
      <c r="AM59" s="44">
        <v>2014</v>
      </c>
      <c r="AN59" s="13">
        <v>2618</v>
      </c>
      <c r="AO59" s="13">
        <v>8556</v>
      </c>
      <c r="AP59" s="13">
        <v>3179</v>
      </c>
      <c r="AQ59" s="56">
        <v>0.65620000000000001</v>
      </c>
      <c r="AR59" s="13">
        <v>2425</v>
      </c>
      <c r="AS59" s="13">
        <v>901</v>
      </c>
      <c r="AT59" s="13">
        <v>44</v>
      </c>
      <c r="AU59" s="13">
        <v>30</v>
      </c>
      <c r="AV59" s="13">
        <v>0</v>
      </c>
      <c r="AW59" s="13">
        <v>0</v>
      </c>
      <c r="AY59" s="44">
        <v>147</v>
      </c>
      <c r="AZ59" s="45" t="s">
        <v>237</v>
      </c>
      <c r="BA59" s="44">
        <v>6010</v>
      </c>
      <c r="BB59" s="44">
        <v>2014</v>
      </c>
      <c r="BC59">
        <v>53</v>
      </c>
      <c r="BD59" s="71"/>
      <c r="BE59" s="69"/>
      <c r="BF59" s="70"/>
      <c r="BG59" s="60"/>
    </row>
    <row r="60" spans="1:59" x14ac:dyDescent="0.3">
      <c r="A60" s="44">
        <v>148</v>
      </c>
      <c r="B60" s="45" t="s">
        <v>283</v>
      </c>
      <c r="C60" s="44">
        <v>2014</v>
      </c>
      <c r="D60" s="59">
        <v>234</v>
      </c>
      <c r="E60" s="60">
        <v>107521046</v>
      </c>
      <c r="F60" s="60">
        <v>0</v>
      </c>
      <c r="G60" s="60">
        <v>107521046</v>
      </c>
      <c r="H60" s="60">
        <v>67407875</v>
      </c>
      <c r="I60" s="60">
        <v>0</v>
      </c>
      <c r="J60" s="60">
        <v>0</v>
      </c>
      <c r="K60" s="60">
        <v>67884275</v>
      </c>
      <c r="L60" s="60">
        <v>39636771</v>
      </c>
      <c r="M60" s="60">
        <v>116025</v>
      </c>
      <c r="N60" s="60">
        <v>0</v>
      </c>
      <c r="O60" s="60">
        <v>39752796</v>
      </c>
      <c r="P60" s="60">
        <v>15263786</v>
      </c>
      <c r="Q60" s="60">
        <v>2389878</v>
      </c>
      <c r="R60" s="60">
        <v>1291923</v>
      </c>
      <c r="S60" s="60">
        <v>3374422</v>
      </c>
      <c r="T60" s="60">
        <v>496076</v>
      </c>
      <c r="U60" s="60">
        <v>5559342</v>
      </c>
      <c r="V60" s="60">
        <v>3220801</v>
      </c>
      <c r="W60" s="60">
        <v>183276</v>
      </c>
      <c r="X60" s="60">
        <v>240291</v>
      </c>
      <c r="Y60" s="60">
        <v>1093376</v>
      </c>
      <c r="Z60" s="60">
        <v>1</v>
      </c>
      <c r="AA60" s="60">
        <v>476400</v>
      </c>
      <c r="AB60" s="60">
        <v>3177032</v>
      </c>
      <c r="AC60" s="60">
        <v>36290204</v>
      </c>
      <c r="AD60" s="60">
        <v>3462592</v>
      </c>
      <c r="AE60" s="60">
        <v>0</v>
      </c>
      <c r="AF60" s="60">
        <v>3462592</v>
      </c>
      <c r="AG60" s="60">
        <v>0</v>
      </c>
      <c r="AH60" s="60">
        <v>0</v>
      </c>
      <c r="AI60" s="60">
        <v>3462592</v>
      </c>
      <c r="AJ60" s="47"/>
      <c r="AK60" s="44">
        <v>148</v>
      </c>
      <c r="AL60" s="45" t="s">
        <v>283</v>
      </c>
      <c r="AM60" s="44">
        <v>2014</v>
      </c>
      <c r="AN60" s="13">
        <v>1126</v>
      </c>
      <c r="AO60" s="13">
        <v>18644</v>
      </c>
      <c r="AP60" s="13">
        <v>547</v>
      </c>
      <c r="AQ60" s="56">
        <v>2.0577000000000001</v>
      </c>
      <c r="AR60" s="13">
        <v>18644</v>
      </c>
      <c r="AS60" s="13">
        <v>547</v>
      </c>
      <c r="AT60" s="13">
        <v>80</v>
      </c>
      <c r="AU60" s="13">
        <v>80</v>
      </c>
      <c r="AV60" s="13">
        <v>0</v>
      </c>
      <c r="AW60" s="13">
        <v>0</v>
      </c>
      <c r="AY60" s="44">
        <v>148</v>
      </c>
      <c r="AZ60" s="45" t="s">
        <v>283</v>
      </c>
      <c r="BA60" s="44">
        <v>6010</v>
      </c>
      <c r="BB60" s="44">
        <v>2014</v>
      </c>
      <c r="BC60">
        <v>1453</v>
      </c>
      <c r="BD60" s="68"/>
      <c r="BE60" s="72"/>
      <c r="BF60" s="70"/>
      <c r="BG60" s="60"/>
    </row>
    <row r="61" spans="1:59" x14ac:dyDescent="0.3">
      <c r="A61" s="44">
        <v>150</v>
      </c>
      <c r="B61" s="45" t="s">
        <v>284</v>
      </c>
      <c r="C61" s="44">
        <v>2014</v>
      </c>
      <c r="D61" s="59">
        <v>155.81</v>
      </c>
      <c r="E61" s="60">
        <v>7268031</v>
      </c>
      <c r="F61" s="60">
        <v>25831794</v>
      </c>
      <c r="G61" s="60">
        <v>33099825</v>
      </c>
      <c r="H61" s="60">
        <v>13768572</v>
      </c>
      <c r="I61" s="60">
        <v>264250</v>
      </c>
      <c r="J61" s="60">
        <v>1857808</v>
      </c>
      <c r="K61" s="60">
        <v>16954927</v>
      </c>
      <c r="L61" s="60">
        <v>16144898</v>
      </c>
      <c r="M61" s="60">
        <v>2431732</v>
      </c>
      <c r="N61" s="60">
        <v>125000</v>
      </c>
      <c r="O61" s="60">
        <v>18701630</v>
      </c>
      <c r="P61" s="60">
        <v>11034810</v>
      </c>
      <c r="Q61" s="60">
        <v>2302086</v>
      </c>
      <c r="R61" s="60">
        <v>1271557</v>
      </c>
      <c r="S61" s="60">
        <v>1714186</v>
      </c>
      <c r="T61" s="60">
        <v>356706</v>
      </c>
      <c r="U61" s="60">
        <v>1971657</v>
      </c>
      <c r="V61" s="60">
        <v>1954852</v>
      </c>
      <c r="W61" s="60">
        <v>2398061</v>
      </c>
      <c r="X61" s="60">
        <v>677249</v>
      </c>
      <c r="Y61" s="60">
        <v>79303</v>
      </c>
      <c r="Z61" s="60">
        <v>1437130</v>
      </c>
      <c r="AA61" s="60">
        <v>1064297</v>
      </c>
      <c r="AB61" s="60">
        <v>271680</v>
      </c>
      <c r="AC61" s="60">
        <v>25469277</v>
      </c>
      <c r="AD61" s="60">
        <v>-6767647</v>
      </c>
      <c r="AE61" s="60">
        <v>607431</v>
      </c>
      <c r="AF61" s="60">
        <v>-6160216</v>
      </c>
      <c r="AG61" s="60">
        <v>0</v>
      </c>
      <c r="AH61" s="60">
        <v>0</v>
      </c>
      <c r="AI61" s="60">
        <v>-6160216</v>
      </c>
      <c r="AJ61" s="47"/>
      <c r="AK61" s="44">
        <v>150</v>
      </c>
      <c r="AL61" s="45" t="s">
        <v>284</v>
      </c>
      <c r="AM61" s="44">
        <v>2014</v>
      </c>
      <c r="AN61" s="13">
        <v>1247</v>
      </c>
      <c r="AO61" s="13">
        <v>5533</v>
      </c>
      <c r="AP61" s="13">
        <v>2052</v>
      </c>
      <c r="AQ61" s="56">
        <v>0.50749999999999995</v>
      </c>
      <c r="AR61" s="13">
        <v>887</v>
      </c>
      <c r="AS61" s="13">
        <v>329</v>
      </c>
      <c r="AT61" s="13">
        <v>25</v>
      </c>
      <c r="AU61" s="13">
        <v>25</v>
      </c>
      <c r="AV61" s="13">
        <v>0</v>
      </c>
      <c r="AW61" s="13">
        <v>0</v>
      </c>
      <c r="AY61" s="44">
        <v>150</v>
      </c>
      <c r="AZ61" s="45" t="s">
        <v>284</v>
      </c>
      <c r="BA61" s="44">
        <v>6010</v>
      </c>
      <c r="BB61" s="44">
        <v>2014</v>
      </c>
      <c r="BC61">
        <v>0</v>
      </c>
      <c r="BD61" s="68"/>
      <c r="BE61" s="72"/>
      <c r="BF61" s="70"/>
      <c r="BG61" s="60"/>
    </row>
    <row r="62" spans="1:59" x14ac:dyDescent="0.3">
      <c r="A62" s="44">
        <v>152</v>
      </c>
      <c r="B62" s="45" t="s">
        <v>212</v>
      </c>
      <c r="C62" s="44">
        <v>2014</v>
      </c>
      <c r="D62" s="59">
        <v>509.05</v>
      </c>
      <c r="E62" s="60">
        <v>46124579</v>
      </c>
      <c r="F62" s="60">
        <v>119187095</v>
      </c>
      <c r="G62" s="60">
        <v>165311674</v>
      </c>
      <c r="H62" s="60">
        <v>82726658</v>
      </c>
      <c r="I62" s="60">
        <v>2357030</v>
      </c>
      <c r="J62" s="60">
        <v>1154310</v>
      </c>
      <c r="K62" s="60">
        <v>89832231</v>
      </c>
      <c r="L62" s="60">
        <v>75479443</v>
      </c>
      <c r="M62" s="60">
        <v>4541486</v>
      </c>
      <c r="N62" s="60">
        <v>2057961</v>
      </c>
      <c r="O62" s="60">
        <v>82078890</v>
      </c>
      <c r="P62" s="60">
        <v>36422880</v>
      </c>
      <c r="Q62" s="60">
        <v>13324994</v>
      </c>
      <c r="R62" s="60">
        <v>3171634</v>
      </c>
      <c r="S62" s="60">
        <v>8609984</v>
      </c>
      <c r="T62" s="60">
        <v>816268</v>
      </c>
      <c r="U62" s="60">
        <v>7346048</v>
      </c>
      <c r="V62" s="60">
        <v>6377731</v>
      </c>
      <c r="W62" s="60">
        <v>490350</v>
      </c>
      <c r="X62" s="60">
        <v>708749</v>
      </c>
      <c r="Y62" s="60">
        <v>771375</v>
      </c>
      <c r="Z62" s="60">
        <v>993785</v>
      </c>
      <c r="AA62" s="60">
        <v>3594233</v>
      </c>
      <c r="AB62" s="60">
        <v>1399209</v>
      </c>
      <c r="AC62" s="60">
        <v>80433007</v>
      </c>
      <c r="AD62" s="60">
        <v>1645883</v>
      </c>
      <c r="AE62" s="60">
        <v>439557</v>
      </c>
      <c r="AF62" s="60">
        <v>2085440</v>
      </c>
      <c r="AG62" s="60">
        <v>0</v>
      </c>
      <c r="AH62" s="60">
        <v>0</v>
      </c>
      <c r="AI62" s="60">
        <v>2085440</v>
      </c>
      <c r="AJ62" s="47"/>
      <c r="AK62" s="44">
        <v>152</v>
      </c>
      <c r="AL62" s="45" t="s">
        <v>212</v>
      </c>
      <c r="AM62" s="44">
        <v>2014</v>
      </c>
      <c r="AN62" s="13">
        <v>4594</v>
      </c>
      <c r="AO62" s="13">
        <v>18071</v>
      </c>
      <c r="AP62" s="13">
        <v>5878</v>
      </c>
      <c r="AQ62" s="56">
        <v>0.68030000000000002</v>
      </c>
      <c r="AR62" s="13">
        <v>5042</v>
      </c>
      <c r="AS62" s="13">
        <v>1640</v>
      </c>
      <c r="AT62" s="13">
        <v>68</v>
      </c>
      <c r="AU62" s="13">
        <v>25</v>
      </c>
      <c r="AV62" s="13">
        <v>0</v>
      </c>
      <c r="AW62" s="13">
        <v>0</v>
      </c>
      <c r="AY62" s="44">
        <v>152</v>
      </c>
      <c r="AZ62" s="45" t="s">
        <v>212</v>
      </c>
      <c r="BA62" s="44">
        <v>6010</v>
      </c>
      <c r="BB62" s="44">
        <v>2014</v>
      </c>
      <c r="BC62">
        <v>1384</v>
      </c>
      <c r="BD62" s="74"/>
      <c r="BE62" s="69"/>
      <c r="BF62" s="70"/>
      <c r="BG62" s="60"/>
    </row>
    <row r="63" spans="1:59" x14ac:dyDescent="0.3">
      <c r="A63" s="44">
        <v>153</v>
      </c>
      <c r="B63" s="45" t="s">
        <v>226</v>
      </c>
      <c r="C63" s="44">
        <v>2014</v>
      </c>
      <c r="D63" s="59">
        <v>145.35</v>
      </c>
      <c r="E63" s="60">
        <v>10747220</v>
      </c>
      <c r="F63" s="60">
        <v>21047233</v>
      </c>
      <c r="G63" s="60">
        <v>31794453</v>
      </c>
      <c r="H63" s="60">
        <v>6898487</v>
      </c>
      <c r="I63" s="60">
        <v>70143</v>
      </c>
      <c r="J63" s="60">
        <v>584724</v>
      </c>
      <c r="K63" s="60">
        <v>8170307</v>
      </c>
      <c r="L63" s="60">
        <v>23624146</v>
      </c>
      <c r="M63" s="60">
        <v>207077</v>
      </c>
      <c r="N63" s="60">
        <v>0</v>
      </c>
      <c r="O63" s="60">
        <v>23831223</v>
      </c>
      <c r="P63" s="60">
        <v>9377311</v>
      </c>
      <c r="Q63" s="60">
        <v>2472097</v>
      </c>
      <c r="R63" s="60">
        <v>1504152</v>
      </c>
      <c r="S63" s="60">
        <v>3109026</v>
      </c>
      <c r="T63" s="60">
        <v>544754</v>
      </c>
      <c r="U63" s="60">
        <v>4008895</v>
      </c>
      <c r="V63" s="60">
        <v>1711820</v>
      </c>
      <c r="W63" s="60">
        <v>91279</v>
      </c>
      <c r="X63" s="60">
        <v>138459</v>
      </c>
      <c r="Y63" s="60">
        <v>135615</v>
      </c>
      <c r="Z63" s="60">
        <v>0</v>
      </c>
      <c r="AA63" s="60">
        <v>616953</v>
      </c>
      <c r="AB63" s="60">
        <v>196511</v>
      </c>
      <c r="AC63" s="60">
        <v>23289919</v>
      </c>
      <c r="AD63" s="60">
        <v>541304</v>
      </c>
      <c r="AE63" s="60">
        <v>664470</v>
      </c>
      <c r="AF63" s="60">
        <v>1205774</v>
      </c>
      <c r="AG63" s="60">
        <v>0</v>
      </c>
      <c r="AH63" s="60">
        <v>0</v>
      </c>
      <c r="AI63" s="60">
        <v>1205774</v>
      </c>
      <c r="AK63" s="44">
        <v>153</v>
      </c>
      <c r="AL63" s="45" t="s">
        <v>226</v>
      </c>
      <c r="AM63" s="44">
        <v>2014</v>
      </c>
      <c r="AN63" s="13">
        <v>1291</v>
      </c>
      <c r="AO63" s="13">
        <v>5968</v>
      </c>
      <c r="AP63" s="13">
        <v>1544</v>
      </c>
      <c r="AQ63" s="56">
        <v>0.75639999999999996</v>
      </c>
      <c r="AR63" s="13">
        <v>1979</v>
      </c>
      <c r="AS63" s="13">
        <v>512</v>
      </c>
      <c r="AT63" s="13">
        <v>25</v>
      </c>
      <c r="AU63" s="13">
        <v>25</v>
      </c>
      <c r="AV63" s="13">
        <v>0</v>
      </c>
      <c r="AW63" s="13">
        <v>0</v>
      </c>
      <c r="AY63" s="44">
        <v>153</v>
      </c>
      <c r="AZ63" s="45" t="s">
        <v>226</v>
      </c>
      <c r="BA63" s="44">
        <v>6010</v>
      </c>
      <c r="BB63" s="44">
        <v>2014</v>
      </c>
      <c r="BC63">
        <v>0</v>
      </c>
      <c r="BD63" s="74"/>
      <c r="BE63" s="69"/>
      <c r="BF63" s="70"/>
      <c r="BG63" s="60"/>
    </row>
    <row r="64" spans="1:59" x14ac:dyDescent="0.3">
      <c r="A64" s="44">
        <v>155</v>
      </c>
      <c r="B64" s="45" t="s">
        <v>262</v>
      </c>
      <c r="C64" s="44">
        <v>2014</v>
      </c>
      <c r="D64" s="59">
        <v>2343.9499999999998</v>
      </c>
      <c r="E64" s="60">
        <v>619729547</v>
      </c>
      <c r="F64" s="60">
        <v>782657333</v>
      </c>
      <c r="G64" s="60">
        <v>1402386880</v>
      </c>
      <c r="H64" s="60">
        <v>902252386</v>
      </c>
      <c r="I64" s="60">
        <v>22740801</v>
      </c>
      <c r="J64" s="60">
        <v>14314963</v>
      </c>
      <c r="K64" s="60">
        <v>961673956</v>
      </c>
      <c r="L64" s="60">
        <v>440712924</v>
      </c>
      <c r="M64" s="60">
        <v>30019010</v>
      </c>
      <c r="N64" s="60">
        <v>0</v>
      </c>
      <c r="O64" s="60">
        <v>470731934</v>
      </c>
      <c r="P64" s="60">
        <v>209411491</v>
      </c>
      <c r="Q64" s="60">
        <v>64999851</v>
      </c>
      <c r="R64" s="60">
        <v>18239030</v>
      </c>
      <c r="S64" s="60">
        <v>63458736</v>
      </c>
      <c r="T64" s="60">
        <v>4984447</v>
      </c>
      <c r="U64" s="60">
        <v>45352650</v>
      </c>
      <c r="V64" s="60">
        <v>32540147</v>
      </c>
      <c r="W64" s="60">
        <v>8286660</v>
      </c>
      <c r="X64" s="60">
        <v>2111779</v>
      </c>
      <c r="Y64" s="60">
        <v>5591225</v>
      </c>
      <c r="Z64" s="60">
        <v>0</v>
      </c>
      <c r="AA64" s="60">
        <v>22365806</v>
      </c>
      <c r="AB64" s="60">
        <v>10765004</v>
      </c>
      <c r="AC64" s="60">
        <v>465741020</v>
      </c>
      <c r="AD64" s="60">
        <v>4990914</v>
      </c>
      <c r="AE64" s="60">
        <v>939773</v>
      </c>
      <c r="AF64" s="60">
        <v>5930687</v>
      </c>
      <c r="AG64" s="60">
        <v>0</v>
      </c>
      <c r="AH64" s="60">
        <v>0</v>
      </c>
      <c r="AI64" s="60">
        <v>5930687</v>
      </c>
      <c r="AJ64" s="47"/>
      <c r="AK64" s="44">
        <v>155</v>
      </c>
      <c r="AL64" s="45" t="s">
        <v>262</v>
      </c>
      <c r="AM64" s="44">
        <v>2014</v>
      </c>
      <c r="AN64" s="13">
        <v>40555</v>
      </c>
      <c r="AO64" s="13">
        <v>138931</v>
      </c>
      <c r="AP64" s="13">
        <v>37775</v>
      </c>
      <c r="AQ64" s="56">
        <v>0.86880000000000002</v>
      </c>
      <c r="AR64" s="13">
        <v>61395</v>
      </c>
      <c r="AS64" s="13">
        <v>16693</v>
      </c>
      <c r="AT64" s="13">
        <v>321</v>
      </c>
      <c r="AU64" s="13">
        <v>270</v>
      </c>
      <c r="AV64" s="13">
        <v>0</v>
      </c>
      <c r="AW64" s="13">
        <v>0</v>
      </c>
      <c r="AY64" s="44">
        <v>155</v>
      </c>
      <c r="AZ64" s="45" t="s">
        <v>262</v>
      </c>
      <c r="BA64" s="44">
        <v>6010</v>
      </c>
      <c r="BB64" s="44">
        <v>2014</v>
      </c>
      <c r="BC64">
        <v>7906</v>
      </c>
      <c r="BD64" s="68"/>
      <c r="BE64" s="69"/>
      <c r="BF64" s="70"/>
      <c r="BG64" s="60"/>
    </row>
    <row r="65" spans="1:59" x14ac:dyDescent="0.3">
      <c r="A65" s="44">
        <v>156</v>
      </c>
      <c r="B65" s="45" t="s">
        <v>225</v>
      </c>
      <c r="C65" s="44">
        <v>2014</v>
      </c>
      <c r="D65" s="59">
        <v>555.35</v>
      </c>
      <c r="E65" s="60">
        <v>39095208</v>
      </c>
      <c r="F65" s="60">
        <v>166055385</v>
      </c>
      <c r="G65" s="60">
        <v>205150593</v>
      </c>
      <c r="H65" s="60">
        <v>112910466</v>
      </c>
      <c r="I65" s="60">
        <v>2125798</v>
      </c>
      <c r="J65" s="60">
        <v>5765567</v>
      </c>
      <c r="K65" s="60">
        <v>120801831</v>
      </c>
      <c r="L65" s="60">
        <v>84348762</v>
      </c>
      <c r="M65" s="60">
        <v>1632116</v>
      </c>
      <c r="N65" s="60">
        <v>4609428</v>
      </c>
      <c r="O65" s="60">
        <v>90590306</v>
      </c>
      <c r="P65" s="60">
        <v>42102832</v>
      </c>
      <c r="Q65" s="60">
        <v>10609588</v>
      </c>
      <c r="R65" s="60">
        <v>10337171</v>
      </c>
      <c r="S65" s="60">
        <v>12405978</v>
      </c>
      <c r="T65" s="60">
        <v>1573939</v>
      </c>
      <c r="U65" s="60">
        <v>11280570</v>
      </c>
      <c r="V65" s="60">
        <v>3771434</v>
      </c>
      <c r="W65" s="60">
        <v>868463</v>
      </c>
      <c r="X65" s="60">
        <v>769476</v>
      </c>
      <c r="Y65" s="60">
        <v>355333</v>
      </c>
      <c r="Z65" s="60">
        <v>152435</v>
      </c>
      <c r="AA65" s="60">
        <v>0</v>
      </c>
      <c r="AB65" s="60">
        <v>1864638</v>
      </c>
      <c r="AC65" s="60">
        <v>96091857</v>
      </c>
      <c r="AD65" s="60">
        <v>-5501551</v>
      </c>
      <c r="AE65" s="60">
        <v>3660649</v>
      </c>
      <c r="AF65" s="60">
        <v>-1840902</v>
      </c>
      <c r="AG65" s="60">
        <v>40427</v>
      </c>
      <c r="AH65" s="60">
        <v>0</v>
      </c>
      <c r="AI65" s="60">
        <v>-1800475</v>
      </c>
      <c r="AK65" s="44">
        <v>156</v>
      </c>
      <c r="AL65" s="45" t="s">
        <v>225</v>
      </c>
      <c r="AM65" s="44">
        <v>2014</v>
      </c>
      <c r="AN65" s="13">
        <v>8340</v>
      </c>
      <c r="AO65" s="13">
        <v>34166</v>
      </c>
      <c r="AP65" s="13">
        <v>10264</v>
      </c>
      <c r="AQ65" s="56">
        <v>0.73409999999999997</v>
      </c>
      <c r="AR65" s="13">
        <v>6511</v>
      </c>
      <c r="AS65" s="13"/>
      <c r="AT65" s="13">
        <v>25</v>
      </c>
      <c r="AU65" s="13">
        <v>25</v>
      </c>
      <c r="AV65" s="13">
        <v>0</v>
      </c>
      <c r="AW65" s="13">
        <v>0</v>
      </c>
      <c r="AY65" s="44">
        <v>156</v>
      </c>
      <c r="AZ65" s="45" t="s">
        <v>225</v>
      </c>
      <c r="BA65" s="44">
        <v>6010</v>
      </c>
      <c r="BB65" s="44">
        <v>2014</v>
      </c>
      <c r="BC65">
        <v>998</v>
      </c>
      <c r="BD65" s="74"/>
      <c r="BE65" s="69"/>
      <c r="BF65" s="70"/>
      <c r="BG65" s="60"/>
    </row>
    <row r="66" spans="1:59" x14ac:dyDescent="0.3">
      <c r="A66" s="44">
        <v>157</v>
      </c>
      <c r="B66" s="45" t="s">
        <v>285</v>
      </c>
      <c r="C66" s="44">
        <v>2014</v>
      </c>
      <c r="D66" s="59">
        <v>385.92</v>
      </c>
      <c r="E66" s="60">
        <v>55757274</v>
      </c>
      <c r="F66" s="60">
        <v>14274944</v>
      </c>
      <c r="G66" s="60">
        <v>70032218</v>
      </c>
      <c r="H66" s="60">
        <v>29363789</v>
      </c>
      <c r="I66" s="60">
        <v>291126</v>
      </c>
      <c r="J66" s="60">
        <v>0</v>
      </c>
      <c r="K66" s="60">
        <v>31225991</v>
      </c>
      <c r="L66" s="60">
        <v>38806227</v>
      </c>
      <c r="M66" s="60">
        <v>2235558</v>
      </c>
      <c r="N66" s="60">
        <v>0</v>
      </c>
      <c r="O66" s="60">
        <v>41041785</v>
      </c>
      <c r="P66" s="60">
        <v>23044549</v>
      </c>
      <c r="Q66" s="60">
        <v>6633268</v>
      </c>
      <c r="R66" s="60">
        <v>202554</v>
      </c>
      <c r="S66" s="60">
        <v>1934890</v>
      </c>
      <c r="T66" s="60">
        <v>558905</v>
      </c>
      <c r="U66" s="60">
        <v>5272585</v>
      </c>
      <c r="V66" s="60">
        <v>676522</v>
      </c>
      <c r="W66" s="60">
        <v>396971</v>
      </c>
      <c r="X66" s="60">
        <v>17714</v>
      </c>
      <c r="Y66" s="60">
        <v>149245</v>
      </c>
      <c r="Z66" s="60">
        <v>0</v>
      </c>
      <c r="AA66" s="60">
        <v>1571076</v>
      </c>
      <c r="AB66" s="60">
        <v>483832</v>
      </c>
      <c r="AC66" s="60">
        <v>39371035</v>
      </c>
      <c r="AD66" s="60">
        <v>1670750</v>
      </c>
      <c r="AE66" s="60">
        <v>-108315</v>
      </c>
      <c r="AF66" s="60">
        <v>1562435</v>
      </c>
      <c r="AG66" s="60">
        <v>0</v>
      </c>
      <c r="AH66" s="60">
        <v>0</v>
      </c>
      <c r="AI66" s="60">
        <v>1562435</v>
      </c>
      <c r="AJ66" s="47"/>
      <c r="AK66" s="44">
        <v>157</v>
      </c>
      <c r="AL66" s="45" t="s">
        <v>285</v>
      </c>
      <c r="AM66" s="44">
        <v>2014</v>
      </c>
      <c r="AN66" s="13">
        <v>2506</v>
      </c>
      <c r="AO66" s="13">
        <v>25874</v>
      </c>
      <c r="AP66" s="13">
        <v>1902</v>
      </c>
      <c r="AQ66" s="56">
        <v>1.3177000000000001</v>
      </c>
      <c r="AR66" s="13">
        <v>20600</v>
      </c>
      <c r="AS66" s="13">
        <v>1514</v>
      </c>
      <c r="AT66" s="13">
        <v>102</v>
      </c>
      <c r="AU66" s="13">
        <v>72</v>
      </c>
      <c r="AV66" s="13">
        <v>0</v>
      </c>
      <c r="AW66" s="13">
        <v>0</v>
      </c>
      <c r="AY66" s="44">
        <v>157</v>
      </c>
      <c r="AZ66" s="45" t="s">
        <v>285</v>
      </c>
      <c r="BA66" s="44">
        <v>6010</v>
      </c>
      <c r="BB66" s="44">
        <v>2014</v>
      </c>
      <c r="BC66">
        <v>0</v>
      </c>
      <c r="BD66" s="68"/>
      <c r="BE66" s="69"/>
      <c r="BF66" s="70"/>
      <c r="BG66" s="60"/>
    </row>
    <row r="67" spans="1:59" x14ac:dyDescent="0.3">
      <c r="A67" s="44">
        <v>158</v>
      </c>
      <c r="B67" s="45" t="s">
        <v>197</v>
      </c>
      <c r="C67" s="44">
        <v>2014</v>
      </c>
      <c r="D67" s="59">
        <v>97.73</v>
      </c>
      <c r="E67" s="60">
        <v>3124980</v>
      </c>
      <c r="F67" s="60">
        <v>12423982</v>
      </c>
      <c r="G67" s="60">
        <v>15548962</v>
      </c>
      <c r="H67" s="60">
        <v>3164872</v>
      </c>
      <c r="I67" s="60">
        <v>304573</v>
      </c>
      <c r="J67" s="60">
        <v>0</v>
      </c>
      <c r="K67" s="60">
        <v>3977714</v>
      </c>
      <c r="L67" s="60">
        <v>11571248</v>
      </c>
      <c r="M67" s="60">
        <v>1153318</v>
      </c>
      <c r="N67" s="60">
        <v>2071888</v>
      </c>
      <c r="O67" s="60">
        <v>14796454</v>
      </c>
      <c r="P67" s="60">
        <v>7462803</v>
      </c>
      <c r="Q67" s="60">
        <v>1682178</v>
      </c>
      <c r="R67" s="60">
        <v>92821</v>
      </c>
      <c r="S67" s="60">
        <v>870159</v>
      </c>
      <c r="T67" s="60">
        <v>163611</v>
      </c>
      <c r="U67" s="60">
        <v>693733</v>
      </c>
      <c r="V67" s="60">
        <v>1454155</v>
      </c>
      <c r="W67" s="60">
        <v>62455</v>
      </c>
      <c r="X67" s="60">
        <v>212915</v>
      </c>
      <c r="Y67" s="60">
        <v>52331</v>
      </c>
      <c r="Z67" s="60">
        <v>750950</v>
      </c>
      <c r="AA67" s="60">
        <v>508269</v>
      </c>
      <c r="AB67" s="60">
        <v>729286</v>
      </c>
      <c r="AC67" s="60">
        <v>14227397</v>
      </c>
      <c r="AD67" s="60">
        <v>569057</v>
      </c>
      <c r="AE67" s="60">
        <v>126621</v>
      </c>
      <c r="AF67" s="60">
        <v>695678</v>
      </c>
      <c r="AG67" s="60">
        <v>0</v>
      </c>
      <c r="AH67" s="60">
        <v>0</v>
      </c>
      <c r="AI67" s="60">
        <v>695678</v>
      </c>
      <c r="AJ67" s="47"/>
      <c r="AK67" s="44">
        <v>158</v>
      </c>
      <c r="AL67" s="45" t="s">
        <v>197</v>
      </c>
      <c r="AM67" s="44">
        <v>2014</v>
      </c>
      <c r="AN67" s="13">
        <v>453</v>
      </c>
      <c r="AO67" s="13">
        <v>2735</v>
      </c>
      <c r="AP67" s="13">
        <v>836</v>
      </c>
      <c r="AQ67" s="56">
        <v>0.54200000000000004</v>
      </c>
      <c r="AR67" s="13">
        <v>265</v>
      </c>
      <c r="AS67" s="13">
        <v>81</v>
      </c>
      <c r="AT67" s="13">
        <v>12</v>
      </c>
      <c r="AU67" s="13">
        <v>9</v>
      </c>
      <c r="AV67" s="13">
        <v>0</v>
      </c>
      <c r="AW67" s="13">
        <v>0</v>
      </c>
      <c r="AY67" s="44">
        <v>158</v>
      </c>
      <c r="AZ67" s="45" t="s">
        <v>197</v>
      </c>
      <c r="BA67" s="44">
        <v>6010</v>
      </c>
      <c r="BB67" s="44">
        <v>2014</v>
      </c>
      <c r="BC67">
        <v>0</v>
      </c>
      <c r="BD67" s="71"/>
      <c r="BE67" s="69"/>
      <c r="BF67" s="70"/>
      <c r="BG67" s="60"/>
    </row>
    <row r="68" spans="1:59" x14ac:dyDescent="0.3">
      <c r="A68" s="44">
        <v>159</v>
      </c>
      <c r="B68" s="45" t="s">
        <v>286</v>
      </c>
      <c r="C68" s="44">
        <v>2014</v>
      </c>
      <c r="D68" s="59">
        <v>1745</v>
      </c>
      <c r="E68" s="60">
        <v>1000121523</v>
      </c>
      <c r="F68" s="60">
        <v>478531676</v>
      </c>
      <c r="G68" s="60">
        <v>1478653199</v>
      </c>
      <c r="H68" s="60">
        <v>1060711834</v>
      </c>
      <c r="I68" s="60">
        <v>20687565</v>
      </c>
      <c r="J68" s="60">
        <v>159586</v>
      </c>
      <c r="K68" s="60">
        <v>1085728750</v>
      </c>
      <c r="L68" s="60">
        <v>392924449</v>
      </c>
      <c r="M68" s="60">
        <v>12305503</v>
      </c>
      <c r="N68" s="60">
        <v>0</v>
      </c>
      <c r="O68" s="60">
        <v>405229952</v>
      </c>
      <c r="P68" s="60">
        <v>137498580</v>
      </c>
      <c r="Q68" s="60">
        <v>13537904</v>
      </c>
      <c r="R68" s="60">
        <v>6683819</v>
      </c>
      <c r="S68" s="60">
        <v>61267774</v>
      </c>
      <c r="T68" s="60">
        <v>3168755</v>
      </c>
      <c r="U68" s="60">
        <v>22218063</v>
      </c>
      <c r="V68" s="60">
        <v>13110824</v>
      </c>
      <c r="W68" s="60">
        <v>2090429</v>
      </c>
      <c r="X68" s="60">
        <v>0</v>
      </c>
      <c r="Y68" s="60">
        <v>6808997</v>
      </c>
      <c r="Z68" s="60">
        <v>2968582</v>
      </c>
      <c r="AA68" s="60">
        <v>4169765</v>
      </c>
      <c r="AB68" s="60">
        <v>117195852</v>
      </c>
      <c r="AC68" s="60">
        <v>386549579</v>
      </c>
      <c r="AD68" s="60">
        <v>18680373</v>
      </c>
      <c r="AE68" s="60">
        <v>735750</v>
      </c>
      <c r="AF68" s="60">
        <v>19416123</v>
      </c>
      <c r="AG68" s="60">
        <v>0</v>
      </c>
      <c r="AH68" s="60">
        <v>0</v>
      </c>
      <c r="AI68" s="60">
        <v>19416123</v>
      </c>
      <c r="AJ68" s="47"/>
      <c r="AK68" s="44">
        <v>159</v>
      </c>
      <c r="AL68" s="45" t="s">
        <v>286</v>
      </c>
      <c r="AM68" s="44">
        <v>2014</v>
      </c>
      <c r="AN68" s="13">
        <v>32148</v>
      </c>
      <c r="AO68" s="13">
        <v>128026</v>
      </c>
      <c r="AP68" s="13">
        <v>27748</v>
      </c>
      <c r="AQ68" s="56">
        <v>1.0403</v>
      </c>
      <c r="AR68" s="13">
        <v>86284</v>
      </c>
      <c r="AS68" s="13">
        <v>18701</v>
      </c>
      <c r="AT68" s="13">
        <v>390</v>
      </c>
      <c r="AU68" s="13">
        <v>349</v>
      </c>
      <c r="AV68" s="13">
        <v>0</v>
      </c>
      <c r="AW68" s="13">
        <v>48</v>
      </c>
      <c r="AY68" s="44">
        <v>159</v>
      </c>
      <c r="AZ68" s="45" t="s">
        <v>286</v>
      </c>
      <c r="BA68" s="44">
        <v>6010</v>
      </c>
      <c r="BB68" s="44">
        <v>2014</v>
      </c>
      <c r="BC68">
        <v>7190</v>
      </c>
      <c r="BD68" s="68"/>
      <c r="BE68" s="69"/>
      <c r="BF68" s="70"/>
      <c r="BG68" s="60"/>
    </row>
    <row r="69" spans="1:59" x14ac:dyDescent="0.3">
      <c r="A69" s="44">
        <v>161</v>
      </c>
      <c r="B69" s="45" t="s">
        <v>248</v>
      </c>
      <c r="C69" s="44">
        <v>2014</v>
      </c>
      <c r="D69" s="59">
        <v>2310.4499999999998</v>
      </c>
      <c r="E69" s="60">
        <v>553723269</v>
      </c>
      <c r="F69" s="60">
        <v>662551012</v>
      </c>
      <c r="G69" s="60">
        <v>1216274281</v>
      </c>
      <c r="H69" s="60">
        <v>761480187</v>
      </c>
      <c r="I69" s="60">
        <v>21602404</v>
      </c>
      <c r="J69" s="60">
        <v>6796572</v>
      </c>
      <c r="K69" s="60">
        <v>798786407</v>
      </c>
      <c r="L69" s="60">
        <v>417487874</v>
      </c>
      <c r="M69" s="60">
        <v>7719374</v>
      </c>
      <c r="N69" s="60">
        <v>0</v>
      </c>
      <c r="O69" s="60">
        <v>425207248</v>
      </c>
      <c r="P69" s="60">
        <v>192477698</v>
      </c>
      <c r="Q69" s="60">
        <v>40274065</v>
      </c>
      <c r="R69" s="60">
        <v>15486126</v>
      </c>
      <c r="S69" s="60">
        <v>70588495</v>
      </c>
      <c r="T69" s="60">
        <v>3432192</v>
      </c>
      <c r="U69" s="60">
        <v>30300833</v>
      </c>
      <c r="V69" s="60">
        <v>21298917</v>
      </c>
      <c r="W69" s="60">
        <v>8164647</v>
      </c>
      <c r="X69" s="60">
        <v>3115500</v>
      </c>
      <c r="Y69" s="60">
        <v>12938973</v>
      </c>
      <c r="Z69" s="60">
        <v>9535131</v>
      </c>
      <c r="AA69" s="60">
        <v>8907244</v>
      </c>
      <c r="AB69" s="60">
        <v>18383350</v>
      </c>
      <c r="AC69" s="60">
        <v>425995927</v>
      </c>
      <c r="AD69" s="60">
        <v>-788679</v>
      </c>
      <c r="AE69" s="60">
        <v>0</v>
      </c>
      <c r="AF69" s="60">
        <v>-788679</v>
      </c>
      <c r="AG69" s="60">
        <v>0</v>
      </c>
      <c r="AH69" s="60">
        <v>0</v>
      </c>
      <c r="AI69" s="60">
        <v>-788679</v>
      </c>
      <c r="AJ69" s="47"/>
      <c r="AK69" s="44">
        <v>161</v>
      </c>
      <c r="AL69" s="45" t="s">
        <v>248</v>
      </c>
      <c r="AM69" s="44">
        <v>2014</v>
      </c>
      <c r="AN69" s="13">
        <v>38995</v>
      </c>
      <c r="AO69" s="13">
        <v>133967</v>
      </c>
      <c r="AP69" s="13">
        <v>32500</v>
      </c>
      <c r="AQ69" s="56">
        <v>1.0111000000000001</v>
      </c>
      <c r="AR69" s="13">
        <v>60990</v>
      </c>
      <c r="AS69" s="13">
        <v>14796</v>
      </c>
      <c r="AT69" s="13">
        <v>270</v>
      </c>
      <c r="AU69" s="13">
        <v>227</v>
      </c>
      <c r="AV69" s="13">
        <v>0</v>
      </c>
      <c r="AW69" s="13">
        <v>0</v>
      </c>
      <c r="AY69" s="44">
        <v>161</v>
      </c>
      <c r="AZ69" s="45" t="s">
        <v>248</v>
      </c>
      <c r="BA69" s="44">
        <v>6010</v>
      </c>
      <c r="BB69" s="44">
        <v>2014</v>
      </c>
      <c r="BC69">
        <v>10759</v>
      </c>
      <c r="BD69" s="68"/>
      <c r="BE69" s="69"/>
      <c r="BF69" s="70"/>
      <c r="BG69" s="60"/>
    </row>
    <row r="70" spans="1:59" x14ac:dyDescent="0.3">
      <c r="A70" s="44">
        <v>162</v>
      </c>
      <c r="B70" s="45" t="s">
        <v>243</v>
      </c>
      <c r="C70" s="44">
        <v>2014</v>
      </c>
      <c r="D70" s="59">
        <v>3218.83</v>
      </c>
      <c r="E70" s="60">
        <v>1458110585</v>
      </c>
      <c r="F70" s="60">
        <v>745747651</v>
      </c>
      <c r="G70" s="60">
        <v>2203858236</v>
      </c>
      <c r="H70" s="60">
        <v>1408737047</v>
      </c>
      <c r="I70" s="60">
        <v>39081155</v>
      </c>
      <c r="J70" s="60">
        <v>31871331</v>
      </c>
      <c r="K70" s="60">
        <v>1479011999</v>
      </c>
      <c r="L70" s="60">
        <v>724846237</v>
      </c>
      <c r="M70" s="60">
        <v>46231699</v>
      </c>
      <c r="N70" s="60">
        <v>0</v>
      </c>
      <c r="O70" s="60">
        <v>771077936</v>
      </c>
      <c r="P70" s="60">
        <v>255576800</v>
      </c>
      <c r="Q70" s="60">
        <v>23157587</v>
      </c>
      <c r="R70" s="60">
        <v>18194920</v>
      </c>
      <c r="S70" s="60">
        <v>156962551</v>
      </c>
      <c r="T70" s="60">
        <v>4927413</v>
      </c>
      <c r="U70" s="60">
        <v>254596346</v>
      </c>
      <c r="V70" s="60">
        <v>22001049</v>
      </c>
      <c r="W70" s="60">
        <v>6009248</v>
      </c>
      <c r="X70" s="60">
        <v>-43880</v>
      </c>
      <c r="Y70" s="60">
        <v>13858851</v>
      </c>
      <c r="Z70" s="60">
        <v>8925095</v>
      </c>
      <c r="AA70" s="60">
        <v>-677534</v>
      </c>
      <c r="AB70" s="60">
        <v>6380038</v>
      </c>
      <c r="AC70" s="60">
        <v>770546018</v>
      </c>
      <c r="AD70" s="60">
        <v>531918</v>
      </c>
      <c r="AE70" s="60">
        <v>5073503</v>
      </c>
      <c r="AF70" s="60">
        <v>5605421</v>
      </c>
      <c r="AG70" s="60">
        <v>0</v>
      </c>
      <c r="AH70" s="60">
        <v>0</v>
      </c>
      <c r="AI70" s="60">
        <v>5605421</v>
      </c>
      <c r="AJ70" s="47"/>
      <c r="AK70" s="44">
        <v>162</v>
      </c>
      <c r="AL70" s="45" t="s">
        <v>243</v>
      </c>
      <c r="AM70" s="44">
        <v>2014</v>
      </c>
      <c r="AN70" s="13">
        <v>62420</v>
      </c>
      <c r="AO70" s="13">
        <v>232852</v>
      </c>
      <c r="AP70" s="13">
        <v>43291</v>
      </c>
      <c r="AQ70" s="56">
        <v>1.3057000000000001</v>
      </c>
      <c r="AR70" s="13">
        <v>154059</v>
      </c>
      <c r="AS70" s="13">
        <v>28642</v>
      </c>
      <c r="AT70" s="13">
        <v>644</v>
      </c>
      <c r="AU70" s="13">
        <v>628</v>
      </c>
      <c r="AV70" s="13">
        <v>0</v>
      </c>
      <c r="AW70" s="13">
        <v>0</v>
      </c>
      <c r="AY70" s="44">
        <v>162</v>
      </c>
      <c r="AZ70" s="45" t="s">
        <v>243</v>
      </c>
      <c r="BA70" s="44">
        <v>6010</v>
      </c>
      <c r="BB70" s="44">
        <v>2014</v>
      </c>
      <c r="BC70">
        <v>35485</v>
      </c>
      <c r="BD70" s="73"/>
      <c r="BE70" s="69"/>
      <c r="BF70" s="70"/>
      <c r="BG70" s="60"/>
    </row>
    <row r="71" spans="1:59" x14ac:dyDescent="0.3">
      <c r="A71" s="44">
        <v>164</v>
      </c>
      <c r="B71" s="45" t="s">
        <v>263</v>
      </c>
      <c r="C71" s="44">
        <v>2014</v>
      </c>
      <c r="D71" s="59">
        <v>3183.63</v>
      </c>
      <c r="E71" s="60">
        <v>588077991</v>
      </c>
      <c r="F71" s="60">
        <v>716337196</v>
      </c>
      <c r="G71" s="60">
        <v>1304415187</v>
      </c>
      <c r="H71" s="60">
        <v>761288380</v>
      </c>
      <c r="I71" s="60">
        <v>5366169</v>
      </c>
      <c r="J71" s="60">
        <v>9101795</v>
      </c>
      <c r="K71" s="60">
        <v>792552987.83000004</v>
      </c>
      <c r="L71" s="60">
        <v>511862199.17000002</v>
      </c>
      <c r="M71" s="60">
        <v>34701379</v>
      </c>
      <c r="N71" s="60">
        <v>24871010</v>
      </c>
      <c r="O71" s="60">
        <v>571434588.16999996</v>
      </c>
      <c r="P71" s="60">
        <v>272838352</v>
      </c>
      <c r="Q71" s="60">
        <v>69231227</v>
      </c>
      <c r="R71" s="60">
        <v>12266033</v>
      </c>
      <c r="S71" s="60">
        <v>73986920</v>
      </c>
      <c r="T71" s="60">
        <v>6016881</v>
      </c>
      <c r="U71" s="60">
        <v>49381539</v>
      </c>
      <c r="V71" s="60">
        <v>30007569</v>
      </c>
      <c r="W71" s="60">
        <v>11300120</v>
      </c>
      <c r="X71" s="60">
        <v>4242030</v>
      </c>
      <c r="Y71" s="60">
        <v>5301751</v>
      </c>
      <c r="Z71" s="60">
        <v>7786310</v>
      </c>
      <c r="AA71" s="60">
        <v>16796643.829999998</v>
      </c>
      <c r="AB71" s="60">
        <v>7793723</v>
      </c>
      <c r="AC71" s="60">
        <v>550152455</v>
      </c>
      <c r="AD71" s="60">
        <v>21282133.170000002</v>
      </c>
      <c r="AE71" s="60">
        <v>2498036</v>
      </c>
      <c r="AF71" s="60">
        <v>23780169.170000002</v>
      </c>
      <c r="AG71" s="60">
        <v>0</v>
      </c>
      <c r="AH71" s="60">
        <v>0</v>
      </c>
      <c r="AI71" s="60">
        <v>23780169.170000002</v>
      </c>
      <c r="AJ71" s="47"/>
      <c r="AK71" s="44">
        <v>164</v>
      </c>
      <c r="AL71" s="45" t="s">
        <v>263</v>
      </c>
      <c r="AM71" s="44">
        <v>2014</v>
      </c>
      <c r="AN71" s="13">
        <v>33452</v>
      </c>
      <c r="AO71" s="13">
        <v>123133</v>
      </c>
      <c r="AP71" s="13">
        <v>33002</v>
      </c>
      <c r="AQ71" s="56">
        <v>0.76819999999999999</v>
      </c>
      <c r="AR71" s="13">
        <v>54873</v>
      </c>
      <c r="AS71" s="13">
        <v>14707</v>
      </c>
      <c r="AT71" s="13">
        <v>333</v>
      </c>
      <c r="AU71" s="13">
        <v>333</v>
      </c>
      <c r="AV71" s="13">
        <v>0</v>
      </c>
      <c r="AW71" s="13">
        <v>0</v>
      </c>
      <c r="AY71" s="44">
        <v>164</v>
      </c>
      <c r="AZ71" s="45" t="s">
        <v>263</v>
      </c>
      <c r="BA71" s="44">
        <v>6010</v>
      </c>
      <c r="BB71" s="44">
        <v>2014</v>
      </c>
      <c r="BC71">
        <v>5469</v>
      </c>
      <c r="BD71" s="68"/>
      <c r="BE71" s="69"/>
      <c r="BF71" s="70"/>
      <c r="BG71" s="60"/>
    </row>
    <row r="72" spans="1:59" x14ac:dyDescent="0.3">
      <c r="A72" s="44">
        <v>165</v>
      </c>
      <c r="B72" s="45" t="s">
        <v>208</v>
      </c>
      <c r="C72" s="44">
        <v>2014</v>
      </c>
      <c r="D72" s="59">
        <v>201.78</v>
      </c>
      <c r="E72" s="60">
        <v>12724948</v>
      </c>
      <c r="F72" s="60">
        <v>26639315</v>
      </c>
      <c r="G72" s="60">
        <v>39364263</v>
      </c>
      <c r="H72" s="60">
        <v>14646328</v>
      </c>
      <c r="I72" s="60">
        <v>474888</v>
      </c>
      <c r="J72" s="60">
        <v>223182</v>
      </c>
      <c r="K72" s="60">
        <v>16619270</v>
      </c>
      <c r="L72" s="60">
        <v>22744993</v>
      </c>
      <c r="M72" s="60">
        <v>480101</v>
      </c>
      <c r="N72" s="60">
        <v>1379389</v>
      </c>
      <c r="O72" s="60">
        <v>24604483</v>
      </c>
      <c r="P72" s="60">
        <v>14205786</v>
      </c>
      <c r="Q72" s="60">
        <v>3629678</v>
      </c>
      <c r="R72" s="60">
        <v>475743</v>
      </c>
      <c r="S72" s="60">
        <v>1964716</v>
      </c>
      <c r="T72" s="60">
        <v>201360</v>
      </c>
      <c r="U72" s="60">
        <v>1037371</v>
      </c>
      <c r="V72" s="60">
        <v>763259</v>
      </c>
      <c r="W72" s="60">
        <v>329857</v>
      </c>
      <c r="X72" s="60">
        <v>314100</v>
      </c>
      <c r="Y72" s="60">
        <v>106871</v>
      </c>
      <c r="Z72" s="60">
        <v>316672</v>
      </c>
      <c r="AA72" s="60">
        <v>1274872</v>
      </c>
      <c r="AB72" s="60">
        <v>1137247</v>
      </c>
      <c r="AC72" s="60">
        <v>24482660</v>
      </c>
      <c r="AD72" s="60">
        <v>121823</v>
      </c>
      <c r="AE72" s="60">
        <v>210180</v>
      </c>
      <c r="AF72" s="60">
        <v>332003</v>
      </c>
      <c r="AG72" s="60">
        <v>0</v>
      </c>
      <c r="AH72" s="60">
        <v>0</v>
      </c>
      <c r="AI72" s="60">
        <v>332003</v>
      </c>
      <c r="AJ72" s="47"/>
      <c r="AK72" s="44">
        <v>165</v>
      </c>
      <c r="AL72" s="45" t="s">
        <v>208</v>
      </c>
      <c r="AM72" s="44">
        <v>2014</v>
      </c>
      <c r="AN72" s="13">
        <v>1169</v>
      </c>
      <c r="AO72" s="13">
        <v>3732</v>
      </c>
      <c r="AP72" s="13">
        <v>1546</v>
      </c>
      <c r="AQ72" s="56">
        <v>0.43230000000000002</v>
      </c>
      <c r="AR72" s="13">
        <v>782</v>
      </c>
      <c r="AS72" s="13">
        <v>324</v>
      </c>
      <c r="AT72" s="13">
        <v>35</v>
      </c>
      <c r="AU72" s="13">
        <v>25</v>
      </c>
      <c r="AV72" s="13">
        <v>0</v>
      </c>
      <c r="AW72" s="13">
        <v>14</v>
      </c>
      <c r="AY72" s="44">
        <v>165</v>
      </c>
      <c r="AZ72" s="45" t="s">
        <v>208</v>
      </c>
      <c r="BA72" s="44">
        <v>6010</v>
      </c>
      <c r="BB72" s="44">
        <v>2014</v>
      </c>
      <c r="BC72">
        <v>0</v>
      </c>
      <c r="BD72" s="73"/>
      <c r="BE72" s="69"/>
      <c r="BF72" s="70"/>
      <c r="BG72" s="60"/>
    </row>
    <row r="73" spans="1:59" x14ac:dyDescent="0.3">
      <c r="A73" s="44">
        <v>167</v>
      </c>
      <c r="B73" s="45" t="s">
        <v>202</v>
      </c>
      <c r="C73" s="44">
        <v>2014</v>
      </c>
      <c r="D73" s="59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  <c r="AD73" s="60"/>
      <c r="AE73" s="60"/>
      <c r="AF73" s="60"/>
      <c r="AG73" s="60"/>
      <c r="AH73" s="60"/>
      <c r="AI73" s="60"/>
      <c r="AJ73" s="47"/>
      <c r="AK73" s="44">
        <v>167</v>
      </c>
      <c r="AL73" s="45" t="s">
        <v>202</v>
      </c>
      <c r="AM73" s="44"/>
      <c r="AN73" s="13"/>
      <c r="AO73" s="13"/>
      <c r="AP73" s="13"/>
      <c r="AQ73" s="56"/>
      <c r="AR73" s="13"/>
      <c r="AS73" s="13"/>
      <c r="AT73" s="13"/>
      <c r="AU73" s="13"/>
      <c r="AV73" s="13"/>
      <c r="AW73" s="13"/>
      <c r="AY73" s="44">
        <v>167</v>
      </c>
      <c r="AZ73" s="45" t="s">
        <v>202</v>
      </c>
      <c r="BA73" s="44">
        <v>6010</v>
      </c>
      <c r="BB73" s="44">
        <v>2014</v>
      </c>
      <c r="BC73"/>
      <c r="BD73" s="74"/>
      <c r="BE73" s="69"/>
      <c r="BF73" s="70"/>
      <c r="BG73" s="60"/>
    </row>
    <row r="74" spans="1:59" x14ac:dyDescent="0.3">
      <c r="A74" s="44">
        <v>168</v>
      </c>
      <c r="B74" s="45" t="s">
        <v>199</v>
      </c>
      <c r="C74" s="44">
        <v>2014</v>
      </c>
      <c r="D74" s="59">
        <v>1177.0999999999999</v>
      </c>
      <c r="E74" s="60">
        <v>367348122</v>
      </c>
      <c r="F74" s="60">
        <v>214888659</v>
      </c>
      <c r="G74" s="60">
        <v>582236781</v>
      </c>
      <c r="H74" s="60">
        <v>304094278</v>
      </c>
      <c r="I74" s="60">
        <v>8529748</v>
      </c>
      <c r="J74" s="60">
        <v>523774</v>
      </c>
      <c r="K74" s="60">
        <v>319523401</v>
      </c>
      <c r="L74" s="60">
        <v>262713380</v>
      </c>
      <c r="M74" s="60">
        <v>4216038</v>
      </c>
      <c r="N74" s="60">
        <v>0</v>
      </c>
      <c r="O74" s="60">
        <v>266929418</v>
      </c>
      <c r="P74" s="60">
        <v>81458820</v>
      </c>
      <c r="Q74" s="60">
        <v>21508850</v>
      </c>
      <c r="R74" s="60">
        <v>41789122</v>
      </c>
      <c r="S74" s="60">
        <v>61287460</v>
      </c>
      <c r="T74" s="60">
        <v>1505978</v>
      </c>
      <c r="U74" s="60">
        <v>10089788</v>
      </c>
      <c r="V74" s="60">
        <v>14628116</v>
      </c>
      <c r="W74" s="60">
        <v>1756238</v>
      </c>
      <c r="X74" s="60">
        <v>2151375</v>
      </c>
      <c r="Y74" s="60">
        <v>8886405</v>
      </c>
      <c r="Z74" s="60">
        <v>7504842</v>
      </c>
      <c r="AA74" s="60">
        <v>6375601</v>
      </c>
      <c r="AB74" s="60">
        <v>1002069</v>
      </c>
      <c r="AC74" s="60">
        <v>253569063</v>
      </c>
      <c r="AD74" s="60">
        <v>13360355</v>
      </c>
      <c r="AE74" s="60">
        <v>4871841</v>
      </c>
      <c r="AF74" s="60">
        <v>18232196</v>
      </c>
      <c r="AG74" s="60">
        <v>0</v>
      </c>
      <c r="AH74" s="60">
        <v>0</v>
      </c>
      <c r="AI74" s="60">
        <v>18232196</v>
      </c>
      <c r="AJ74" s="47"/>
      <c r="AK74" s="44">
        <v>168</v>
      </c>
      <c r="AL74" s="45" t="s">
        <v>199</v>
      </c>
      <c r="AM74" s="44">
        <v>2014</v>
      </c>
      <c r="AN74" s="13">
        <v>21021</v>
      </c>
      <c r="AO74" s="13">
        <v>64150</v>
      </c>
      <c r="AP74" s="13">
        <v>16242</v>
      </c>
      <c r="AQ74" s="56">
        <v>1.1000000000000001</v>
      </c>
      <c r="AR74" s="13">
        <v>39876</v>
      </c>
      <c r="AS74" s="13">
        <v>10096</v>
      </c>
      <c r="AT74" s="13">
        <v>198</v>
      </c>
      <c r="AU74" s="13">
        <v>198</v>
      </c>
      <c r="AV74" s="13">
        <v>22</v>
      </c>
      <c r="AW74" s="13">
        <v>0</v>
      </c>
      <c r="AY74" s="44">
        <v>168</v>
      </c>
      <c r="AZ74" s="45" t="s">
        <v>199</v>
      </c>
      <c r="BA74" s="44">
        <v>6010</v>
      </c>
      <c r="BB74" s="44">
        <v>2014</v>
      </c>
      <c r="BC74">
        <v>4921</v>
      </c>
      <c r="BD74" s="68"/>
      <c r="BE74" s="69"/>
      <c r="BF74" s="70"/>
      <c r="BG74" s="60"/>
    </row>
    <row r="75" spans="1:59" x14ac:dyDescent="0.3">
      <c r="A75" s="44">
        <v>170</v>
      </c>
      <c r="B75" s="45" t="s">
        <v>256</v>
      </c>
      <c r="C75" s="44">
        <v>2014</v>
      </c>
      <c r="D75" s="59">
        <v>2531.84</v>
      </c>
      <c r="E75" s="60">
        <v>874109257</v>
      </c>
      <c r="F75" s="60">
        <v>752907502</v>
      </c>
      <c r="G75" s="60">
        <v>1627016759</v>
      </c>
      <c r="H75" s="60">
        <v>1051575739</v>
      </c>
      <c r="I75" s="60">
        <v>43699739</v>
      </c>
      <c r="J75" s="60">
        <v>8801604</v>
      </c>
      <c r="K75" s="60">
        <v>1140158343</v>
      </c>
      <c r="L75" s="60">
        <v>486858416</v>
      </c>
      <c r="M75" s="60">
        <v>19127749</v>
      </c>
      <c r="N75" s="60">
        <v>0</v>
      </c>
      <c r="O75" s="60">
        <v>505986165</v>
      </c>
      <c r="P75" s="60">
        <v>190076640</v>
      </c>
      <c r="Q75" s="60">
        <v>55595554</v>
      </c>
      <c r="R75" s="60">
        <v>18359443</v>
      </c>
      <c r="S75" s="60">
        <v>80018099</v>
      </c>
      <c r="T75" s="60">
        <v>3290159</v>
      </c>
      <c r="U75" s="60">
        <v>88323835</v>
      </c>
      <c r="V75" s="60">
        <v>38114171</v>
      </c>
      <c r="W75" s="60">
        <v>9265605</v>
      </c>
      <c r="X75" s="60">
        <v>3020418</v>
      </c>
      <c r="Y75" s="60">
        <v>8623324</v>
      </c>
      <c r="Z75" s="60">
        <v>8847918</v>
      </c>
      <c r="AA75" s="60">
        <v>36081261</v>
      </c>
      <c r="AB75" s="60">
        <v>4746585</v>
      </c>
      <c r="AC75" s="60">
        <v>508281751</v>
      </c>
      <c r="AD75" s="60">
        <v>-2295586</v>
      </c>
      <c r="AE75" s="60">
        <v>37755179</v>
      </c>
      <c r="AF75" s="60">
        <v>35459593</v>
      </c>
      <c r="AG75" s="60">
        <v>0</v>
      </c>
      <c r="AH75" s="60">
        <v>0</v>
      </c>
      <c r="AI75" s="60">
        <v>35459593</v>
      </c>
      <c r="AJ75" s="47"/>
      <c r="AK75" s="44">
        <v>170</v>
      </c>
      <c r="AL75" s="45" t="s">
        <v>256</v>
      </c>
      <c r="AM75" s="44">
        <v>2014</v>
      </c>
      <c r="AN75" s="13">
        <v>46775</v>
      </c>
      <c r="AO75" s="13">
        <v>174339</v>
      </c>
      <c r="AP75" s="13">
        <v>39462</v>
      </c>
      <c r="AQ75" s="56">
        <v>1.0734999999999999</v>
      </c>
      <c r="AR75" s="13">
        <v>93663</v>
      </c>
      <c r="AS75" s="13">
        <v>21201</v>
      </c>
      <c r="AT75" s="13">
        <v>450</v>
      </c>
      <c r="AU75" s="13">
        <v>362</v>
      </c>
      <c r="AV75" s="13">
        <v>0</v>
      </c>
      <c r="AW75" s="13">
        <v>0</v>
      </c>
      <c r="AY75" s="44">
        <v>170</v>
      </c>
      <c r="AZ75" s="45" t="s">
        <v>256</v>
      </c>
      <c r="BA75" s="44">
        <v>6010</v>
      </c>
      <c r="BB75" s="44">
        <v>2014</v>
      </c>
      <c r="BC75">
        <v>14736</v>
      </c>
      <c r="BD75" s="68"/>
      <c r="BE75" s="69"/>
      <c r="BF75" s="70"/>
      <c r="BG75" s="60"/>
    </row>
    <row r="76" spans="1:59" x14ac:dyDescent="0.3">
      <c r="A76" s="44">
        <v>172</v>
      </c>
      <c r="B76" s="45" t="s">
        <v>239</v>
      </c>
      <c r="C76" s="44">
        <v>2014</v>
      </c>
      <c r="D76" s="59">
        <v>323.75</v>
      </c>
      <c r="E76" s="60">
        <v>26548632</v>
      </c>
      <c r="F76" s="60">
        <v>64221433</v>
      </c>
      <c r="G76" s="60">
        <v>90770065</v>
      </c>
      <c r="H76" s="60">
        <v>35463080</v>
      </c>
      <c r="I76" s="60">
        <v>382342</v>
      </c>
      <c r="J76" s="60">
        <v>149193</v>
      </c>
      <c r="K76" s="60">
        <v>37651360</v>
      </c>
      <c r="L76" s="60">
        <v>53118705</v>
      </c>
      <c r="M76" s="60">
        <v>1492955</v>
      </c>
      <c r="N76" s="60">
        <v>614600</v>
      </c>
      <c r="O76" s="60">
        <v>55226260</v>
      </c>
      <c r="P76" s="60">
        <v>24501746</v>
      </c>
      <c r="Q76" s="60">
        <v>5246915</v>
      </c>
      <c r="R76" s="60">
        <v>3589094</v>
      </c>
      <c r="S76" s="60">
        <v>11054259</v>
      </c>
      <c r="T76" s="60">
        <v>692110</v>
      </c>
      <c r="U76" s="60">
        <v>2295119</v>
      </c>
      <c r="V76" s="60">
        <v>2619849</v>
      </c>
      <c r="W76" s="60">
        <v>1319398</v>
      </c>
      <c r="X76" s="60">
        <v>308969</v>
      </c>
      <c r="Y76" s="60">
        <v>616528</v>
      </c>
      <c r="Z76" s="60">
        <v>1000314</v>
      </c>
      <c r="AA76" s="60">
        <v>1656745</v>
      </c>
      <c r="AB76" s="60">
        <v>997708</v>
      </c>
      <c r="AC76" s="60">
        <v>54242009</v>
      </c>
      <c r="AD76" s="60">
        <v>984251</v>
      </c>
      <c r="AE76" s="60">
        <v>-562300</v>
      </c>
      <c r="AF76" s="60">
        <v>421951</v>
      </c>
      <c r="AG76" s="60">
        <v>0</v>
      </c>
      <c r="AH76" s="60">
        <v>0</v>
      </c>
      <c r="AI76" s="60">
        <v>421951</v>
      </c>
      <c r="AJ76" s="47"/>
      <c r="AK76" s="44">
        <v>172</v>
      </c>
      <c r="AL76" s="45" t="s">
        <v>239</v>
      </c>
      <c r="AM76" s="44">
        <v>2014</v>
      </c>
      <c r="AN76" s="13">
        <v>4071</v>
      </c>
      <c r="AO76" s="13">
        <v>12864</v>
      </c>
      <c r="AP76" s="13">
        <v>4529</v>
      </c>
      <c r="AQ76" s="56">
        <v>0.67989999999999995</v>
      </c>
      <c r="AR76" s="13">
        <v>3738</v>
      </c>
      <c r="AS76" s="13">
        <v>1316</v>
      </c>
      <c r="AT76" s="13">
        <v>42</v>
      </c>
      <c r="AU76" s="13">
        <v>25</v>
      </c>
      <c r="AV76" s="13">
        <v>0</v>
      </c>
      <c r="AW76" s="13">
        <v>0</v>
      </c>
      <c r="AY76" s="44">
        <v>172</v>
      </c>
      <c r="AZ76" s="45" t="s">
        <v>239</v>
      </c>
      <c r="BA76" s="44">
        <v>6010</v>
      </c>
      <c r="BB76" s="44">
        <v>2014</v>
      </c>
      <c r="BC76">
        <v>433</v>
      </c>
      <c r="BD76" s="73"/>
      <c r="BE76" s="69"/>
      <c r="BF76" s="70"/>
      <c r="BG76" s="60"/>
    </row>
    <row r="77" spans="1:59" x14ac:dyDescent="0.3">
      <c r="A77" s="44">
        <v>173</v>
      </c>
      <c r="B77" s="45" t="s">
        <v>213</v>
      </c>
      <c r="C77" s="44">
        <v>2014</v>
      </c>
      <c r="D77" s="59">
        <v>184.96</v>
      </c>
      <c r="E77" s="60">
        <v>6592873</v>
      </c>
      <c r="F77" s="60">
        <v>24193663</v>
      </c>
      <c r="G77" s="60">
        <v>30786536</v>
      </c>
      <c r="H77" s="60">
        <v>8003223</v>
      </c>
      <c r="I77" s="60">
        <v>118804</v>
      </c>
      <c r="J77" s="60">
        <v>272345</v>
      </c>
      <c r="K77" s="60">
        <v>9432910</v>
      </c>
      <c r="L77" s="60">
        <v>21353626</v>
      </c>
      <c r="M77" s="60">
        <v>694212</v>
      </c>
      <c r="N77" s="60">
        <v>1572171</v>
      </c>
      <c r="O77" s="60">
        <v>23620009</v>
      </c>
      <c r="P77" s="60">
        <v>11862978</v>
      </c>
      <c r="Q77" s="60">
        <v>3594719</v>
      </c>
      <c r="R77" s="60">
        <v>1029086</v>
      </c>
      <c r="S77" s="60">
        <v>1979916</v>
      </c>
      <c r="T77" s="60">
        <v>330218</v>
      </c>
      <c r="U77" s="60">
        <v>1360713</v>
      </c>
      <c r="V77" s="60">
        <v>1662179</v>
      </c>
      <c r="W77" s="60">
        <v>344551</v>
      </c>
      <c r="X77" s="60">
        <v>193840</v>
      </c>
      <c r="Y77" s="60">
        <v>185416</v>
      </c>
      <c r="Z77" s="60">
        <v>596357</v>
      </c>
      <c r="AA77" s="60">
        <v>1038538</v>
      </c>
      <c r="AB77" s="60">
        <v>353261</v>
      </c>
      <c r="AC77" s="60">
        <v>23493234</v>
      </c>
      <c r="AD77" s="60">
        <v>126775</v>
      </c>
      <c r="AE77" s="60">
        <v>55764</v>
      </c>
      <c r="AF77" s="60">
        <v>182539</v>
      </c>
      <c r="AG77" s="60">
        <v>0</v>
      </c>
      <c r="AH77" s="60">
        <v>0</v>
      </c>
      <c r="AI77" s="60">
        <v>182539</v>
      </c>
      <c r="AJ77" s="47"/>
      <c r="AK77" s="44">
        <v>173</v>
      </c>
      <c r="AL77" s="45" t="s">
        <v>213</v>
      </c>
      <c r="AM77" s="44">
        <v>2014</v>
      </c>
      <c r="AN77" s="13">
        <v>1208</v>
      </c>
      <c r="AO77" s="13">
        <v>4723</v>
      </c>
      <c r="AP77" s="13">
        <v>1531</v>
      </c>
      <c r="AQ77" s="56">
        <v>0.78890000000000005</v>
      </c>
      <c r="AR77" s="13">
        <v>691</v>
      </c>
      <c r="AS77" s="13">
        <v>224</v>
      </c>
      <c r="AT77" s="13">
        <v>25</v>
      </c>
      <c r="AU77" s="13">
        <v>25</v>
      </c>
      <c r="AV77" s="13">
        <v>0</v>
      </c>
      <c r="AW77" s="13">
        <v>0</v>
      </c>
      <c r="AY77" s="44">
        <v>173</v>
      </c>
      <c r="AZ77" s="45" t="s">
        <v>213</v>
      </c>
      <c r="BA77" s="44">
        <v>6010</v>
      </c>
      <c r="BB77" s="44">
        <v>2014</v>
      </c>
      <c r="BC77">
        <v>0</v>
      </c>
      <c r="BD77" s="68"/>
      <c r="BE77" s="69"/>
      <c r="BF77" s="70"/>
      <c r="BG77" s="60"/>
    </row>
    <row r="78" spans="1:59" x14ac:dyDescent="0.3">
      <c r="A78" s="44">
        <v>175</v>
      </c>
      <c r="B78" s="45" t="s">
        <v>249</v>
      </c>
      <c r="C78" s="44">
        <v>2014</v>
      </c>
      <c r="D78" s="59">
        <v>779.85</v>
      </c>
      <c r="E78" s="60">
        <v>216320867</v>
      </c>
      <c r="F78" s="60">
        <v>396997734</v>
      </c>
      <c r="G78" s="60">
        <v>613318601</v>
      </c>
      <c r="H78" s="60">
        <v>386932911</v>
      </c>
      <c r="I78" s="60">
        <v>3783204</v>
      </c>
      <c r="J78" s="60">
        <v>6884482</v>
      </c>
      <c r="K78" s="60">
        <v>401747857.30000001</v>
      </c>
      <c r="L78" s="60">
        <v>211570743.69999999</v>
      </c>
      <c r="M78" s="60">
        <v>8148071</v>
      </c>
      <c r="N78" s="60">
        <v>0</v>
      </c>
      <c r="O78" s="60">
        <v>219718814.69999999</v>
      </c>
      <c r="P78" s="60">
        <v>60309494</v>
      </c>
      <c r="Q78" s="60">
        <v>15524968</v>
      </c>
      <c r="R78" s="60">
        <v>3552657</v>
      </c>
      <c r="S78" s="60">
        <v>4878461</v>
      </c>
      <c r="T78" s="60">
        <v>557159</v>
      </c>
      <c r="U78" s="60">
        <v>64679922</v>
      </c>
      <c r="V78" s="60">
        <v>5974467</v>
      </c>
      <c r="W78" s="60">
        <v>603437</v>
      </c>
      <c r="X78" s="60">
        <v>1627451</v>
      </c>
      <c r="Y78" s="60">
        <v>2397189</v>
      </c>
      <c r="Z78" s="60">
        <v>3943833</v>
      </c>
      <c r="AA78" s="60">
        <v>4147260.3</v>
      </c>
      <c r="AB78" s="60">
        <v>6749904</v>
      </c>
      <c r="AC78" s="60">
        <v>170798942</v>
      </c>
      <c r="AD78" s="60">
        <v>48919872.700000003</v>
      </c>
      <c r="AE78" s="60">
        <v>0</v>
      </c>
      <c r="AF78" s="60">
        <v>48919872.700000003</v>
      </c>
      <c r="AG78" s="60">
        <v>0</v>
      </c>
      <c r="AH78" s="60">
        <v>0</v>
      </c>
      <c r="AI78" s="60">
        <v>48919872.700000003</v>
      </c>
      <c r="AJ78" s="47"/>
      <c r="AK78" s="44">
        <v>175</v>
      </c>
      <c r="AL78" s="45" t="s">
        <v>249</v>
      </c>
      <c r="AM78" s="44">
        <v>2014</v>
      </c>
      <c r="AN78" s="13">
        <v>8765</v>
      </c>
      <c r="AO78" s="13">
        <v>33853</v>
      </c>
      <c r="AP78" s="13">
        <v>8160</v>
      </c>
      <c r="AQ78" s="56">
        <v>1.0742</v>
      </c>
      <c r="AR78" s="13">
        <v>11940</v>
      </c>
      <c r="AS78" s="13">
        <v>2878</v>
      </c>
      <c r="AT78" s="13">
        <v>82</v>
      </c>
      <c r="AU78" s="13">
        <v>75</v>
      </c>
      <c r="AV78" s="13">
        <v>0</v>
      </c>
      <c r="AW78" s="13">
        <v>0</v>
      </c>
      <c r="AY78" s="44">
        <v>175</v>
      </c>
      <c r="AZ78" s="45" t="s">
        <v>249</v>
      </c>
      <c r="BA78" s="44">
        <v>6010</v>
      </c>
      <c r="BB78" s="44">
        <v>2014</v>
      </c>
      <c r="BC78">
        <v>2481</v>
      </c>
      <c r="BD78" s="68"/>
      <c r="BE78" s="69"/>
      <c r="BF78" s="70"/>
      <c r="BG78" s="60"/>
    </row>
    <row r="79" spans="1:59" x14ac:dyDescent="0.3">
      <c r="A79" s="44">
        <v>176</v>
      </c>
      <c r="B79" s="45" t="s">
        <v>287</v>
      </c>
      <c r="C79" s="44">
        <v>2014</v>
      </c>
      <c r="D79" s="59">
        <v>3193</v>
      </c>
      <c r="E79" s="60">
        <v>1236830424</v>
      </c>
      <c r="F79" s="60">
        <v>1408973410</v>
      </c>
      <c r="G79" s="60">
        <v>2645803834</v>
      </c>
      <c r="H79" s="60">
        <v>1825505152</v>
      </c>
      <c r="I79" s="60">
        <v>52976483</v>
      </c>
      <c r="J79" s="60">
        <v>28940939</v>
      </c>
      <c r="K79" s="60">
        <v>1947383862</v>
      </c>
      <c r="L79" s="60">
        <v>698419972</v>
      </c>
      <c r="M79" s="60">
        <v>6337904</v>
      </c>
      <c r="N79" s="60">
        <v>0</v>
      </c>
      <c r="O79" s="60">
        <v>704757876</v>
      </c>
      <c r="P79" s="60">
        <v>234456865</v>
      </c>
      <c r="Q79" s="60">
        <v>57928276</v>
      </c>
      <c r="R79" s="60">
        <v>17869510</v>
      </c>
      <c r="S79" s="60">
        <v>118920939</v>
      </c>
      <c r="T79" s="60">
        <v>187327</v>
      </c>
      <c r="U79" s="60">
        <v>129979630</v>
      </c>
      <c r="V79" s="60">
        <v>23527069</v>
      </c>
      <c r="W79" s="60">
        <v>3864191</v>
      </c>
      <c r="X79" s="60">
        <v>6579410</v>
      </c>
      <c r="Y79" s="60">
        <v>6232868</v>
      </c>
      <c r="Z79" s="60">
        <v>9067329</v>
      </c>
      <c r="AA79" s="60">
        <v>39961288</v>
      </c>
      <c r="AB79" s="60">
        <v>12843677</v>
      </c>
      <c r="AC79" s="60">
        <v>621457091</v>
      </c>
      <c r="AD79" s="60">
        <v>83300785</v>
      </c>
      <c r="AE79" s="60">
        <v>0</v>
      </c>
      <c r="AF79" s="60">
        <v>83300785</v>
      </c>
      <c r="AG79" s="60">
        <v>0</v>
      </c>
      <c r="AH79" s="60">
        <v>0</v>
      </c>
      <c r="AI79" s="60">
        <v>83300785</v>
      </c>
      <c r="AJ79" s="47"/>
      <c r="AK79" s="44">
        <v>176</v>
      </c>
      <c r="AL79" s="45" t="s">
        <v>287</v>
      </c>
      <c r="AM79" s="44">
        <v>2014</v>
      </c>
      <c r="AN79" s="13">
        <v>40195</v>
      </c>
      <c r="AO79" s="13">
        <v>182656</v>
      </c>
      <c r="AP79" s="13">
        <v>36591</v>
      </c>
      <c r="AQ79" s="56">
        <v>1.0985</v>
      </c>
      <c r="AR79" s="13">
        <v>85386</v>
      </c>
      <c r="AS79" s="13">
        <v>17105</v>
      </c>
      <c r="AT79" s="13">
        <v>567</v>
      </c>
      <c r="AU79" s="13">
        <v>373</v>
      </c>
      <c r="AV79" s="13">
        <v>0</v>
      </c>
      <c r="AW79" s="13">
        <v>0</v>
      </c>
      <c r="AY79" s="44">
        <v>176</v>
      </c>
      <c r="AZ79" s="45" t="s">
        <v>287</v>
      </c>
      <c r="BA79" s="44">
        <v>6010</v>
      </c>
      <c r="BB79" s="44">
        <v>2014</v>
      </c>
      <c r="BC79">
        <v>38512</v>
      </c>
      <c r="BD79" s="73"/>
      <c r="BE79" s="69"/>
      <c r="BF79" s="70"/>
      <c r="BG79" s="60"/>
    </row>
    <row r="80" spans="1:59" x14ac:dyDescent="0.3">
      <c r="A80" s="44">
        <v>180</v>
      </c>
      <c r="B80" s="45" t="s">
        <v>288</v>
      </c>
      <c r="C80" s="44">
        <v>2014</v>
      </c>
      <c r="D80" s="59">
        <v>513.64</v>
      </c>
      <c r="E80" s="60">
        <v>221274644</v>
      </c>
      <c r="F80" s="60">
        <v>239414105</v>
      </c>
      <c r="G80" s="60">
        <v>460688749</v>
      </c>
      <c r="H80" s="60">
        <v>340367251</v>
      </c>
      <c r="I80" s="60">
        <v>6924842</v>
      </c>
      <c r="J80" s="60">
        <v>0</v>
      </c>
      <c r="K80" s="60">
        <v>348402982</v>
      </c>
      <c r="L80" s="60">
        <v>112285767</v>
      </c>
      <c r="M80" s="60">
        <v>1935969</v>
      </c>
      <c r="N80" s="60">
        <v>0</v>
      </c>
      <c r="O80" s="60">
        <v>114221736</v>
      </c>
      <c r="P80" s="60">
        <v>40902943</v>
      </c>
      <c r="Q80" s="60">
        <v>10834659</v>
      </c>
      <c r="R80" s="60">
        <v>3221744</v>
      </c>
      <c r="S80" s="60">
        <v>17644903</v>
      </c>
      <c r="T80" s="60">
        <v>626898</v>
      </c>
      <c r="U80" s="60">
        <v>7893632</v>
      </c>
      <c r="V80" s="60">
        <v>4025058</v>
      </c>
      <c r="W80" s="60">
        <v>612864</v>
      </c>
      <c r="X80" s="60">
        <v>243429</v>
      </c>
      <c r="Y80" s="60">
        <v>5511251</v>
      </c>
      <c r="Z80" s="60">
        <v>-4473777</v>
      </c>
      <c r="AA80" s="60">
        <v>1110889</v>
      </c>
      <c r="AB80" s="60">
        <v>4491704</v>
      </c>
      <c r="AC80" s="60">
        <v>91535308</v>
      </c>
      <c r="AD80" s="60">
        <v>22686428</v>
      </c>
      <c r="AE80" s="60">
        <v>228751</v>
      </c>
      <c r="AF80" s="60">
        <v>22915179</v>
      </c>
      <c r="AG80" s="60">
        <v>0</v>
      </c>
      <c r="AH80" s="60">
        <v>0</v>
      </c>
      <c r="AI80" s="60">
        <v>22915179</v>
      </c>
      <c r="AJ80" s="47"/>
      <c r="AK80" s="44">
        <v>180</v>
      </c>
      <c r="AL80" s="45" t="s">
        <v>288</v>
      </c>
      <c r="AM80" s="44">
        <v>2014</v>
      </c>
      <c r="AN80" s="13">
        <v>11541</v>
      </c>
      <c r="AO80" s="13">
        <v>42860</v>
      </c>
      <c r="AP80" s="13">
        <v>12103</v>
      </c>
      <c r="AQ80" s="56">
        <v>0.84930000000000005</v>
      </c>
      <c r="AR80" s="13">
        <v>20586</v>
      </c>
      <c r="AS80" s="13">
        <v>5813</v>
      </c>
      <c r="AT80" s="13">
        <v>123</v>
      </c>
      <c r="AU80" s="13">
        <v>113</v>
      </c>
      <c r="AV80" s="13">
        <v>0</v>
      </c>
      <c r="AW80" s="13">
        <v>0</v>
      </c>
      <c r="AY80" s="44">
        <v>180</v>
      </c>
      <c r="AZ80" s="45" t="s">
        <v>288</v>
      </c>
      <c r="BA80" s="44">
        <v>6010</v>
      </c>
      <c r="BB80" s="44">
        <v>2014</v>
      </c>
      <c r="BC80">
        <v>2352</v>
      </c>
      <c r="BD80" s="75"/>
      <c r="BE80" s="69"/>
      <c r="BF80" s="70"/>
      <c r="BG80" s="60"/>
    </row>
    <row r="81" spans="1:59" x14ac:dyDescent="0.3">
      <c r="A81" s="44">
        <v>183</v>
      </c>
      <c r="B81" s="45" t="s">
        <v>264</v>
      </c>
      <c r="C81" s="44">
        <v>2014</v>
      </c>
      <c r="D81" s="59">
        <v>817.52</v>
      </c>
      <c r="E81" s="60">
        <v>354760410</v>
      </c>
      <c r="F81" s="60">
        <v>317398365</v>
      </c>
      <c r="G81" s="60">
        <v>672158775</v>
      </c>
      <c r="H81" s="60">
        <v>504838295</v>
      </c>
      <c r="I81" s="60">
        <v>10416508</v>
      </c>
      <c r="J81" s="60">
        <v>6783266</v>
      </c>
      <c r="K81" s="60">
        <v>548166308</v>
      </c>
      <c r="L81" s="60">
        <v>123992467</v>
      </c>
      <c r="M81" s="60">
        <v>3085225</v>
      </c>
      <c r="N81" s="60">
        <v>0</v>
      </c>
      <c r="O81" s="60">
        <v>127077692</v>
      </c>
      <c r="P81" s="60">
        <v>59189027</v>
      </c>
      <c r="Q81" s="60">
        <v>15082193</v>
      </c>
      <c r="R81" s="60">
        <v>3799325</v>
      </c>
      <c r="S81" s="60">
        <v>18166759</v>
      </c>
      <c r="T81" s="60">
        <v>889826</v>
      </c>
      <c r="U81" s="60">
        <v>33659267</v>
      </c>
      <c r="V81" s="60">
        <v>5557434</v>
      </c>
      <c r="W81" s="60">
        <v>818087</v>
      </c>
      <c r="X81" s="60">
        <v>1307567</v>
      </c>
      <c r="Y81" s="60">
        <v>843734</v>
      </c>
      <c r="Z81" s="60">
        <v>2484974</v>
      </c>
      <c r="AA81" s="60">
        <v>26128239</v>
      </c>
      <c r="AB81" s="60">
        <v>3174772</v>
      </c>
      <c r="AC81" s="60">
        <v>144972965</v>
      </c>
      <c r="AD81" s="60">
        <v>-17895273</v>
      </c>
      <c r="AE81" s="60">
        <v>0</v>
      </c>
      <c r="AF81" s="60">
        <v>-17895273</v>
      </c>
      <c r="AG81" s="60">
        <v>0</v>
      </c>
      <c r="AH81" s="60">
        <v>0</v>
      </c>
      <c r="AI81" s="60">
        <v>-17895273</v>
      </c>
      <c r="AJ81" s="47"/>
      <c r="AK81" s="44">
        <v>183</v>
      </c>
      <c r="AL81" s="45" t="s">
        <v>264</v>
      </c>
      <c r="AM81" s="44">
        <v>2014</v>
      </c>
      <c r="AN81" s="13">
        <v>10939</v>
      </c>
      <c r="AO81" s="13">
        <v>64194</v>
      </c>
      <c r="AP81" s="13">
        <v>12937</v>
      </c>
      <c r="AQ81" s="56">
        <v>0.84560000000000002</v>
      </c>
      <c r="AR81" s="13">
        <v>33881</v>
      </c>
      <c r="AS81" s="13">
        <v>6828</v>
      </c>
      <c r="AT81" s="13">
        <v>195</v>
      </c>
      <c r="AU81" s="13">
        <v>173</v>
      </c>
      <c r="AV81" s="13">
        <v>0</v>
      </c>
      <c r="AW81" s="13">
        <v>0</v>
      </c>
      <c r="AY81" s="44">
        <v>183</v>
      </c>
      <c r="AZ81" s="45" t="s">
        <v>264</v>
      </c>
      <c r="BA81" s="44">
        <v>6010</v>
      </c>
      <c r="BB81" s="44">
        <v>2014</v>
      </c>
      <c r="BC81">
        <v>3440</v>
      </c>
      <c r="BD81" s="68"/>
      <c r="BE81" s="69"/>
      <c r="BF81" s="70"/>
      <c r="BG81" s="60"/>
    </row>
    <row r="82" spans="1:59" x14ac:dyDescent="0.3">
      <c r="A82" s="44">
        <v>186</v>
      </c>
      <c r="B82" s="45" t="s">
        <v>266</v>
      </c>
      <c r="C82" s="44">
        <v>2014</v>
      </c>
      <c r="D82" s="59">
        <v>127.6</v>
      </c>
      <c r="E82" s="60">
        <v>4704160</v>
      </c>
      <c r="F82" s="60">
        <v>44214915</v>
      </c>
      <c r="G82" s="60">
        <v>48919075</v>
      </c>
      <c r="H82" s="60">
        <v>26592278</v>
      </c>
      <c r="I82" s="60">
        <v>771821</v>
      </c>
      <c r="J82" s="60">
        <v>551153</v>
      </c>
      <c r="K82" s="60">
        <v>30291210</v>
      </c>
      <c r="L82" s="60">
        <v>18627865</v>
      </c>
      <c r="M82" s="60">
        <v>857687</v>
      </c>
      <c r="N82" s="60">
        <v>530253</v>
      </c>
      <c r="O82" s="60">
        <v>20015805</v>
      </c>
      <c r="P82" s="60">
        <v>8395331</v>
      </c>
      <c r="Q82" s="60">
        <v>1596132</v>
      </c>
      <c r="R82" s="60">
        <v>1857433</v>
      </c>
      <c r="S82" s="60">
        <v>1316613</v>
      </c>
      <c r="T82" s="60">
        <v>351448</v>
      </c>
      <c r="U82" s="60">
        <v>2062449</v>
      </c>
      <c r="V82" s="60">
        <v>1703108</v>
      </c>
      <c r="W82" s="60">
        <v>117458</v>
      </c>
      <c r="X82" s="60">
        <v>179639</v>
      </c>
      <c r="Y82" s="60">
        <v>100122</v>
      </c>
      <c r="Z82" s="60">
        <v>776049</v>
      </c>
      <c r="AA82" s="60">
        <v>2375958</v>
      </c>
      <c r="AB82" s="60">
        <v>411052</v>
      </c>
      <c r="AC82" s="60">
        <v>18866834</v>
      </c>
      <c r="AD82" s="60">
        <v>1148971</v>
      </c>
      <c r="AE82" s="60">
        <v>51405</v>
      </c>
      <c r="AF82" s="60">
        <v>1200376</v>
      </c>
      <c r="AG82" s="60">
        <v>0</v>
      </c>
      <c r="AH82" s="60">
        <v>0</v>
      </c>
      <c r="AI82" s="60">
        <v>1200376</v>
      </c>
      <c r="AJ82" s="47"/>
      <c r="AK82" s="44">
        <v>186</v>
      </c>
      <c r="AL82" s="45" t="s">
        <v>266</v>
      </c>
      <c r="AM82" s="44">
        <v>2014</v>
      </c>
      <c r="AN82" s="13">
        <v>1607</v>
      </c>
      <c r="AO82" s="13">
        <v>7643</v>
      </c>
      <c r="AP82" s="13">
        <v>2683</v>
      </c>
      <c r="AQ82" s="56">
        <v>0.59889999999999999</v>
      </c>
      <c r="AR82" s="13">
        <v>735</v>
      </c>
      <c r="AS82" s="13">
        <v>258</v>
      </c>
      <c r="AT82" s="13">
        <v>24</v>
      </c>
      <c r="AU82" s="13">
        <v>10</v>
      </c>
      <c r="AV82" s="13">
        <v>0</v>
      </c>
      <c r="AW82" s="13">
        <v>0</v>
      </c>
      <c r="AY82" s="44">
        <v>186</v>
      </c>
      <c r="AZ82" s="45" t="s">
        <v>266</v>
      </c>
      <c r="BA82" s="44">
        <v>6010</v>
      </c>
      <c r="BB82" s="44">
        <v>2014</v>
      </c>
      <c r="BC82">
        <v>0</v>
      </c>
      <c r="BD82" s="75"/>
      <c r="BE82" s="69"/>
      <c r="BF82" s="70"/>
      <c r="BG82" s="60"/>
    </row>
    <row r="83" spans="1:59" x14ac:dyDescent="0.3">
      <c r="A83" s="44">
        <v>191</v>
      </c>
      <c r="B83" s="45" t="s">
        <v>218</v>
      </c>
      <c r="C83" s="44">
        <v>2014</v>
      </c>
      <c r="D83" s="59">
        <v>554.35</v>
      </c>
      <c r="E83" s="60">
        <v>186437608</v>
      </c>
      <c r="F83" s="60">
        <v>323052368</v>
      </c>
      <c r="G83" s="60">
        <v>509489976</v>
      </c>
      <c r="H83" s="60">
        <v>334483735</v>
      </c>
      <c r="I83" s="60">
        <v>12654220</v>
      </c>
      <c r="J83" s="60">
        <v>17204919</v>
      </c>
      <c r="K83" s="60">
        <v>367417889</v>
      </c>
      <c r="L83" s="60">
        <v>142072087</v>
      </c>
      <c r="M83" s="60">
        <v>4351206</v>
      </c>
      <c r="N83" s="60">
        <v>0</v>
      </c>
      <c r="O83" s="60">
        <v>146423293</v>
      </c>
      <c r="P83" s="60">
        <v>43113183</v>
      </c>
      <c r="Q83" s="60">
        <v>3942846</v>
      </c>
      <c r="R83" s="60">
        <v>383226</v>
      </c>
      <c r="S83" s="60">
        <v>28050847</v>
      </c>
      <c r="T83" s="60">
        <v>1029487</v>
      </c>
      <c r="U83" s="60">
        <v>7978532</v>
      </c>
      <c r="V83" s="60">
        <v>3984115</v>
      </c>
      <c r="W83" s="60">
        <v>996499</v>
      </c>
      <c r="X83" s="60">
        <v>5891</v>
      </c>
      <c r="Y83" s="60">
        <v>2851900</v>
      </c>
      <c r="Z83" s="60">
        <v>682570</v>
      </c>
      <c r="AA83" s="60">
        <v>3075015</v>
      </c>
      <c r="AB83" s="60">
        <v>40838063</v>
      </c>
      <c r="AC83" s="60">
        <v>133857159</v>
      </c>
      <c r="AD83" s="60">
        <v>12566134</v>
      </c>
      <c r="AE83" s="60">
        <v>330435</v>
      </c>
      <c r="AF83" s="60">
        <v>12896569</v>
      </c>
      <c r="AG83" s="60">
        <v>0</v>
      </c>
      <c r="AH83" s="60">
        <v>0</v>
      </c>
      <c r="AI83" s="60">
        <v>12896569</v>
      </c>
      <c r="AJ83" s="47"/>
      <c r="AK83" s="44">
        <v>191</v>
      </c>
      <c r="AL83" s="45" t="s">
        <v>218</v>
      </c>
      <c r="AM83" s="44">
        <v>2014</v>
      </c>
      <c r="AN83" s="13">
        <v>11395</v>
      </c>
      <c r="AO83" s="13">
        <v>41926</v>
      </c>
      <c r="AP83" s="13">
        <v>12368</v>
      </c>
      <c r="AQ83" s="56">
        <v>0.80359999999999998</v>
      </c>
      <c r="AR83" s="13">
        <v>15342</v>
      </c>
      <c r="AS83" s="13">
        <v>4526</v>
      </c>
      <c r="AT83" s="13">
        <v>128</v>
      </c>
      <c r="AU83" s="13">
        <v>91</v>
      </c>
      <c r="AV83" s="13">
        <v>0</v>
      </c>
      <c r="AW83" s="13">
        <v>0</v>
      </c>
      <c r="AY83" s="44">
        <v>191</v>
      </c>
      <c r="AZ83" s="45" t="s">
        <v>218</v>
      </c>
      <c r="BA83" s="44">
        <v>6010</v>
      </c>
      <c r="BB83" s="44">
        <v>2014</v>
      </c>
      <c r="BC83">
        <v>1352</v>
      </c>
      <c r="BD83" s="71"/>
      <c r="BE83" s="72"/>
      <c r="BF83" s="70"/>
      <c r="BG83" s="60"/>
    </row>
    <row r="84" spans="1:59" x14ac:dyDescent="0.3">
      <c r="A84" s="44">
        <v>193</v>
      </c>
      <c r="B84" s="45" t="s">
        <v>242</v>
      </c>
      <c r="C84" s="44">
        <v>2014</v>
      </c>
      <c r="D84" s="59">
        <v>215.34</v>
      </c>
      <c r="E84" s="60">
        <v>22332398</v>
      </c>
      <c r="F84" s="60">
        <v>74295304</v>
      </c>
      <c r="G84" s="60">
        <v>96627702</v>
      </c>
      <c r="H84" s="60">
        <v>46602944</v>
      </c>
      <c r="I84" s="60">
        <v>2034890</v>
      </c>
      <c r="J84" s="60">
        <v>0</v>
      </c>
      <c r="K84" s="60">
        <v>48857638</v>
      </c>
      <c r="L84" s="60">
        <v>47770064</v>
      </c>
      <c r="M84" s="60">
        <v>398037</v>
      </c>
      <c r="N84" s="60">
        <v>0</v>
      </c>
      <c r="O84" s="60">
        <v>48168101</v>
      </c>
      <c r="P84" s="60">
        <v>14721878</v>
      </c>
      <c r="Q84" s="60">
        <v>1355254</v>
      </c>
      <c r="R84" s="60">
        <v>2718875</v>
      </c>
      <c r="S84" s="60">
        <v>3433477</v>
      </c>
      <c r="T84" s="60">
        <v>526977</v>
      </c>
      <c r="U84" s="60">
        <v>15219263</v>
      </c>
      <c r="V84" s="60">
        <v>2137667</v>
      </c>
      <c r="W84" s="60">
        <v>175298</v>
      </c>
      <c r="X84" s="60">
        <v>13144</v>
      </c>
      <c r="Y84" s="60">
        <v>432713</v>
      </c>
      <c r="Z84" s="60">
        <v>1378373</v>
      </c>
      <c r="AA84" s="60">
        <v>219804</v>
      </c>
      <c r="AB84" s="60">
        <v>380833</v>
      </c>
      <c r="AC84" s="60">
        <v>42493752</v>
      </c>
      <c r="AD84" s="60">
        <v>5674349</v>
      </c>
      <c r="AE84" s="60">
        <v>0</v>
      </c>
      <c r="AF84" s="60">
        <v>5674349</v>
      </c>
      <c r="AG84" s="60">
        <v>0</v>
      </c>
      <c r="AH84" s="60">
        <v>0</v>
      </c>
      <c r="AI84" s="60">
        <v>5674349</v>
      </c>
      <c r="AJ84" s="47"/>
      <c r="AK84" s="44">
        <v>193</v>
      </c>
      <c r="AL84" s="45" t="s">
        <v>242</v>
      </c>
      <c r="AM84" s="44">
        <v>2014</v>
      </c>
      <c r="AN84" s="13">
        <v>3716</v>
      </c>
      <c r="AO84" s="13">
        <v>19246</v>
      </c>
      <c r="AP84" s="13">
        <v>5166</v>
      </c>
      <c r="AQ84" s="56">
        <v>0.58740000000000003</v>
      </c>
      <c r="AR84" s="13">
        <v>4448</v>
      </c>
      <c r="AS84" s="13">
        <v>1194</v>
      </c>
      <c r="AT84" s="13">
        <v>55</v>
      </c>
      <c r="AU84" s="13">
        <v>25</v>
      </c>
      <c r="AV84" s="13">
        <v>0</v>
      </c>
      <c r="AW84" s="13">
        <v>0</v>
      </c>
      <c r="AY84" s="44">
        <v>193</v>
      </c>
      <c r="AZ84" s="45" t="s">
        <v>242</v>
      </c>
      <c r="BA84" s="44">
        <v>6010</v>
      </c>
      <c r="BB84" s="44">
        <v>2014</v>
      </c>
      <c r="BC84">
        <v>450</v>
      </c>
      <c r="BD84" s="71"/>
      <c r="BE84" s="69"/>
      <c r="BF84" s="70"/>
      <c r="BG84" s="60"/>
    </row>
    <row r="85" spans="1:59" x14ac:dyDescent="0.3">
      <c r="A85" s="44">
        <v>194</v>
      </c>
      <c r="B85" s="45" t="s">
        <v>289</v>
      </c>
      <c r="C85" s="44">
        <v>2014</v>
      </c>
      <c r="D85" s="59">
        <v>137.94</v>
      </c>
      <c r="E85" s="60">
        <v>11555727</v>
      </c>
      <c r="F85" s="60">
        <v>28945203</v>
      </c>
      <c r="G85" s="60">
        <v>40500930</v>
      </c>
      <c r="H85" s="60">
        <v>19432274</v>
      </c>
      <c r="I85" s="60">
        <v>1332017</v>
      </c>
      <c r="J85" s="60">
        <v>612226</v>
      </c>
      <c r="K85" s="60">
        <v>21177213</v>
      </c>
      <c r="L85" s="60">
        <v>19323717</v>
      </c>
      <c r="M85" s="60">
        <v>175775</v>
      </c>
      <c r="N85" s="60">
        <v>0</v>
      </c>
      <c r="O85" s="60">
        <v>19499492</v>
      </c>
      <c r="P85" s="60">
        <v>8698357</v>
      </c>
      <c r="Q85" s="60">
        <v>793291</v>
      </c>
      <c r="R85" s="60">
        <v>811191</v>
      </c>
      <c r="S85" s="60">
        <v>1257385</v>
      </c>
      <c r="T85" s="60">
        <v>221499</v>
      </c>
      <c r="U85" s="60">
        <v>7375659</v>
      </c>
      <c r="V85" s="60">
        <v>642180</v>
      </c>
      <c r="W85" s="60">
        <v>103914</v>
      </c>
      <c r="X85" s="60">
        <v>75</v>
      </c>
      <c r="Y85" s="60">
        <v>163669</v>
      </c>
      <c r="Z85" s="60">
        <v>215716</v>
      </c>
      <c r="AA85" s="60">
        <v>-199304</v>
      </c>
      <c r="AB85" s="60">
        <v>232448</v>
      </c>
      <c r="AC85" s="60">
        <v>20515384</v>
      </c>
      <c r="AD85" s="60">
        <v>-1015892</v>
      </c>
      <c r="AE85" s="60">
        <v>56528</v>
      </c>
      <c r="AF85" s="60">
        <v>-959364</v>
      </c>
      <c r="AG85" s="60">
        <v>0</v>
      </c>
      <c r="AH85" s="60">
        <v>0</v>
      </c>
      <c r="AI85" s="60">
        <v>-959364</v>
      </c>
      <c r="AJ85" s="47"/>
      <c r="AK85" s="44">
        <v>194</v>
      </c>
      <c r="AL85" s="45" t="s">
        <v>289</v>
      </c>
      <c r="AM85" s="44">
        <v>2014</v>
      </c>
      <c r="AN85" s="13">
        <v>1137</v>
      </c>
      <c r="AO85" s="13">
        <v>5941</v>
      </c>
      <c r="AP85" s="13">
        <v>1591</v>
      </c>
      <c r="AQ85" s="56">
        <v>0.71460000000000001</v>
      </c>
      <c r="AR85" s="13">
        <v>1240</v>
      </c>
      <c r="AS85" s="13">
        <v>332</v>
      </c>
      <c r="AT85" s="13">
        <v>65</v>
      </c>
      <c r="AU85" s="13">
        <v>56</v>
      </c>
      <c r="AV85" s="13">
        <v>40</v>
      </c>
      <c r="AW85" s="13">
        <v>0</v>
      </c>
      <c r="AY85" s="44">
        <v>194</v>
      </c>
      <c r="AZ85" s="45" t="s">
        <v>289</v>
      </c>
      <c r="BA85" s="44">
        <v>6010</v>
      </c>
      <c r="BB85" s="44">
        <v>2014</v>
      </c>
      <c r="BC85">
        <v>0</v>
      </c>
      <c r="BD85" s="68"/>
      <c r="BE85" s="72"/>
      <c r="BF85" s="70"/>
      <c r="BG85" s="60"/>
    </row>
    <row r="86" spans="1:59" x14ac:dyDescent="0.3">
      <c r="A86" s="44">
        <v>195</v>
      </c>
      <c r="B86" s="45" t="s">
        <v>231</v>
      </c>
      <c r="C86" s="44">
        <v>2014</v>
      </c>
      <c r="D86" s="59">
        <v>202.7</v>
      </c>
      <c r="E86" s="60">
        <v>18025510</v>
      </c>
      <c r="F86" s="60">
        <v>16983241</v>
      </c>
      <c r="G86" s="60">
        <v>35008751</v>
      </c>
      <c r="H86" s="60">
        <v>9413383</v>
      </c>
      <c r="I86" s="60">
        <v>823569</v>
      </c>
      <c r="J86" s="60">
        <v>30009</v>
      </c>
      <c r="K86" s="60">
        <v>10855573</v>
      </c>
      <c r="L86" s="60">
        <v>24153178</v>
      </c>
      <c r="M86" s="60">
        <v>414000</v>
      </c>
      <c r="N86" s="60">
        <v>3102270</v>
      </c>
      <c r="O86" s="60">
        <v>27669448</v>
      </c>
      <c r="P86" s="60">
        <v>15805634</v>
      </c>
      <c r="Q86" s="60">
        <v>3967979</v>
      </c>
      <c r="R86" s="60">
        <v>868045</v>
      </c>
      <c r="S86" s="60">
        <v>2067500</v>
      </c>
      <c r="T86" s="60">
        <v>505095</v>
      </c>
      <c r="U86" s="60">
        <v>1552811</v>
      </c>
      <c r="V86" s="60">
        <v>476302</v>
      </c>
      <c r="W86" s="60">
        <v>1006567</v>
      </c>
      <c r="X86" s="60">
        <v>409933</v>
      </c>
      <c r="Y86" s="60">
        <v>153102</v>
      </c>
      <c r="Z86" s="60">
        <v>2127468</v>
      </c>
      <c r="AA86" s="60">
        <v>588612</v>
      </c>
      <c r="AB86" s="60">
        <v>467753</v>
      </c>
      <c r="AC86" s="60">
        <v>29408189</v>
      </c>
      <c r="AD86" s="60">
        <v>-1738741</v>
      </c>
      <c r="AE86" s="60">
        <v>332049</v>
      </c>
      <c r="AF86" s="60">
        <v>-1406692</v>
      </c>
      <c r="AG86" s="60">
        <v>0</v>
      </c>
      <c r="AH86" s="60">
        <v>0</v>
      </c>
      <c r="AI86" s="60">
        <v>-1406692</v>
      </c>
      <c r="AJ86" s="47"/>
      <c r="AK86" s="44">
        <v>195</v>
      </c>
      <c r="AL86" s="45" t="s">
        <v>231</v>
      </c>
      <c r="AM86" s="44">
        <v>2014</v>
      </c>
      <c r="AN86" s="13">
        <v>290</v>
      </c>
      <c r="AO86" s="13">
        <v>1175</v>
      </c>
      <c r="AP86" s="13">
        <v>406</v>
      </c>
      <c r="AQ86" s="56">
        <v>0.71379999999999999</v>
      </c>
      <c r="AR86" s="13">
        <v>194</v>
      </c>
      <c r="AS86" s="13">
        <v>67</v>
      </c>
      <c r="AT86" s="13">
        <v>25</v>
      </c>
      <c r="AU86" s="13">
        <v>25</v>
      </c>
      <c r="AV86" s="13">
        <v>0</v>
      </c>
      <c r="AW86" s="13">
        <v>0</v>
      </c>
      <c r="AY86" s="44">
        <v>195</v>
      </c>
      <c r="AZ86" s="45" t="s">
        <v>231</v>
      </c>
      <c r="BA86" s="44">
        <v>6010</v>
      </c>
      <c r="BB86" s="44">
        <v>2014</v>
      </c>
      <c r="BC86">
        <v>0</v>
      </c>
      <c r="BD86" s="71"/>
      <c r="BE86" s="72"/>
      <c r="BF86" s="70"/>
      <c r="BG86" s="60"/>
    </row>
    <row r="87" spans="1:59" x14ac:dyDescent="0.3">
      <c r="A87" s="44">
        <v>197</v>
      </c>
      <c r="B87" s="45" t="s">
        <v>196</v>
      </c>
      <c r="C87" s="44">
        <v>2014</v>
      </c>
      <c r="D87" s="59">
        <v>379.38</v>
      </c>
      <c r="E87" s="60">
        <v>231814185</v>
      </c>
      <c r="F87" s="60">
        <v>198646141</v>
      </c>
      <c r="G87" s="60">
        <v>430460326</v>
      </c>
      <c r="H87" s="60">
        <v>320687184</v>
      </c>
      <c r="I87" s="60">
        <v>926503</v>
      </c>
      <c r="J87" s="60">
        <v>72382</v>
      </c>
      <c r="K87" s="60">
        <v>326041425</v>
      </c>
      <c r="L87" s="60">
        <v>104418901</v>
      </c>
      <c r="M87" s="60">
        <v>243546</v>
      </c>
      <c r="N87" s="60">
        <v>0</v>
      </c>
      <c r="O87" s="60">
        <v>104662447</v>
      </c>
      <c r="P87" s="60">
        <v>29721908</v>
      </c>
      <c r="Q87" s="60">
        <v>4711624</v>
      </c>
      <c r="R87" s="60">
        <v>1431057</v>
      </c>
      <c r="S87" s="60">
        <v>24059123</v>
      </c>
      <c r="T87" s="60">
        <v>1019657</v>
      </c>
      <c r="U87" s="60">
        <v>7830732</v>
      </c>
      <c r="V87" s="60">
        <v>4269718</v>
      </c>
      <c r="W87" s="60">
        <v>1411044</v>
      </c>
      <c r="X87" s="60">
        <v>782383</v>
      </c>
      <c r="Y87" s="60">
        <v>5497610</v>
      </c>
      <c r="Z87" s="60">
        <v>2164266</v>
      </c>
      <c r="AA87" s="60">
        <v>4355356</v>
      </c>
      <c r="AB87" s="60">
        <v>5732612</v>
      </c>
      <c r="AC87" s="60">
        <v>88631734</v>
      </c>
      <c r="AD87" s="60">
        <v>16030713</v>
      </c>
      <c r="AE87" s="60">
        <v>0</v>
      </c>
      <c r="AF87" s="60">
        <v>16030713</v>
      </c>
      <c r="AG87" s="60">
        <v>-1269367</v>
      </c>
      <c r="AH87" s="60">
        <v>0</v>
      </c>
      <c r="AI87" s="60">
        <v>14761346</v>
      </c>
      <c r="AJ87" s="47"/>
      <c r="AK87" s="44">
        <v>197</v>
      </c>
      <c r="AL87" s="45" t="s">
        <v>196</v>
      </c>
      <c r="AM87" s="44">
        <v>2014</v>
      </c>
      <c r="AN87" s="13">
        <v>10782</v>
      </c>
      <c r="AO87" s="13">
        <v>24740</v>
      </c>
      <c r="AP87" s="13">
        <v>7962</v>
      </c>
      <c r="AQ87" s="56">
        <v>1.1768000000000001</v>
      </c>
      <c r="AR87" s="13">
        <v>13323</v>
      </c>
      <c r="AS87" s="13">
        <v>4288</v>
      </c>
      <c r="AT87" s="13">
        <v>110</v>
      </c>
      <c r="AU87" s="13">
        <v>85</v>
      </c>
      <c r="AV87" s="13">
        <v>0</v>
      </c>
      <c r="AW87" s="13">
        <v>0</v>
      </c>
      <c r="AY87" s="44">
        <v>197</v>
      </c>
      <c r="AZ87" s="45" t="s">
        <v>196</v>
      </c>
      <c r="BA87" s="44">
        <v>6010</v>
      </c>
      <c r="BB87" s="44">
        <v>2014</v>
      </c>
      <c r="BC87">
        <v>5999</v>
      </c>
      <c r="BD87" s="75"/>
      <c r="BE87" s="69"/>
      <c r="BF87" s="70"/>
      <c r="BG87" s="60"/>
    </row>
    <row r="88" spans="1:59" x14ac:dyDescent="0.3">
      <c r="A88" s="44">
        <v>198</v>
      </c>
      <c r="B88" s="45" t="s">
        <v>220</v>
      </c>
      <c r="C88" s="44">
        <v>2014</v>
      </c>
      <c r="D88" s="59">
        <v>340.8</v>
      </c>
      <c r="E88" s="60">
        <v>44891707</v>
      </c>
      <c r="F88" s="60">
        <v>114357316</v>
      </c>
      <c r="G88" s="60">
        <v>159249023</v>
      </c>
      <c r="H88" s="60">
        <v>86786158</v>
      </c>
      <c r="I88" s="60">
        <v>1750000</v>
      </c>
      <c r="J88" s="60">
        <v>3013606</v>
      </c>
      <c r="K88" s="60">
        <v>93967674</v>
      </c>
      <c r="L88" s="60">
        <v>65281349</v>
      </c>
      <c r="M88" s="60">
        <v>1234478</v>
      </c>
      <c r="N88" s="60">
        <v>0</v>
      </c>
      <c r="O88" s="60">
        <v>66515827</v>
      </c>
      <c r="P88" s="60">
        <v>25110466</v>
      </c>
      <c r="Q88" s="60">
        <v>7124773</v>
      </c>
      <c r="R88" s="60">
        <v>1653276</v>
      </c>
      <c r="S88" s="60">
        <v>6497199</v>
      </c>
      <c r="T88" s="60">
        <v>717550</v>
      </c>
      <c r="U88" s="60">
        <v>11568891</v>
      </c>
      <c r="V88" s="60">
        <v>2064440</v>
      </c>
      <c r="W88" s="60">
        <v>1007541</v>
      </c>
      <c r="X88" s="60">
        <v>682595</v>
      </c>
      <c r="Y88" s="60">
        <v>804141</v>
      </c>
      <c r="Z88" s="60">
        <v>301897</v>
      </c>
      <c r="AA88" s="60">
        <v>2417910</v>
      </c>
      <c r="AB88" s="60">
        <v>1133296</v>
      </c>
      <c r="AC88" s="60">
        <v>58666062</v>
      </c>
      <c r="AD88" s="60">
        <v>7849765</v>
      </c>
      <c r="AE88" s="60">
        <v>0</v>
      </c>
      <c r="AF88" s="60">
        <v>7849765</v>
      </c>
      <c r="AG88" s="60">
        <v>0</v>
      </c>
      <c r="AH88" s="60">
        <v>0</v>
      </c>
      <c r="AI88" s="60">
        <v>7849765</v>
      </c>
      <c r="AJ88" s="47"/>
      <c r="AK88" s="44">
        <v>198</v>
      </c>
      <c r="AL88" s="45" t="s">
        <v>220</v>
      </c>
      <c r="AM88" s="44">
        <v>2014</v>
      </c>
      <c r="AN88" s="13">
        <v>4751</v>
      </c>
      <c r="AO88" s="13">
        <v>20007</v>
      </c>
      <c r="AP88" s="13">
        <v>6854</v>
      </c>
      <c r="AQ88" s="56">
        <v>0.50460000000000005</v>
      </c>
      <c r="AR88" s="13">
        <v>5640</v>
      </c>
      <c r="AS88" s="13">
        <v>1932</v>
      </c>
      <c r="AT88" s="13">
        <v>38</v>
      </c>
      <c r="AU88" s="13">
        <v>25</v>
      </c>
      <c r="AV88" s="13">
        <v>0</v>
      </c>
      <c r="AW88" s="13">
        <v>0</v>
      </c>
      <c r="AY88" s="44">
        <v>198</v>
      </c>
      <c r="AZ88" s="45" t="s">
        <v>220</v>
      </c>
      <c r="BA88" s="44">
        <v>6010</v>
      </c>
      <c r="BB88" s="44">
        <v>2014</v>
      </c>
      <c r="BC88">
        <v>1110</v>
      </c>
      <c r="BD88" s="68"/>
      <c r="BE88" s="69"/>
      <c r="BF88" s="70"/>
      <c r="BG88" s="60"/>
    </row>
    <row r="89" spans="1:59" x14ac:dyDescent="0.3">
      <c r="A89" s="44">
        <v>199</v>
      </c>
      <c r="B89" s="45" t="s">
        <v>232</v>
      </c>
      <c r="C89" s="44">
        <v>2014</v>
      </c>
      <c r="D89" s="59">
        <v>134.6</v>
      </c>
      <c r="E89" s="60">
        <v>31953944</v>
      </c>
      <c r="F89" s="60">
        <v>51554534</v>
      </c>
      <c r="G89" s="60">
        <v>83508478</v>
      </c>
      <c r="H89" s="60">
        <v>63131227</v>
      </c>
      <c r="I89" s="60">
        <v>0</v>
      </c>
      <c r="J89" s="60">
        <v>0</v>
      </c>
      <c r="K89" s="60">
        <v>64663644</v>
      </c>
      <c r="L89" s="60">
        <v>18844834</v>
      </c>
      <c r="M89" s="60">
        <v>42054</v>
      </c>
      <c r="N89" s="60">
        <v>0</v>
      </c>
      <c r="O89" s="60">
        <v>18886888</v>
      </c>
      <c r="P89" s="60">
        <v>8940501</v>
      </c>
      <c r="Q89" s="60">
        <v>2380299</v>
      </c>
      <c r="R89" s="60">
        <v>411817</v>
      </c>
      <c r="S89" s="60">
        <v>1202818</v>
      </c>
      <c r="T89" s="60">
        <v>343502</v>
      </c>
      <c r="U89" s="60">
        <v>1714958</v>
      </c>
      <c r="V89" s="60">
        <v>1145399</v>
      </c>
      <c r="W89" s="60">
        <v>205533</v>
      </c>
      <c r="X89" s="60">
        <v>563093</v>
      </c>
      <c r="Y89" s="60">
        <v>1286048</v>
      </c>
      <c r="Z89" s="60">
        <v>1876</v>
      </c>
      <c r="AA89" s="60">
        <v>1532417</v>
      </c>
      <c r="AB89" s="60">
        <v>1018857</v>
      </c>
      <c r="AC89" s="60">
        <v>19214701</v>
      </c>
      <c r="AD89" s="60">
        <v>-327813</v>
      </c>
      <c r="AE89" s="60">
        <v>0</v>
      </c>
      <c r="AF89" s="60">
        <v>-327813</v>
      </c>
      <c r="AG89" s="60">
        <v>0</v>
      </c>
      <c r="AH89" s="60">
        <v>0</v>
      </c>
      <c r="AI89" s="60">
        <v>-327813</v>
      </c>
      <c r="AJ89" s="47"/>
      <c r="AK89" s="44">
        <v>199</v>
      </c>
      <c r="AL89" s="45" t="s">
        <v>232</v>
      </c>
      <c r="AM89" s="44">
        <v>2014</v>
      </c>
      <c r="AN89" s="13">
        <v>2379</v>
      </c>
      <c r="AO89" s="13">
        <v>9144</v>
      </c>
      <c r="AP89" s="13">
        <v>3936</v>
      </c>
      <c r="AQ89" s="56">
        <v>0.46210000000000001</v>
      </c>
      <c r="AR89" s="13">
        <v>3499</v>
      </c>
      <c r="AS89" s="13">
        <v>1506</v>
      </c>
      <c r="AT89" s="13">
        <v>63</v>
      </c>
      <c r="AU89" s="13">
        <v>48</v>
      </c>
      <c r="AV89" s="13">
        <v>0</v>
      </c>
      <c r="AW89" s="13">
        <v>0</v>
      </c>
      <c r="AY89" s="44">
        <v>199</v>
      </c>
      <c r="AZ89" s="45" t="s">
        <v>232</v>
      </c>
      <c r="BA89" s="44">
        <v>6010</v>
      </c>
      <c r="BB89" s="44">
        <v>2014</v>
      </c>
      <c r="BC89">
        <v>325</v>
      </c>
      <c r="BD89" s="75"/>
      <c r="BE89" s="69"/>
      <c r="BF89" s="70"/>
      <c r="BG89" s="60"/>
    </row>
    <row r="90" spans="1:59" x14ac:dyDescent="0.3">
      <c r="A90" s="44">
        <v>201</v>
      </c>
      <c r="B90" s="45" t="s">
        <v>290</v>
      </c>
      <c r="C90" s="44">
        <v>2014</v>
      </c>
      <c r="D90" s="59">
        <v>1063</v>
      </c>
      <c r="E90" s="60">
        <v>434969440</v>
      </c>
      <c r="F90" s="60">
        <v>424595264</v>
      </c>
      <c r="G90" s="60">
        <v>859564704</v>
      </c>
      <c r="H90" s="60">
        <v>584819615</v>
      </c>
      <c r="I90" s="60">
        <v>13646725</v>
      </c>
      <c r="J90" s="60">
        <v>24825083</v>
      </c>
      <c r="K90" s="60">
        <v>649030064</v>
      </c>
      <c r="L90" s="60">
        <v>210534640</v>
      </c>
      <c r="M90" s="60">
        <v>5516430</v>
      </c>
      <c r="N90" s="60">
        <v>0</v>
      </c>
      <c r="O90" s="60">
        <v>216051070</v>
      </c>
      <c r="P90" s="60">
        <v>73486074</v>
      </c>
      <c r="Q90" s="60">
        <v>18559410</v>
      </c>
      <c r="R90" s="60">
        <v>2424427</v>
      </c>
      <c r="S90" s="60">
        <v>28130723</v>
      </c>
      <c r="T90" s="60">
        <v>1555853</v>
      </c>
      <c r="U90" s="60">
        <v>34356109</v>
      </c>
      <c r="V90" s="60">
        <v>6426437</v>
      </c>
      <c r="W90" s="60">
        <v>4450956</v>
      </c>
      <c r="X90" s="60">
        <v>1533969</v>
      </c>
      <c r="Y90" s="60">
        <v>8563427</v>
      </c>
      <c r="Z90" s="60">
        <v>116226</v>
      </c>
      <c r="AA90" s="60">
        <v>25738641</v>
      </c>
      <c r="AB90" s="60">
        <v>4170684</v>
      </c>
      <c r="AC90" s="60">
        <v>183774295</v>
      </c>
      <c r="AD90" s="60">
        <v>32276775</v>
      </c>
      <c r="AE90" s="60">
        <v>2351133</v>
      </c>
      <c r="AF90" s="60">
        <v>34627908</v>
      </c>
      <c r="AG90" s="60">
        <v>0</v>
      </c>
      <c r="AH90" s="60">
        <v>0</v>
      </c>
      <c r="AI90" s="60">
        <v>34627908</v>
      </c>
      <c r="AJ90" s="47"/>
      <c r="AK90" s="44">
        <v>201</v>
      </c>
      <c r="AL90" s="45" t="s">
        <v>290</v>
      </c>
      <c r="AM90" s="44">
        <v>2014</v>
      </c>
      <c r="AN90" s="13">
        <v>13448</v>
      </c>
      <c r="AO90" s="13">
        <v>60093</v>
      </c>
      <c r="AP90" s="13">
        <v>12924</v>
      </c>
      <c r="AQ90" s="56">
        <v>0.88239999999999996</v>
      </c>
      <c r="AR90" s="13">
        <v>30409</v>
      </c>
      <c r="AS90" s="13">
        <v>6540</v>
      </c>
      <c r="AT90" s="13">
        <v>124</v>
      </c>
      <c r="AU90" s="13">
        <v>118</v>
      </c>
      <c r="AV90" s="13">
        <v>0</v>
      </c>
      <c r="AW90" s="13">
        <v>0</v>
      </c>
      <c r="AY90" s="44">
        <v>201</v>
      </c>
      <c r="AZ90" s="45" t="s">
        <v>290</v>
      </c>
      <c r="BA90" s="44">
        <v>6010</v>
      </c>
      <c r="BB90" s="44">
        <v>2014</v>
      </c>
      <c r="BC90">
        <v>3796</v>
      </c>
      <c r="BD90" s="71"/>
      <c r="BE90" s="69"/>
      <c r="BF90" s="70"/>
      <c r="BG90" s="60"/>
    </row>
    <row r="91" spans="1:59" x14ac:dyDescent="0.3">
      <c r="A91" s="44">
        <v>202</v>
      </c>
      <c r="B91" s="45" t="s">
        <v>257</v>
      </c>
      <c r="C91" s="44">
        <v>2014</v>
      </c>
      <c r="D91" s="59">
        <v>81.849999999999994</v>
      </c>
      <c r="E91" s="60">
        <v>20027674</v>
      </c>
      <c r="F91" s="60">
        <v>0</v>
      </c>
      <c r="G91" s="60">
        <v>20027674</v>
      </c>
      <c r="H91" s="60">
        <v>10704994</v>
      </c>
      <c r="I91" s="60">
        <v>0</v>
      </c>
      <c r="J91" s="60">
        <v>0</v>
      </c>
      <c r="K91" s="60">
        <v>10778298</v>
      </c>
      <c r="L91" s="60">
        <v>9249376</v>
      </c>
      <c r="M91" s="60">
        <v>8486</v>
      </c>
      <c r="N91" s="60">
        <v>0</v>
      </c>
      <c r="O91" s="60">
        <v>9257862</v>
      </c>
      <c r="P91" s="60">
        <v>3701813</v>
      </c>
      <c r="Q91" s="60">
        <v>1162882</v>
      </c>
      <c r="R91" s="60">
        <v>423108</v>
      </c>
      <c r="S91" s="60">
        <v>551633</v>
      </c>
      <c r="T91" s="60">
        <v>15294</v>
      </c>
      <c r="U91" s="60">
        <v>2032892</v>
      </c>
      <c r="V91" s="60">
        <v>360195</v>
      </c>
      <c r="W91" s="60">
        <v>352611</v>
      </c>
      <c r="X91" s="60">
        <v>-16790</v>
      </c>
      <c r="Y91" s="60">
        <v>85543</v>
      </c>
      <c r="Z91" s="60">
        <v>16463</v>
      </c>
      <c r="AA91" s="60">
        <v>73304</v>
      </c>
      <c r="AB91" s="60">
        <v>136205</v>
      </c>
      <c r="AC91" s="60">
        <v>8821849</v>
      </c>
      <c r="AD91" s="60">
        <v>436013</v>
      </c>
      <c r="AE91" s="60">
        <v>0</v>
      </c>
      <c r="AF91" s="60">
        <v>436013</v>
      </c>
      <c r="AG91" s="60">
        <v>0</v>
      </c>
      <c r="AH91" s="60">
        <v>0</v>
      </c>
      <c r="AI91" s="60">
        <v>436013</v>
      </c>
      <c r="AJ91" s="47"/>
      <c r="AK91" s="44">
        <v>202</v>
      </c>
      <c r="AL91" s="45" t="s">
        <v>257</v>
      </c>
      <c r="AM91" s="44">
        <v>2014</v>
      </c>
      <c r="AN91" s="13">
        <v>357</v>
      </c>
      <c r="AO91" s="13">
        <v>3987</v>
      </c>
      <c r="AP91" s="13">
        <v>102</v>
      </c>
      <c r="AQ91" s="56">
        <v>3.4984000000000002</v>
      </c>
      <c r="AR91" s="13">
        <v>3987</v>
      </c>
      <c r="AS91" s="13">
        <v>102</v>
      </c>
      <c r="AT91" s="13">
        <v>31</v>
      </c>
      <c r="AU91" s="13">
        <v>31</v>
      </c>
      <c r="AV91" s="13">
        <v>0</v>
      </c>
      <c r="AW91" s="13">
        <v>0</v>
      </c>
      <c r="AY91" s="44">
        <v>202</v>
      </c>
      <c r="AZ91" s="45" t="s">
        <v>257</v>
      </c>
      <c r="BA91" s="44">
        <v>6010</v>
      </c>
      <c r="BB91" s="44">
        <v>2014</v>
      </c>
      <c r="BC91">
        <v>0</v>
      </c>
      <c r="BD91" s="68"/>
      <c r="BE91" s="69"/>
      <c r="BF91" s="70"/>
      <c r="BG91" s="60"/>
    </row>
    <row r="92" spans="1:59" x14ac:dyDescent="0.3">
      <c r="A92" s="44">
        <v>204</v>
      </c>
      <c r="B92" s="45" t="s">
        <v>230</v>
      </c>
      <c r="C92" s="44">
        <v>2014</v>
      </c>
      <c r="D92" s="59">
        <v>1085.25</v>
      </c>
      <c r="E92" s="60">
        <v>74074134</v>
      </c>
      <c r="F92" s="60">
        <v>623995633</v>
      </c>
      <c r="G92" s="60">
        <v>698069767</v>
      </c>
      <c r="H92" s="60">
        <v>282791617</v>
      </c>
      <c r="I92" s="60">
        <v>7414749</v>
      </c>
      <c r="J92" s="60">
        <v>0</v>
      </c>
      <c r="K92" s="60">
        <v>291889172.73000002</v>
      </c>
      <c r="L92" s="60">
        <v>406180594.26999998</v>
      </c>
      <c r="M92" s="60">
        <v>29046628</v>
      </c>
      <c r="N92" s="60">
        <v>0</v>
      </c>
      <c r="O92" s="60">
        <v>435227222.26999998</v>
      </c>
      <c r="P92" s="60">
        <v>79466078</v>
      </c>
      <c r="Q92" s="60">
        <v>20185543</v>
      </c>
      <c r="R92" s="60">
        <v>11503263</v>
      </c>
      <c r="S92" s="60">
        <v>108140732</v>
      </c>
      <c r="T92" s="60">
        <v>1653863</v>
      </c>
      <c r="U92" s="60">
        <v>127058037</v>
      </c>
      <c r="V92" s="60">
        <v>12727386</v>
      </c>
      <c r="W92" s="60">
        <v>4708152</v>
      </c>
      <c r="X92" s="60">
        <v>897542</v>
      </c>
      <c r="Y92" s="60">
        <v>14180670</v>
      </c>
      <c r="Z92" s="60">
        <v>6344972</v>
      </c>
      <c r="AA92" s="60">
        <v>1682806.73</v>
      </c>
      <c r="AB92" s="60">
        <v>21288012</v>
      </c>
      <c r="AC92" s="60">
        <v>408154250</v>
      </c>
      <c r="AD92" s="60">
        <v>27072972.27</v>
      </c>
      <c r="AE92" s="60">
        <v>7689049</v>
      </c>
      <c r="AF92" s="60">
        <v>34762021.270000003</v>
      </c>
      <c r="AG92" s="60">
        <v>0</v>
      </c>
      <c r="AH92" s="60">
        <v>0</v>
      </c>
      <c r="AI92" s="60">
        <v>34762021.270000003</v>
      </c>
      <c r="AJ92" s="47"/>
      <c r="AK92" s="44">
        <v>204</v>
      </c>
      <c r="AL92" s="45" t="s">
        <v>230</v>
      </c>
      <c r="AM92" s="44">
        <v>2014</v>
      </c>
      <c r="AN92" s="13">
        <v>14365</v>
      </c>
      <c r="AO92" s="13">
        <v>52802</v>
      </c>
      <c r="AP92" s="13">
        <v>5080</v>
      </c>
      <c r="AQ92" s="56">
        <v>2.8279999999999998</v>
      </c>
      <c r="AR92" s="13">
        <v>5603</v>
      </c>
      <c r="AS92" s="13">
        <v>539</v>
      </c>
      <c r="AT92" s="13">
        <v>20</v>
      </c>
      <c r="AU92" s="13">
        <v>20</v>
      </c>
      <c r="AV92" s="13">
        <v>0</v>
      </c>
      <c r="AW92" s="13">
        <v>0</v>
      </c>
      <c r="AY92" s="44">
        <v>204</v>
      </c>
      <c r="AZ92" s="54" t="s">
        <v>230</v>
      </c>
      <c r="BA92" s="44">
        <v>6010</v>
      </c>
      <c r="BB92" s="44">
        <v>2014</v>
      </c>
      <c r="BC92">
        <v>5603</v>
      </c>
      <c r="BD92" s="71"/>
      <c r="BE92" s="69"/>
      <c r="BF92" s="70"/>
      <c r="BG92" s="60"/>
    </row>
    <row r="93" spans="1:59" x14ac:dyDescent="0.3">
      <c r="A93" s="44">
        <v>205</v>
      </c>
      <c r="B93" s="45" t="s">
        <v>258</v>
      </c>
      <c r="C93" s="44">
        <v>2014</v>
      </c>
      <c r="D93" s="59">
        <v>1059.23</v>
      </c>
      <c r="E93" s="60">
        <v>10981747</v>
      </c>
      <c r="F93" s="60">
        <v>460163194</v>
      </c>
      <c r="G93" s="60">
        <v>471144941</v>
      </c>
      <c r="H93" s="60">
        <v>204994638</v>
      </c>
      <c r="I93" s="60">
        <v>4353651</v>
      </c>
      <c r="J93" s="60">
        <v>0</v>
      </c>
      <c r="K93" s="60">
        <v>215263934</v>
      </c>
      <c r="L93" s="60">
        <v>255881007</v>
      </c>
      <c r="M93" s="60">
        <v>46380365</v>
      </c>
      <c r="N93" s="60">
        <v>0</v>
      </c>
      <c r="O93" s="60">
        <v>302261372</v>
      </c>
      <c r="P93" s="60">
        <v>59558128</v>
      </c>
      <c r="Q93" s="60">
        <v>16581008</v>
      </c>
      <c r="R93" s="60">
        <v>152252098</v>
      </c>
      <c r="S93" s="60">
        <v>33664410</v>
      </c>
      <c r="T93" s="60">
        <v>1465284</v>
      </c>
      <c r="U93" s="60">
        <v>11319583</v>
      </c>
      <c r="V93" s="60">
        <v>469141</v>
      </c>
      <c r="W93" s="60">
        <v>8032146</v>
      </c>
      <c r="X93" s="60">
        <v>3375809</v>
      </c>
      <c r="Y93" s="60">
        <v>156343</v>
      </c>
      <c r="Z93" s="60">
        <v>810755</v>
      </c>
      <c r="AA93" s="60">
        <v>5915645</v>
      </c>
      <c r="AB93" s="60">
        <v>6761350</v>
      </c>
      <c r="AC93" s="60">
        <v>294446055</v>
      </c>
      <c r="AD93" s="60">
        <v>7815317</v>
      </c>
      <c r="AE93" s="60">
        <v>26055</v>
      </c>
      <c r="AF93" s="60">
        <v>7841372</v>
      </c>
      <c r="AG93" s="60">
        <v>0</v>
      </c>
      <c r="AH93" s="60">
        <v>0</v>
      </c>
      <c r="AI93" s="60">
        <v>7841372</v>
      </c>
      <c r="AJ93" s="47"/>
      <c r="AK93" s="44">
        <v>205</v>
      </c>
      <c r="AL93" s="45" t="s">
        <v>258</v>
      </c>
      <c r="AM93" s="44">
        <v>2014</v>
      </c>
      <c r="AN93" s="13">
        <v>27379</v>
      </c>
      <c r="AO93" s="13">
        <v>98029</v>
      </c>
      <c r="AP93" s="13">
        <v>20379</v>
      </c>
      <c r="AQ93" s="56">
        <v>1.3434999999999999</v>
      </c>
      <c r="AR93" s="13">
        <v>2215</v>
      </c>
      <c r="AS93" s="13">
        <v>475</v>
      </c>
      <c r="AT93" s="13">
        <v>20</v>
      </c>
      <c r="AU93" s="13">
        <v>20</v>
      </c>
      <c r="AV93" s="13">
        <v>0</v>
      </c>
      <c r="AW93" s="13">
        <v>0</v>
      </c>
      <c r="AY93" s="44">
        <v>205</v>
      </c>
      <c r="AZ93" s="45" t="s">
        <v>258</v>
      </c>
      <c r="BA93" s="44">
        <v>6010</v>
      </c>
      <c r="BB93" s="44">
        <v>2014</v>
      </c>
      <c r="BC93">
        <v>0</v>
      </c>
      <c r="BD93" s="71"/>
      <c r="BE93" s="69"/>
      <c r="BF93" s="70"/>
      <c r="BG93" s="60"/>
    </row>
    <row r="94" spans="1:59" x14ac:dyDescent="0.3">
      <c r="A94" s="44">
        <v>206</v>
      </c>
      <c r="B94" s="54" t="s">
        <v>267</v>
      </c>
      <c r="C94" s="44">
        <v>2014</v>
      </c>
      <c r="D94" s="59">
        <v>162.02000000000001</v>
      </c>
      <c r="E94" s="60">
        <v>3134152</v>
      </c>
      <c r="F94" s="60">
        <v>17987722</v>
      </c>
      <c r="G94" s="60">
        <v>21121874</v>
      </c>
      <c r="H94" s="60">
        <v>10416730</v>
      </c>
      <c r="I94" s="60">
        <v>392855</v>
      </c>
      <c r="J94" s="60">
        <v>0</v>
      </c>
      <c r="K94" s="60">
        <v>11106139</v>
      </c>
      <c r="L94" s="60">
        <v>10015735</v>
      </c>
      <c r="M94" s="60">
        <v>268316</v>
      </c>
      <c r="N94" s="60">
        <v>0</v>
      </c>
      <c r="O94" s="60">
        <v>10284051</v>
      </c>
      <c r="P94" s="60">
        <v>3002310</v>
      </c>
      <c r="Q94" s="60">
        <v>823167</v>
      </c>
      <c r="R94" s="60">
        <v>826961</v>
      </c>
      <c r="S94" s="60">
        <v>1687717</v>
      </c>
      <c r="T94" s="60">
        <v>123706</v>
      </c>
      <c r="U94" s="60">
        <v>2004326</v>
      </c>
      <c r="V94" s="60">
        <v>45438</v>
      </c>
      <c r="W94" s="60">
        <v>125414</v>
      </c>
      <c r="X94" s="60">
        <v>0</v>
      </c>
      <c r="Y94" s="60">
        <v>144510</v>
      </c>
      <c r="Z94" s="60">
        <v>0</v>
      </c>
      <c r="AA94" s="60">
        <v>296554</v>
      </c>
      <c r="AB94" s="60">
        <v>278802</v>
      </c>
      <c r="AC94" s="60">
        <v>9062351</v>
      </c>
      <c r="AD94" s="60">
        <v>1221700</v>
      </c>
      <c r="AE94" s="60">
        <v>2071</v>
      </c>
      <c r="AF94" s="60">
        <v>1223771</v>
      </c>
      <c r="AG94" s="60">
        <v>0</v>
      </c>
      <c r="AH94" s="60">
        <v>0</v>
      </c>
      <c r="AI94" s="60">
        <v>1223771</v>
      </c>
      <c r="AJ94" s="47"/>
      <c r="AK94" s="44">
        <v>206</v>
      </c>
      <c r="AL94" s="54" t="s">
        <v>267</v>
      </c>
      <c r="AM94" s="44">
        <v>2014</v>
      </c>
      <c r="AN94" s="13">
        <v>838</v>
      </c>
      <c r="AO94" s="13">
        <v>4165</v>
      </c>
      <c r="AP94" s="13">
        <v>1220</v>
      </c>
      <c r="AQ94" s="56">
        <v>0.68720000000000003</v>
      </c>
      <c r="AR94" s="13">
        <v>618</v>
      </c>
      <c r="AS94" s="13">
        <v>181</v>
      </c>
      <c r="AT94" s="13">
        <v>25</v>
      </c>
      <c r="AU94" s="13">
        <v>25</v>
      </c>
      <c r="AV94" s="13">
        <v>0</v>
      </c>
      <c r="AW94" s="13">
        <v>0</v>
      </c>
      <c r="AY94" s="44">
        <v>206</v>
      </c>
      <c r="AZ94" s="45" t="s">
        <v>267</v>
      </c>
      <c r="BA94" s="44">
        <v>6010</v>
      </c>
      <c r="BB94" s="44">
        <v>2014</v>
      </c>
      <c r="BC94">
        <v>0</v>
      </c>
      <c r="BD94" s="68"/>
      <c r="BE94" s="69"/>
      <c r="BF94" s="70"/>
      <c r="BG94" s="60"/>
    </row>
    <row r="95" spans="1:59" x14ac:dyDescent="0.3">
      <c r="A95" s="44">
        <v>207</v>
      </c>
      <c r="B95" s="45" t="s">
        <v>233</v>
      </c>
      <c r="C95" s="44">
        <v>2014</v>
      </c>
      <c r="D95" s="59">
        <v>1493.76</v>
      </c>
      <c r="E95" s="60">
        <v>285914836</v>
      </c>
      <c r="F95" s="60">
        <v>573583388</v>
      </c>
      <c r="G95" s="60">
        <v>859498224</v>
      </c>
      <c r="H95" s="60">
        <v>578972457</v>
      </c>
      <c r="I95" s="60">
        <v>3380980</v>
      </c>
      <c r="J95" s="60">
        <v>0</v>
      </c>
      <c r="K95" s="60">
        <v>596308570</v>
      </c>
      <c r="L95" s="60">
        <v>263189654</v>
      </c>
      <c r="M95" s="60">
        <v>0</v>
      </c>
      <c r="N95" s="60">
        <v>18671073</v>
      </c>
      <c r="O95" s="60">
        <v>281860727</v>
      </c>
      <c r="P95" s="60">
        <v>112004428</v>
      </c>
      <c r="Q95" s="60">
        <v>22568940</v>
      </c>
      <c r="R95" s="60">
        <v>14575452</v>
      </c>
      <c r="S95" s="60">
        <v>42227161</v>
      </c>
      <c r="T95" s="60">
        <v>2859562</v>
      </c>
      <c r="U95" s="60">
        <v>36838826</v>
      </c>
      <c r="V95" s="60">
        <v>14112767</v>
      </c>
      <c r="W95" s="60">
        <v>8044416</v>
      </c>
      <c r="X95" s="60">
        <v>2487235</v>
      </c>
      <c r="Y95" s="60">
        <v>1987823</v>
      </c>
      <c r="Z95" s="60">
        <v>5811412</v>
      </c>
      <c r="AA95" s="60">
        <v>13955133</v>
      </c>
      <c r="AB95" s="60">
        <v>4635108</v>
      </c>
      <c r="AC95" s="60">
        <v>268153130</v>
      </c>
      <c r="AD95" s="60">
        <v>13707597</v>
      </c>
      <c r="AE95" s="60">
        <v>1498808</v>
      </c>
      <c r="AF95" s="60">
        <v>15206405</v>
      </c>
      <c r="AG95" s="60">
        <v>0</v>
      </c>
      <c r="AH95" s="60">
        <v>0</v>
      </c>
      <c r="AI95" s="60">
        <v>15206405</v>
      </c>
      <c r="AJ95" s="47"/>
      <c r="AK95" s="44">
        <v>207</v>
      </c>
      <c r="AL95" s="45" t="s">
        <v>233</v>
      </c>
      <c r="AM95" s="44">
        <v>2014</v>
      </c>
      <c r="AN95" s="13">
        <v>21501</v>
      </c>
      <c r="AO95" s="13">
        <v>85509</v>
      </c>
      <c r="AP95" s="13">
        <v>20986</v>
      </c>
      <c r="AQ95" s="56">
        <v>0.88170000000000004</v>
      </c>
      <c r="AR95" s="13">
        <v>28445</v>
      </c>
      <c r="AS95" s="13">
        <v>6981</v>
      </c>
      <c r="AT95" s="13">
        <v>137</v>
      </c>
      <c r="AU95" s="13">
        <v>137</v>
      </c>
      <c r="AV95" s="13">
        <v>0</v>
      </c>
      <c r="AW95" s="13">
        <v>0</v>
      </c>
      <c r="AY95" s="44">
        <v>207</v>
      </c>
      <c r="AZ95" s="54" t="s">
        <v>233</v>
      </c>
      <c r="BA95" s="44">
        <v>6010</v>
      </c>
      <c r="BB95" s="44">
        <v>2014</v>
      </c>
      <c r="BC95">
        <v>6924</v>
      </c>
      <c r="BD95" s="68"/>
      <c r="BE95" s="69"/>
      <c r="BF95" s="70"/>
      <c r="BG95" s="60"/>
    </row>
    <row r="96" spans="1:59" x14ac:dyDescent="0.3">
      <c r="A96" s="44">
        <v>208</v>
      </c>
      <c r="B96" s="45" t="s">
        <v>236</v>
      </c>
      <c r="C96" s="44">
        <v>2014</v>
      </c>
      <c r="D96" s="59">
        <v>1539.47</v>
      </c>
      <c r="E96" s="60">
        <v>363482351</v>
      </c>
      <c r="F96" s="60">
        <v>252280832</v>
      </c>
      <c r="G96" s="60">
        <v>615763183</v>
      </c>
      <c r="H96" s="60">
        <v>354426781</v>
      </c>
      <c r="I96" s="60">
        <v>23833624</v>
      </c>
      <c r="J96" s="60">
        <v>0</v>
      </c>
      <c r="K96" s="60">
        <v>391172953</v>
      </c>
      <c r="L96" s="60">
        <v>224590230</v>
      </c>
      <c r="M96" s="60">
        <v>9203949</v>
      </c>
      <c r="N96" s="60">
        <v>0</v>
      </c>
      <c r="O96" s="60">
        <v>233794179</v>
      </c>
      <c r="P96" s="60">
        <v>118322196</v>
      </c>
      <c r="Q96" s="60">
        <v>29108185</v>
      </c>
      <c r="R96" s="60">
        <v>4932866</v>
      </c>
      <c r="S96" s="60">
        <v>30248967</v>
      </c>
      <c r="T96" s="60">
        <v>1885795</v>
      </c>
      <c r="U96" s="60">
        <v>8554146</v>
      </c>
      <c r="V96" s="60">
        <v>14451755</v>
      </c>
      <c r="W96" s="60">
        <v>627994</v>
      </c>
      <c r="X96" s="60">
        <v>4498548</v>
      </c>
      <c r="Y96" s="60">
        <v>5216483</v>
      </c>
      <c r="Z96" s="60">
        <v>0</v>
      </c>
      <c r="AA96" s="60">
        <v>12912548</v>
      </c>
      <c r="AB96" s="60">
        <v>2252479</v>
      </c>
      <c r="AC96" s="60">
        <v>220099414</v>
      </c>
      <c r="AD96" s="60">
        <v>13694765</v>
      </c>
      <c r="AE96" s="60">
        <v>4542181</v>
      </c>
      <c r="AF96" s="60">
        <v>18236946</v>
      </c>
      <c r="AG96" s="60">
        <v>0</v>
      </c>
      <c r="AH96" s="60">
        <v>0</v>
      </c>
      <c r="AI96" s="60">
        <v>18236946</v>
      </c>
      <c r="AJ96" s="47"/>
      <c r="AK96" s="44">
        <v>208</v>
      </c>
      <c r="AL96" s="45" t="s">
        <v>236</v>
      </c>
      <c r="AM96" s="44">
        <v>2014</v>
      </c>
      <c r="AN96" s="13">
        <v>19284</v>
      </c>
      <c r="AO96" s="13">
        <v>76538</v>
      </c>
      <c r="AP96" s="13">
        <v>21100</v>
      </c>
      <c r="AQ96" s="56">
        <v>0.75229999999999997</v>
      </c>
      <c r="AR96" s="13">
        <v>45180</v>
      </c>
      <c r="AS96" s="13">
        <v>12455</v>
      </c>
      <c r="AT96" s="13">
        <v>220</v>
      </c>
      <c r="AU96" s="13">
        <v>214</v>
      </c>
      <c r="AV96" s="13">
        <v>0</v>
      </c>
      <c r="AW96" s="13">
        <v>0</v>
      </c>
      <c r="AY96" s="44">
        <v>208</v>
      </c>
      <c r="AZ96" s="45" t="s">
        <v>236</v>
      </c>
      <c r="BA96" s="44">
        <v>6010</v>
      </c>
      <c r="BB96" s="44">
        <v>2014</v>
      </c>
      <c r="BC96">
        <v>9264</v>
      </c>
      <c r="BD96" s="74"/>
      <c r="BE96" s="69"/>
      <c r="BF96" s="70"/>
      <c r="BG96" s="60"/>
    </row>
    <row r="97" spans="1:87" x14ac:dyDescent="0.3">
      <c r="A97" s="44">
        <v>209</v>
      </c>
      <c r="B97" s="54" t="s">
        <v>291</v>
      </c>
      <c r="C97" s="44">
        <v>2014</v>
      </c>
      <c r="D97" s="59">
        <v>556</v>
      </c>
      <c r="E97" s="60">
        <v>243222530</v>
      </c>
      <c r="F97" s="60">
        <v>241251089</v>
      </c>
      <c r="G97" s="60">
        <v>484473619</v>
      </c>
      <c r="H97" s="60">
        <v>343528938</v>
      </c>
      <c r="I97" s="60">
        <v>6747690</v>
      </c>
      <c r="J97" s="60">
        <v>10052623</v>
      </c>
      <c r="K97" s="60">
        <v>370560274</v>
      </c>
      <c r="L97" s="60">
        <v>113913345</v>
      </c>
      <c r="M97" s="60">
        <v>5109048</v>
      </c>
      <c r="N97" s="60">
        <v>0</v>
      </c>
      <c r="O97" s="60">
        <v>119022393</v>
      </c>
      <c r="P97" s="60">
        <v>39732507</v>
      </c>
      <c r="Q97" s="60">
        <v>9679811</v>
      </c>
      <c r="R97" s="60">
        <v>1859616</v>
      </c>
      <c r="S97" s="60">
        <v>18814917</v>
      </c>
      <c r="T97" s="60">
        <v>1301562</v>
      </c>
      <c r="U97" s="60">
        <v>14114396</v>
      </c>
      <c r="V97" s="60">
        <v>11358094</v>
      </c>
      <c r="W97" s="60">
        <v>2083042</v>
      </c>
      <c r="X97" s="60">
        <v>788975</v>
      </c>
      <c r="Y97" s="60">
        <v>3413847</v>
      </c>
      <c r="Z97" s="60">
        <v>3607537</v>
      </c>
      <c r="AA97" s="60">
        <v>10231023</v>
      </c>
      <c r="AB97" s="60">
        <v>1426569</v>
      </c>
      <c r="AC97" s="60">
        <v>108180873</v>
      </c>
      <c r="AD97" s="60">
        <v>10841520</v>
      </c>
      <c r="AE97" s="60">
        <v>2233490</v>
      </c>
      <c r="AF97" s="60">
        <v>13075010</v>
      </c>
      <c r="AG97" s="60">
        <v>0</v>
      </c>
      <c r="AH97" s="60">
        <v>0</v>
      </c>
      <c r="AI97" s="60">
        <v>13075010</v>
      </c>
      <c r="AJ97" s="47"/>
      <c r="AK97" s="44">
        <v>209</v>
      </c>
      <c r="AL97" s="54" t="s">
        <v>291</v>
      </c>
      <c r="AM97" s="44">
        <v>2014</v>
      </c>
      <c r="AN97" s="13">
        <v>9720</v>
      </c>
      <c r="AO97" s="13">
        <v>40073</v>
      </c>
      <c r="AP97" s="13">
        <v>9987</v>
      </c>
      <c r="AQ97" s="56">
        <v>0.97319999999999995</v>
      </c>
      <c r="AR97" s="13">
        <v>20118</v>
      </c>
      <c r="AS97" s="13">
        <v>5014</v>
      </c>
      <c r="AT97" s="13">
        <v>80</v>
      </c>
      <c r="AU97" s="13">
        <v>80</v>
      </c>
      <c r="AV97" s="13">
        <v>0</v>
      </c>
      <c r="AW97" s="13">
        <v>0</v>
      </c>
      <c r="AY97" s="44">
        <v>209</v>
      </c>
      <c r="AZ97" s="45" t="s">
        <v>291</v>
      </c>
      <c r="BA97" s="44">
        <v>6010</v>
      </c>
      <c r="BB97" s="44">
        <v>2014</v>
      </c>
      <c r="BC97">
        <v>4238</v>
      </c>
      <c r="BD97" s="68"/>
      <c r="BE97" s="69"/>
      <c r="BF97" s="70"/>
      <c r="BG97" s="60"/>
    </row>
    <row r="98" spans="1:87" x14ac:dyDescent="0.3">
      <c r="A98" s="44">
        <v>210</v>
      </c>
      <c r="B98" s="45" t="s">
        <v>292</v>
      </c>
      <c r="C98" s="44">
        <v>2014</v>
      </c>
      <c r="D98" s="37">
        <v>570.51</v>
      </c>
      <c r="E98" s="36">
        <v>215557174</v>
      </c>
      <c r="F98" s="36">
        <v>233942585</v>
      </c>
      <c r="G98" s="36">
        <v>449499759</v>
      </c>
      <c r="H98" s="36">
        <v>278408484</v>
      </c>
      <c r="I98" s="36">
        <v>4708561</v>
      </c>
      <c r="J98" s="36">
        <v>9322741</v>
      </c>
      <c r="K98" s="36">
        <v>296756799</v>
      </c>
      <c r="L98" s="36">
        <v>152742960</v>
      </c>
      <c r="M98" s="36">
        <v>11026554</v>
      </c>
      <c r="N98" s="36">
        <v>0</v>
      </c>
      <c r="O98" s="36">
        <v>163769514</v>
      </c>
      <c r="P98" s="36">
        <v>45978406</v>
      </c>
      <c r="Q98" s="36">
        <v>11852297</v>
      </c>
      <c r="R98" s="36">
        <v>4394271</v>
      </c>
      <c r="S98" s="36">
        <v>22222705</v>
      </c>
      <c r="T98" s="36">
        <v>1693428</v>
      </c>
      <c r="U98" s="36">
        <v>9652225</v>
      </c>
      <c r="V98" s="36">
        <v>25840090</v>
      </c>
      <c r="W98" s="36">
        <v>2413261</v>
      </c>
      <c r="X98" s="36">
        <v>-63529</v>
      </c>
      <c r="Y98" s="36">
        <v>2228809</v>
      </c>
      <c r="Z98" s="36">
        <v>13906692</v>
      </c>
      <c r="AA98" s="36">
        <v>4317013</v>
      </c>
      <c r="AB98" s="36">
        <v>15488953</v>
      </c>
      <c r="AC98" s="36">
        <v>155607608</v>
      </c>
      <c r="AD98" s="36">
        <v>8161906</v>
      </c>
      <c r="AE98" s="36">
        <v>0</v>
      </c>
      <c r="AF98" s="36">
        <v>8161906</v>
      </c>
      <c r="AG98" s="36">
        <v>0</v>
      </c>
      <c r="AH98" s="36">
        <v>0</v>
      </c>
      <c r="AI98" s="36">
        <v>8161906</v>
      </c>
      <c r="AJ98" s="47"/>
      <c r="AK98" s="44">
        <v>210</v>
      </c>
      <c r="AL98" s="45" t="s">
        <v>292</v>
      </c>
      <c r="AM98" s="44">
        <v>2014</v>
      </c>
      <c r="AN98" s="36">
        <v>9423</v>
      </c>
      <c r="AO98" s="36">
        <v>26097</v>
      </c>
      <c r="AP98" s="36">
        <v>9676</v>
      </c>
      <c r="AQ98" s="56">
        <v>0.75409999999999999</v>
      </c>
      <c r="AR98" s="36">
        <v>12515</v>
      </c>
      <c r="AS98" s="36">
        <v>4640</v>
      </c>
      <c r="AT98" s="36">
        <v>80</v>
      </c>
      <c r="AU98" s="36">
        <v>80</v>
      </c>
      <c r="AV98" s="36">
        <v>0</v>
      </c>
      <c r="AW98" s="36">
        <v>0</v>
      </c>
      <c r="AY98" s="36">
        <v>210</v>
      </c>
      <c r="AZ98" s="36" t="s">
        <v>292</v>
      </c>
      <c r="BA98" s="44">
        <v>6010</v>
      </c>
      <c r="BB98" s="44">
        <v>2014</v>
      </c>
      <c r="BC98" s="36">
        <v>4830</v>
      </c>
      <c r="BD98" s="68"/>
      <c r="BE98" s="69"/>
      <c r="BF98" s="70"/>
      <c r="BG98" s="60"/>
    </row>
    <row r="99" spans="1:87" x14ac:dyDescent="0.3">
      <c r="A99" s="44">
        <v>211</v>
      </c>
      <c r="B99" s="45" t="s">
        <v>265</v>
      </c>
      <c r="C99" s="44">
        <v>2014</v>
      </c>
      <c r="D99" s="37">
        <v>51</v>
      </c>
      <c r="E99" s="36">
        <v>949643</v>
      </c>
      <c r="F99" s="36">
        <v>13531285</v>
      </c>
      <c r="G99" s="36">
        <v>14480928</v>
      </c>
      <c r="H99" s="36">
        <v>3297749</v>
      </c>
      <c r="I99" s="36">
        <v>341697</v>
      </c>
      <c r="J99" s="36">
        <v>298578</v>
      </c>
      <c r="K99" s="36">
        <v>4470413.55</v>
      </c>
      <c r="L99" s="36">
        <v>10010514.449999999</v>
      </c>
      <c r="M99" s="36">
        <v>1552287</v>
      </c>
      <c r="N99" s="36">
        <v>0</v>
      </c>
      <c r="O99" s="36">
        <v>11562801.449999999</v>
      </c>
      <c r="P99" s="36">
        <v>5176896</v>
      </c>
      <c r="Q99" s="36">
        <v>1049184</v>
      </c>
      <c r="R99" s="36">
        <v>28336</v>
      </c>
      <c r="S99" s="36">
        <v>1162437</v>
      </c>
      <c r="T99" s="36">
        <v>129711</v>
      </c>
      <c r="U99" s="36">
        <v>2665006</v>
      </c>
      <c r="V99" s="36">
        <v>1621448</v>
      </c>
      <c r="W99" s="36">
        <v>125292</v>
      </c>
      <c r="X99" s="36">
        <v>65139</v>
      </c>
      <c r="Y99" s="36">
        <v>-2369</v>
      </c>
      <c r="Z99" s="36">
        <v>511071</v>
      </c>
      <c r="AA99" s="36">
        <v>532389.55000000005</v>
      </c>
      <c r="AB99" s="36">
        <v>188153</v>
      </c>
      <c r="AC99" s="36">
        <v>12720304</v>
      </c>
      <c r="AD99" s="36">
        <v>-1157502.55</v>
      </c>
      <c r="AE99" s="36">
        <v>0</v>
      </c>
      <c r="AF99" s="36">
        <v>-1157502.55</v>
      </c>
      <c r="AG99" s="36">
        <v>0</v>
      </c>
      <c r="AH99" s="36">
        <v>0</v>
      </c>
      <c r="AI99" s="36">
        <v>-1157502.55</v>
      </c>
      <c r="AJ99" s="47"/>
      <c r="AK99" s="44">
        <v>211</v>
      </c>
      <c r="AL99" s="45" t="s">
        <v>265</v>
      </c>
      <c r="AM99" s="44">
        <v>2014</v>
      </c>
      <c r="AN99" s="36">
        <v>886</v>
      </c>
      <c r="AO99" s="36">
        <v>3507</v>
      </c>
      <c r="AP99" s="36">
        <v>1403</v>
      </c>
      <c r="AQ99" s="56">
        <v>0.63160000000000005</v>
      </c>
      <c r="AR99" s="36">
        <v>230</v>
      </c>
      <c r="AS99" s="36">
        <v>92</v>
      </c>
      <c r="AT99" s="36">
        <v>10</v>
      </c>
      <c r="AU99" s="36">
        <v>10</v>
      </c>
      <c r="AV99" s="36">
        <v>0</v>
      </c>
      <c r="AW99" s="36">
        <v>0</v>
      </c>
      <c r="AY99" s="44">
        <v>211</v>
      </c>
      <c r="AZ99" s="45" t="s">
        <v>265</v>
      </c>
      <c r="BA99" s="44">
        <v>6010</v>
      </c>
      <c r="BB99" s="44">
        <v>2014</v>
      </c>
      <c r="BC99" s="36">
        <v>0</v>
      </c>
      <c r="BD99" s="68"/>
      <c r="BE99" s="69"/>
      <c r="BF99" s="70"/>
      <c r="BG99" s="60"/>
    </row>
    <row r="100" spans="1:87" x14ac:dyDescent="0.3">
      <c r="A100" s="44">
        <v>904</v>
      </c>
      <c r="B100" s="45" t="s">
        <v>195</v>
      </c>
      <c r="C100" s="44">
        <v>2014</v>
      </c>
      <c r="D100" s="59">
        <v>287.88</v>
      </c>
      <c r="E100" s="60">
        <v>122915626</v>
      </c>
      <c r="F100" s="60">
        <v>1945640</v>
      </c>
      <c r="G100" s="60">
        <v>124861266</v>
      </c>
      <c r="H100" s="60">
        <v>81978482</v>
      </c>
      <c r="I100" s="60">
        <v>1226969</v>
      </c>
      <c r="J100" s="60">
        <v>1229024</v>
      </c>
      <c r="K100" s="60">
        <v>84702664</v>
      </c>
      <c r="L100" s="60">
        <v>40158602</v>
      </c>
      <c r="M100" s="60">
        <v>6923867</v>
      </c>
      <c r="N100" s="60">
        <v>0</v>
      </c>
      <c r="O100" s="60">
        <v>47082469</v>
      </c>
      <c r="P100" s="60">
        <v>16493145</v>
      </c>
      <c r="Q100" s="60">
        <v>2956939</v>
      </c>
      <c r="R100" s="60">
        <v>3129133</v>
      </c>
      <c r="S100" s="60">
        <v>1731562</v>
      </c>
      <c r="T100" s="60">
        <v>347098</v>
      </c>
      <c r="U100" s="60">
        <v>1820511</v>
      </c>
      <c r="V100" s="60">
        <v>837689</v>
      </c>
      <c r="W100" s="60">
        <v>781901</v>
      </c>
      <c r="X100" s="60">
        <v>301522</v>
      </c>
      <c r="Y100" s="60">
        <v>956065</v>
      </c>
      <c r="Z100" s="60">
        <v>0</v>
      </c>
      <c r="AA100" s="60">
        <v>268189</v>
      </c>
      <c r="AB100" s="60">
        <v>12827041</v>
      </c>
      <c r="AC100" s="60">
        <v>42182606</v>
      </c>
      <c r="AD100" s="60">
        <v>4899863</v>
      </c>
      <c r="AE100" s="60">
        <v>0</v>
      </c>
      <c r="AF100" s="60">
        <v>4899863</v>
      </c>
      <c r="AG100" s="60">
        <v>0</v>
      </c>
      <c r="AH100" s="60">
        <v>0</v>
      </c>
      <c r="AI100" s="60">
        <v>4899863</v>
      </c>
      <c r="AJ100" s="47"/>
      <c r="AK100" s="44">
        <v>904</v>
      </c>
      <c r="AL100" s="45" t="s">
        <v>195</v>
      </c>
      <c r="AM100" s="44">
        <v>2014</v>
      </c>
      <c r="AN100" s="13">
        <v>2770</v>
      </c>
      <c r="AO100" s="13">
        <v>42055</v>
      </c>
      <c r="AP100" s="13">
        <v>3849</v>
      </c>
      <c r="AQ100" s="56">
        <v>0.66579999999999995</v>
      </c>
      <c r="AR100" s="13">
        <v>39245</v>
      </c>
      <c r="AS100" s="13">
        <v>3592</v>
      </c>
      <c r="AT100" s="13">
        <v>157</v>
      </c>
      <c r="AU100" s="13">
        <v>157</v>
      </c>
      <c r="AV100" s="13">
        <v>0</v>
      </c>
      <c r="AW100" s="13">
        <v>12</v>
      </c>
      <c r="AY100" s="44">
        <v>904</v>
      </c>
      <c r="AZ100" s="45" t="s">
        <v>195</v>
      </c>
      <c r="BA100" s="44">
        <v>6010</v>
      </c>
      <c r="BB100" s="44">
        <v>2014</v>
      </c>
      <c r="BC100">
        <v>0</v>
      </c>
      <c r="BD100" s="68"/>
      <c r="BE100" s="69"/>
      <c r="BF100" s="70"/>
      <c r="BG100" s="60"/>
    </row>
    <row r="101" spans="1:87" x14ac:dyDescent="0.3">
      <c r="A101" s="44">
        <v>915</v>
      </c>
      <c r="B101" s="45" t="s">
        <v>210</v>
      </c>
      <c r="C101" s="44">
        <v>2014</v>
      </c>
      <c r="D101" s="59">
        <v>136.63999999999999</v>
      </c>
      <c r="E101" s="60">
        <v>15227263</v>
      </c>
      <c r="F101" s="60">
        <v>11371905</v>
      </c>
      <c r="G101" s="60">
        <v>26599168</v>
      </c>
      <c r="H101" s="60">
        <v>12137955</v>
      </c>
      <c r="I101" s="60">
        <v>100190</v>
      </c>
      <c r="J101" s="60">
        <v>660458</v>
      </c>
      <c r="K101" s="60">
        <v>13100018</v>
      </c>
      <c r="L101" s="60">
        <v>13499150</v>
      </c>
      <c r="M101" s="60">
        <v>163198</v>
      </c>
      <c r="N101" s="60">
        <v>0</v>
      </c>
      <c r="O101" s="60">
        <v>13662348</v>
      </c>
      <c r="P101" s="60">
        <v>7362068</v>
      </c>
      <c r="Q101" s="60">
        <v>2040280</v>
      </c>
      <c r="R101" s="60">
        <v>126909</v>
      </c>
      <c r="S101" s="60">
        <v>222579</v>
      </c>
      <c r="T101" s="60">
        <v>130885</v>
      </c>
      <c r="U101" s="60">
        <v>370204</v>
      </c>
      <c r="V101" s="60">
        <v>165931</v>
      </c>
      <c r="W101" s="60">
        <v>60115</v>
      </c>
      <c r="X101" s="60">
        <v>33079</v>
      </c>
      <c r="Y101" s="60">
        <v>143860</v>
      </c>
      <c r="Z101" s="60">
        <v>0</v>
      </c>
      <c r="AA101" s="60">
        <v>201415</v>
      </c>
      <c r="AB101" s="60">
        <v>3152009</v>
      </c>
      <c r="AC101" s="60">
        <v>13807919</v>
      </c>
      <c r="AD101" s="60">
        <v>-145571</v>
      </c>
      <c r="AE101" s="60">
        <v>1264888</v>
      </c>
      <c r="AF101" s="60">
        <v>1119317</v>
      </c>
      <c r="AG101" s="60">
        <v>0</v>
      </c>
      <c r="AH101" s="60">
        <v>0</v>
      </c>
      <c r="AI101" s="60">
        <v>1119317</v>
      </c>
      <c r="AJ101" s="47"/>
      <c r="AK101" s="44">
        <v>915</v>
      </c>
      <c r="AL101" s="45" t="s">
        <v>210</v>
      </c>
      <c r="AM101" s="44">
        <v>2014</v>
      </c>
      <c r="AN101" s="13">
        <v>702</v>
      </c>
      <c r="AO101" s="13">
        <v>9718</v>
      </c>
      <c r="AP101" s="13">
        <v>997</v>
      </c>
      <c r="AQ101" s="56">
        <v>0.70399999999999996</v>
      </c>
      <c r="AR101" s="13">
        <v>5563</v>
      </c>
      <c r="AS101" s="13">
        <v>571</v>
      </c>
      <c r="AT101" s="13">
        <v>32</v>
      </c>
      <c r="AU101" s="13">
        <v>20</v>
      </c>
      <c r="AV101" s="13">
        <v>0</v>
      </c>
      <c r="AW101" s="13">
        <v>0</v>
      </c>
      <c r="AY101" s="44">
        <v>915</v>
      </c>
      <c r="AZ101" s="45" t="s">
        <v>210</v>
      </c>
      <c r="BA101" s="44">
        <v>6010</v>
      </c>
      <c r="BB101" s="44">
        <v>2014</v>
      </c>
      <c r="BC101">
        <v>0</v>
      </c>
      <c r="BD101" s="71"/>
      <c r="BE101" s="69"/>
      <c r="BF101" s="70"/>
      <c r="BG101" s="60"/>
    </row>
    <row r="102" spans="1:87" x14ac:dyDescent="0.3">
      <c r="A102" s="44">
        <v>919</v>
      </c>
      <c r="B102" s="45" t="s">
        <v>250</v>
      </c>
      <c r="C102" s="44">
        <v>2014</v>
      </c>
      <c r="D102" s="59">
        <v>91.83</v>
      </c>
      <c r="E102" s="60">
        <v>18897706</v>
      </c>
      <c r="F102" s="60">
        <v>0</v>
      </c>
      <c r="G102" s="60">
        <v>18897706</v>
      </c>
      <c r="H102" s="60">
        <v>0</v>
      </c>
      <c r="I102" s="60">
        <v>471004</v>
      </c>
      <c r="J102" s="60">
        <v>0</v>
      </c>
      <c r="K102" s="60">
        <v>6536895</v>
      </c>
      <c r="L102" s="60">
        <v>12360811</v>
      </c>
      <c r="M102" s="60">
        <v>5144</v>
      </c>
      <c r="N102" s="60">
        <v>0</v>
      </c>
      <c r="O102" s="60">
        <v>12365955</v>
      </c>
      <c r="P102" s="60">
        <v>5958763</v>
      </c>
      <c r="Q102" s="60">
        <v>585019</v>
      </c>
      <c r="R102" s="60">
        <v>277661</v>
      </c>
      <c r="S102" s="60">
        <v>202505</v>
      </c>
      <c r="T102" s="60">
        <v>83870</v>
      </c>
      <c r="U102" s="60">
        <v>185265</v>
      </c>
      <c r="V102" s="60">
        <v>230039</v>
      </c>
      <c r="W102" s="60">
        <v>3121</v>
      </c>
      <c r="X102" s="60">
        <v>83806</v>
      </c>
      <c r="Y102" s="60">
        <v>374660</v>
      </c>
      <c r="Z102" s="60">
        <v>110809</v>
      </c>
      <c r="AA102" s="60">
        <v>6065891</v>
      </c>
      <c r="AB102" s="60">
        <v>441654</v>
      </c>
      <c r="AC102" s="60">
        <v>8537172</v>
      </c>
      <c r="AD102" s="60">
        <v>3828783</v>
      </c>
      <c r="AE102" s="60">
        <v>0</v>
      </c>
      <c r="AF102" s="60">
        <v>3828783</v>
      </c>
      <c r="AG102" s="60">
        <v>0</v>
      </c>
      <c r="AH102" s="60">
        <v>0</v>
      </c>
      <c r="AI102" s="60">
        <v>3828783</v>
      </c>
      <c r="AK102" s="44">
        <v>919</v>
      </c>
      <c r="AL102" s="45" t="s">
        <v>250</v>
      </c>
      <c r="AM102" s="44">
        <v>2014</v>
      </c>
      <c r="AN102" s="13">
        <v>688</v>
      </c>
      <c r="AO102" s="13">
        <v>13983</v>
      </c>
      <c r="AP102" s="13">
        <v>963</v>
      </c>
      <c r="AQ102" s="56">
        <v>0.71460000000000001</v>
      </c>
      <c r="AR102" s="13">
        <v>13983</v>
      </c>
      <c r="AS102" s="13">
        <v>963</v>
      </c>
      <c r="AT102" s="13">
        <v>40</v>
      </c>
      <c r="AU102" s="13">
        <v>40</v>
      </c>
      <c r="AV102" s="13">
        <v>0</v>
      </c>
      <c r="AW102" s="13">
        <v>0</v>
      </c>
      <c r="AY102" s="36">
        <v>919</v>
      </c>
      <c r="AZ102" s="36" t="s">
        <v>250</v>
      </c>
      <c r="BA102" s="44">
        <v>6010</v>
      </c>
      <c r="BB102" s="44">
        <v>2014</v>
      </c>
      <c r="BC102">
        <v>0</v>
      </c>
      <c r="BD102" s="75"/>
      <c r="BE102" s="69"/>
      <c r="BF102" s="70"/>
      <c r="BG102" s="60"/>
    </row>
    <row r="103" spans="1:87" x14ac:dyDescent="0.3">
      <c r="A103" s="37">
        <v>921</v>
      </c>
      <c r="B103" s="37" t="s">
        <v>293</v>
      </c>
      <c r="C103" s="37">
        <v>2014</v>
      </c>
      <c r="D103" s="37">
        <v>116.25</v>
      </c>
      <c r="E103" s="36">
        <v>17238950</v>
      </c>
      <c r="F103" s="36">
        <v>903437</v>
      </c>
      <c r="G103" s="36">
        <v>18142387</v>
      </c>
      <c r="H103" s="36">
        <v>6091555</v>
      </c>
      <c r="I103" s="36">
        <v>32170</v>
      </c>
      <c r="J103" s="36">
        <v>164654</v>
      </c>
      <c r="K103" s="36">
        <v>6573073</v>
      </c>
      <c r="L103" s="36">
        <v>11569314</v>
      </c>
      <c r="M103" s="36">
        <v>698089</v>
      </c>
      <c r="N103" s="36">
        <v>0</v>
      </c>
      <c r="O103" s="36">
        <v>12267403</v>
      </c>
      <c r="P103" s="36">
        <v>8013622</v>
      </c>
      <c r="Q103" s="36">
        <v>1512955</v>
      </c>
      <c r="R103" s="36">
        <v>582428</v>
      </c>
      <c r="S103" s="36">
        <v>567889</v>
      </c>
      <c r="T103" s="36">
        <v>471941</v>
      </c>
      <c r="U103" s="36">
        <v>800513</v>
      </c>
      <c r="V103" s="36">
        <v>383448</v>
      </c>
      <c r="W103" s="36">
        <v>37961</v>
      </c>
      <c r="X103" s="36">
        <v>196740</v>
      </c>
      <c r="Y103" s="36">
        <v>334408</v>
      </c>
      <c r="Z103" s="36">
        <v>0</v>
      </c>
      <c r="AA103" s="36">
        <v>284694</v>
      </c>
      <c r="AB103" s="36">
        <v>469577</v>
      </c>
      <c r="AC103" s="36">
        <v>13371482</v>
      </c>
      <c r="AD103" s="36">
        <v>-1104079</v>
      </c>
      <c r="AE103" s="36">
        <v>0</v>
      </c>
      <c r="AF103" s="36">
        <v>-1104079</v>
      </c>
      <c r="AG103" s="36">
        <v>0</v>
      </c>
      <c r="AH103" s="36">
        <v>0</v>
      </c>
      <c r="AI103" s="36">
        <v>-1104079</v>
      </c>
      <c r="AK103" s="36">
        <v>921</v>
      </c>
      <c r="AL103" s="36" t="s">
        <v>293</v>
      </c>
      <c r="AM103" s="37">
        <v>2014</v>
      </c>
      <c r="AN103" s="36">
        <v>664</v>
      </c>
      <c r="AO103" s="36">
        <v>12658</v>
      </c>
      <c r="AP103" s="36">
        <v>756</v>
      </c>
      <c r="AQ103" s="37">
        <v>0.50349999999999995</v>
      </c>
      <c r="AR103" s="36">
        <v>6126</v>
      </c>
      <c r="AS103" s="36">
        <v>366</v>
      </c>
      <c r="AT103" s="36">
        <v>93</v>
      </c>
      <c r="AU103" s="36">
        <v>93</v>
      </c>
      <c r="AV103" s="36">
        <v>0</v>
      </c>
      <c r="AW103" s="36">
        <v>42</v>
      </c>
      <c r="AY103" s="36">
        <v>921</v>
      </c>
      <c r="AZ103" s="36" t="s">
        <v>293</v>
      </c>
      <c r="BA103" s="44">
        <v>6010</v>
      </c>
      <c r="BB103" s="44">
        <v>2014</v>
      </c>
      <c r="BC103" s="36">
        <v>0</v>
      </c>
      <c r="BD103" s="46"/>
    </row>
    <row r="104" spans="1:87" x14ac:dyDescent="0.3">
      <c r="A104" s="37">
        <v>922</v>
      </c>
      <c r="B104" s="37" t="s">
        <v>294</v>
      </c>
      <c r="C104" s="37">
        <v>2014</v>
      </c>
      <c r="D104" s="37">
        <v>50.13</v>
      </c>
      <c r="E104" s="36">
        <v>4849255</v>
      </c>
      <c r="F104" s="36">
        <v>0</v>
      </c>
      <c r="G104" s="36">
        <v>4849255</v>
      </c>
      <c r="H104" s="36">
        <v>3253553</v>
      </c>
      <c r="I104" s="36">
        <v>58174</v>
      </c>
      <c r="J104" s="36">
        <v>70623</v>
      </c>
      <c r="K104" s="36">
        <v>3392452</v>
      </c>
      <c r="L104" s="36">
        <v>1456803</v>
      </c>
      <c r="M104" s="36">
        <v>0</v>
      </c>
      <c r="N104" s="36">
        <v>0</v>
      </c>
      <c r="O104" s="36">
        <v>1456803</v>
      </c>
      <c r="P104" s="36">
        <v>1106022</v>
      </c>
      <c r="Q104" s="36">
        <v>103697</v>
      </c>
      <c r="R104" s="36">
        <v>232951</v>
      </c>
      <c r="S104" s="36">
        <v>140973</v>
      </c>
      <c r="T104" s="36">
        <v>13500</v>
      </c>
      <c r="U104" s="36">
        <v>111242</v>
      </c>
      <c r="V104" s="36">
        <v>93936</v>
      </c>
      <c r="W104" s="36">
        <v>161052</v>
      </c>
      <c r="X104" s="36">
        <v>2742</v>
      </c>
      <c r="Y104" s="36">
        <v>37862</v>
      </c>
      <c r="Z104" s="36">
        <v>0</v>
      </c>
      <c r="AA104" s="36">
        <v>10102</v>
      </c>
      <c r="AB104" s="36">
        <v>49957</v>
      </c>
      <c r="AC104" s="36">
        <v>2053934</v>
      </c>
      <c r="AD104" s="36">
        <v>-597131</v>
      </c>
      <c r="AE104" s="36">
        <v>0</v>
      </c>
      <c r="AF104" s="36">
        <v>-597131</v>
      </c>
      <c r="AG104" s="36">
        <v>0</v>
      </c>
      <c r="AH104" s="36">
        <v>0</v>
      </c>
      <c r="AI104" s="36">
        <v>-597131</v>
      </c>
      <c r="AK104" s="36">
        <v>922</v>
      </c>
      <c r="AL104" s="36" t="s">
        <v>294</v>
      </c>
      <c r="AM104" s="37">
        <v>2014</v>
      </c>
      <c r="AN104" s="46">
        <v>113</v>
      </c>
      <c r="AO104" s="46">
        <v>1603</v>
      </c>
      <c r="AP104" s="46">
        <v>157</v>
      </c>
      <c r="AQ104" s="48">
        <v>0.71899999999999997</v>
      </c>
      <c r="AR104" s="46">
        <v>1603</v>
      </c>
      <c r="AS104" s="46">
        <v>157</v>
      </c>
      <c r="AT104" s="46">
        <v>30</v>
      </c>
      <c r="AU104" s="46">
        <v>30</v>
      </c>
      <c r="AV104" s="46">
        <v>0</v>
      </c>
      <c r="AW104" s="46">
        <v>0</v>
      </c>
      <c r="AY104" s="36">
        <v>922</v>
      </c>
      <c r="AZ104" s="36" t="s">
        <v>294</v>
      </c>
      <c r="BA104" s="44">
        <v>6010</v>
      </c>
      <c r="BB104" s="44">
        <v>2014</v>
      </c>
      <c r="BC104" s="36">
        <v>0</v>
      </c>
    </row>
    <row r="105" spans="1:87" x14ac:dyDescent="0.3">
      <c r="AM105" s="37"/>
    </row>
    <row r="106" spans="1:87" x14ac:dyDescent="0.3">
      <c r="AM106" s="37"/>
    </row>
    <row r="107" spans="1:87" x14ac:dyDescent="0.3">
      <c r="A107" s="33"/>
      <c r="B107" s="33"/>
      <c r="C107" s="33"/>
      <c r="D107" s="33" t="s">
        <v>72</v>
      </c>
      <c r="E107" s="34" t="s">
        <v>73</v>
      </c>
      <c r="F107" s="34" t="s">
        <v>74</v>
      </c>
      <c r="G107" s="34" t="s">
        <v>75</v>
      </c>
      <c r="H107" s="34"/>
      <c r="I107" s="34"/>
      <c r="J107" s="34" t="s">
        <v>76</v>
      </c>
      <c r="K107" s="34" t="s">
        <v>75</v>
      </c>
      <c r="L107" s="34" t="s">
        <v>160</v>
      </c>
      <c r="M107" s="34" t="s">
        <v>76</v>
      </c>
      <c r="N107" s="34"/>
      <c r="O107" s="34" t="s">
        <v>75</v>
      </c>
      <c r="P107" s="34"/>
      <c r="Q107" s="34"/>
      <c r="R107" s="34"/>
      <c r="S107" s="34"/>
      <c r="T107" s="34" t="s">
        <v>77</v>
      </c>
      <c r="U107" s="34" t="s">
        <v>77</v>
      </c>
      <c r="V107" s="34" t="s">
        <v>78</v>
      </c>
      <c r="X107" s="34"/>
      <c r="Y107" s="34"/>
      <c r="Z107" s="34"/>
      <c r="AA107" s="34" t="s">
        <v>79</v>
      </c>
      <c r="AB107" s="34" t="s">
        <v>80</v>
      </c>
      <c r="AC107" s="34" t="s">
        <v>75</v>
      </c>
      <c r="AD107" s="34" t="s">
        <v>81</v>
      </c>
      <c r="AE107" s="34" t="s">
        <v>82</v>
      </c>
      <c r="AF107" s="34" t="s">
        <v>83</v>
      </c>
      <c r="AG107" s="34"/>
      <c r="AH107" s="34" t="s">
        <v>84</v>
      </c>
      <c r="AI107" s="34"/>
      <c r="AJ107" s="35"/>
      <c r="AK107" s="34"/>
      <c r="AL107" s="34"/>
      <c r="AM107" s="33"/>
      <c r="AN107" s="34" t="s">
        <v>176</v>
      </c>
      <c r="AO107" s="36" t="s">
        <v>176</v>
      </c>
      <c r="AQ107" s="33">
        <v>2005</v>
      </c>
      <c r="AR107" s="34" t="s">
        <v>75</v>
      </c>
      <c r="AS107" s="34"/>
      <c r="AT107" s="34" t="s">
        <v>75</v>
      </c>
      <c r="AU107" s="34" t="s">
        <v>75</v>
      </c>
      <c r="AV107" s="34" t="s">
        <v>190</v>
      </c>
      <c r="AW107" s="38" t="s">
        <v>191</v>
      </c>
    </row>
    <row r="108" spans="1:87" x14ac:dyDescent="0.3">
      <c r="A108" s="33"/>
      <c r="B108" s="33"/>
      <c r="C108" s="33"/>
      <c r="D108" s="33" t="s">
        <v>85</v>
      </c>
      <c r="E108" s="34" t="s">
        <v>86</v>
      </c>
      <c r="F108" s="34" t="s">
        <v>86</v>
      </c>
      <c r="G108" s="34" t="s">
        <v>86</v>
      </c>
      <c r="H108" s="34" t="s">
        <v>87</v>
      </c>
      <c r="I108" s="34"/>
      <c r="J108" s="34" t="s">
        <v>88</v>
      </c>
      <c r="K108" s="34" t="s">
        <v>89</v>
      </c>
      <c r="L108" s="34" t="s">
        <v>161</v>
      </c>
      <c r="M108" s="34" t="s">
        <v>90</v>
      </c>
      <c r="N108" s="34" t="s">
        <v>91</v>
      </c>
      <c r="O108" s="34" t="s">
        <v>92</v>
      </c>
      <c r="P108" s="34"/>
      <c r="Q108" s="34"/>
      <c r="R108" s="34" t="s">
        <v>93</v>
      </c>
      <c r="S108" s="34"/>
      <c r="T108" s="34" t="s">
        <v>94</v>
      </c>
      <c r="U108" s="34" t="s">
        <v>94</v>
      </c>
      <c r="V108" s="34" t="s">
        <v>95</v>
      </c>
      <c r="W108" s="34" t="s">
        <v>95</v>
      </c>
      <c r="X108" s="34"/>
      <c r="Y108" s="34" t="s">
        <v>96</v>
      </c>
      <c r="Z108" s="34"/>
      <c r="AA108" s="34" t="s">
        <v>97</v>
      </c>
      <c r="AB108" s="34" t="s">
        <v>98</v>
      </c>
      <c r="AC108" s="34" t="s">
        <v>92</v>
      </c>
      <c r="AD108" s="34" t="s">
        <v>92</v>
      </c>
      <c r="AE108" s="34" t="s">
        <v>81</v>
      </c>
      <c r="AF108" s="34" t="s">
        <v>99</v>
      </c>
      <c r="AG108" s="34" t="s">
        <v>100</v>
      </c>
      <c r="AH108" s="34" t="s">
        <v>101</v>
      </c>
      <c r="AI108" s="34" t="s">
        <v>81</v>
      </c>
      <c r="AJ108" s="35"/>
      <c r="AK108" s="34"/>
      <c r="AL108" s="34"/>
      <c r="AM108" s="33"/>
      <c r="AN108" s="34" t="s">
        <v>177</v>
      </c>
      <c r="AO108" s="34" t="s">
        <v>162</v>
      </c>
      <c r="AP108" s="34" t="s">
        <v>176</v>
      </c>
      <c r="AQ108" s="33" t="s">
        <v>179</v>
      </c>
      <c r="AR108" s="34" t="s">
        <v>162</v>
      </c>
      <c r="AS108" s="34" t="s">
        <v>163</v>
      </c>
      <c r="AT108" s="34" t="s">
        <v>164</v>
      </c>
      <c r="AU108" s="38" t="s">
        <v>165</v>
      </c>
      <c r="AV108" s="34" t="s">
        <v>164</v>
      </c>
      <c r="AW108" s="34" t="s">
        <v>164</v>
      </c>
      <c r="BC108" s="34"/>
      <c r="BE108" s="49"/>
      <c r="BF108" s="49"/>
      <c r="BG108" s="49"/>
      <c r="BH108" s="49"/>
      <c r="BI108" s="49"/>
      <c r="BJ108" s="49"/>
      <c r="BK108" s="49"/>
      <c r="BL108" s="49"/>
      <c r="BM108" s="49"/>
      <c r="BN108" s="50"/>
      <c r="BO108" s="43"/>
      <c r="BP108" s="43"/>
      <c r="BQ108" s="50"/>
      <c r="BR108" s="43"/>
      <c r="BT108" s="50"/>
      <c r="BU108" s="50"/>
      <c r="BV108" s="51"/>
      <c r="BW108" s="50"/>
      <c r="BY108" s="43"/>
      <c r="CA108" s="43"/>
      <c r="CB108" s="43"/>
      <c r="CC108" s="43"/>
      <c r="CD108" s="43"/>
      <c r="CE108" s="43"/>
      <c r="CF108" s="43"/>
      <c r="CG108" s="43"/>
      <c r="CH108" s="43"/>
      <c r="CI108" s="43"/>
    </row>
    <row r="109" spans="1:87" x14ac:dyDescent="0.3">
      <c r="A109" s="33" t="s">
        <v>102</v>
      </c>
      <c r="B109" s="33" t="s">
        <v>103</v>
      </c>
      <c r="C109" s="33" t="s">
        <v>104</v>
      </c>
      <c r="D109" s="33" t="s">
        <v>105</v>
      </c>
      <c r="E109" s="34" t="s">
        <v>106</v>
      </c>
      <c r="F109" s="34" t="s">
        <v>106</v>
      </c>
      <c r="G109" s="34" t="s">
        <v>106</v>
      </c>
      <c r="H109" s="34" t="s">
        <v>107</v>
      </c>
      <c r="I109" s="34" t="s">
        <v>108</v>
      </c>
      <c r="J109" s="34" t="s">
        <v>107</v>
      </c>
      <c r="K109" s="34" t="s">
        <v>106</v>
      </c>
      <c r="L109" s="34" t="s">
        <v>106</v>
      </c>
      <c r="M109" s="34" t="s">
        <v>106</v>
      </c>
      <c r="N109" s="34" t="s">
        <v>106</v>
      </c>
      <c r="O109" s="34" t="s">
        <v>106</v>
      </c>
      <c r="P109" s="34" t="s">
        <v>109</v>
      </c>
      <c r="Q109" s="34" t="s">
        <v>110</v>
      </c>
      <c r="R109" s="34" t="s">
        <v>111</v>
      </c>
      <c r="S109" s="34" t="s">
        <v>112</v>
      </c>
      <c r="T109" s="34" t="s">
        <v>113</v>
      </c>
      <c r="U109" s="34" t="s">
        <v>76</v>
      </c>
      <c r="V109" s="34" t="s">
        <v>114</v>
      </c>
      <c r="W109" s="34" t="s">
        <v>114</v>
      </c>
      <c r="X109" s="34" t="s">
        <v>115</v>
      </c>
      <c r="Y109" s="34" t="s">
        <v>116</v>
      </c>
      <c r="Z109" s="34" t="s">
        <v>117</v>
      </c>
      <c r="AA109" s="34" t="s">
        <v>118</v>
      </c>
      <c r="AB109" s="34" t="s">
        <v>119</v>
      </c>
      <c r="AC109" s="34" t="s">
        <v>119</v>
      </c>
      <c r="AD109" s="34" t="s">
        <v>106</v>
      </c>
      <c r="AE109" s="34" t="s">
        <v>106</v>
      </c>
      <c r="AF109" s="34" t="s">
        <v>120</v>
      </c>
      <c r="AG109" s="34" t="s">
        <v>120</v>
      </c>
      <c r="AH109" s="34" t="s">
        <v>116</v>
      </c>
      <c r="AI109" s="34" t="s">
        <v>106</v>
      </c>
      <c r="AJ109" s="35"/>
      <c r="AK109" s="34"/>
      <c r="AL109" s="34"/>
      <c r="AM109" s="33" t="s">
        <v>104</v>
      </c>
      <c r="AN109" s="34" t="s">
        <v>178</v>
      </c>
      <c r="AO109" s="34" t="s">
        <v>166</v>
      </c>
      <c r="AP109" s="34" t="s">
        <v>167</v>
      </c>
      <c r="AQ109" s="33" t="s">
        <v>180</v>
      </c>
      <c r="AR109" s="34" t="s">
        <v>166</v>
      </c>
      <c r="AS109" s="34" t="s">
        <v>167</v>
      </c>
      <c r="AT109" s="34" t="s">
        <v>168</v>
      </c>
      <c r="AU109" s="34" t="s">
        <v>169</v>
      </c>
      <c r="AV109" s="34" t="s">
        <v>192</v>
      </c>
      <c r="AW109" s="34" t="s">
        <v>192</v>
      </c>
      <c r="BC109" s="34" t="s">
        <v>174</v>
      </c>
      <c r="BE109" s="49"/>
      <c r="BF109" s="49"/>
      <c r="BG109" s="49"/>
      <c r="BH109" s="49"/>
      <c r="BI109" s="49"/>
      <c r="BJ109" s="49"/>
      <c r="BK109" s="49"/>
      <c r="BL109" s="49"/>
      <c r="BM109" s="49"/>
      <c r="BN109" s="50"/>
      <c r="BO109" s="50"/>
      <c r="BP109" s="50"/>
      <c r="BQ109" s="43"/>
      <c r="BR109" s="50"/>
      <c r="BS109" s="43"/>
      <c r="BT109" s="43"/>
      <c r="BU109" s="50"/>
      <c r="BV109" s="50"/>
      <c r="BW109" s="50"/>
      <c r="BX109" s="43"/>
      <c r="BY109" s="50"/>
      <c r="BZ109" s="43"/>
      <c r="CA109" s="50"/>
      <c r="CB109" s="50"/>
      <c r="CC109" s="50"/>
      <c r="CD109" s="50"/>
      <c r="CE109" s="50"/>
      <c r="CF109" s="50"/>
      <c r="CG109" s="50"/>
      <c r="CH109" s="50"/>
      <c r="CI109" s="50"/>
    </row>
    <row r="110" spans="1:87" s="33" customFormat="1" x14ac:dyDescent="0.3">
      <c r="A110" s="40" t="s">
        <v>121</v>
      </c>
      <c r="B110" s="40" t="s">
        <v>122</v>
      </c>
      <c r="C110" s="40" t="s">
        <v>123</v>
      </c>
      <c r="D110" s="52" t="s">
        <v>124</v>
      </c>
      <c r="E110" s="41" t="s">
        <v>125</v>
      </c>
      <c r="F110" s="41" t="s">
        <v>126</v>
      </c>
      <c r="G110" s="41" t="s">
        <v>127</v>
      </c>
      <c r="H110" s="41" t="s">
        <v>128</v>
      </c>
      <c r="I110" s="41" t="s">
        <v>129</v>
      </c>
      <c r="J110" s="41" t="s">
        <v>130</v>
      </c>
      <c r="K110" s="41" t="s">
        <v>131</v>
      </c>
      <c r="L110" s="41" t="s">
        <v>132</v>
      </c>
      <c r="M110" s="41" t="s">
        <v>133</v>
      </c>
      <c r="N110" s="41" t="s">
        <v>134</v>
      </c>
      <c r="O110" s="41" t="s">
        <v>135</v>
      </c>
      <c r="P110" s="41" t="s">
        <v>136</v>
      </c>
      <c r="Q110" s="41" t="s">
        <v>137</v>
      </c>
      <c r="R110" s="41" t="s">
        <v>138</v>
      </c>
      <c r="S110" s="41" t="s">
        <v>139</v>
      </c>
      <c r="T110" s="41" t="s">
        <v>140</v>
      </c>
      <c r="U110" s="41" t="s">
        <v>141</v>
      </c>
      <c r="V110" s="41" t="s">
        <v>142</v>
      </c>
      <c r="W110" s="41" t="s">
        <v>143</v>
      </c>
      <c r="X110" s="41" t="s">
        <v>144</v>
      </c>
      <c r="Y110" s="41" t="s">
        <v>145</v>
      </c>
      <c r="Z110" s="41" t="s">
        <v>146</v>
      </c>
      <c r="AA110" s="41" t="s">
        <v>147</v>
      </c>
      <c r="AB110" s="41" t="s">
        <v>148</v>
      </c>
      <c r="AC110" s="41" t="s">
        <v>149</v>
      </c>
      <c r="AD110" s="41" t="s">
        <v>150</v>
      </c>
      <c r="AE110" s="41" t="s">
        <v>151</v>
      </c>
      <c r="AF110" s="41" t="s">
        <v>152</v>
      </c>
      <c r="AG110" s="41" t="s">
        <v>153</v>
      </c>
      <c r="AH110" s="41" t="s">
        <v>154</v>
      </c>
      <c r="AI110" s="41" t="s">
        <v>155</v>
      </c>
      <c r="AJ110" s="42"/>
      <c r="AK110" s="40" t="s">
        <v>121</v>
      </c>
      <c r="AL110" s="40" t="s">
        <v>122</v>
      </c>
      <c r="AM110" s="40" t="s">
        <v>123</v>
      </c>
      <c r="AN110" s="43" t="s">
        <v>158</v>
      </c>
      <c r="AO110" s="43" t="s">
        <v>156</v>
      </c>
      <c r="AP110" s="43" t="s">
        <v>157</v>
      </c>
      <c r="AQ110" s="40" t="s">
        <v>159</v>
      </c>
      <c r="AR110" s="41" t="s">
        <v>170</v>
      </c>
      <c r="AS110" s="41" t="s">
        <v>171</v>
      </c>
      <c r="AT110" s="41" t="s">
        <v>172</v>
      </c>
      <c r="AU110" s="41" t="s">
        <v>173</v>
      </c>
      <c r="AV110" s="41" t="s">
        <v>193</v>
      </c>
      <c r="AW110" s="41" t="s">
        <v>194</v>
      </c>
      <c r="AX110" s="42"/>
      <c r="AY110" s="40" t="s">
        <v>51</v>
      </c>
      <c r="AZ110" s="40" t="s">
        <v>122</v>
      </c>
      <c r="BA110" s="40" t="s">
        <v>229</v>
      </c>
      <c r="BB110" s="40" t="s">
        <v>123</v>
      </c>
      <c r="BC110" s="34" t="s">
        <v>166</v>
      </c>
      <c r="BF110" s="37"/>
      <c r="BG110" s="37"/>
      <c r="BH110" s="37"/>
      <c r="BI110" s="37"/>
      <c r="BJ110" s="37"/>
      <c r="BK110" s="37"/>
      <c r="BL110" s="37"/>
      <c r="BM110" s="37"/>
      <c r="BN110" s="41"/>
      <c r="BO110" s="41"/>
      <c r="BP110" s="41"/>
      <c r="BQ110" s="41"/>
      <c r="BR110" s="41"/>
      <c r="BS110" s="41"/>
      <c r="BT110" s="41"/>
      <c r="BU110" s="41"/>
      <c r="BV110" s="41"/>
      <c r="BW110" s="41"/>
      <c r="BX110" s="41"/>
      <c r="BY110" s="41"/>
      <c r="BZ110" s="41"/>
      <c r="CA110" s="41"/>
      <c r="CB110" s="41"/>
      <c r="CC110" s="41"/>
      <c r="CD110" s="41"/>
      <c r="CE110" s="41"/>
      <c r="CF110" s="41"/>
      <c r="CG110" s="41"/>
      <c r="CH110" s="41"/>
      <c r="CI110" s="41"/>
    </row>
    <row r="111" spans="1:87" x14ac:dyDescent="0.3">
      <c r="A111" s="44">
        <v>1</v>
      </c>
      <c r="B111" s="45" t="s">
        <v>268</v>
      </c>
      <c r="C111" s="44">
        <v>2015</v>
      </c>
      <c r="D111" s="77">
        <v>3814.29</v>
      </c>
      <c r="E111" s="78">
        <v>2095603017</v>
      </c>
      <c r="F111" s="78">
        <v>1447586471</v>
      </c>
      <c r="G111" s="78">
        <v>3543189488</v>
      </c>
      <c r="H111" s="78">
        <v>2300995110</v>
      </c>
      <c r="I111" s="78">
        <v>24465167</v>
      </c>
      <c r="J111" s="78">
        <v>0</v>
      </c>
      <c r="K111" s="78">
        <v>2341564110</v>
      </c>
      <c r="L111" s="78">
        <v>1201625378</v>
      </c>
      <c r="M111" s="78">
        <v>43231152</v>
      </c>
      <c r="N111" s="78">
        <v>0</v>
      </c>
      <c r="O111" s="78">
        <v>1244856530</v>
      </c>
      <c r="P111" s="78">
        <v>362672060</v>
      </c>
      <c r="Q111" s="78">
        <v>25531249</v>
      </c>
      <c r="R111" s="78">
        <v>24542553</v>
      </c>
      <c r="S111" s="78">
        <v>210722222</v>
      </c>
      <c r="T111" s="78">
        <v>9286785</v>
      </c>
      <c r="U111" s="78">
        <v>59709084</v>
      </c>
      <c r="V111" s="78">
        <v>36703921</v>
      </c>
      <c r="W111" s="36">
        <v>23701726</v>
      </c>
      <c r="X111" s="78">
        <v>1566</v>
      </c>
      <c r="Y111" s="78">
        <v>52566636</v>
      </c>
      <c r="Z111" s="78">
        <v>14744558</v>
      </c>
      <c r="AA111" s="78">
        <v>16103833</v>
      </c>
      <c r="AB111" s="78">
        <v>367063156</v>
      </c>
      <c r="AC111" s="78">
        <v>1187245516</v>
      </c>
      <c r="AD111" s="78">
        <v>57611014</v>
      </c>
      <c r="AE111" s="78">
        <v>-122</v>
      </c>
      <c r="AF111" s="78">
        <v>57610892</v>
      </c>
      <c r="AG111" s="78">
        <v>0</v>
      </c>
      <c r="AH111" s="78">
        <v>0</v>
      </c>
      <c r="AI111" s="78">
        <v>57610892</v>
      </c>
      <c r="AJ111" s="47"/>
      <c r="AK111" s="44">
        <v>1</v>
      </c>
      <c r="AL111" s="45" t="s">
        <v>268</v>
      </c>
      <c r="AM111" s="44">
        <v>2015</v>
      </c>
      <c r="AN111" s="89">
        <v>67394</v>
      </c>
      <c r="AO111" s="89">
        <v>268118</v>
      </c>
      <c r="AP111" s="89">
        <v>63260</v>
      </c>
      <c r="AQ111" s="89">
        <v>0.89739999999999998</v>
      </c>
      <c r="AR111" s="89">
        <v>155759</v>
      </c>
      <c r="AS111" s="89">
        <v>36750</v>
      </c>
      <c r="AT111" s="89">
        <v>830</v>
      </c>
      <c r="AU111" s="89">
        <v>631</v>
      </c>
      <c r="AV111" s="89">
        <v>0</v>
      </c>
      <c r="AW111" s="89">
        <v>28</v>
      </c>
      <c r="AY111" s="44">
        <v>1</v>
      </c>
      <c r="AZ111" s="45" t="s">
        <v>268</v>
      </c>
      <c r="BA111" s="44">
        <v>6010</v>
      </c>
      <c r="BB111" s="44">
        <v>2015</v>
      </c>
      <c r="BC111" s="41">
        <v>40978</v>
      </c>
      <c r="BD111"/>
      <c r="BE111" s="82"/>
      <c r="BF111" s="82"/>
      <c r="BG111" s="84"/>
      <c r="BH111" s="82"/>
      <c r="BI111" s="83"/>
      <c r="BK111" s="46"/>
      <c r="BL111" s="46"/>
      <c r="BM111" s="46"/>
      <c r="BN111" s="46"/>
      <c r="BO111" s="46"/>
      <c r="BP111" s="46"/>
      <c r="BQ111" s="46"/>
      <c r="BR111" s="46"/>
      <c r="BS111" s="46"/>
      <c r="BT111" s="46"/>
      <c r="BU111" s="46"/>
      <c r="BV111" s="46"/>
      <c r="BW111" s="46"/>
      <c r="BX111" s="46"/>
      <c r="BY111" s="46"/>
      <c r="BZ111" s="46"/>
      <c r="CA111" s="46"/>
      <c r="CB111" s="46"/>
      <c r="CC111" s="46"/>
      <c r="CD111" s="46"/>
      <c r="CE111" s="46"/>
      <c r="CF111" s="46"/>
      <c r="CG111" s="46"/>
      <c r="CH111" s="46"/>
      <c r="CI111" s="46"/>
    </row>
    <row r="112" spans="1:87" x14ac:dyDescent="0.3">
      <c r="A112" s="44">
        <v>3</v>
      </c>
      <c r="B112" s="45" t="s">
        <v>269</v>
      </c>
      <c r="C112" s="44">
        <v>2015</v>
      </c>
      <c r="D112" s="77">
        <v>1385</v>
      </c>
      <c r="E112" s="78">
        <v>1215640014</v>
      </c>
      <c r="F112" s="78">
        <v>452225036</v>
      </c>
      <c r="G112" s="78">
        <v>1667865050</v>
      </c>
      <c r="H112" s="78">
        <v>1156589155</v>
      </c>
      <c r="I112" s="78">
        <v>14309385</v>
      </c>
      <c r="J112" s="78">
        <v>0</v>
      </c>
      <c r="K112" s="78">
        <v>1175758183</v>
      </c>
      <c r="L112" s="78">
        <v>492106867</v>
      </c>
      <c r="M112" s="78">
        <v>11758671</v>
      </c>
      <c r="N112" s="78">
        <v>0</v>
      </c>
      <c r="O112" s="78">
        <v>503865538</v>
      </c>
      <c r="P112" s="78">
        <v>124681477</v>
      </c>
      <c r="Q112" s="78">
        <v>8277892</v>
      </c>
      <c r="R112" s="78">
        <v>11829130</v>
      </c>
      <c r="S112" s="78">
        <v>99269560</v>
      </c>
      <c r="T112" s="78">
        <v>2475658</v>
      </c>
      <c r="U112" s="78">
        <v>31922523</v>
      </c>
      <c r="V112" s="78">
        <v>19402941</v>
      </c>
      <c r="W112" s="78">
        <v>5611264</v>
      </c>
      <c r="X112" s="78">
        <v>5494</v>
      </c>
      <c r="Y112" s="78">
        <v>18906168</v>
      </c>
      <c r="Z112" s="78">
        <v>2322655</v>
      </c>
      <c r="AA112" s="78">
        <v>4859643</v>
      </c>
      <c r="AB112" s="78">
        <v>146385963</v>
      </c>
      <c r="AC112" s="78">
        <v>471090725</v>
      </c>
      <c r="AD112" s="78">
        <v>32774813</v>
      </c>
      <c r="AE112" s="78">
        <v>-125</v>
      </c>
      <c r="AF112" s="78">
        <v>32774688</v>
      </c>
      <c r="AG112" s="78">
        <v>0</v>
      </c>
      <c r="AH112" s="78">
        <v>0</v>
      </c>
      <c r="AI112" s="78">
        <v>32774688</v>
      </c>
      <c r="AJ112" s="47"/>
      <c r="AK112" s="44">
        <v>3</v>
      </c>
      <c r="AL112" s="45" t="s">
        <v>269</v>
      </c>
      <c r="AM112" s="44">
        <v>2015</v>
      </c>
      <c r="AN112" s="89">
        <v>28638</v>
      </c>
      <c r="AO112" s="89">
        <v>76443</v>
      </c>
      <c r="AP112" s="89">
        <v>13796</v>
      </c>
      <c r="AQ112" s="89">
        <v>2.0758999999999999</v>
      </c>
      <c r="AR112" s="89">
        <v>55716</v>
      </c>
      <c r="AS112" s="89">
        <v>10055</v>
      </c>
      <c r="AT112" s="89">
        <v>385</v>
      </c>
      <c r="AU112" s="89">
        <v>196</v>
      </c>
      <c r="AV112" s="89">
        <v>0</v>
      </c>
      <c r="AW112" s="89">
        <v>0</v>
      </c>
      <c r="AY112" s="44">
        <v>3</v>
      </c>
      <c r="AZ112" s="45" t="s">
        <v>269</v>
      </c>
      <c r="BA112" s="44">
        <v>6010</v>
      </c>
      <c r="BB112" s="44">
        <v>2015</v>
      </c>
      <c r="BC112" s="89">
        <v>22059</v>
      </c>
      <c r="BD112"/>
      <c r="BE112" s="82"/>
      <c r="BF112" s="82"/>
      <c r="BG112" s="84"/>
      <c r="BH112" s="82"/>
      <c r="BI112" s="83"/>
      <c r="BK112" s="46"/>
      <c r="BL112" s="46"/>
      <c r="BM112" s="46"/>
      <c r="BN112" s="46"/>
      <c r="BO112" s="46"/>
      <c r="BP112" s="46"/>
      <c r="BQ112" s="46"/>
      <c r="BR112" s="46"/>
      <c r="BS112" s="46"/>
      <c r="BT112" s="46"/>
      <c r="BU112" s="46"/>
      <c r="BV112" s="46"/>
      <c r="BW112" s="46"/>
      <c r="BX112" s="46"/>
      <c r="BY112" s="46"/>
      <c r="BZ112" s="46"/>
      <c r="CA112" s="46"/>
      <c r="CB112" s="46"/>
      <c r="CC112" s="46"/>
      <c r="CD112" s="46"/>
      <c r="CE112" s="46"/>
      <c r="CF112" s="46"/>
      <c r="CG112" s="46"/>
      <c r="CH112" s="46"/>
      <c r="CI112" s="46"/>
    </row>
    <row r="113" spans="1:87" x14ac:dyDescent="0.3">
      <c r="A113" s="44">
        <v>8</v>
      </c>
      <c r="B113" s="45" t="s">
        <v>252</v>
      </c>
      <c r="C113" s="44">
        <v>2015</v>
      </c>
      <c r="D113" s="77">
        <v>171.01</v>
      </c>
      <c r="E113" s="78">
        <v>4799903</v>
      </c>
      <c r="F113" s="78">
        <v>30838172</v>
      </c>
      <c r="G113" s="78">
        <v>35638075</v>
      </c>
      <c r="H113" s="78">
        <v>13607516</v>
      </c>
      <c r="I113" s="78">
        <v>298921</v>
      </c>
      <c r="J113" s="78">
        <v>0</v>
      </c>
      <c r="K113" s="78">
        <v>14943023</v>
      </c>
      <c r="L113" s="78">
        <v>20695052</v>
      </c>
      <c r="M113" s="78">
        <v>76954</v>
      </c>
      <c r="N113" s="78">
        <v>0</v>
      </c>
      <c r="O113" s="78">
        <v>20772006</v>
      </c>
      <c r="P113" s="78">
        <v>9830930</v>
      </c>
      <c r="Q113" s="78">
        <v>2453150</v>
      </c>
      <c r="R113" s="78">
        <v>2034773</v>
      </c>
      <c r="S113" s="78">
        <v>1391725</v>
      </c>
      <c r="T113" s="78">
        <v>304237</v>
      </c>
      <c r="U113" s="78">
        <v>2163243</v>
      </c>
      <c r="V113" s="78">
        <v>1300489</v>
      </c>
      <c r="W113" s="78">
        <v>332189</v>
      </c>
      <c r="X113" s="78">
        <v>183288</v>
      </c>
      <c r="Y113" s="78">
        <v>0</v>
      </c>
      <c r="Z113" s="78">
        <v>342112</v>
      </c>
      <c r="AA113" s="78">
        <v>1036586</v>
      </c>
      <c r="AB113" s="78">
        <v>540374</v>
      </c>
      <c r="AC113" s="78">
        <v>20876510</v>
      </c>
      <c r="AD113" s="78">
        <v>-104504</v>
      </c>
      <c r="AE113" s="78">
        <v>1645161</v>
      </c>
      <c r="AF113" s="78">
        <v>1540657</v>
      </c>
      <c r="AG113" s="78">
        <v>0</v>
      </c>
      <c r="AH113" s="78">
        <v>0</v>
      </c>
      <c r="AI113" s="78">
        <v>1540657</v>
      </c>
      <c r="AJ113" s="47"/>
      <c r="AK113" s="44">
        <v>8</v>
      </c>
      <c r="AL113" s="45" t="s">
        <v>252</v>
      </c>
      <c r="AM113" s="44">
        <v>2015</v>
      </c>
      <c r="AN113" s="80">
        <v>1089</v>
      </c>
      <c r="AO113" s="80">
        <v>5376</v>
      </c>
      <c r="AP113" s="80">
        <v>1663</v>
      </c>
      <c r="AQ113" s="81">
        <v>0.65490000000000004</v>
      </c>
      <c r="AR113" s="80">
        <v>724</v>
      </c>
      <c r="AS113" s="80">
        <v>224</v>
      </c>
      <c r="AT113" s="80">
        <v>25</v>
      </c>
      <c r="AU113" s="80">
        <v>17</v>
      </c>
      <c r="AV113" s="80">
        <v>0</v>
      </c>
      <c r="AW113" s="80">
        <v>0</v>
      </c>
      <c r="AY113" s="44">
        <v>8</v>
      </c>
      <c r="AZ113" s="45" t="s">
        <v>252</v>
      </c>
      <c r="BA113" s="44">
        <v>6010</v>
      </c>
      <c r="BB113" s="44">
        <v>2015</v>
      </c>
      <c r="BC113" s="89">
        <v>0</v>
      </c>
      <c r="BD113"/>
      <c r="BE113" s="82"/>
      <c r="BF113" s="82"/>
      <c r="BG113" s="84"/>
      <c r="BH113" s="82"/>
      <c r="BI113" s="83"/>
      <c r="BK113" s="46"/>
      <c r="BL113" s="46"/>
      <c r="BM113" s="46"/>
      <c r="BN113" s="46"/>
      <c r="BO113" s="46"/>
      <c r="BP113" s="46"/>
      <c r="BQ113" s="46"/>
      <c r="BR113" s="46"/>
      <c r="BS113" s="46"/>
      <c r="BT113" s="46"/>
      <c r="BU113" s="46"/>
      <c r="BV113" s="46"/>
      <c r="BW113" s="46"/>
      <c r="BX113" s="46"/>
      <c r="BY113" s="46"/>
      <c r="BZ113" s="46"/>
      <c r="CA113" s="46"/>
      <c r="CB113" s="46"/>
      <c r="CC113" s="46"/>
      <c r="CD113" s="46"/>
      <c r="CE113" s="46"/>
      <c r="CF113" s="46"/>
      <c r="CG113" s="46"/>
      <c r="CH113" s="46"/>
      <c r="CI113" s="46"/>
    </row>
    <row r="114" spans="1:87" x14ac:dyDescent="0.3">
      <c r="A114" s="44">
        <v>10</v>
      </c>
      <c r="B114" s="45" t="s">
        <v>223</v>
      </c>
      <c r="C114" s="44">
        <v>2015</v>
      </c>
      <c r="D114" s="77">
        <v>4718.3</v>
      </c>
      <c r="E114" s="78">
        <v>701055389</v>
      </c>
      <c r="F114" s="78">
        <v>1406443778</v>
      </c>
      <c r="G114" s="78">
        <v>2107499167</v>
      </c>
      <c r="H114" s="78">
        <v>1008753660</v>
      </c>
      <c r="I114" s="78">
        <v>12496081</v>
      </c>
      <c r="J114" s="78">
        <v>49791135</v>
      </c>
      <c r="K114" s="78">
        <v>1081226331.5</v>
      </c>
      <c r="L114" s="78">
        <v>1026272835.5</v>
      </c>
      <c r="M114" s="78">
        <v>60889828</v>
      </c>
      <c r="N114" s="78">
        <v>0</v>
      </c>
      <c r="O114" s="78">
        <v>1087162663.5</v>
      </c>
      <c r="P114" s="78">
        <v>482025455</v>
      </c>
      <c r="Q114" s="78">
        <v>113441729</v>
      </c>
      <c r="R114" s="78">
        <v>12115136</v>
      </c>
      <c r="S114" s="78">
        <v>208967997</v>
      </c>
      <c r="T114" s="78">
        <v>10712011</v>
      </c>
      <c r="U114" s="78">
        <v>43254992</v>
      </c>
      <c r="V114" s="78">
        <v>44691780</v>
      </c>
      <c r="W114" s="78">
        <v>14180451</v>
      </c>
      <c r="X114" s="78">
        <v>11806803</v>
      </c>
      <c r="Y114" s="78">
        <v>39422038</v>
      </c>
      <c r="Z114" s="78">
        <v>22306123</v>
      </c>
      <c r="AA114" s="78">
        <v>10185455.5</v>
      </c>
      <c r="AB114" s="78">
        <v>43889798</v>
      </c>
      <c r="AC114" s="78">
        <v>1046814313</v>
      </c>
      <c r="AD114" s="78">
        <v>40348350.5</v>
      </c>
      <c r="AE114" s="78">
        <v>8819440</v>
      </c>
      <c r="AF114" s="78">
        <v>49167790.5</v>
      </c>
      <c r="AG114" s="78">
        <v>0</v>
      </c>
      <c r="AH114" s="78">
        <v>4285584</v>
      </c>
      <c r="AI114" s="78">
        <v>44882206.5</v>
      </c>
      <c r="AJ114" s="47"/>
      <c r="AK114" s="44">
        <v>10</v>
      </c>
      <c r="AL114" s="45" t="s">
        <v>223</v>
      </c>
      <c r="AM114" s="44">
        <v>2015</v>
      </c>
      <c r="AN114" s="89">
        <v>67662</v>
      </c>
      <c r="AO114" s="89">
        <v>225230</v>
      </c>
      <c r="AP114" s="89">
        <v>46961</v>
      </c>
      <c r="AQ114" s="89">
        <v>1.4408000000000001</v>
      </c>
      <c r="AR114" s="89">
        <v>74032</v>
      </c>
      <c r="AS114" s="89">
        <v>15436</v>
      </c>
      <c r="AT114" s="89">
        <v>371</v>
      </c>
      <c r="AU114" s="89">
        <v>276</v>
      </c>
      <c r="AV114" s="89">
        <v>35</v>
      </c>
      <c r="AW114" s="89">
        <v>0</v>
      </c>
      <c r="AY114" s="44">
        <v>10</v>
      </c>
      <c r="AZ114" s="45" t="s">
        <v>223</v>
      </c>
      <c r="BA114" s="44">
        <v>6010</v>
      </c>
      <c r="BB114" s="44">
        <v>2015</v>
      </c>
      <c r="BC114" s="89">
        <v>6458</v>
      </c>
      <c r="BD114"/>
      <c r="BE114" s="82"/>
      <c r="BF114" s="82"/>
      <c r="BG114" s="84"/>
      <c r="BH114" s="82"/>
      <c r="BI114" s="83"/>
      <c r="BK114" s="46"/>
      <c r="BL114" s="46"/>
      <c r="BM114" s="46"/>
      <c r="BN114" s="46"/>
      <c r="BO114" s="46"/>
      <c r="BP114" s="46"/>
      <c r="BQ114" s="46"/>
      <c r="BR114" s="46"/>
      <c r="BS114" s="46"/>
      <c r="BT114" s="46"/>
      <c r="BU114" s="46"/>
      <c r="BV114" s="46"/>
      <c r="BW114" s="46"/>
      <c r="BX114" s="46"/>
      <c r="BY114" s="46"/>
      <c r="BZ114" s="46"/>
      <c r="CA114" s="46"/>
      <c r="CB114" s="46"/>
      <c r="CC114" s="46"/>
      <c r="CD114" s="46"/>
      <c r="CE114" s="46"/>
      <c r="CF114" s="46"/>
      <c r="CG114" s="46"/>
      <c r="CH114" s="46"/>
      <c r="CI114" s="46"/>
    </row>
    <row r="115" spans="1:87" x14ac:dyDescent="0.3">
      <c r="A115" s="44">
        <v>14</v>
      </c>
      <c r="B115" s="45" t="s">
        <v>244</v>
      </c>
      <c r="C115" s="44">
        <v>2015</v>
      </c>
      <c r="D115" s="77">
        <v>4330.28</v>
      </c>
      <c r="E115" s="78">
        <v>1283962090</v>
      </c>
      <c r="F115" s="78">
        <v>734333388</v>
      </c>
      <c r="G115" s="78">
        <v>2018295478</v>
      </c>
      <c r="H115" s="78">
        <v>704531166</v>
      </c>
      <c r="I115" s="78">
        <v>26061772</v>
      </c>
      <c r="J115" s="78">
        <v>198795723</v>
      </c>
      <c r="K115" s="78">
        <v>931494933</v>
      </c>
      <c r="L115" s="78">
        <v>1086800545</v>
      </c>
      <c r="M115" s="78">
        <v>174223431</v>
      </c>
      <c r="N115" s="78">
        <v>0</v>
      </c>
      <c r="O115" s="78">
        <v>1261023976</v>
      </c>
      <c r="P115" s="78">
        <v>420573081</v>
      </c>
      <c r="Q115" s="78">
        <v>119251000</v>
      </c>
      <c r="R115" s="78">
        <v>0</v>
      </c>
      <c r="S115" s="78">
        <v>121330236</v>
      </c>
      <c r="T115" s="78">
        <v>11181409</v>
      </c>
      <c r="U115" s="78">
        <v>234591424</v>
      </c>
      <c r="V115" s="78">
        <v>66638682</v>
      </c>
      <c r="W115" s="78">
        <v>14336565</v>
      </c>
      <c r="X115" s="78">
        <v>3417687</v>
      </c>
      <c r="Y115" s="78">
        <v>44328232</v>
      </c>
      <c r="Z115" s="78">
        <v>19926836</v>
      </c>
      <c r="AA115" s="78">
        <v>2106272</v>
      </c>
      <c r="AB115" s="78">
        <v>17333547</v>
      </c>
      <c r="AC115" s="78">
        <v>1072908699</v>
      </c>
      <c r="AD115" s="78">
        <v>188115277</v>
      </c>
      <c r="AE115" s="78">
        <v>-29041126</v>
      </c>
      <c r="AF115" s="78">
        <v>159074151</v>
      </c>
      <c r="AG115" s="78">
        <v>0</v>
      </c>
      <c r="AH115" s="78">
        <v>0</v>
      </c>
      <c r="AI115" s="78">
        <v>159074151</v>
      </c>
      <c r="AJ115" s="47"/>
      <c r="AK115" s="44">
        <v>14</v>
      </c>
      <c r="AL115" s="45" t="s">
        <v>244</v>
      </c>
      <c r="AM115" s="44">
        <v>2015</v>
      </c>
      <c r="AN115" s="89">
        <v>33789</v>
      </c>
      <c r="AO115" s="89">
        <v>131212</v>
      </c>
      <c r="AP115" s="89">
        <v>25068</v>
      </c>
      <c r="AQ115" s="89">
        <v>1.3479000000000001</v>
      </c>
      <c r="AR115" s="89">
        <v>83472</v>
      </c>
      <c r="AS115" s="89">
        <v>15947</v>
      </c>
      <c r="AT115" s="89">
        <v>371</v>
      </c>
      <c r="AU115" s="89">
        <v>316</v>
      </c>
      <c r="AV115" s="89">
        <v>0</v>
      </c>
      <c r="AW115" s="89">
        <v>0</v>
      </c>
      <c r="AY115" s="44">
        <v>14</v>
      </c>
      <c r="AZ115" s="45" t="s">
        <v>244</v>
      </c>
      <c r="BA115" s="44">
        <v>6010</v>
      </c>
      <c r="BB115" s="44">
        <v>2015</v>
      </c>
      <c r="BC115" s="89">
        <v>18614</v>
      </c>
      <c r="BD115"/>
      <c r="BE115" s="82"/>
      <c r="BF115" s="82"/>
      <c r="BG115" s="84"/>
      <c r="BH115" s="82"/>
      <c r="BI115" s="83"/>
      <c r="BK115" s="46"/>
      <c r="BL115" s="46"/>
      <c r="BM115" s="46"/>
      <c r="BN115" s="46"/>
      <c r="BO115" s="46"/>
      <c r="BP115" s="46"/>
      <c r="BQ115" s="46"/>
      <c r="BR115" s="46"/>
      <c r="BS115" s="46"/>
      <c r="BT115" s="46"/>
      <c r="BU115" s="46"/>
      <c r="BV115" s="46"/>
      <c r="BW115" s="46"/>
      <c r="BX115" s="46"/>
      <c r="BY115" s="46"/>
      <c r="BZ115" s="46"/>
      <c r="CA115" s="46"/>
      <c r="CB115" s="46"/>
      <c r="CC115" s="46"/>
      <c r="CD115" s="46"/>
      <c r="CE115" s="46"/>
      <c r="CF115" s="46"/>
      <c r="CG115" s="46"/>
      <c r="CH115" s="46"/>
      <c r="CI115" s="46"/>
    </row>
    <row r="116" spans="1:87" x14ac:dyDescent="0.3">
      <c r="A116" s="44">
        <v>20</v>
      </c>
      <c r="B116" s="45" t="s">
        <v>270</v>
      </c>
      <c r="C116" s="44">
        <v>2015</v>
      </c>
      <c r="D116" s="77">
        <v>121.88</v>
      </c>
      <c r="E116" s="78">
        <v>23375390</v>
      </c>
      <c r="F116" s="78">
        <v>0</v>
      </c>
      <c r="G116" s="78">
        <v>23375390</v>
      </c>
      <c r="H116" s="78">
        <v>0</v>
      </c>
      <c r="I116" s="78">
        <v>0</v>
      </c>
      <c r="J116" s="78">
        <v>0</v>
      </c>
      <c r="K116" s="78">
        <v>0</v>
      </c>
      <c r="L116" s="78">
        <v>23375390</v>
      </c>
      <c r="M116" s="78">
        <v>0</v>
      </c>
      <c r="N116" s="78">
        <v>0</v>
      </c>
      <c r="O116" s="78">
        <v>23375390</v>
      </c>
      <c r="P116" s="78">
        <v>12159610</v>
      </c>
      <c r="Q116" s="78">
        <v>4026541</v>
      </c>
      <c r="R116" s="78">
        <v>0</v>
      </c>
      <c r="S116" s="78">
        <v>5312490</v>
      </c>
      <c r="T116" s="78">
        <v>110</v>
      </c>
      <c r="U116" s="78">
        <v>810480</v>
      </c>
      <c r="V116" s="78">
        <v>774480</v>
      </c>
      <c r="W116" s="78">
        <v>3848</v>
      </c>
      <c r="X116" s="78">
        <v>0</v>
      </c>
      <c r="Y116" s="78">
        <v>0</v>
      </c>
      <c r="Z116" s="78">
        <v>0</v>
      </c>
      <c r="AA116" s="78">
        <v>0</v>
      </c>
      <c r="AB116" s="78">
        <v>287831</v>
      </c>
      <c r="AC116" s="78">
        <v>23375390</v>
      </c>
      <c r="AD116" s="78">
        <v>0</v>
      </c>
      <c r="AE116" s="78">
        <v>0</v>
      </c>
      <c r="AF116" s="78">
        <v>0</v>
      </c>
      <c r="AG116" s="78">
        <v>0</v>
      </c>
      <c r="AH116" s="78">
        <v>0</v>
      </c>
      <c r="AI116" s="78">
        <v>0</v>
      </c>
      <c r="AJ116" s="47"/>
      <c r="AK116" s="44">
        <v>20</v>
      </c>
      <c r="AL116" s="45" t="s">
        <v>270</v>
      </c>
      <c r="AM116" s="44">
        <v>2015</v>
      </c>
      <c r="AN116" s="89">
        <v>570</v>
      </c>
      <c r="AO116" s="89">
        <v>561</v>
      </c>
      <c r="AP116" s="89">
        <v>1687</v>
      </c>
      <c r="AQ116" s="89">
        <v>0.3029</v>
      </c>
      <c r="AR116" s="89">
        <v>561</v>
      </c>
      <c r="AS116" s="89">
        <v>1687</v>
      </c>
      <c r="AT116" s="89">
        <v>326</v>
      </c>
      <c r="AU116" s="89">
        <v>14</v>
      </c>
      <c r="AV116" s="89">
        <v>0</v>
      </c>
      <c r="AW116" s="89">
        <v>0</v>
      </c>
      <c r="AY116" s="44">
        <v>20</v>
      </c>
      <c r="AZ116" s="45" t="s">
        <v>270</v>
      </c>
      <c r="BA116" s="44">
        <v>6010</v>
      </c>
      <c r="BB116" s="44">
        <v>2015</v>
      </c>
      <c r="BC116" s="89">
        <v>0</v>
      </c>
      <c r="BD116"/>
      <c r="BE116" s="82"/>
      <c r="BF116" s="82"/>
      <c r="BG116" s="84"/>
      <c r="BH116" s="82"/>
      <c r="BI116" s="83"/>
      <c r="BK116" s="46"/>
      <c r="BL116" s="46"/>
      <c r="BM116" s="46"/>
      <c r="BN116" s="46"/>
      <c r="BO116" s="46"/>
      <c r="BP116" s="46"/>
      <c r="BQ116" s="46"/>
      <c r="BR116" s="46"/>
      <c r="BS116" s="46"/>
      <c r="BT116" s="46"/>
      <c r="BU116" s="46"/>
      <c r="BV116" s="46"/>
      <c r="BW116" s="46"/>
      <c r="BX116" s="46"/>
      <c r="BY116" s="46"/>
      <c r="BZ116" s="46"/>
      <c r="CA116" s="46"/>
      <c r="CB116" s="46"/>
      <c r="CC116" s="46"/>
      <c r="CD116" s="46"/>
      <c r="CE116" s="46"/>
      <c r="CF116" s="46"/>
      <c r="CG116" s="46"/>
      <c r="CH116" s="46"/>
      <c r="CI116" s="46"/>
    </row>
    <row r="117" spans="1:87" x14ac:dyDescent="0.3">
      <c r="A117" s="44">
        <v>21</v>
      </c>
      <c r="B117" s="45" t="s">
        <v>271</v>
      </c>
      <c r="C117" s="44">
        <v>2015</v>
      </c>
      <c r="D117" s="77">
        <v>237.92</v>
      </c>
      <c r="E117" s="78">
        <v>11610524</v>
      </c>
      <c r="F117" s="78">
        <v>30169464</v>
      </c>
      <c r="G117" s="78">
        <v>41779988</v>
      </c>
      <c r="H117" s="78">
        <v>14578491</v>
      </c>
      <c r="I117" s="78">
        <v>431044</v>
      </c>
      <c r="J117" s="78">
        <v>46367</v>
      </c>
      <c r="K117" s="78">
        <v>15699190</v>
      </c>
      <c r="L117" s="78">
        <v>26080798</v>
      </c>
      <c r="M117" s="78">
        <v>284781</v>
      </c>
      <c r="N117" s="78">
        <v>455152</v>
      </c>
      <c r="O117" s="78">
        <v>26820731</v>
      </c>
      <c r="P117" s="78">
        <v>14847274</v>
      </c>
      <c r="Q117" s="78">
        <v>3839960</v>
      </c>
      <c r="R117" s="78">
        <v>822527</v>
      </c>
      <c r="S117" s="78">
        <v>2479535</v>
      </c>
      <c r="T117" s="78">
        <v>408761</v>
      </c>
      <c r="U117" s="78">
        <v>2266534</v>
      </c>
      <c r="V117" s="78">
        <v>1107720</v>
      </c>
      <c r="W117" s="78">
        <v>72525</v>
      </c>
      <c r="X117" s="78">
        <v>219920</v>
      </c>
      <c r="Y117" s="78">
        <v>98105</v>
      </c>
      <c r="Z117" s="78">
        <v>19236</v>
      </c>
      <c r="AA117" s="78">
        <v>643288</v>
      </c>
      <c r="AB117" s="78">
        <v>361519</v>
      </c>
      <c r="AC117" s="78">
        <v>26543616</v>
      </c>
      <c r="AD117" s="78">
        <v>277115</v>
      </c>
      <c r="AE117" s="78">
        <v>1554138</v>
      </c>
      <c r="AF117" s="78">
        <v>1831253</v>
      </c>
      <c r="AG117" s="78">
        <v>0</v>
      </c>
      <c r="AH117" s="78">
        <v>0</v>
      </c>
      <c r="AI117" s="78">
        <v>1831253</v>
      </c>
      <c r="AJ117" s="47"/>
      <c r="AK117" s="44">
        <v>21</v>
      </c>
      <c r="AL117" s="45" t="s">
        <v>271</v>
      </c>
      <c r="AM117" s="44">
        <v>2015</v>
      </c>
      <c r="AN117" s="89">
        <v>2056</v>
      </c>
      <c r="AO117" s="89">
        <v>9139</v>
      </c>
      <c r="AP117" s="89">
        <v>3170</v>
      </c>
      <c r="AQ117" s="89">
        <v>0.55169999999999997</v>
      </c>
      <c r="AR117" s="89">
        <v>1280</v>
      </c>
      <c r="AS117" s="89">
        <v>444</v>
      </c>
      <c r="AT117" s="89">
        <v>74</v>
      </c>
      <c r="AU117" s="89">
        <v>74</v>
      </c>
      <c r="AV117" s="89">
        <v>50</v>
      </c>
      <c r="AW117" s="89">
        <v>0</v>
      </c>
      <c r="AY117" s="44">
        <v>21</v>
      </c>
      <c r="AZ117" s="45" t="s">
        <v>271</v>
      </c>
      <c r="BA117" s="44">
        <v>6010</v>
      </c>
      <c r="BB117" s="44">
        <v>2015</v>
      </c>
      <c r="BC117" s="89">
        <v>0</v>
      </c>
      <c r="BD117"/>
      <c r="BE117" s="82"/>
      <c r="BF117" s="82"/>
      <c r="BG117" s="84"/>
      <c r="BH117" s="82"/>
      <c r="BI117" s="83"/>
      <c r="BK117" s="46"/>
      <c r="BL117" s="46"/>
      <c r="BM117" s="46"/>
      <c r="BN117" s="46"/>
      <c r="BO117" s="46"/>
      <c r="BP117" s="46"/>
      <c r="BQ117" s="46"/>
      <c r="BR117" s="46"/>
      <c r="BS117" s="46"/>
      <c r="BT117" s="46"/>
      <c r="BU117" s="46"/>
      <c r="BV117" s="46"/>
      <c r="BW117" s="46"/>
      <c r="BX117" s="46"/>
      <c r="BY117" s="46"/>
      <c r="BZ117" s="46"/>
      <c r="CA117" s="46"/>
      <c r="CB117" s="46"/>
      <c r="CC117" s="46"/>
      <c r="CD117" s="46"/>
      <c r="CE117" s="46"/>
      <c r="CF117" s="46"/>
      <c r="CG117" s="46"/>
      <c r="CH117" s="46"/>
      <c r="CI117" s="46"/>
    </row>
    <row r="118" spans="1:87" x14ac:dyDescent="0.3">
      <c r="A118" s="44">
        <v>22</v>
      </c>
      <c r="B118" s="45" t="s">
        <v>211</v>
      </c>
      <c r="C118" s="44">
        <v>2015</v>
      </c>
      <c r="D118" s="77">
        <v>390.36</v>
      </c>
      <c r="E118" s="78">
        <v>99215816</v>
      </c>
      <c r="F118" s="78">
        <v>133892758</v>
      </c>
      <c r="G118" s="78">
        <v>233108574</v>
      </c>
      <c r="H118" s="78">
        <v>133069436</v>
      </c>
      <c r="I118" s="78">
        <v>3847632</v>
      </c>
      <c r="J118" s="78">
        <v>3378024</v>
      </c>
      <c r="K118" s="78">
        <v>142601325.34</v>
      </c>
      <c r="L118" s="78">
        <v>90507248.659999996</v>
      </c>
      <c r="M118" s="78">
        <v>2901593</v>
      </c>
      <c r="N118" s="78">
        <v>0</v>
      </c>
      <c r="O118" s="78">
        <v>93408841.659999996</v>
      </c>
      <c r="P118" s="78">
        <v>29782017</v>
      </c>
      <c r="Q118" s="78">
        <v>8165680</v>
      </c>
      <c r="R118" s="78">
        <v>5748845</v>
      </c>
      <c r="S118" s="78">
        <v>14657339</v>
      </c>
      <c r="T118" s="78">
        <v>758125</v>
      </c>
      <c r="U118" s="78">
        <v>7607599</v>
      </c>
      <c r="V118" s="78">
        <v>2037327</v>
      </c>
      <c r="W118" s="78">
        <v>1910692</v>
      </c>
      <c r="X118" s="78">
        <v>370702</v>
      </c>
      <c r="Y118" s="78">
        <v>829930</v>
      </c>
      <c r="Z118" s="78">
        <v>374532</v>
      </c>
      <c r="AA118" s="78">
        <v>2306233.34</v>
      </c>
      <c r="AB118" s="78">
        <v>18913910</v>
      </c>
      <c r="AC118" s="78">
        <v>91156698</v>
      </c>
      <c r="AD118" s="78">
        <v>2252143.66</v>
      </c>
      <c r="AE118" s="78">
        <v>-418838</v>
      </c>
      <c r="AF118" s="78">
        <v>1833305.66</v>
      </c>
      <c r="AG118" s="78">
        <v>0</v>
      </c>
      <c r="AH118" s="78">
        <v>-120000</v>
      </c>
      <c r="AI118" s="78">
        <v>1953305.66</v>
      </c>
      <c r="AJ118" s="47"/>
      <c r="AK118" s="44">
        <v>22</v>
      </c>
      <c r="AL118" s="45" t="s">
        <v>211</v>
      </c>
      <c r="AM118" s="44">
        <v>2015</v>
      </c>
      <c r="AN118" s="89">
        <v>5984</v>
      </c>
      <c r="AO118" s="89">
        <v>16785</v>
      </c>
      <c r="AP118" s="89">
        <v>4589</v>
      </c>
      <c r="AQ118" s="89">
        <v>1.3041</v>
      </c>
      <c r="AR118" s="89">
        <v>7144</v>
      </c>
      <c r="AS118" s="89">
        <v>1953</v>
      </c>
      <c r="AT118" s="89">
        <v>95</v>
      </c>
      <c r="AU118" s="89">
        <v>35</v>
      </c>
      <c r="AV118" s="89">
        <v>0</v>
      </c>
      <c r="AW118" s="89">
        <v>0</v>
      </c>
      <c r="AY118" s="44">
        <v>22</v>
      </c>
      <c r="AZ118" s="45" t="s">
        <v>211</v>
      </c>
      <c r="BA118" s="44">
        <v>6010</v>
      </c>
      <c r="BB118" s="44">
        <v>2015</v>
      </c>
      <c r="BC118" s="89">
        <v>0</v>
      </c>
      <c r="BD118"/>
      <c r="BE118" s="82"/>
      <c r="BF118" s="82"/>
      <c r="BG118" s="84"/>
      <c r="BH118" s="82"/>
      <c r="BI118" s="83"/>
      <c r="BK118" s="46"/>
      <c r="BL118" s="46"/>
      <c r="BM118" s="46"/>
      <c r="BN118" s="46"/>
      <c r="BO118" s="46"/>
      <c r="BP118" s="46"/>
      <c r="BQ118" s="46"/>
      <c r="BR118" s="46"/>
      <c r="BS118" s="46"/>
      <c r="BT118" s="46"/>
      <c r="BU118" s="46"/>
      <c r="BV118" s="46"/>
      <c r="BW118" s="46"/>
      <c r="BX118" s="46"/>
      <c r="BY118" s="46"/>
      <c r="BZ118" s="46"/>
      <c r="CA118" s="46"/>
      <c r="CB118" s="46"/>
      <c r="CC118" s="46"/>
      <c r="CD118" s="46"/>
      <c r="CE118" s="46"/>
      <c r="CF118" s="46"/>
      <c r="CG118" s="46"/>
      <c r="CH118" s="46"/>
      <c r="CI118" s="46"/>
    </row>
    <row r="119" spans="1:87" x14ac:dyDescent="0.3">
      <c r="A119" s="44">
        <v>23</v>
      </c>
      <c r="B119" s="45" t="s">
        <v>253</v>
      </c>
      <c r="C119" s="44">
        <v>2015</v>
      </c>
      <c r="D119" s="77">
        <v>87.41</v>
      </c>
      <c r="E119" s="78">
        <v>5221700</v>
      </c>
      <c r="F119" s="78">
        <v>14472482</v>
      </c>
      <c r="G119" s="78">
        <v>19694182</v>
      </c>
      <c r="H119" s="78">
        <v>6971663</v>
      </c>
      <c r="I119" s="78">
        <v>363876</v>
      </c>
      <c r="J119" s="78">
        <v>12284</v>
      </c>
      <c r="K119" s="78">
        <v>8177727</v>
      </c>
      <c r="L119" s="78">
        <v>11516455</v>
      </c>
      <c r="M119" s="78">
        <v>370610</v>
      </c>
      <c r="N119" s="78">
        <v>1334788</v>
      </c>
      <c r="O119" s="78">
        <v>13221853</v>
      </c>
      <c r="P119" s="78">
        <v>6417941</v>
      </c>
      <c r="Q119" s="78">
        <v>1243353</v>
      </c>
      <c r="R119" s="78">
        <v>1629401</v>
      </c>
      <c r="S119" s="78">
        <v>1236781</v>
      </c>
      <c r="T119" s="78">
        <v>162863</v>
      </c>
      <c r="U119" s="78">
        <v>610592</v>
      </c>
      <c r="V119" s="78">
        <v>411738</v>
      </c>
      <c r="W119" s="78">
        <v>197434</v>
      </c>
      <c r="X119" s="78">
        <v>118730</v>
      </c>
      <c r="Y119" s="78">
        <v>59839</v>
      </c>
      <c r="Z119" s="78">
        <v>95047</v>
      </c>
      <c r="AA119" s="78">
        <v>829904</v>
      </c>
      <c r="AB119" s="78">
        <v>530125</v>
      </c>
      <c r="AC119" s="78">
        <v>12713844</v>
      </c>
      <c r="AD119" s="78">
        <v>508009</v>
      </c>
      <c r="AE119" s="78">
        <v>41647</v>
      </c>
      <c r="AF119" s="78">
        <v>549656</v>
      </c>
      <c r="AG119" s="78">
        <v>0</v>
      </c>
      <c r="AH119" s="78">
        <v>0</v>
      </c>
      <c r="AI119" s="78">
        <v>549656</v>
      </c>
      <c r="AJ119" s="47"/>
      <c r="AK119" s="44">
        <v>23</v>
      </c>
      <c r="AL119" s="45" t="s">
        <v>253</v>
      </c>
      <c r="AM119" s="44">
        <v>2015</v>
      </c>
      <c r="AN119" s="89">
        <v>991</v>
      </c>
      <c r="AO119" s="89">
        <v>2957</v>
      </c>
      <c r="AP119" s="89">
        <v>1532</v>
      </c>
      <c r="AQ119" s="89">
        <v>0.64690000000000003</v>
      </c>
      <c r="AR119" s="89">
        <v>737</v>
      </c>
      <c r="AS119" s="89">
        <v>382</v>
      </c>
      <c r="AT119" s="89">
        <v>43</v>
      </c>
      <c r="AU119" s="89">
        <v>25</v>
      </c>
      <c r="AV119" s="89">
        <v>0</v>
      </c>
      <c r="AW119" s="89">
        <v>0</v>
      </c>
      <c r="AY119" s="44">
        <v>23</v>
      </c>
      <c r="AZ119" s="45" t="s">
        <v>253</v>
      </c>
      <c r="BA119" s="44">
        <v>6010</v>
      </c>
      <c r="BB119" s="44">
        <v>2015</v>
      </c>
      <c r="BC119" s="89">
        <v>0</v>
      </c>
      <c r="BD119"/>
      <c r="BE119" s="82"/>
      <c r="BF119" s="82"/>
      <c r="BG119" s="84"/>
      <c r="BH119" s="82"/>
      <c r="BI119" s="83"/>
      <c r="BK119" s="46"/>
      <c r="BL119" s="46"/>
      <c r="BM119" s="46"/>
      <c r="BN119" s="46"/>
      <c r="BO119" s="46"/>
      <c r="BP119" s="46"/>
      <c r="BQ119" s="46"/>
      <c r="BR119" s="46"/>
      <c r="BS119" s="46"/>
      <c r="BT119" s="46"/>
      <c r="BU119" s="46"/>
      <c r="BV119" s="46"/>
      <c r="BW119" s="46"/>
      <c r="BX119" s="46"/>
      <c r="BY119" s="46"/>
      <c r="BZ119" s="46"/>
      <c r="CA119" s="46"/>
      <c r="CB119" s="46"/>
      <c r="CC119" s="46"/>
      <c r="CD119" s="46"/>
      <c r="CE119" s="46"/>
      <c r="CF119" s="46"/>
      <c r="CG119" s="46"/>
      <c r="CH119" s="46"/>
      <c r="CI119" s="46"/>
    </row>
    <row r="120" spans="1:87" x14ac:dyDescent="0.3">
      <c r="A120" s="44">
        <v>26</v>
      </c>
      <c r="B120" s="45" t="s">
        <v>272</v>
      </c>
      <c r="C120" s="44">
        <v>2015</v>
      </c>
      <c r="D120" s="77">
        <v>1246.52</v>
      </c>
      <c r="E120" s="78">
        <v>232404708</v>
      </c>
      <c r="F120" s="78">
        <v>443302671</v>
      </c>
      <c r="G120" s="78">
        <v>675707379</v>
      </c>
      <c r="H120" s="78">
        <v>397202209</v>
      </c>
      <c r="I120" s="78">
        <v>4958034</v>
      </c>
      <c r="J120" s="78">
        <v>5029363</v>
      </c>
      <c r="K120" s="78">
        <v>414220903.26999998</v>
      </c>
      <c r="L120" s="78">
        <v>261486475.72999999</v>
      </c>
      <c r="M120" s="78">
        <v>6656992</v>
      </c>
      <c r="N120" s="78">
        <v>0</v>
      </c>
      <c r="O120" s="78">
        <v>268143467.72999999</v>
      </c>
      <c r="P120" s="78">
        <v>108105872</v>
      </c>
      <c r="Q120" s="78">
        <v>26841109</v>
      </c>
      <c r="R120" s="78">
        <v>0</v>
      </c>
      <c r="S120" s="78">
        <v>32316057</v>
      </c>
      <c r="T120" s="78">
        <v>2500247</v>
      </c>
      <c r="U120" s="78">
        <v>56074861</v>
      </c>
      <c r="V120" s="78">
        <v>14858505</v>
      </c>
      <c r="W120" s="78">
        <v>635051</v>
      </c>
      <c r="X120" s="78">
        <v>2410657</v>
      </c>
      <c r="Y120" s="78">
        <v>8405748</v>
      </c>
      <c r="Z120" s="78">
        <v>1275225</v>
      </c>
      <c r="AA120" s="78">
        <v>7031297.2699999996</v>
      </c>
      <c r="AB120" s="78">
        <v>1771866</v>
      </c>
      <c r="AC120" s="78">
        <v>255195198</v>
      </c>
      <c r="AD120" s="78">
        <v>12948269.73</v>
      </c>
      <c r="AE120" s="78">
        <v>2469366</v>
      </c>
      <c r="AF120" s="78">
        <v>15417635.73</v>
      </c>
      <c r="AG120" s="78">
        <v>0</v>
      </c>
      <c r="AH120" s="78">
        <v>0</v>
      </c>
      <c r="AI120" s="78">
        <v>15417635.73</v>
      </c>
      <c r="AJ120" s="47"/>
      <c r="AK120" s="44">
        <v>26</v>
      </c>
      <c r="AL120" s="45" t="s">
        <v>272</v>
      </c>
      <c r="AM120" s="44">
        <v>2015</v>
      </c>
      <c r="AN120" s="89">
        <v>20706</v>
      </c>
      <c r="AO120" s="89">
        <v>86607</v>
      </c>
      <c r="AP120" s="89">
        <v>21727</v>
      </c>
      <c r="AQ120" s="89">
        <v>0.8528</v>
      </c>
      <c r="AR120" s="89">
        <v>29788</v>
      </c>
      <c r="AS120" s="89">
        <v>7473</v>
      </c>
      <c r="AT120" s="89">
        <v>346</v>
      </c>
      <c r="AU120" s="89">
        <v>180</v>
      </c>
      <c r="AV120" s="89">
        <v>0</v>
      </c>
      <c r="AW120" s="89">
        <v>0</v>
      </c>
      <c r="AY120" s="44">
        <v>26</v>
      </c>
      <c r="AZ120" s="45" t="s">
        <v>272</v>
      </c>
      <c r="BA120" s="44">
        <v>6010</v>
      </c>
      <c r="BB120" s="44">
        <v>2015</v>
      </c>
      <c r="BC120" s="89">
        <v>7486</v>
      </c>
      <c r="BD120"/>
      <c r="BE120" s="82"/>
      <c r="BF120" s="82"/>
      <c r="BG120" s="84"/>
      <c r="BH120" s="82"/>
      <c r="BI120" s="83"/>
      <c r="BK120" s="46"/>
      <c r="BL120" s="46"/>
      <c r="BM120" s="46"/>
      <c r="BN120" s="46"/>
      <c r="BO120" s="46"/>
      <c r="BP120" s="46"/>
      <c r="BQ120" s="46"/>
      <c r="BR120" s="46"/>
      <c r="BS120" s="46"/>
      <c r="BT120" s="46"/>
      <c r="BU120" s="46"/>
      <c r="BV120" s="46"/>
      <c r="BW120" s="46"/>
      <c r="BX120" s="46"/>
      <c r="BY120" s="46"/>
      <c r="BZ120" s="46"/>
      <c r="CA120" s="46"/>
      <c r="CB120" s="46"/>
      <c r="CC120" s="46"/>
      <c r="CD120" s="46"/>
      <c r="CE120" s="46"/>
      <c r="CF120" s="46"/>
      <c r="CG120" s="46"/>
      <c r="CH120" s="46"/>
      <c r="CI120" s="46"/>
    </row>
    <row r="121" spans="1:87" x14ac:dyDescent="0.3">
      <c r="A121" s="44">
        <v>29</v>
      </c>
      <c r="B121" s="45" t="s">
        <v>206</v>
      </c>
      <c r="C121" s="44">
        <v>2015</v>
      </c>
      <c r="D121" s="77">
        <v>4478.05</v>
      </c>
      <c r="E121" s="78">
        <v>1360190512</v>
      </c>
      <c r="F121" s="78">
        <v>739136331</v>
      </c>
      <c r="G121" s="78">
        <v>2099326843</v>
      </c>
      <c r="H121" s="78">
        <v>1153584116</v>
      </c>
      <c r="I121" s="78">
        <v>62804689</v>
      </c>
      <c r="J121" s="78">
        <v>0</v>
      </c>
      <c r="K121" s="78">
        <v>1240481599</v>
      </c>
      <c r="L121" s="78">
        <v>858845244</v>
      </c>
      <c r="M121" s="78">
        <v>71044614</v>
      </c>
      <c r="N121" s="78">
        <v>0</v>
      </c>
      <c r="O121" s="78">
        <v>929889858</v>
      </c>
      <c r="P121" s="78">
        <v>343507225</v>
      </c>
      <c r="Q121" s="78">
        <v>101072382</v>
      </c>
      <c r="R121" s="78">
        <v>23854987</v>
      </c>
      <c r="S121" s="78">
        <v>159804538</v>
      </c>
      <c r="T121" s="78">
        <v>8852984</v>
      </c>
      <c r="U121" s="78">
        <v>151814088</v>
      </c>
      <c r="V121" s="78">
        <v>39925699</v>
      </c>
      <c r="W121" s="78">
        <v>17443100</v>
      </c>
      <c r="X121" s="78">
        <v>4653483</v>
      </c>
      <c r="Y121" s="78">
        <v>6870225</v>
      </c>
      <c r="Z121" s="78">
        <v>212150</v>
      </c>
      <c r="AA121" s="78">
        <v>24092794</v>
      </c>
      <c r="AB121" s="78">
        <v>10900258</v>
      </c>
      <c r="AC121" s="78">
        <v>868911119</v>
      </c>
      <c r="AD121" s="78">
        <v>60978739</v>
      </c>
      <c r="AE121" s="78">
        <v>-24472983</v>
      </c>
      <c r="AF121" s="78">
        <v>36505756</v>
      </c>
      <c r="AG121" s="78">
        <v>0</v>
      </c>
      <c r="AH121" s="78">
        <v>0</v>
      </c>
      <c r="AI121" s="78">
        <v>36505756</v>
      </c>
      <c r="AJ121" s="47"/>
      <c r="AK121" s="44">
        <v>29</v>
      </c>
      <c r="AL121" s="45" t="s">
        <v>206</v>
      </c>
      <c r="AM121" s="44">
        <v>2015</v>
      </c>
      <c r="AN121" s="89">
        <v>44458</v>
      </c>
      <c r="AO121" s="89">
        <v>213320</v>
      </c>
      <c r="AP121" s="89">
        <v>26797</v>
      </c>
      <c r="AQ121" s="89">
        <v>1.6591</v>
      </c>
      <c r="AR121" s="89">
        <v>138214</v>
      </c>
      <c r="AS121" s="89">
        <v>17362</v>
      </c>
      <c r="AT121" s="89">
        <v>413</v>
      </c>
      <c r="AU121" s="89">
        <v>413</v>
      </c>
      <c r="AV121" s="89">
        <v>0</v>
      </c>
      <c r="AW121" s="89">
        <v>0</v>
      </c>
      <c r="AY121" s="44">
        <v>29</v>
      </c>
      <c r="AZ121" s="45" t="s">
        <v>206</v>
      </c>
      <c r="BA121" s="44">
        <v>6010</v>
      </c>
      <c r="BB121" s="44">
        <v>2015</v>
      </c>
      <c r="BC121" s="89">
        <v>27615</v>
      </c>
      <c r="BD121"/>
      <c r="BE121" s="82"/>
      <c r="BF121" s="82"/>
      <c r="BG121" s="84"/>
      <c r="BH121" s="82"/>
      <c r="BI121" s="83"/>
      <c r="BK121" s="46"/>
      <c r="BL121" s="46"/>
      <c r="BM121" s="46"/>
      <c r="BN121" s="46"/>
      <c r="BO121" s="46"/>
      <c r="BP121" s="46"/>
      <c r="BQ121" s="46"/>
      <c r="BR121" s="46"/>
      <c r="BS121" s="46"/>
      <c r="BT121" s="46"/>
      <c r="BU121" s="46"/>
      <c r="BV121" s="46"/>
      <c r="BW121" s="46"/>
      <c r="BX121" s="46"/>
      <c r="BY121" s="46"/>
      <c r="BZ121" s="46"/>
      <c r="CA121" s="46"/>
      <c r="CB121" s="46"/>
      <c r="CC121" s="46"/>
      <c r="CD121" s="46"/>
      <c r="CE121" s="46"/>
      <c r="CF121" s="46"/>
      <c r="CG121" s="46"/>
      <c r="CH121" s="46"/>
      <c r="CI121" s="46"/>
    </row>
    <row r="122" spans="1:87" x14ac:dyDescent="0.3">
      <c r="A122" s="44">
        <v>32</v>
      </c>
      <c r="B122" s="45" t="s">
        <v>273</v>
      </c>
      <c r="C122" s="44">
        <v>2015</v>
      </c>
      <c r="D122" s="77">
        <v>3035.81</v>
      </c>
      <c r="E122" s="78">
        <v>1439114575</v>
      </c>
      <c r="F122" s="78">
        <v>1011631668</v>
      </c>
      <c r="G122" s="78">
        <v>2450746243</v>
      </c>
      <c r="H122" s="78">
        <v>1782491460</v>
      </c>
      <c r="I122" s="78">
        <v>17160029</v>
      </c>
      <c r="J122" s="78">
        <v>21242721</v>
      </c>
      <c r="K122" s="78">
        <v>1840529169</v>
      </c>
      <c r="L122" s="78">
        <v>610217074</v>
      </c>
      <c r="M122" s="78">
        <v>30177719</v>
      </c>
      <c r="N122" s="78">
        <v>0</v>
      </c>
      <c r="O122" s="78">
        <v>640394793</v>
      </c>
      <c r="P122" s="78">
        <v>218602252</v>
      </c>
      <c r="Q122" s="78">
        <v>61915196</v>
      </c>
      <c r="R122" s="78">
        <v>19325131</v>
      </c>
      <c r="S122" s="78">
        <v>104806859</v>
      </c>
      <c r="T122" s="78">
        <v>5300565</v>
      </c>
      <c r="U122" s="78">
        <v>106882706</v>
      </c>
      <c r="V122" s="78">
        <v>19032930</v>
      </c>
      <c r="W122" s="78">
        <v>10997986</v>
      </c>
      <c r="X122" s="78">
        <v>4545702</v>
      </c>
      <c r="Y122" s="78">
        <v>19866249</v>
      </c>
      <c r="Z122" s="78">
        <v>373758</v>
      </c>
      <c r="AA122" s="78">
        <v>19634959</v>
      </c>
      <c r="AB122" s="78">
        <v>13663794</v>
      </c>
      <c r="AC122" s="78">
        <v>585313128</v>
      </c>
      <c r="AD122" s="78">
        <v>55081665</v>
      </c>
      <c r="AE122" s="78">
        <v>1054137</v>
      </c>
      <c r="AF122" s="78">
        <v>56135802</v>
      </c>
      <c r="AG122" s="78">
        <v>0</v>
      </c>
      <c r="AH122" s="78">
        <v>0</v>
      </c>
      <c r="AI122" s="78">
        <v>56135802</v>
      </c>
      <c r="AJ122" s="47"/>
      <c r="AK122" s="44">
        <v>32</v>
      </c>
      <c r="AL122" s="45" t="s">
        <v>273</v>
      </c>
      <c r="AM122" s="44">
        <v>2015</v>
      </c>
      <c r="AN122" s="89">
        <v>45185</v>
      </c>
      <c r="AO122" s="89">
        <v>187446</v>
      </c>
      <c r="AP122" s="89">
        <v>37084</v>
      </c>
      <c r="AQ122" s="89">
        <v>1.0245</v>
      </c>
      <c r="AR122" s="89">
        <v>110071</v>
      </c>
      <c r="AS122" s="89">
        <v>21776</v>
      </c>
      <c r="AT122" s="89">
        <v>366</v>
      </c>
      <c r="AU122" s="89">
        <v>366</v>
      </c>
      <c r="AV122" s="89">
        <v>0</v>
      </c>
      <c r="AW122" s="89">
        <v>0</v>
      </c>
      <c r="AY122" s="44">
        <v>32</v>
      </c>
      <c r="AZ122" s="45" t="s">
        <v>273</v>
      </c>
      <c r="BA122" s="44">
        <v>6010</v>
      </c>
      <c r="BB122" s="44">
        <v>2015</v>
      </c>
      <c r="BC122" s="89">
        <v>17806</v>
      </c>
      <c r="BD122"/>
      <c r="BE122" s="82"/>
      <c r="BF122" s="82"/>
      <c r="BG122" s="84"/>
      <c r="BH122" s="82"/>
      <c r="BI122" s="83"/>
      <c r="BK122" s="46"/>
      <c r="BL122" s="46"/>
      <c r="BM122" s="46"/>
      <c r="BN122" s="46"/>
      <c r="BO122" s="46"/>
      <c r="BP122" s="46"/>
      <c r="BQ122" s="46"/>
      <c r="BR122" s="46"/>
      <c r="BS122" s="46"/>
      <c r="BT122" s="46"/>
      <c r="BU122" s="46"/>
      <c r="BV122" s="46"/>
      <c r="BW122" s="46"/>
      <c r="BX122" s="46"/>
      <c r="BY122" s="46"/>
      <c r="BZ122" s="46"/>
      <c r="CA122" s="46"/>
      <c r="CB122" s="46"/>
      <c r="CC122" s="46"/>
      <c r="CD122" s="46"/>
      <c r="CE122" s="46"/>
      <c r="CF122" s="46"/>
      <c r="CG122" s="46"/>
      <c r="CH122" s="46"/>
      <c r="CI122" s="46"/>
    </row>
    <row r="123" spans="1:87" x14ac:dyDescent="0.3">
      <c r="A123" s="44">
        <v>35</v>
      </c>
      <c r="B123" s="45" t="s">
        <v>274</v>
      </c>
      <c r="C123" s="44">
        <v>2015</v>
      </c>
      <c r="D123" s="77">
        <v>219.31</v>
      </c>
      <c r="E123" s="78">
        <v>49780275</v>
      </c>
      <c r="F123" s="78">
        <v>102061606</v>
      </c>
      <c r="G123" s="78">
        <v>151841881</v>
      </c>
      <c r="H123" s="78">
        <v>96389935</v>
      </c>
      <c r="I123" s="78">
        <v>922646</v>
      </c>
      <c r="J123" s="78">
        <v>0</v>
      </c>
      <c r="K123" s="78">
        <v>98939555</v>
      </c>
      <c r="L123" s="78">
        <v>52902326</v>
      </c>
      <c r="M123" s="78">
        <v>1068903</v>
      </c>
      <c r="N123" s="78">
        <v>0</v>
      </c>
      <c r="O123" s="78">
        <v>53971229</v>
      </c>
      <c r="P123" s="78">
        <v>17517906</v>
      </c>
      <c r="Q123" s="78">
        <v>4321328</v>
      </c>
      <c r="R123" s="78">
        <v>1689800</v>
      </c>
      <c r="S123" s="78">
        <v>4700263</v>
      </c>
      <c r="T123" s="78">
        <v>516674</v>
      </c>
      <c r="U123" s="78">
        <v>8128723</v>
      </c>
      <c r="V123" s="78">
        <v>4182495</v>
      </c>
      <c r="W123" s="78">
        <v>391881</v>
      </c>
      <c r="X123" s="78">
        <v>361500</v>
      </c>
      <c r="Y123" s="78">
        <v>494066</v>
      </c>
      <c r="Z123" s="78">
        <v>753265</v>
      </c>
      <c r="AA123" s="78">
        <v>1626974</v>
      </c>
      <c r="AB123" s="78">
        <v>1668755</v>
      </c>
      <c r="AC123" s="78">
        <v>44726656</v>
      </c>
      <c r="AD123" s="78">
        <v>9244573</v>
      </c>
      <c r="AE123" s="78">
        <v>1847807</v>
      </c>
      <c r="AF123" s="78">
        <v>11092380</v>
      </c>
      <c r="AG123" s="78">
        <v>0</v>
      </c>
      <c r="AH123" s="78">
        <v>0</v>
      </c>
      <c r="AI123" s="78">
        <v>11092380</v>
      </c>
      <c r="AJ123" s="47"/>
      <c r="AK123" s="44">
        <v>35</v>
      </c>
      <c r="AL123" s="45" t="s">
        <v>274</v>
      </c>
      <c r="AM123" s="44">
        <v>2015</v>
      </c>
      <c r="AN123" s="89">
        <v>3748</v>
      </c>
      <c r="AO123" s="89">
        <v>14849</v>
      </c>
      <c r="AP123" s="89">
        <v>4829</v>
      </c>
      <c r="AQ123" s="89">
        <v>0.64910000000000001</v>
      </c>
      <c r="AR123" s="89">
        <v>4868</v>
      </c>
      <c r="AS123" s="89">
        <v>1583</v>
      </c>
      <c r="AT123" s="89">
        <v>38</v>
      </c>
      <c r="AU123" s="89">
        <v>38</v>
      </c>
      <c r="AV123" s="89">
        <v>0</v>
      </c>
      <c r="AW123" s="89">
        <v>4</v>
      </c>
      <c r="AY123" s="44">
        <v>35</v>
      </c>
      <c r="AZ123" s="45" t="s">
        <v>274</v>
      </c>
      <c r="BA123" s="44">
        <v>6010</v>
      </c>
      <c r="BB123" s="44">
        <v>2015</v>
      </c>
      <c r="BC123" s="89">
        <v>0</v>
      </c>
      <c r="BD123"/>
      <c r="BE123" s="82"/>
      <c r="BF123" s="82"/>
      <c r="BG123" s="84"/>
      <c r="BH123" s="82"/>
      <c r="BI123" s="83"/>
      <c r="BK123" s="46"/>
      <c r="BL123" s="46"/>
      <c r="BM123" s="46"/>
      <c r="BN123" s="46"/>
      <c r="BO123" s="46"/>
      <c r="BP123" s="46"/>
      <c r="BQ123" s="46"/>
      <c r="BR123" s="46"/>
      <c r="BS123" s="46"/>
      <c r="BT123" s="46"/>
      <c r="BU123" s="46"/>
      <c r="BV123" s="46"/>
      <c r="BW123" s="46"/>
      <c r="BX123" s="46"/>
      <c r="BY123" s="46"/>
      <c r="BZ123" s="46"/>
      <c r="CA123" s="46"/>
      <c r="CB123" s="46"/>
      <c r="CC123" s="46"/>
      <c r="CD123" s="46"/>
      <c r="CE123" s="46"/>
      <c r="CF123" s="46"/>
      <c r="CG123" s="46"/>
      <c r="CH123" s="46"/>
      <c r="CI123" s="46"/>
    </row>
    <row r="124" spans="1:87" x14ac:dyDescent="0.3">
      <c r="A124" s="44">
        <v>37</v>
      </c>
      <c r="B124" s="45" t="s">
        <v>296</v>
      </c>
      <c r="C124" s="44">
        <v>2015</v>
      </c>
      <c r="D124" s="77">
        <v>1277.1600000000001</v>
      </c>
      <c r="E124" s="78">
        <v>682083514</v>
      </c>
      <c r="F124" s="78">
        <v>485410395</v>
      </c>
      <c r="G124" s="78">
        <v>1167493909</v>
      </c>
      <c r="H124" s="78">
        <v>906809475</v>
      </c>
      <c r="I124" s="78">
        <v>2361694</v>
      </c>
      <c r="J124" s="78">
        <v>0</v>
      </c>
      <c r="K124" s="78">
        <v>916824922</v>
      </c>
      <c r="L124" s="78">
        <v>250668987</v>
      </c>
      <c r="M124" s="78">
        <v>5201932</v>
      </c>
      <c r="N124" s="78">
        <v>0</v>
      </c>
      <c r="O124" s="78">
        <v>255870919</v>
      </c>
      <c r="P124" s="78">
        <v>88254282</v>
      </c>
      <c r="Q124" s="78">
        <v>23589777</v>
      </c>
      <c r="R124" s="78">
        <v>9218867</v>
      </c>
      <c r="S124" s="78">
        <v>45668289</v>
      </c>
      <c r="T124" s="78">
        <v>2585397</v>
      </c>
      <c r="U124" s="78">
        <v>24593520</v>
      </c>
      <c r="V124" s="78">
        <v>17088766</v>
      </c>
      <c r="W124" s="78">
        <v>3623899</v>
      </c>
      <c r="X124" s="78">
        <v>1119274</v>
      </c>
      <c r="Y124" s="78">
        <v>17694202</v>
      </c>
      <c r="Z124" s="78">
        <v>19190495</v>
      </c>
      <c r="AA124" s="78">
        <v>7653753</v>
      </c>
      <c r="AB124" s="78">
        <v>12370930</v>
      </c>
      <c r="AC124" s="78">
        <v>264997698</v>
      </c>
      <c r="AD124" s="78">
        <v>-9126779</v>
      </c>
      <c r="AE124" s="78">
        <v>4281074</v>
      </c>
      <c r="AF124" s="78">
        <v>-4845705</v>
      </c>
      <c r="AG124" s="78">
        <v>0</v>
      </c>
      <c r="AH124" s="78">
        <v>0</v>
      </c>
      <c r="AI124" s="78">
        <v>-4845705</v>
      </c>
      <c r="AJ124" s="47"/>
      <c r="AK124" s="44">
        <v>37</v>
      </c>
      <c r="AL124" s="45" t="s">
        <v>296</v>
      </c>
      <c r="AM124" s="44">
        <v>2015</v>
      </c>
      <c r="AN124" s="89">
        <v>24271</v>
      </c>
      <c r="AO124" s="89">
        <v>104303</v>
      </c>
      <c r="AP124" s="89">
        <v>19198</v>
      </c>
      <c r="AQ124" s="89">
        <v>1.1194999999999999</v>
      </c>
      <c r="AR124" s="89">
        <v>60937</v>
      </c>
      <c r="AS124" s="89">
        <v>11216</v>
      </c>
      <c r="AT124" s="89">
        <v>388</v>
      </c>
      <c r="AU124" s="89">
        <v>352</v>
      </c>
      <c r="AV124" s="89">
        <v>0</v>
      </c>
      <c r="AW124" s="89">
        <v>0</v>
      </c>
      <c r="AY124" s="44">
        <v>37</v>
      </c>
      <c r="AZ124" s="45" t="s">
        <v>296</v>
      </c>
      <c r="BA124" s="44">
        <v>6010</v>
      </c>
      <c r="BB124" s="44">
        <v>2015</v>
      </c>
      <c r="BC124" s="89">
        <v>13655</v>
      </c>
      <c r="BD124"/>
      <c r="BE124" s="82"/>
      <c r="BF124" s="82"/>
      <c r="BG124" s="84"/>
      <c r="BH124" s="82"/>
      <c r="BI124" s="83"/>
      <c r="BK124" s="46"/>
      <c r="BL124" s="46"/>
      <c r="BM124" s="46"/>
      <c r="BN124" s="46"/>
      <c r="BO124" s="46"/>
      <c r="BP124" s="46"/>
      <c r="BQ124" s="46"/>
      <c r="BR124" s="46"/>
      <c r="BS124" s="46"/>
      <c r="BT124" s="46"/>
      <c r="BU124" s="46"/>
      <c r="BV124" s="46"/>
      <c r="BW124" s="46"/>
      <c r="BX124" s="46"/>
      <c r="BY124" s="46"/>
      <c r="BZ124" s="46"/>
      <c r="CA124" s="46"/>
      <c r="CB124" s="46"/>
      <c r="CC124" s="46"/>
      <c r="CD124" s="46"/>
      <c r="CE124" s="46"/>
      <c r="CF124" s="46"/>
      <c r="CG124" s="46"/>
      <c r="CH124" s="46"/>
      <c r="CI124" s="46"/>
    </row>
    <row r="125" spans="1:87" x14ac:dyDescent="0.3">
      <c r="A125" s="44">
        <v>38</v>
      </c>
      <c r="B125" s="45" t="s">
        <v>238</v>
      </c>
      <c r="C125" s="44">
        <v>2015</v>
      </c>
      <c r="D125" s="77">
        <v>1047.6199999999999</v>
      </c>
      <c r="E125" s="78">
        <v>81792019</v>
      </c>
      <c r="F125" s="78">
        <v>227087795</v>
      </c>
      <c r="G125" s="78">
        <v>308879814</v>
      </c>
      <c r="H125" s="78">
        <v>149299420</v>
      </c>
      <c r="I125" s="78">
        <v>1303014</v>
      </c>
      <c r="J125" s="78">
        <v>0</v>
      </c>
      <c r="K125" s="78">
        <v>153316982</v>
      </c>
      <c r="L125" s="78">
        <v>155562832</v>
      </c>
      <c r="M125" s="78">
        <v>1973238</v>
      </c>
      <c r="N125" s="78">
        <v>4265937</v>
      </c>
      <c r="O125" s="78">
        <v>161802007</v>
      </c>
      <c r="P125" s="78">
        <v>72160048</v>
      </c>
      <c r="Q125" s="78">
        <v>21303043</v>
      </c>
      <c r="R125" s="78">
        <v>7405696</v>
      </c>
      <c r="S125" s="78">
        <v>24588533</v>
      </c>
      <c r="T125" s="78">
        <v>1937108</v>
      </c>
      <c r="U125" s="78">
        <v>5897127</v>
      </c>
      <c r="V125" s="78">
        <v>9074755</v>
      </c>
      <c r="W125" s="78">
        <v>281894</v>
      </c>
      <c r="X125" s="78">
        <v>1174676</v>
      </c>
      <c r="Y125" s="78">
        <v>1188457</v>
      </c>
      <c r="Z125" s="78">
        <v>0</v>
      </c>
      <c r="AA125" s="78">
        <v>2714548</v>
      </c>
      <c r="AB125" s="78">
        <v>7907507</v>
      </c>
      <c r="AC125" s="78">
        <v>152918844</v>
      </c>
      <c r="AD125" s="78">
        <v>8883163</v>
      </c>
      <c r="AE125" s="78">
        <v>182276</v>
      </c>
      <c r="AF125" s="78">
        <v>9065439</v>
      </c>
      <c r="AG125" s="78">
        <v>0</v>
      </c>
      <c r="AH125" s="78">
        <v>0</v>
      </c>
      <c r="AI125" s="78">
        <v>9065439</v>
      </c>
      <c r="AJ125" s="47"/>
      <c r="AK125" s="44">
        <v>38</v>
      </c>
      <c r="AL125" s="45" t="s">
        <v>238</v>
      </c>
      <c r="AM125" s="44">
        <v>2015</v>
      </c>
      <c r="AN125" s="89">
        <v>14864</v>
      </c>
      <c r="AO125" s="89">
        <v>55034</v>
      </c>
      <c r="AP125" s="89">
        <v>16242</v>
      </c>
      <c r="AQ125" s="89">
        <v>0.82569999999999999</v>
      </c>
      <c r="AR125" s="89">
        <v>14573</v>
      </c>
      <c r="AS125" s="89">
        <v>4301</v>
      </c>
      <c r="AT125" s="89">
        <v>126</v>
      </c>
      <c r="AU125" s="89">
        <v>67</v>
      </c>
      <c r="AV125" s="89">
        <v>0</v>
      </c>
      <c r="AW125" s="89">
        <v>0</v>
      </c>
      <c r="AY125" s="44">
        <v>38</v>
      </c>
      <c r="AZ125" s="45" t="s">
        <v>238</v>
      </c>
      <c r="BA125" s="44">
        <v>6010</v>
      </c>
      <c r="BB125" s="44">
        <v>2015</v>
      </c>
      <c r="BC125" s="89">
        <v>4230</v>
      </c>
      <c r="BD125"/>
      <c r="BE125" s="82"/>
      <c r="BF125" s="82"/>
      <c r="BG125" s="84"/>
      <c r="BH125" s="82"/>
      <c r="BI125" s="83"/>
      <c r="BK125" s="46"/>
      <c r="BL125" s="46"/>
      <c r="BM125" s="46"/>
      <c r="BN125" s="46"/>
      <c r="BO125" s="46"/>
      <c r="BP125" s="46"/>
      <c r="BQ125" s="46"/>
      <c r="BR125" s="46"/>
      <c r="BS125" s="46"/>
      <c r="BT125" s="46"/>
      <c r="BU125" s="46"/>
      <c r="BV125" s="46"/>
      <c r="BW125" s="46"/>
      <c r="BX125" s="46"/>
      <c r="BY125" s="46"/>
      <c r="BZ125" s="46"/>
      <c r="CA125" s="46"/>
      <c r="CB125" s="46"/>
      <c r="CC125" s="46"/>
      <c r="CD125" s="46"/>
      <c r="CE125" s="46"/>
      <c r="CF125" s="46"/>
      <c r="CG125" s="46"/>
      <c r="CH125" s="46"/>
      <c r="CI125" s="46"/>
    </row>
    <row r="126" spans="1:87" x14ac:dyDescent="0.3">
      <c r="A126" s="44">
        <v>39</v>
      </c>
      <c r="B126" s="45" t="s">
        <v>275</v>
      </c>
      <c r="C126" s="44">
        <v>2015</v>
      </c>
      <c r="D126" s="77">
        <v>994.16</v>
      </c>
      <c r="E126" s="78">
        <v>177623595</v>
      </c>
      <c r="F126" s="78">
        <v>311599451</v>
      </c>
      <c r="G126" s="78">
        <v>489223046</v>
      </c>
      <c r="H126" s="78">
        <v>299737427</v>
      </c>
      <c r="I126" s="78">
        <v>3018675</v>
      </c>
      <c r="J126" s="78">
        <v>0</v>
      </c>
      <c r="K126" s="78">
        <v>311288856</v>
      </c>
      <c r="L126" s="78">
        <v>177934190</v>
      </c>
      <c r="M126" s="78">
        <v>6228172</v>
      </c>
      <c r="N126" s="78">
        <v>1296396</v>
      </c>
      <c r="O126" s="78">
        <v>185458758</v>
      </c>
      <c r="P126" s="78">
        <v>80455467</v>
      </c>
      <c r="Q126" s="78">
        <v>19987502</v>
      </c>
      <c r="R126" s="78">
        <v>10751971</v>
      </c>
      <c r="S126" s="78">
        <v>29107672</v>
      </c>
      <c r="T126" s="78">
        <v>2286229</v>
      </c>
      <c r="U126" s="78">
        <v>14341326</v>
      </c>
      <c r="V126" s="78">
        <v>12526257</v>
      </c>
      <c r="W126" s="78">
        <v>3407528</v>
      </c>
      <c r="X126" s="78">
        <v>2071273</v>
      </c>
      <c r="Y126" s="78">
        <v>2376738</v>
      </c>
      <c r="Z126" s="78">
        <v>12854145</v>
      </c>
      <c r="AA126" s="78">
        <v>8532754</v>
      </c>
      <c r="AB126" s="78">
        <v>1205418</v>
      </c>
      <c r="AC126" s="78">
        <v>191371526</v>
      </c>
      <c r="AD126" s="78">
        <v>-5912768</v>
      </c>
      <c r="AE126" s="78">
        <v>5525730</v>
      </c>
      <c r="AF126" s="78">
        <v>-387038</v>
      </c>
      <c r="AG126" s="78">
        <v>0</v>
      </c>
      <c r="AH126" s="78">
        <v>0</v>
      </c>
      <c r="AI126" s="78">
        <v>-387038</v>
      </c>
      <c r="AJ126" s="47"/>
      <c r="AK126" s="44">
        <v>39</v>
      </c>
      <c r="AL126" s="45" t="s">
        <v>275</v>
      </c>
      <c r="AM126" s="44">
        <v>2015</v>
      </c>
      <c r="AN126" s="89">
        <v>15632</v>
      </c>
      <c r="AO126" s="89">
        <v>55041</v>
      </c>
      <c r="AP126" s="89">
        <v>18062</v>
      </c>
      <c r="AQ126" s="89">
        <v>0.69030000000000002</v>
      </c>
      <c r="AR126" s="89">
        <v>19984</v>
      </c>
      <c r="AS126" s="89">
        <v>6558</v>
      </c>
      <c r="AT126" s="89">
        <v>111</v>
      </c>
      <c r="AU126" s="89">
        <v>111</v>
      </c>
      <c r="AV126" s="89">
        <v>0</v>
      </c>
      <c r="AW126" s="89">
        <v>0</v>
      </c>
      <c r="AY126" s="44">
        <v>39</v>
      </c>
      <c r="AZ126" s="45" t="s">
        <v>275</v>
      </c>
      <c r="BA126" s="44">
        <v>6010</v>
      </c>
      <c r="BB126" s="44">
        <v>2015</v>
      </c>
      <c r="BC126" s="89">
        <v>1987</v>
      </c>
      <c r="BD126"/>
      <c r="BE126" s="82"/>
      <c r="BF126" s="82"/>
      <c r="BG126" s="84"/>
      <c r="BH126" s="82"/>
      <c r="BI126" s="83"/>
      <c r="BK126" s="46"/>
      <c r="BL126" s="46"/>
      <c r="BM126" s="46"/>
      <c r="BN126" s="46"/>
      <c r="BO126" s="46"/>
      <c r="BP126" s="46"/>
      <c r="BQ126" s="46"/>
      <c r="BR126" s="46"/>
      <c r="BS126" s="46"/>
      <c r="BT126" s="46"/>
      <c r="BU126" s="46"/>
      <c r="BV126" s="46"/>
      <c r="BW126" s="46"/>
      <c r="BX126" s="46"/>
      <c r="BY126" s="46"/>
      <c r="BZ126" s="46"/>
      <c r="CA126" s="46"/>
      <c r="CB126" s="46"/>
      <c r="CC126" s="46"/>
      <c r="CD126" s="46"/>
      <c r="CE126" s="46"/>
      <c r="CF126" s="46"/>
      <c r="CG126" s="46"/>
      <c r="CH126" s="46"/>
      <c r="CI126" s="46"/>
    </row>
    <row r="127" spans="1:87" x14ac:dyDescent="0.3">
      <c r="A127" s="44">
        <v>42</v>
      </c>
      <c r="B127" s="45" t="s">
        <v>297</v>
      </c>
      <c r="C127" s="44">
        <v>2015</v>
      </c>
      <c r="D127" s="77">
        <v>134.44</v>
      </c>
      <c r="E127" s="78">
        <v>14946342</v>
      </c>
      <c r="F127" s="78">
        <v>20071188</v>
      </c>
      <c r="G127" s="78">
        <v>35017530</v>
      </c>
      <c r="H127" s="78">
        <v>22267420</v>
      </c>
      <c r="I127" s="78">
        <v>3448819</v>
      </c>
      <c r="J127" s="78">
        <v>0</v>
      </c>
      <c r="K127" s="78">
        <v>25716239</v>
      </c>
      <c r="L127" s="78">
        <v>9301291</v>
      </c>
      <c r="M127" s="78">
        <v>191119</v>
      </c>
      <c r="N127" s="78">
        <v>0</v>
      </c>
      <c r="O127" s="78">
        <v>9492410</v>
      </c>
      <c r="P127" s="78">
        <v>11801505</v>
      </c>
      <c r="Q127" s="78">
        <v>2878082</v>
      </c>
      <c r="R127" s="78">
        <v>550298</v>
      </c>
      <c r="S127" s="78">
        <v>3241893</v>
      </c>
      <c r="T127" s="78">
        <v>477799</v>
      </c>
      <c r="U127" s="78">
        <v>162008</v>
      </c>
      <c r="V127" s="78">
        <v>1208646</v>
      </c>
      <c r="W127" s="78">
        <v>61350</v>
      </c>
      <c r="X127" s="78">
        <v>328364</v>
      </c>
      <c r="Y127" s="78">
        <v>104766</v>
      </c>
      <c r="Z127" s="78">
        <v>0</v>
      </c>
      <c r="AA127" s="78">
        <v>0</v>
      </c>
      <c r="AB127" s="78">
        <v>903804</v>
      </c>
      <c r="AC127" s="78">
        <v>21718515</v>
      </c>
      <c r="AD127" s="78">
        <v>-12226105</v>
      </c>
      <c r="AE127" s="78">
        <v>0</v>
      </c>
      <c r="AF127" s="78">
        <v>-12226105</v>
      </c>
      <c r="AG127" s="78">
        <v>0</v>
      </c>
      <c r="AH127" s="78">
        <v>0</v>
      </c>
      <c r="AI127" s="78">
        <v>-12226105</v>
      </c>
      <c r="AJ127" s="47"/>
      <c r="AK127" s="44">
        <v>42</v>
      </c>
      <c r="AL127" s="45" t="s">
        <v>297</v>
      </c>
      <c r="AM127" s="44">
        <v>2015</v>
      </c>
      <c r="AN127" s="89">
        <v>1048</v>
      </c>
      <c r="AO127" s="89">
        <v>2704</v>
      </c>
      <c r="AP127" s="89">
        <v>501</v>
      </c>
      <c r="AQ127" s="89">
        <v>2.0905</v>
      </c>
      <c r="AR127" s="89">
        <v>1154</v>
      </c>
      <c r="AS127" s="89">
        <v>214</v>
      </c>
      <c r="AT127" s="89">
        <v>30</v>
      </c>
      <c r="AU127" s="89">
        <v>30</v>
      </c>
      <c r="AV127" s="89">
        <v>0</v>
      </c>
      <c r="AW127" s="89">
        <v>0</v>
      </c>
      <c r="AY127" s="44">
        <v>42</v>
      </c>
      <c r="AZ127" s="45" t="s">
        <v>297</v>
      </c>
      <c r="BA127" s="44">
        <v>6010</v>
      </c>
      <c r="BB127" s="44">
        <v>2015</v>
      </c>
      <c r="BC127" s="89">
        <v>0</v>
      </c>
      <c r="BD127"/>
      <c r="BE127" s="82"/>
      <c r="BF127" s="82"/>
      <c r="BG127" s="84"/>
      <c r="BH127" s="82"/>
      <c r="BI127" s="83"/>
      <c r="BK127" s="46"/>
      <c r="BL127" s="46"/>
      <c r="BM127" s="46"/>
      <c r="BN127" s="46"/>
      <c r="BO127" s="46"/>
      <c r="BP127" s="46"/>
      <c r="BQ127" s="46"/>
      <c r="BR127" s="46"/>
      <c r="BS127" s="46"/>
      <c r="BT127" s="46"/>
      <c r="BU127" s="46"/>
      <c r="BV127" s="46"/>
      <c r="BW127" s="46"/>
      <c r="BX127" s="46"/>
      <c r="BY127" s="46"/>
      <c r="BZ127" s="46"/>
      <c r="CA127" s="46"/>
      <c r="CB127" s="46"/>
      <c r="CC127" s="46"/>
      <c r="CD127" s="46"/>
      <c r="CE127" s="46"/>
      <c r="CF127" s="46"/>
      <c r="CG127" s="46"/>
      <c r="CH127" s="46"/>
      <c r="CI127" s="46"/>
    </row>
    <row r="128" spans="1:87" x14ac:dyDescent="0.3">
      <c r="A128" s="44">
        <v>43</v>
      </c>
      <c r="B128" s="45" t="s">
        <v>224</v>
      </c>
      <c r="C128" s="44"/>
      <c r="D128" s="77"/>
      <c r="E128" s="78"/>
      <c r="F128" s="78"/>
      <c r="G128" s="78"/>
      <c r="H128" s="78"/>
      <c r="I128" s="78"/>
      <c r="J128" s="78"/>
      <c r="K128" s="78"/>
      <c r="L128" s="78"/>
      <c r="M128" s="78"/>
      <c r="N128" s="78"/>
      <c r="O128" s="78"/>
      <c r="P128" s="78"/>
      <c r="Q128" s="78"/>
      <c r="R128" s="78"/>
      <c r="S128" s="78"/>
      <c r="T128" s="78"/>
      <c r="U128" s="78"/>
      <c r="V128" s="78"/>
      <c r="W128" s="78"/>
      <c r="X128" s="78"/>
      <c r="Y128" s="78"/>
      <c r="Z128" s="78"/>
      <c r="AA128" s="78"/>
      <c r="AB128" s="78"/>
      <c r="AC128" s="78"/>
      <c r="AD128" s="78"/>
      <c r="AE128" s="78"/>
      <c r="AF128" s="78"/>
      <c r="AG128" s="78"/>
      <c r="AH128" s="78"/>
      <c r="AI128" s="78"/>
      <c r="AJ128" s="47"/>
      <c r="AK128" s="44">
        <v>43</v>
      </c>
      <c r="AL128" s="45" t="s">
        <v>224</v>
      </c>
      <c r="AM128" s="44"/>
      <c r="AN128" s="89"/>
      <c r="AO128" s="89"/>
      <c r="AP128" s="89"/>
      <c r="AQ128" s="89"/>
      <c r="AR128" s="89"/>
      <c r="AS128" s="89"/>
      <c r="AT128" s="89"/>
      <c r="AU128" s="89"/>
      <c r="AV128" s="89"/>
      <c r="AW128" s="89"/>
      <c r="AY128" s="44">
        <v>43</v>
      </c>
      <c r="AZ128" s="45" t="s">
        <v>224</v>
      </c>
      <c r="BA128" s="44"/>
      <c r="BB128" s="44"/>
      <c r="BC128" s="89"/>
      <c r="BD128"/>
      <c r="BE128" s="82"/>
      <c r="BF128" s="82"/>
      <c r="BG128" s="84"/>
      <c r="BH128" s="82"/>
      <c r="BI128" s="83"/>
      <c r="BK128" s="46"/>
      <c r="BL128" s="46"/>
      <c r="BM128" s="46"/>
      <c r="BN128" s="46"/>
      <c r="BO128" s="46"/>
      <c r="BP128" s="46"/>
      <c r="BQ128" s="46"/>
      <c r="BR128" s="46"/>
      <c r="BS128" s="46"/>
      <c r="BT128" s="46"/>
      <c r="BU128" s="46"/>
      <c r="BV128" s="46"/>
      <c r="BW128" s="46"/>
      <c r="BX128" s="46"/>
      <c r="BY128" s="46"/>
      <c r="BZ128" s="46"/>
      <c r="CA128" s="46"/>
      <c r="CB128" s="46"/>
      <c r="CC128" s="46"/>
      <c r="CD128" s="46"/>
      <c r="CE128" s="46"/>
      <c r="CF128" s="46"/>
      <c r="CG128" s="46"/>
      <c r="CH128" s="46"/>
      <c r="CI128" s="46"/>
    </row>
    <row r="129" spans="1:87" x14ac:dyDescent="0.3">
      <c r="A129" s="44">
        <v>45</v>
      </c>
      <c r="B129" s="45" t="s">
        <v>200</v>
      </c>
      <c r="C129" s="44">
        <v>2015</v>
      </c>
      <c r="D129" s="77">
        <v>142.18</v>
      </c>
      <c r="E129" s="78">
        <v>5261498</v>
      </c>
      <c r="F129" s="78">
        <v>14215508</v>
      </c>
      <c r="G129" s="78">
        <v>19477006</v>
      </c>
      <c r="H129" s="78">
        <v>4896013</v>
      </c>
      <c r="I129" s="78">
        <v>57605</v>
      </c>
      <c r="J129" s="78">
        <v>8511</v>
      </c>
      <c r="K129" s="78">
        <v>5359782</v>
      </c>
      <c r="L129" s="78">
        <v>14117224</v>
      </c>
      <c r="M129" s="78">
        <v>1078871</v>
      </c>
      <c r="N129" s="78">
        <v>449251</v>
      </c>
      <c r="O129" s="78">
        <v>15645346</v>
      </c>
      <c r="P129" s="78">
        <v>7076760</v>
      </c>
      <c r="Q129" s="78">
        <v>1728142</v>
      </c>
      <c r="R129" s="78">
        <v>2817777</v>
      </c>
      <c r="S129" s="78">
        <v>1324870</v>
      </c>
      <c r="T129" s="78">
        <v>201835</v>
      </c>
      <c r="U129" s="78">
        <v>960305</v>
      </c>
      <c r="V129" s="78">
        <v>1285132</v>
      </c>
      <c r="W129" s="78">
        <v>188605</v>
      </c>
      <c r="X129" s="78">
        <v>182201</v>
      </c>
      <c r="Y129" s="78">
        <v>40945</v>
      </c>
      <c r="Z129" s="78">
        <v>776603</v>
      </c>
      <c r="AA129" s="78">
        <v>397653</v>
      </c>
      <c r="AB129" s="78">
        <v>191543</v>
      </c>
      <c r="AC129" s="78">
        <v>16774718</v>
      </c>
      <c r="AD129" s="78">
        <v>-1129372</v>
      </c>
      <c r="AE129" s="78">
        <v>1521467</v>
      </c>
      <c r="AF129" s="78">
        <v>392095</v>
      </c>
      <c r="AG129" s="78">
        <v>0</v>
      </c>
      <c r="AH129" s="78">
        <v>0</v>
      </c>
      <c r="AI129" s="78">
        <v>392095</v>
      </c>
      <c r="AJ129" s="47"/>
      <c r="AK129" s="44">
        <v>45</v>
      </c>
      <c r="AL129" s="45" t="s">
        <v>200</v>
      </c>
      <c r="AM129" s="44">
        <v>2015</v>
      </c>
      <c r="AN129" s="80">
        <v>870</v>
      </c>
      <c r="AO129" s="80">
        <v>3291</v>
      </c>
      <c r="AP129" s="80">
        <v>1197</v>
      </c>
      <c r="AQ129" s="81">
        <v>0.72740000000000005</v>
      </c>
      <c r="AR129" s="80">
        <v>341</v>
      </c>
      <c r="AS129" s="80">
        <v>124</v>
      </c>
      <c r="AT129" s="80">
        <v>69</v>
      </c>
      <c r="AU129" s="80">
        <v>69</v>
      </c>
      <c r="AV129" s="80">
        <v>12</v>
      </c>
      <c r="AW129" s="80">
        <v>0</v>
      </c>
      <c r="AY129" s="44">
        <v>45</v>
      </c>
      <c r="AZ129" s="45" t="s">
        <v>200</v>
      </c>
      <c r="BA129" s="44">
        <v>6010</v>
      </c>
      <c r="BB129" s="44">
        <v>2015</v>
      </c>
      <c r="BC129" s="89">
        <v>0</v>
      </c>
      <c r="BD129"/>
      <c r="BE129" s="82"/>
      <c r="BF129" s="82"/>
      <c r="BG129" s="84"/>
      <c r="BH129" s="82"/>
      <c r="BI129" s="83"/>
      <c r="BK129" s="46"/>
      <c r="BL129" s="46"/>
      <c r="BM129" s="46"/>
      <c r="BN129" s="46"/>
      <c r="BO129" s="46"/>
      <c r="BP129" s="46"/>
      <c r="BQ129" s="46"/>
      <c r="BR129" s="46"/>
      <c r="BS129" s="46"/>
      <c r="BT129" s="46"/>
      <c r="BU129" s="46"/>
      <c r="BV129" s="46"/>
      <c r="BW129" s="46"/>
      <c r="BX129" s="46"/>
      <c r="BY129" s="46"/>
      <c r="BZ129" s="46"/>
      <c r="CA129" s="46"/>
      <c r="CB129" s="46"/>
      <c r="CC129" s="46"/>
      <c r="CD129" s="46"/>
      <c r="CE129" s="46"/>
      <c r="CF129" s="46"/>
      <c r="CG129" s="46"/>
      <c r="CH129" s="46"/>
      <c r="CI129" s="46"/>
    </row>
    <row r="130" spans="1:87" x14ac:dyDescent="0.3">
      <c r="A130" s="44">
        <v>46</v>
      </c>
      <c r="B130" s="45" t="s">
        <v>255</v>
      </c>
      <c r="C130" s="44">
        <v>2015</v>
      </c>
      <c r="D130" s="77">
        <v>239.21</v>
      </c>
      <c r="E130" s="78">
        <v>26143340</v>
      </c>
      <c r="F130" s="78">
        <v>65136989</v>
      </c>
      <c r="G130" s="78">
        <v>91280329</v>
      </c>
      <c r="H130" s="78">
        <v>43671988</v>
      </c>
      <c r="I130" s="78">
        <v>1391827</v>
      </c>
      <c r="J130" s="78">
        <v>674287</v>
      </c>
      <c r="K130" s="78">
        <v>48361810</v>
      </c>
      <c r="L130" s="78">
        <v>42918519</v>
      </c>
      <c r="M130" s="78">
        <v>175705</v>
      </c>
      <c r="N130" s="78">
        <v>762583</v>
      </c>
      <c r="O130" s="78">
        <v>43856807</v>
      </c>
      <c r="P130" s="78">
        <v>19573766</v>
      </c>
      <c r="Q130" s="78">
        <v>3202052</v>
      </c>
      <c r="R130" s="78">
        <v>6403831</v>
      </c>
      <c r="S130" s="78">
        <v>3904007</v>
      </c>
      <c r="T130" s="78">
        <v>472512</v>
      </c>
      <c r="U130" s="78">
        <v>3671812</v>
      </c>
      <c r="V130" s="78">
        <v>1220902</v>
      </c>
      <c r="W130" s="78">
        <v>1725839</v>
      </c>
      <c r="X130" s="78">
        <v>482824</v>
      </c>
      <c r="Y130" s="78">
        <v>293818</v>
      </c>
      <c r="Z130" s="78">
        <v>0</v>
      </c>
      <c r="AA130" s="78">
        <v>2623708</v>
      </c>
      <c r="AB130" s="78">
        <v>752974</v>
      </c>
      <c r="AC130" s="78">
        <v>41704337</v>
      </c>
      <c r="AD130" s="78">
        <v>2152470</v>
      </c>
      <c r="AE130" s="78">
        <v>1598596</v>
      </c>
      <c r="AF130" s="78">
        <v>3751066</v>
      </c>
      <c r="AG130" s="78">
        <v>0</v>
      </c>
      <c r="AH130" s="78">
        <v>0</v>
      </c>
      <c r="AI130" s="78">
        <v>3751066</v>
      </c>
      <c r="AJ130" s="47"/>
      <c r="AK130" s="44">
        <v>46</v>
      </c>
      <c r="AL130" s="45" t="s">
        <v>255</v>
      </c>
      <c r="AM130" s="44">
        <v>2015</v>
      </c>
      <c r="AN130" s="80">
        <v>2267</v>
      </c>
      <c r="AO130" s="80">
        <v>7035</v>
      </c>
      <c r="AP130" s="80">
        <v>2926</v>
      </c>
      <c r="AQ130" s="81">
        <v>0.55820000000000003</v>
      </c>
      <c r="AR130" s="80">
        <v>2015</v>
      </c>
      <c r="AS130" s="80">
        <v>838</v>
      </c>
      <c r="AT130" s="80">
        <v>25</v>
      </c>
      <c r="AU130" s="80">
        <v>25</v>
      </c>
      <c r="AV130" s="80">
        <v>0</v>
      </c>
      <c r="AW130" s="80">
        <v>0</v>
      </c>
      <c r="AY130" s="44">
        <v>46</v>
      </c>
      <c r="AZ130" s="45" t="s">
        <v>255</v>
      </c>
      <c r="BA130" s="44">
        <v>6010</v>
      </c>
      <c r="BB130" s="44">
        <v>2015</v>
      </c>
      <c r="BC130" s="89">
        <v>0</v>
      </c>
      <c r="BD130"/>
      <c r="BE130" s="82"/>
      <c r="BF130" s="82"/>
      <c r="BG130" s="84"/>
      <c r="BH130" s="82"/>
      <c r="BI130" s="83"/>
      <c r="BK130" s="46"/>
      <c r="BL130" s="46"/>
      <c r="BM130" s="46"/>
      <c r="BN130" s="46"/>
      <c r="BO130" s="46"/>
      <c r="BP130" s="46"/>
      <c r="BQ130" s="46"/>
      <c r="BR130" s="46"/>
      <c r="BS130" s="46"/>
      <c r="BT130" s="46"/>
      <c r="BU130" s="46"/>
      <c r="BV130" s="46"/>
      <c r="BW130" s="46"/>
      <c r="BX130" s="46"/>
      <c r="BY130" s="46"/>
      <c r="BZ130" s="46"/>
      <c r="CA130" s="46"/>
      <c r="CB130" s="46"/>
      <c r="CC130" s="46"/>
      <c r="CD130" s="46"/>
      <c r="CE130" s="46"/>
      <c r="CF130" s="46"/>
      <c r="CG130" s="46"/>
      <c r="CH130" s="46"/>
      <c r="CI130" s="46"/>
    </row>
    <row r="131" spans="1:87" x14ac:dyDescent="0.3">
      <c r="A131" s="44">
        <v>50</v>
      </c>
      <c r="B131" s="45" t="s">
        <v>276</v>
      </c>
      <c r="C131" s="44">
        <v>2015</v>
      </c>
      <c r="D131" s="77">
        <v>634.76</v>
      </c>
      <c r="E131" s="78">
        <v>180709084</v>
      </c>
      <c r="F131" s="78">
        <v>227830505</v>
      </c>
      <c r="G131" s="78">
        <v>408539589</v>
      </c>
      <c r="H131" s="78">
        <v>242001026</v>
      </c>
      <c r="I131" s="78">
        <v>6226551</v>
      </c>
      <c r="J131" s="78">
        <v>3336775</v>
      </c>
      <c r="K131" s="78">
        <v>252605165</v>
      </c>
      <c r="L131" s="78">
        <v>155934424</v>
      </c>
      <c r="M131" s="78">
        <v>3988435</v>
      </c>
      <c r="N131" s="78">
        <v>0</v>
      </c>
      <c r="O131" s="78">
        <v>159922859</v>
      </c>
      <c r="P131" s="78">
        <v>49727021</v>
      </c>
      <c r="Q131" s="78">
        <v>4145286</v>
      </c>
      <c r="R131" s="78">
        <v>3055049</v>
      </c>
      <c r="S131" s="78">
        <v>34293551</v>
      </c>
      <c r="T131" s="78">
        <v>1262880</v>
      </c>
      <c r="U131" s="78">
        <v>7560501</v>
      </c>
      <c r="V131" s="78">
        <v>7188650</v>
      </c>
      <c r="W131" s="78">
        <v>912689</v>
      </c>
      <c r="X131" s="78">
        <v>121389</v>
      </c>
      <c r="Y131" s="78">
        <v>5709909</v>
      </c>
      <c r="Z131" s="78">
        <v>984629</v>
      </c>
      <c r="AA131" s="78">
        <v>1040813</v>
      </c>
      <c r="AB131" s="78">
        <v>48408750</v>
      </c>
      <c r="AC131" s="78">
        <v>163370304</v>
      </c>
      <c r="AD131" s="78">
        <v>-3447445</v>
      </c>
      <c r="AE131" s="78">
        <v>-2730856</v>
      </c>
      <c r="AF131" s="78">
        <v>-6178301</v>
      </c>
      <c r="AG131" s="78">
        <v>0</v>
      </c>
      <c r="AH131" s="78">
        <v>0</v>
      </c>
      <c r="AI131" s="78">
        <v>-6178301</v>
      </c>
      <c r="AJ131" s="47"/>
      <c r="AK131" s="44">
        <v>50</v>
      </c>
      <c r="AL131" s="45" t="s">
        <v>276</v>
      </c>
      <c r="AM131" s="44">
        <v>2015</v>
      </c>
      <c r="AN131" s="89">
        <v>13181</v>
      </c>
      <c r="AO131" s="89">
        <v>35392</v>
      </c>
      <c r="AP131" s="89">
        <v>9977</v>
      </c>
      <c r="AQ131" s="89">
        <v>1.1715</v>
      </c>
      <c r="AR131" s="89">
        <v>15655</v>
      </c>
      <c r="AS131" s="89">
        <v>4413</v>
      </c>
      <c r="AT131" s="89">
        <v>142</v>
      </c>
      <c r="AU131" s="89">
        <v>80</v>
      </c>
      <c r="AV131" s="89">
        <v>0</v>
      </c>
      <c r="AW131" s="89">
        <v>0</v>
      </c>
      <c r="AY131" s="44">
        <v>50</v>
      </c>
      <c r="AZ131" s="45" t="s">
        <v>276</v>
      </c>
      <c r="BA131" s="44">
        <v>6010</v>
      </c>
      <c r="BB131" s="44">
        <v>2015</v>
      </c>
      <c r="BC131" s="89">
        <v>3080</v>
      </c>
      <c r="BD131"/>
      <c r="BE131" s="82"/>
      <c r="BF131" s="82"/>
      <c r="BG131" s="84"/>
      <c r="BH131" s="82"/>
      <c r="BI131" s="83"/>
      <c r="BK131" s="46"/>
      <c r="BL131" s="46"/>
      <c r="BM131" s="46"/>
      <c r="BN131" s="46"/>
      <c r="BO131" s="46"/>
      <c r="BP131" s="46"/>
      <c r="BQ131" s="46"/>
      <c r="BR131" s="46"/>
      <c r="BS131" s="46"/>
      <c r="BT131" s="46"/>
      <c r="BU131" s="46"/>
      <c r="BV131" s="46"/>
      <c r="BW131" s="46"/>
      <c r="BX131" s="46"/>
      <c r="BY131" s="46"/>
      <c r="BZ131" s="46"/>
      <c r="CA131" s="46"/>
      <c r="CB131" s="46"/>
      <c r="CC131" s="46"/>
      <c r="CD131" s="46"/>
      <c r="CE131" s="46"/>
      <c r="CF131" s="46"/>
      <c r="CG131" s="46"/>
      <c r="CH131" s="46"/>
      <c r="CI131" s="46"/>
    </row>
    <row r="132" spans="1:87" x14ac:dyDescent="0.3">
      <c r="A132" s="44">
        <v>54</v>
      </c>
      <c r="B132" s="45" t="s">
        <v>203</v>
      </c>
      <c r="C132" s="44">
        <v>2015</v>
      </c>
      <c r="D132" s="77">
        <v>203.67</v>
      </c>
      <c r="E132" s="78">
        <v>9552865</v>
      </c>
      <c r="F132" s="78">
        <v>30402184</v>
      </c>
      <c r="G132" s="78">
        <v>39955049</v>
      </c>
      <c r="H132" s="78">
        <v>17265142</v>
      </c>
      <c r="I132" s="78">
        <v>180274</v>
      </c>
      <c r="J132" s="78">
        <v>-25363</v>
      </c>
      <c r="K132" s="78">
        <v>17707980</v>
      </c>
      <c r="L132" s="78">
        <v>22247069</v>
      </c>
      <c r="M132" s="78">
        <v>2924695</v>
      </c>
      <c r="N132" s="78">
        <v>499473</v>
      </c>
      <c r="O132" s="78">
        <v>25671237</v>
      </c>
      <c r="P132" s="78">
        <v>12390591</v>
      </c>
      <c r="Q132" s="78">
        <v>3797318</v>
      </c>
      <c r="R132" s="78">
        <v>3442407</v>
      </c>
      <c r="S132" s="78">
        <v>2586546</v>
      </c>
      <c r="T132" s="78">
        <v>396348</v>
      </c>
      <c r="U132" s="78">
        <v>1314570</v>
      </c>
      <c r="V132" s="78">
        <v>1855229</v>
      </c>
      <c r="W132" s="78">
        <v>88451</v>
      </c>
      <c r="X132" s="78">
        <v>233974</v>
      </c>
      <c r="Y132" s="78">
        <v>221447</v>
      </c>
      <c r="Z132" s="78">
        <v>343696</v>
      </c>
      <c r="AA132" s="78">
        <v>287927</v>
      </c>
      <c r="AB132" s="78">
        <v>690110</v>
      </c>
      <c r="AC132" s="78">
        <v>27360687</v>
      </c>
      <c r="AD132" s="78">
        <v>-1689450</v>
      </c>
      <c r="AE132" s="78">
        <v>87582</v>
      </c>
      <c r="AF132" s="78">
        <v>-1601868</v>
      </c>
      <c r="AG132" s="78">
        <v>99912</v>
      </c>
      <c r="AH132" s="78">
        <v>0</v>
      </c>
      <c r="AI132" s="78">
        <v>-1501956</v>
      </c>
      <c r="AJ132" s="47"/>
      <c r="AK132" s="44">
        <v>54</v>
      </c>
      <c r="AL132" s="45" t="s">
        <v>203</v>
      </c>
      <c r="AM132" s="44">
        <v>2015</v>
      </c>
      <c r="AN132" s="89">
        <v>1304</v>
      </c>
      <c r="AO132" s="89">
        <v>5543</v>
      </c>
      <c r="AP132" s="89">
        <v>1772</v>
      </c>
      <c r="AQ132" s="89">
        <v>0.60829999999999995</v>
      </c>
      <c r="AR132" s="89">
        <v>926</v>
      </c>
      <c r="AS132" s="89">
        <v>296</v>
      </c>
      <c r="AT132" s="89">
        <v>45</v>
      </c>
      <c r="AU132" s="89">
        <v>45</v>
      </c>
      <c r="AV132" s="89">
        <v>20</v>
      </c>
      <c r="AW132" s="89">
        <v>0</v>
      </c>
      <c r="AY132" s="44">
        <v>54</v>
      </c>
      <c r="AZ132" s="45" t="s">
        <v>203</v>
      </c>
      <c r="BA132" s="44">
        <v>6010</v>
      </c>
      <c r="BB132" s="44">
        <v>2015</v>
      </c>
      <c r="BC132" s="89">
        <v>0</v>
      </c>
      <c r="BD132"/>
      <c r="BE132" s="82"/>
      <c r="BF132" s="82"/>
      <c r="BG132" s="84"/>
      <c r="BH132" s="82"/>
      <c r="BI132" s="83"/>
      <c r="BK132" s="46"/>
      <c r="BL132" s="46"/>
      <c r="BM132" s="46"/>
      <c r="BN132" s="46"/>
      <c r="BO132" s="46"/>
      <c r="BP132" s="46"/>
      <c r="BQ132" s="46"/>
      <c r="BR132" s="46"/>
      <c r="BS132" s="46"/>
      <c r="BT132" s="46"/>
      <c r="BU132" s="46"/>
      <c r="BV132" s="46"/>
      <c r="BW132" s="46"/>
      <c r="BX132" s="46"/>
      <c r="BY132" s="46"/>
      <c r="BZ132" s="46"/>
      <c r="CA132" s="46"/>
      <c r="CB132" s="46"/>
      <c r="CC132" s="46"/>
      <c r="CD132" s="46"/>
      <c r="CE132" s="46"/>
      <c r="CF132" s="46"/>
      <c r="CG132" s="46"/>
      <c r="CH132" s="46"/>
      <c r="CI132" s="46"/>
    </row>
    <row r="133" spans="1:87" x14ac:dyDescent="0.3">
      <c r="A133" s="44">
        <v>56</v>
      </c>
      <c r="B133" s="45" t="s">
        <v>227</v>
      </c>
      <c r="C133" s="44">
        <v>2015</v>
      </c>
      <c r="D133" s="77">
        <v>133.24</v>
      </c>
      <c r="E133" s="78">
        <v>3523027</v>
      </c>
      <c r="F133" s="78">
        <v>21160998</v>
      </c>
      <c r="G133" s="78">
        <v>24684025</v>
      </c>
      <c r="H133" s="78">
        <v>6791672</v>
      </c>
      <c r="I133" s="78">
        <v>376337</v>
      </c>
      <c r="J133" s="78">
        <v>165763</v>
      </c>
      <c r="K133" s="78">
        <v>7864013</v>
      </c>
      <c r="L133" s="78">
        <v>16820012</v>
      </c>
      <c r="M133" s="78">
        <v>163945</v>
      </c>
      <c r="N133" s="78">
        <v>1289467</v>
      </c>
      <c r="O133" s="78">
        <v>18273424</v>
      </c>
      <c r="P133" s="78">
        <v>9980716</v>
      </c>
      <c r="Q133" s="78">
        <v>3036051</v>
      </c>
      <c r="R133" s="78">
        <v>1022672</v>
      </c>
      <c r="S133" s="78">
        <v>1373220</v>
      </c>
      <c r="T133" s="78">
        <v>290405</v>
      </c>
      <c r="U133" s="78">
        <v>1301582</v>
      </c>
      <c r="V133" s="78">
        <v>897249</v>
      </c>
      <c r="W133" s="78">
        <v>85722</v>
      </c>
      <c r="X133" s="78">
        <v>114334</v>
      </c>
      <c r="Y133" s="78">
        <v>119984</v>
      </c>
      <c r="Z133" s="78">
        <v>103421</v>
      </c>
      <c r="AA133" s="78">
        <v>530241</v>
      </c>
      <c r="AB133" s="78">
        <v>312228</v>
      </c>
      <c r="AC133" s="78">
        <v>18637584</v>
      </c>
      <c r="AD133" s="78">
        <v>-364160</v>
      </c>
      <c r="AE133" s="78">
        <v>0</v>
      </c>
      <c r="AF133" s="78">
        <v>-364160</v>
      </c>
      <c r="AG133" s="78">
        <v>0</v>
      </c>
      <c r="AH133" s="78">
        <v>0</v>
      </c>
      <c r="AI133" s="78">
        <v>-364160</v>
      </c>
      <c r="AJ133" s="47"/>
      <c r="AK133" s="44">
        <v>56</v>
      </c>
      <c r="AL133" s="45" t="s">
        <v>227</v>
      </c>
      <c r="AM133" s="44">
        <v>2015</v>
      </c>
      <c r="AN133" s="89">
        <v>1121</v>
      </c>
      <c r="AO133" s="89">
        <v>5549</v>
      </c>
      <c r="AP133" s="89">
        <v>1752</v>
      </c>
      <c r="AQ133" s="89">
        <v>0.64019999999999999</v>
      </c>
      <c r="AR133" s="89">
        <v>792</v>
      </c>
      <c r="AS133" s="89">
        <v>250</v>
      </c>
      <c r="AT133" s="89">
        <v>26</v>
      </c>
      <c r="AU133" s="89">
        <v>10</v>
      </c>
      <c r="AV133" s="89">
        <v>0</v>
      </c>
      <c r="AW133" s="89">
        <v>0</v>
      </c>
      <c r="AY133" s="44">
        <v>56</v>
      </c>
      <c r="AZ133" s="45" t="s">
        <v>227</v>
      </c>
      <c r="BA133" s="44">
        <v>6010</v>
      </c>
      <c r="BB133" s="44">
        <v>2015</v>
      </c>
      <c r="BC133" s="89">
        <v>0</v>
      </c>
      <c r="BD133"/>
      <c r="BE133" s="82"/>
      <c r="BF133" s="82"/>
      <c r="BG133" s="84"/>
      <c r="BH133" s="82"/>
      <c r="BI133" s="83"/>
      <c r="BK133" s="46"/>
      <c r="BL133" s="46"/>
      <c r="BM133" s="46"/>
      <c r="BN133" s="46"/>
      <c r="BO133" s="46"/>
      <c r="BP133" s="46"/>
      <c r="BQ133" s="46"/>
      <c r="BR133" s="46"/>
      <c r="BS133" s="46"/>
      <c r="BT133" s="46"/>
      <c r="BU133" s="46"/>
      <c r="BV133" s="46"/>
      <c r="BW133" s="46"/>
      <c r="BX133" s="46"/>
      <c r="BY133" s="46"/>
      <c r="BZ133" s="46"/>
      <c r="CA133" s="46"/>
      <c r="CB133" s="46"/>
      <c r="CC133" s="46"/>
      <c r="CD133" s="46"/>
      <c r="CE133" s="46"/>
      <c r="CF133" s="46"/>
      <c r="CG133" s="46"/>
      <c r="CH133" s="46"/>
      <c r="CI133" s="46"/>
    </row>
    <row r="134" spans="1:87" x14ac:dyDescent="0.3">
      <c r="A134" s="44">
        <v>58</v>
      </c>
      <c r="B134" s="45" t="s">
        <v>298</v>
      </c>
      <c r="C134" s="44">
        <v>2015</v>
      </c>
      <c r="D134" s="77">
        <v>1893.71</v>
      </c>
      <c r="E134" s="78">
        <v>329719267</v>
      </c>
      <c r="F134" s="78">
        <v>609437462</v>
      </c>
      <c r="G134" s="78">
        <v>939156729</v>
      </c>
      <c r="H134" s="78">
        <v>530844216</v>
      </c>
      <c r="I134" s="78">
        <v>7466519</v>
      </c>
      <c r="J134" s="78">
        <v>4580205</v>
      </c>
      <c r="K134" s="78">
        <v>546336773</v>
      </c>
      <c r="L134" s="78">
        <v>392819956</v>
      </c>
      <c r="M134" s="78">
        <v>12101160</v>
      </c>
      <c r="N134" s="78">
        <v>0</v>
      </c>
      <c r="O134" s="78">
        <v>404921116</v>
      </c>
      <c r="P134" s="78">
        <v>152474076</v>
      </c>
      <c r="Q134" s="78">
        <v>47777730</v>
      </c>
      <c r="R134" s="78">
        <v>39630657</v>
      </c>
      <c r="S134" s="78">
        <v>61443490</v>
      </c>
      <c r="T134" s="78">
        <v>2814646</v>
      </c>
      <c r="U134" s="78">
        <v>44038628</v>
      </c>
      <c r="V134" s="78">
        <v>16492547</v>
      </c>
      <c r="W134" s="78">
        <v>2702811</v>
      </c>
      <c r="X134" s="78">
        <v>2135754</v>
      </c>
      <c r="Y134" s="78">
        <v>11068557</v>
      </c>
      <c r="Z134" s="78">
        <v>2148752</v>
      </c>
      <c r="AA134" s="78">
        <v>3445833</v>
      </c>
      <c r="AB134" s="78">
        <v>8980545</v>
      </c>
      <c r="AC134" s="78">
        <v>391708193</v>
      </c>
      <c r="AD134" s="78">
        <v>13212923</v>
      </c>
      <c r="AE134" s="78">
        <v>-1307995</v>
      </c>
      <c r="AF134" s="78">
        <v>11904928</v>
      </c>
      <c r="AG134" s="78">
        <v>0</v>
      </c>
      <c r="AH134" s="78">
        <v>0</v>
      </c>
      <c r="AI134" s="78">
        <v>11904928</v>
      </c>
      <c r="AJ134" s="47"/>
      <c r="AK134" s="44">
        <v>58</v>
      </c>
      <c r="AL134" s="45" t="s">
        <v>298</v>
      </c>
      <c r="AM134" s="44">
        <v>2015</v>
      </c>
      <c r="AN134" s="89">
        <v>33577</v>
      </c>
      <c r="AO134" s="89">
        <v>126666</v>
      </c>
      <c r="AP134" s="89">
        <v>34061</v>
      </c>
      <c r="AQ134" s="89">
        <v>0.80049999999999999</v>
      </c>
      <c r="AR134" s="89">
        <v>44470</v>
      </c>
      <c r="AS134" s="89">
        <v>11958</v>
      </c>
      <c r="AT134" s="89">
        <v>226</v>
      </c>
      <c r="AU134" s="89">
        <v>238</v>
      </c>
      <c r="AV134" s="89">
        <v>0</v>
      </c>
      <c r="AW134" s="89">
        <v>0</v>
      </c>
      <c r="AY134" s="44">
        <v>58</v>
      </c>
      <c r="AZ134" s="45" t="s">
        <v>298</v>
      </c>
      <c r="BA134" s="44">
        <v>6010</v>
      </c>
      <c r="BB134" s="44">
        <v>2015</v>
      </c>
      <c r="BC134" s="89">
        <v>5924</v>
      </c>
      <c r="BD134"/>
      <c r="BE134" s="82"/>
      <c r="BF134" s="82"/>
      <c r="BG134" s="84"/>
      <c r="BH134" s="82"/>
      <c r="BI134" s="83"/>
      <c r="BK134" s="46"/>
      <c r="BL134" s="46"/>
      <c r="BM134" s="46"/>
      <c r="BN134" s="46"/>
      <c r="BO134" s="46"/>
      <c r="BP134" s="46"/>
      <c r="BQ134" s="46"/>
      <c r="BR134" s="46"/>
      <c r="BS134" s="46"/>
      <c r="BT134" s="46"/>
      <c r="BU134" s="46"/>
      <c r="BV134" s="46"/>
      <c r="BW134" s="46"/>
      <c r="BX134" s="46"/>
      <c r="BY134" s="46"/>
      <c r="BZ134" s="46"/>
      <c r="CA134" s="46"/>
      <c r="CB134" s="46"/>
      <c r="CC134" s="46"/>
      <c r="CD134" s="46"/>
      <c r="CE134" s="46"/>
      <c r="CF134" s="46"/>
      <c r="CG134" s="46"/>
      <c r="CH134" s="46"/>
      <c r="CI134" s="46"/>
    </row>
    <row r="135" spans="1:87" x14ac:dyDescent="0.3">
      <c r="A135" s="44">
        <v>63</v>
      </c>
      <c r="B135" s="45" t="s">
        <v>205</v>
      </c>
      <c r="C135" s="44">
        <v>2015</v>
      </c>
      <c r="D135" s="77">
        <v>621.17999999999995</v>
      </c>
      <c r="E135" s="78">
        <v>116980540</v>
      </c>
      <c r="F135" s="78">
        <v>260024111</v>
      </c>
      <c r="G135" s="78">
        <v>377004651</v>
      </c>
      <c r="H135" s="78">
        <v>257811597</v>
      </c>
      <c r="I135" s="78">
        <v>1383763</v>
      </c>
      <c r="J135" s="78">
        <v>9917157</v>
      </c>
      <c r="K135" s="78">
        <v>277364430</v>
      </c>
      <c r="L135" s="78">
        <v>99640221</v>
      </c>
      <c r="M135" s="78">
        <v>628515</v>
      </c>
      <c r="N135" s="78">
        <v>0</v>
      </c>
      <c r="O135" s="78">
        <v>100268736</v>
      </c>
      <c r="P135" s="78">
        <v>39812936</v>
      </c>
      <c r="Q135" s="78">
        <v>14526112</v>
      </c>
      <c r="R135" s="78">
        <v>12369581</v>
      </c>
      <c r="S135" s="78">
        <v>11063849</v>
      </c>
      <c r="T135" s="78">
        <v>963149</v>
      </c>
      <c r="U135" s="78">
        <v>11160483</v>
      </c>
      <c r="V135" s="78">
        <v>4604508</v>
      </c>
      <c r="W135" s="78">
        <v>897479</v>
      </c>
      <c r="X135" s="78">
        <v>758302</v>
      </c>
      <c r="Y135" s="78">
        <v>1495028</v>
      </c>
      <c r="Z135" s="78">
        <v>1778010</v>
      </c>
      <c r="AA135" s="78">
        <v>8251913</v>
      </c>
      <c r="AB135" s="78">
        <v>1248661</v>
      </c>
      <c r="AC135" s="78">
        <v>100678098</v>
      </c>
      <c r="AD135" s="78">
        <v>-409362</v>
      </c>
      <c r="AE135" s="78">
        <v>912033</v>
      </c>
      <c r="AF135" s="78">
        <v>502671</v>
      </c>
      <c r="AG135" s="78">
        <v>0</v>
      </c>
      <c r="AH135" s="78">
        <v>0</v>
      </c>
      <c r="AI135" s="78">
        <v>502671</v>
      </c>
      <c r="AJ135" s="47"/>
      <c r="AK135" s="44">
        <v>63</v>
      </c>
      <c r="AL135" s="45" t="s">
        <v>205</v>
      </c>
      <c r="AM135" s="44">
        <v>2015</v>
      </c>
      <c r="AN135" s="89">
        <v>10489</v>
      </c>
      <c r="AO135" s="89">
        <v>34694</v>
      </c>
      <c r="AP135" s="89">
        <v>10925</v>
      </c>
      <c r="AQ135" s="89">
        <v>0.76380000000000003</v>
      </c>
      <c r="AR135" s="89">
        <v>10054</v>
      </c>
      <c r="AS135" s="89">
        <v>3166</v>
      </c>
      <c r="AT135" s="89">
        <v>140</v>
      </c>
      <c r="AU135" s="89">
        <v>105</v>
      </c>
      <c r="AV135" s="89">
        <v>0</v>
      </c>
      <c r="AW135" s="89">
        <v>26</v>
      </c>
      <c r="AY135" s="44">
        <v>63</v>
      </c>
      <c r="AZ135" s="45" t="s">
        <v>205</v>
      </c>
      <c r="BA135" s="44">
        <v>6010</v>
      </c>
      <c r="BB135" s="44">
        <v>2015</v>
      </c>
      <c r="BC135" s="89">
        <v>1570</v>
      </c>
      <c r="BD135"/>
      <c r="BE135" s="82"/>
      <c r="BF135" s="82"/>
      <c r="BG135" s="84"/>
      <c r="BH135" s="82"/>
      <c r="BI135" s="83"/>
      <c r="BK135" s="46"/>
      <c r="BL135" s="46"/>
      <c r="BM135" s="46"/>
      <c r="BN135" s="46"/>
      <c r="BO135" s="46"/>
      <c r="BP135" s="46"/>
      <c r="BQ135" s="46"/>
      <c r="BR135" s="46"/>
      <c r="BS135" s="46"/>
      <c r="BT135" s="46"/>
      <c r="BU135" s="46"/>
      <c r="BV135" s="46"/>
      <c r="BW135" s="46"/>
      <c r="BX135" s="46"/>
      <c r="BY135" s="46"/>
      <c r="BZ135" s="46"/>
      <c r="CA135" s="46"/>
      <c r="CB135" s="46"/>
      <c r="CC135" s="46"/>
      <c r="CD135" s="46"/>
      <c r="CE135" s="46"/>
      <c r="CF135" s="46"/>
      <c r="CG135" s="46"/>
      <c r="CH135" s="46"/>
      <c r="CI135" s="46"/>
    </row>
    <row r="136" spans="1:87" x14ac:dyDescent="0.3">
      <c r="A136" s="44">
        <v>78</v>
      </c>
      <c r="B136" s="45" t="s">
        <v>277</v>
      </c>
      <c r="C136" s="44">
        <v>2015</v>
      </c>
      <c r="D136" s="77">
        <v>431.52</v>
      </c>
      <c r="E136" s="78">
        <v>70665142</v>
      </c>
      <c r="F136" s="78">
        <v>115582997</v>
      </c>
      <c r="G136" s="78">
        <v>186248139</v>
      </c>
      <c r="H136" s="78">
        <v>106659564</v>
      </c>
      <c r="I136" s="78">
        <v>3081965</v>
      </c>
      <c r="J136" s="78">
        <v>504047</v>
      </c>
      <c r="K136" s="78">
        <v>113311476</v>
      </c>
      <c r="L136" s="78">
        <v>72936663</v>
      </c>
      <c r="M136" s="78">
        <v>2269236</v>
      </c>
      <c r="N136" s="78">
        <v>1908855</v>
      </c>
      <c r="O136" s="78">
        <v>77114754</v>
      </c>
      <c r="P136" s="78">
        <v>32061377</v>
      </c>
      <c r="Q136" s="78">
        <v>8640751</v>
      </c>
      <c r="R136" s="78">
        <v>4029431</v>
      </c>
      <c r="S136" s="78">
        <v>9170214</v>
      </c>
      <c r="T136" s="78">
        <v>525408</v>
      </c>
      <c r="U136" s="78">
        <v>6836489</v>
      </c>
      <c r="V136" s="78">
        <v>4185169</v>
      </c>
      <c r="W136" s="78">
        <v>785097</v>
      </c>
      <c r="X136" s="78">
        <v>804222</v>
      </c>
      <c r="Y136" s="78">
        <v>689472</v>
      </c>
      <c r="Z136" s="78">
        <v>658214</v>
      </c>
      <c r="AA136" s="78">
        <v>3065900</v>
      </c>
      <c r="AB136" s="78">
        <v>1232454</v>
      </c>
      <c r="AC136" s="78">
        <v>69618298</v>
      </c>
      <c r="AD136" s="78">
        <v>7496456</v>
      </c>
      <c r="AE136" s="78">
        <v>128579</v>
      </c>
      <c r="AF136" s="78">
        <v>7625035</v>
      </c>
      <c r="AG136" s="78">
        <v>0</v>
      </c>
      <c r="AH136" s="78">
        <v>0</v>
      </c>
      <c r="AI136" s="78">
        <v>7625035</v>
      </c>
      <c r="AJ136" s="47"/>
      <c r="AK136" s="44">
        <v>78</v>
      </c>
      <c r="AL136" s="45" t="s">
        <v>277</v>
      </c>
      <c r="AM136" s="44">
        <v>2015</v>
      </c>
      <c r="AN136" s="89">
        <v>5523</v>
      </c>
      <c r="AO136" s="89">
        <v>19522</v>
      </c>
      <c r="AP136" s="89">
        <v>7422</v>
      </c>
      <c r="AQ136" s="89">
        <v>0.54659999999999997</v>
      </c>
      <c r="AR136" s="89">
        <v>7407</v>
      </c>
      <c r="AS136" s="89">
        <v>2816</v>
      </c>
      <c r="AT136" s="89">
        <v>50</v>
      </c>
      <c r="AU136" s="89">
        <v>49</v>
      </c>
      <c r="AV136" s="89">
        <v>0</v>
      </c>
      <c r="AW136" s="89">
        <v>0</v>
      </c>
      <c r="AY136" s="44">
        <v>78</v>
      </c>
      <c r="AZ136" s="45" t="s">
        <v>277</v>
      </c>
      <c r="BA136" s="44">
        <v>6010</v>
      </c>
      <c r="BB136" s="44">
        <v>2015</v>
      </c>
      <c r="BC136" s="89">
        <v>1880</v>
      </c>
      <c r="BD136"/>
      <c r="BE136" s="82"/>
      <c r="BF136" s="82"/>
      <c r="BG136" s="84"/>
      <c r="BH136" s="82"/>
      <c r="BI136" s="83"/>
      <c r="BK136" s="46"/>
      <c r="BL136" s="46"/>
      <c r="BM136" s="46"/>
      <c r="BN136" s="46"/>
      <c r="BO136" s="46"/>
      <c r="BP136" s="46"/>
      <c r="BQ136" s="46"/>
      <c r="BR136" s="46"/>
      <c r="BS136" s="46"/>
      <c r="BT136" s="46"/>
      <c r="BU136" s="46"/>
      <c r="BV136" s="46"/>
      <c r="BW136" s="46"/>
      <c r="BX136" s="46"/>
      <c r="BY136" s="46"/>
      <c r="BZ136" s="46"/>
      <c r="CA136" s="46"/>
      <c r="CB136" s="46"/>
      <c r="CC136" s="46"/>
      <c r="CD136" s="46"/>
      <c r="CE136" s="46"/>
      <c r="CF136" s="46"/>
      <c r="CG136" s="46"/>
      <c r="CH136" s="46"/>
      <c r="CI136" s="46"/>
    </row>
    <row r="137" spans="1:87" x14ac:dyDescent="0.3">
      <c r="A137" s="44">
        <v>79</v>
      </c>
      <c r="B137" s="45" t="s">
        <v>215</v>
      </c>
      <c r="C137" s="44">
        <v>2015</v>
      </c>
      <c r="D137" s="77">
        <v>123.76</v>
      </c>
      <c r="E137" s="78">
        <v>5304409</v>
      </c>
      <c r="F137" s="78">
        <v>27493235</v>
      </c>
      <c r="G137" s="78">
        <v>32797644</v>
      </c>
      <c r="H137" s="78">
        <v>9968776</v>
      </c>
      <c r="I137" s="78">
        <v>96387</v>
      </c>
      <c r="J137" s="78">
        <v>1339124</v>
      </c>
      <c r="K137" s="78">
        <v>12088084</v>
      </c>
      <c r="L137" s="78">
        <v>20709560</v>
      </c>
      <c r="M137" s="78">
        <v>114739</v>
      </c>
      <c r="N137" s="78">
        <v>1734130</v>
      </c>
      <c r="O137" s="78">
        <v>22558429</v>
      </c>
      <c r="P137" s="78">
        <v>9193795</v>
      </c>
      <c r="Q137" s="78">
        <v>2675586</v>
      </c>
      <c r="R137" s="78">
        <v>1342193</v>
      </c>
      <c r="S137" s="78">
        <v>1924698</v>
      </c>
      <c r="T137" s="78">
        <v>350555</v>
      </c>
      <c r="U137" s="78">
        <v>2060172</v>
      </c>
      <c r="V137" s="78">
        <v>989662</v>
      </c>
      <c r="W137" s="78">
        <v>28020</v>
      </c>
      <c r="X137" s="78">
        <v>301575</v>
      </c>
      <c r="Y137" s="78">
        <v>100008</v>
      </c>
      <c r="Z137" s="78">
        <v>290006</v>
      </c>
      <c r="AA137" s="78">
        <v>683797</v>
      </c>
      <c r="AB137" s="78">
        <v>630208</v>
      </c>
      <c r="AC137" s="78">
        <v>19886478</v>
      </c>
      <c r="AD137" s="78">
        <v>2671951</v>
      </c>
      <c r="AE137" s="78">
        <v>152354</v>
      </c>
      <c r="AF137" s="78">
        <v>2824305</v>
      </c>
      <c r="AG137" s="78">
        <v>0</v>
      </c>
      <c r="AH137" s="78">
        <v>0</v>
      </c>
      <c r="AI137" s="78">
        <v>2824305</v>
      </c>
      <c r="AJ137" s="47"/>
      <c r="AK137" s="44">
        <v>79</v>
      </c>
      <c r="AL137" s="45" t="s">
        <v>215</v>
      </c>
      <c r="AM137" s="44">
        <v>2015</v>
      </c>
      <c r="AN137" s="89">
        <v>5110</v>
      </c>
      <c r="AO137" s="89">
        <v>7769</v>
      </c>
      <c r="AP137" s="89">
        <v>7769</v>
      </c>
      <c r="AQ137" s="89">
        <v>0.65780000000000005</v>
      </c>
      <c r="AR137" s="89">
        <v>874</v>
      </c>
      <c r="AS137" s="89">
        <v>874</v>
      </c>
      <c r="AT137" s="89">
        <v>25</v>
      </c>
      <c r="AU137" s="89">
        <v>25</v>
      </c>
      <c r="AV137" s="89">
        <v>0</v>
      </c>
      <c r="AW137" s="89">
        <v>0</v>
      </c>
      <c r="AY137" s="44">
        <v>79</v>
      </c>
      <c r="AZ137" s="45" t="s">
        <v>215</v>
      </c>
      <c r="BA137" s="44">
        <v>6010</v>
      </c>
      <c r="BB137" s="44">
        <v>2015</v>
      </c>
      <c r="BC137" s="89">
        <v>0</v>
      </c>
      <c r="BD137"/>
      <c r="BE137" s="82"/>
      <c r="BF137" s="82"/>
      <c r="BG137" s="84"/>
      <c r="BH137" s="82"/>
      <c r="BI137" s="83"/>
      <c r="BK137" s="46"/>
      <c r="BL137" s="46"/>
      <c r="BM137" s="46"/>
      <c r="BN137" s="46"/>
      <c r="BO137" s="46"/>
      <c r="BP137" s="46"/>
      <c r="BQ137" s="46"/>
      <c r="BR137" s="46"/>
      <c r="BS137" s="46"/>
      <c r="BT137" s="46"/>
      <c r="BU137" s="46"/>
      <c r="BV137" s="46"/>
      <c r="BW137" s="46"/>
      <c r="BX137" s="46"/>
      <c r="BY137" s="46"/>
      <c r="BZ137" s="46"/>
      <c r="CA137" s="46"/>
      <c r="CB137" s="46"/>
      <c r="CC137" s="46"/>
      <c r="CD137" s="46"/>
      <c r="CE137" s="46"/>
      <c r="CF137" s="46"/>
      <c r="CG137" s="46"/>
      <c r="CH137" s="46"/>
      <c r="CI137" s="46"/>
    </row>
    <row r="138" spans="1:87" x14ac:dyDescent="0.3">
      <c r="A138" s="44">
        <v>80</v>
      </c>
      <c r="B138" s="45" t="s">
        <v>278</v>
      </c>
      <c r="C138" s="44">
        <v>2015</v>
      </c>
      <c r="D138" s="77">
        <v>66.37</v>
      </c>
      <c r="E138" s="78">
        <v>2859145</v>
      </c>
      <c r="F138" s="78">
        <v>2651373</v>
      </c>
      <c r="G138" s="78">
        <v>5510518</v>
      </c>
      <c r="H138" s="78">
        <v>-1351602</v>
      </c>
      <c r="I138" s="78">
        <v>26613</v>
      </c>
      <c r="J138" s="78">
        <v>0</v>
      </c>
      <c r="K138" s="78">
        <v>-1308001</v>
      </c>
      <c r="L138" s="78">
        <v>6818519</v>
      </c>
      <c r="M138" s="78">
        <v>87231</v>
      </c>
      <c r="N138" s="78">
        <v>579831</v>
      </c>
      <c r="O138" s="78">
        <v>7485581</v>
      </c>
      <c r="P138" s="78">
        <v>3436960</v>
      </c>
      <c r="Q138" s="78">
        <v>909675</v>
      </c>
      <c r="R138" s="78">
        <v>731663</v>
      </c>
      <c r="S138" s="78">
        <v>568055</v>
      </c>
      <c r="T138" s="78">
        <v>206521</v>
      </c>
      <c r="U138" s="78">
        <v>651529</v>
      </c>
      <c r="V138" s="78">
        <v>638324</v>
      </c>
      <c r="W138" s="78">
        <v>22019</v>
      </c>
      <c r="X138" s="78">
        <v>55677</v>
      </c>
      <c r="Y138" s="78">
        <v>36157</v>
      </c>
      <c r="Z138" s="78">
        <v>101898</v>
      </c>
      <c r="AA138" s="78">
        <v>16988</v>
      </c>
      <c r="AB138" s="78">
        <v>147966</v>
      </c>
      <c r="AC138" s="78">
        <v>7506444</v>
      </c>
      <c r="AD138" s="78">
        <v>-20863</v>
      </c>
      <c r="AE138" s="78">
        <v>88039</v>
      </c>
      <c r="AF138" s="78">
        <v>67176</v>
      </c>
      <c r="AG138" s="78">
        <v>0</v>
      </c>
      <c r="AH138" s="78">
        <v>0</v>
      </c>
      <c r="AI138" s="78">
        <v>67176</v>
      </c>
      <c r="AJ138" s="47"/>
      <c r="AK138" s="44">
        <v>80</v>
      </c>
      <c r="AL138" s="45" t="s">
        <v>278</v>
      </c>
      <c r="AM138" s="44">
        <v>2015</v>
      </c>
      <c r="AN138" s="80">
        <v>71</v>
      </c>
      <c r="AO138" s="80">
        <v>332</v>
      </c>
      <c r="AP138" s="80">
        <v>108</v>
      </c>
      <c r="AQ138" s="81">
        <v>0.65780000000000005</v>
      </c>
      <c r="AR138" s="80">
        <v>40</v>
      </c>
      <c r="AS138" s="80">
        <v>13</v>
      </c>
      <c r="AT138" s="80">
        <v>25</v>
      </c>
      <c r="AU138" s="80">
        <v>25</v>
      </c>
      <c r="AV138" s="80">
        <v>0</v>
      </c>
      <c r="AW138" s="80">
        <v>0</v>
      </c>
      <c r="AY138" s="44">
        <v>80</v>
      </c>
      <c r="AZ138" s="45" t="s">
        <v>278</v>
      </c>
      <c r="BA138" s="44">
        <v>6010</v>
      </c>
      <c r="BB138" s="44">
        <v>2015</v>
      </c>
      <c r="BC138" s="89">
        <v>0</v>
      </c>
      <c r="BD138"/>
      <c r="BE138" s="82"/>
      <c r="BF138" s="82"/>
      <c r="BG138" s="84"/>
      <c r="BH138" s="82"/>
      <c r="BI138" s="83"/>
      <c r="BK138" s="46"/>
      <c r="BL138" s="46"/>
      <c r="BM138" s="46"/>
      <c r="BN138" s="46"/>
      <c r="BO138" s="46"/>
      <c r="BP138" s="46"/>
      <c r="BQ138" s="46"/>
      <c r="BR138" s="46"/>
      <c r="BS138" s="46"/>
      <c r="BT138" s="46"/>
      <c r="BU138" s="46"/>
      <c r="BV138" s="46"/>
      <c r="BW138" s="46"/>
      <c r="BX138" s="46"/>
      <c r="BY138" s="46"/>
      <c r="BZ138" s="46"/>
      <c r="CA138" s="46"/>
      <c r="CB138" s="46"/>
      <c r="CC138" s="46"/>
      <c r="CD138" s="46"/>
      <c r="CE138" s="46"/>
      <c r="CF138" s="46"/>
      <c r="CG138" s="46"/>
      <c r="CH138" s="46"/>
      <c r="CI138" s="46"/>
    </row>
    <row r="139" spans="1:87" x14ac:dyDescent="0.3">
      <c r="A139" s="44">
        <v>81</v>
      </c>
      <c r="B139" s="45" t="s">
        <v>279</v>
      </c>
      <c r="C139" s="44">
        <v>2015</v>
      </c>
      <c r="D139" s="77">
        <v>2070.52</v>
      </c>
      <c r="E139" s="78">
        <v>930570836</v>
      </c>
      <c r="F139" s="78">
        <v>772097632</v>
      </c>
      <c r="G139" s="78">
        <v>1702668468</v>
      </c>
      <c r="H139" s="78">
        <v>1176289219</v>
      </c>
      <c r="I139" s="78">
        <v>22002555</v>
      </c>
      <c r="J139" s="78">
        <v>20295330</v>
      </c>
      <c r="K139" s="78">
        <v>1233566488.1199999</v>
      </c>
      <c r="L139" s="78">
        <v>469101979.88</v>
      </c>
      <c r="M139" s="78">
        <v>3652593</v>
      </c>
      <c r="N139" s="78">
        <v>0</v>
      </c>
      <c r="O139" s="78">
        <v>472754572.88</v>
      </c>
      <c r="P139" s="78">
        <v>154545945</v>
      </c>
      <c r="Q139" s="78">
        <v>42011537</v>
      </c>
      <c r="R139" s="78">
        <v>9655229</v>
      </c>
      <c r="S139" s="78">
        <v>45185133</v>
      </c>
      <c r="T139" s="78">
        <v>3283425</v>
      </c>
      <c r="U139" s="78">
        <v>85279158</v>
      </c>
      <c r="V139" s="78">
        <v>23533533</v>
      </c>
      <c r="W139" s="78">
        <v>5411584</v>
      </c>
      <c r="X139" s="78">
        <v>1817713</v>
      </c>
      <c r="Y139" s="78">
        <v>4723891</v>
      </c>
      <c r="Z139" s="78">
        <v>14621966</v>
      </c>
      <c r="AA139" s="78">
        <v>14979384.119999999</v>
      </c>
      <c r="AB139" s="78">
        <v>21533096</v>
      </c>
      <c r="AC139" s="78">
        <v>411602210</v>
      </c>
      <c r="AD139" s="78">
        <v>61152362.880000003</v>
      </c>
      <c r="AE139" s="78">
        <v>0</v>
      </c>
      <c r="AF139" s="78">
        <v>61152362.880000003</v>
      </c>
      <c r="AG139" s="78">
        <v>0</v>
      </c>
      <c r="AH139" s="78">
        <v>0</v>
      </c>
      <c r="AI139" s="78">
        <v>61152362.880000003</v>
      </c>
      <c r="AJ139" s="47"/>
      <c r="AK139" s="44">
        <v>81</v>
      </c>
      <c r="AL139" s="45" t="s">
        <v>279</v>
      </c>
      <c r="AM139" s="44">
        <v>2015</v>
      </c>
      <c r="AN139" s="80">
        <v>31723</v>
      </c>
      <c r="AO139" s="80">
        <v>178235</v>
      </c>
      <c r="AP139" s="80">
        <v>36986</v>
      </c>
      <c r="AQ139" s="81">
        <v>0.85770000000000002</v>
      </c>
      <c r="AR139" s="80">
        <v>97412</v>
      </c>
      <c r="AS139" s="80">
        <v>20214</v>
      </c>
      <c r="AT139" s="80">
        <v>286</v>
      </c>
      <c r="AU139" s="80">
        <v>286</v>
      </c>
      <c r="AV139" s="80">
        <v>0</v>
      </c>
      <c r="AW139" s="80">
        <v>0</v>
      </c>
      <c r="AY139" s="44">
        <v>81</v>
      </c>
      <c r="AZ139" s="45" t="s">
        <v>279</v>
      </c>
      <c r="BA139" s="44">
        <v>6010</v>
      </c>
      <c r="BB139" s="44">
        <v>2015</v>
      </c>
      <c r="BC139" s="89">
        <v>25395</v>
      </c>
      <c r="BD139"/>
      <c r="BE139" s="82"/>
      <c r="BF139" s="82"/>
      <c r="BG139" s="84"/>
      <c r="BH139" s="82"/>
      <c r="BI139" s="83"/>
      <c r="BK139" s="46"/>
      <c r="BL139" s="46"/>
      <c r="BM139" s="46"/>
      <c r="BN139" s="46"/>
      <c r="BO139" s="46"/>
      <c r="BP139" s="46"/>
      <c r="BQ139" s="46"/>
      <c r="BR139" s="46"/>
      <c r="BS139" s="46"/>
      <c r="BT139" s="46"/>
      <c r="BU139" s="46"/>
      <c r="BV139" s="46"/>
      <c r="BW139" s="46"/>
      <c r="BX139" s="46"/>
      <c r="BY139" s="46"/>
      <c r="BZ139" s="46"/>
      <c r="CA139" s="46"/>
      <c r="CB139" s="46"/>
      <c r="CC139" s="46"/>
      <c r="CD139" s="46"/>
      <c r="CE139" s="46"/>
      <c r="CF139" s="46"/>
      <c r="CG139" s="46"/>
      <c r="CH139" s="46"/>
      <c r="CI139" s="46"/>
    </row>
    <row r="140" spans="1:87" x14ac:dyDescent="0.3">
      <c r="A140" s="44">
        <v>82</v>
      </c>
      <c r="B140" s="45" t="s">
        <v>204</v>
      </c>
      <c r="C140" s="44"/>
      <c r="D140" s="77"/>
      <c r="E140" s="78"/>
      <c r="F140" s="78"/>
      <c r="G140" s="78"/>
      <c r="H140" s="78"/>
      <c r="I140" s="78"/>
      <c r="J140" s="78"/>
      <c r="K140" s="78"/>
      <c r="L140" s="78"/>
      <c r="M140" s="78"/>
      <c r="N140" s="78"/>
      <c r="O140" s="78"/>
      <c r="P140" s="78"/>
      <c r="Q140" s="78"/>
      <c r="R140" s="78"/>
      <c r="S140" s="78"/>
      <c r="T140" s="78"/>
      <c r="U140" s="78"/>
      <c r="V140" s="78"/>
      <c r="W140" s="78"/>
      <c r="X140" s="78"/>
      <c r="Y140" s="78"/>
      <c r="Z140" s="78"/>
      <c r="AA140" s="78"/>
      <c r="AB140" s="78"/>
      <c r="AC140" s="78"/>
      <c r="AD140" s="78"/>
      <c r="AE140" s="78"/>
      <c r="AF140" s="78"/>
      <c r="AG140" s="78"/>
      <c r="AH140" s="78"/>
      <c r="AI140" s="78"/>
      <c r="AJ140" s="47"/>
      <c r="AK140" s="44">
        <v>82</v>
      </c>
      <c r="AL140" s="45" t="s">
        <v>204</v>
      </c>
      <c r="AM140" s="44"/>
      <c r="AN140" s="89"/>
      <c r="AO140" s="89"/>
      <c r="AP140" s="89"/>
      <c r="AQ140" s="89"/>
      <c r="AR140" s="89"/>
      <c r="AS140" s="89"/>
      <c r="AT140" s="89"/>
      <c r="AU140" s="89"/>
      <c r="AV140" s="89"/>
      <c r="AW140" s="89"/>
      <c r="AY140" s="44">
        <v>82</v>
      </c>
      <c r="AZ140" s="45" t="s">
        <v>204</v>
      </c>
      <c r="BA140" s="44"/>
      <c r="BB140" s="44"/>
      <c r="BC140" s="89"/>
      <c r="BD140"/>
      <c r="BE140" s="82"/>
      <c r="BF140" s="82"/>
      <c r="BG140" s="84"/>
      <c r="BH140" s="82"/>
      <c r="BI140" s="83"/>
      <c r="BK140" s="46"/>
      <c r="BL140" s="46"/>
      <c r="BM140" s="46"/>
      <c r="BN140" s="46"/>
      <c r="BO140" s="46"/>
      <c r="BP140" s="46"/>
      <c r="BQ140" s="46"/>
      <c r="BR140" s="46"/>
      <c r="BS140" s="46"/>
      <c r="BT140" s="46"/>
      <c r="BU140" s="46"/>
      <c r="BV140" s="46"/>
      <c r="BW140" s="46"/>
      <c r="BX140" s="46"/>
      <c r="BY140" s="46"/>
      <c r="BZ140" s="46"/>
      <c r="CA140" s="46"/>
      <c r="CB140" s="46"/>
      <c r="CC140" s="46"/>
      <c r="CD140" s="46"/>
      <c r="CE140" s="46"/>
      <c r="CF140" s="46"/>
      <c r="CG140" s="46"/>
      <c r="CH140" s="46"/>
      <c r="CI140" s="46"/>
    </row>
    <row r="141" spans="1:87" x14ac:dyDescent="0.3">
      <c r="A141" s="44">
        <v>84</v>
      </c>
      <c r="B141" s="45" t="s">
        <v>245</v>
      </c>
      <c r="C141" s="44">
        <v>2015</v>
      </c>
      <c r="D141" s="77">
        <v>2845</v>
      </c>
      <c r="E141" s="78">
        <v>1186105838</v>
      </c>
      <c r="F141" s="78">
        <v>713558703</v>
      </c>
      <c r="G141" s="78">
        <v>1899664541</v>
      </c>
      <c r="H141" s="78">
        <v>1191041976</v>
      </c>
      <c r="I141" s="78">
        <v>25270273</v>
      </c>
      <c r="J141" s="78">
        <v>0</v>
      </c>
      <c r="K141" s="78">
        <v>1221682802</v>
      </c>
      <c r="L141" s="78">
        <v>677981739</v>
      </c>
      <c r="M141" s="78">
        <v>28913660</v>
      </c>
      <c r="N141" s="78">
        <v>0</v>
      </c>
      <c r="O141" s="78">
        <v>706895399</v>
      </c>
      <c r="P141" s="78">
        <v>223099382</v>
      </c>
      <c r="Q141" s="78">
        <v>19970094</v>
      </c>
      <c r="R141" s="78">
        <v>34989252</v>
      </c>
      <c r="S141" s="78">
        <v>92544404</v>
      </c>
      <c r="T141" s="78">
        <v>6856109</v>
      </c>
      <c r="U141" s="78">
        <v>37185301</v>
      </c>
      <c r="V141" s="78">
        <v>34064954</v>
      </c>
      <c r="W141" s="78">
        <v>7012739</v>
      </c>
      <c r="X141" s="78">
        <v>-75</v>
      </c>
      <c r="Y141" s="78">
        <v>43232876</v>
      </c>
      <c r="Z141" s="78">
        <v>21181415</v>
      </c>
      <c r="AA141" s="78">
        <v>5370553</v>
      </c>
      <c r="AB141" s="78">
        <v>162401449</v>
      </c>
      <c r="AC141" s="78">
        <v>682537900</v>
      </c>
      <c r="AD141" s="78">
        <v>24357499</v>
      </c>
      <c r="AE141" s="78">
        <v>-1223991</v>
      </c>
      <c r="AF141" s="78">
        <v>23133508</v>
      </c>
      <c r="AG141" s="78">
        <v>0</v>
      </c>
      <c r="AH141" s="78">
        <v>0</v>
      </c>
      <c r="AI141" s="78">
        <v>23133508</v>
      </c>
      <c r="AJ141" s="47"/>
      <c r="AK141" s="44">
        <v>84</v>
      </c>
      <c r="AL141" s="45" t="s">
        <v>245</v>
      </c>
      <c r="AM141" s="44">
        <v>2015</v>
      </c>
      <c r="AN141" s="89">
        <v>49341</v>
      </c>
      <c r="AO141" s="89">
        <v>218139</v>
      </c>
      <c r="AP141" s="89">
        <v>46026</v>
      </c>
      <c r="AQ141" s="89">
        <v>0.94469999999999998</v>
      </c>
      <c r="AR141" s="89">
        <v>135564</v>
      </c>
      <c r="AS141" s="89">
        <v>28603</v>
      </c>
      <c r="AT141" s="89">
        <v>501</v>
      </c>
      <c r="AU141" s="89">
        <v>501</v>
      </c>
      <c r="AV141" s="89">
        <v>0</v>
      </c>
      <c r="AW141" s="89">
        <v>14</v>
      </c>
      <c r="AY141" s="44">
        <v>84</v>
      </c>
      <c r="AZ141" s="45" t="s">
        <v>245</v>
      </c>
      <c r="BA141" s="44">
        <v>6010</v>
      </c>
      <c r="BB141" s="44">
        <v>2015</v>
      </c>
      <c r="BC141" s="89">
        <v>21294</v>
      </c>
      <c r="BD141"/>
      <c r="BE141" s="82"/>
      <c r="BF141" s="82"/>
      <c r="BG141" s="84"/>
      <c r="BH141" s="82"/>
      <c r="BI141" s="83"/>
      <c r="BK141" s="46"/>
      <c r="BL141" s="46"/>
      <c r="BM141" s="46"/>
      <c r="BN141" s="46"/>
      <c r="BO141" s="46"/>
      <c r="BP141" s="46"/>
      <c r="BQ141" s="46"/>
      <c r="BR141" s="46"/>
      <c r="BS141" s="46"/>
      <c r="BT141" s="46"/>
      <c r="BU141" s="46"/>
      <c r="BV141" s="46"/>
      <c r="BW141" s="46"/>
      <c r="BX141" s="46"/>
      <c r="BY141" s="46"/>
      <c r="BZ141" s="46"/>
      <c r="CA141" s="46"/>
      <c r="CB141" s="46"/>
      <c r="CC141" s="46"/>
      <c r="CD141" s="46"/>
      <c r="CE141" s="46"/>
      <c r="CF141" s="46"/>
      <c r="CG141" s="46"/>
      <c r="CH141" s="46"/>
      <c r="CI141" s="46"/>
    </row>
    <row r="142" spans="1:87" x14ac:dyDescent="0.3">
      <c r="A142" s="44">
        <v>85</v>
      </c>
      <c r="B142" s="45" t="s">
        <v>259</v>
      </c>
      <c r="C142" s="44">
        <v>2015</v>
      </c>
      <c r="D142" s="77">
        <v>453.37</v>
      </c>
      <c r="E142" s="78">
        <v>34808056</v>
      </c>
      <c r="F142" s="78">
        <v>130056381</v>
      </c>
      <c r="G142" s="78">
        <v>164864437</v>
      </c>
      <c r="H142" s="78">
        <v>71437937</v>
      </c>
      <c r="I142" s="78">
        <v>1007943</v>
      </c>
      <c r="J142" s="78">
        <v>12336016</v>
      </c>
      <c r="K142" s="78">
        <v>88157188</v>
      </c>
      <c r="L142" s="78">
        <v>76707249</v>
      </c>
      <c r="M142" s="78">
        <v>5046345</v>
      </c>
      <c r="N142" s="78">
        <v>477054</v>
      </c>
      <c r="O142" s="78">
        <v>82230648</v>
      </c>
      <c r="P142" s="78">
        <v>39147712</v>
      </c>
      <c r="Q142" s="78">
        <v>9412464</v>
      </c>
      <c r="R142" s="78">
        <v>4105010</v>
      </c>
      <c r="S142" s="78">
        <v>11756154</v>
      </c>
      <c r="T142" s="78">
        <v>870369</v>
      </c>
      <c r="U142" s="78">
        <v>3781927</v>
      </c>
      <c r="V142" s="78">
        <v>4074343</v>
      </c>
      <c r="W142" s="78">
        <v>1291525</v>
      </c>
      <c r="X142" s="78">
        <v>598538</v>
      </c>
      <c r="Y142" s="78">
        <v>669411</v>
      </c>
      <c r="Z142" s="78">
        <v>391688</v>
      </c>
      <c r="AA142" s="78">
        <v>3375292</v>
      </c>
      <c r="AB142" s="78">
        <v>2673527</v>
      </c>
      <c r="AC142" s="78">
        <v>78772668</v>
      </c>
      <c r="AD142" s="78">
        <v>3457980</v>
      </c>
      <c r="AE142" s="78">
        <v>271331</v>
      </c>
      <c r="AF142" s="78">
        <v>3729311</v>
      </c>
      <c r="AG142" s="78">
        <v>0</v>
      </c>
      <c r="AH142" s="78">
        <v>0</v>
      </c>
      <c r="AI142" s="78">
        <v>3729311</v>
      </c>
      <c r="AJ142" s="47"/>
      <c r="AK142" s="44">
        <v>85</v>
      </c>
      <c r="AL142" s="45" t="s">
        <v>259</v>
      </c>
      <c r="AM142" s="44">
        <v>2015</v>
      </c>
      <c r="AN142" s="89">
        <v>5526</v>
      </c>
      <c r="AO142" s="89">
        <v>20271</v>
      </c>
      <c r="AP142" s="89">
        <v>6942</v>
      </c>
      <c r="AQ142" s="89">
        <v>0.73250000000000004</v>
      </c>
      <c r="AR142" s="89">
        <v>4205</v>
      </c>
      <c r="AS142" s="89">
        <v>1440</v>
      </c>
      <c r="AT142" s="89">
        <v>42</v>
      </c>
      <c r="AU142" s="89">
        <v>25</v>
      </c>
      <c r="AV142" s="89">
        <v>5</v>
      </c>
      <c r="AW142" s="89">
        <v>0</v>
      </c>
      <c r="AY142" s="44">
        <v>85</v>
      </c>
      <c r="AZ142" s="45" t="s">
        <v>259</v>
      </c>
      <c r="BA142" s="44">
        <v>6010</v>
      </c>
      <c r="BB142" s="44">
        <v>2015</v>
      </c>
      <c r="BC142" s="89">
        <v>277</v>
      </c>
      <c r="BD142"/>
      <c r="BE142" s="82"/>
      <c r="BF142" s="82"/>
      <c r="BG142" s="84"/>
      <c r="BH142" s="82"/>
      <c r="BI142" s="83"/>
      <c r="BK142" s="46"/>
      <c r="BL142" s="46"/>
      <c r="BM142" s="46"/>
      <c r="BN142" s="46"/>
      <c r="BO142" s="46"/>
      <c r="BP142" s="46"/>
      <c r="BQ142" s="46"/>
      <c r="BR142" s="46"/>
      <c r="BS142" s="46"/>
      <c r="BT142" s="46"/>
      <c r="BU142" s="46"/>
      <c r="BV142" s="46"/>
      <c r="BW142" s="46"/>
      <c r="BX142" s="46"/>
      <c r="BY142" s="46"/>
      <c r="BZ142" s="46"/>
      <c r="CA142" s="46"/>
      <c r="CB142" s="46"/>
      <c r="CC142" s="46"/>
      <c r="CD142" s="46"/>
      <c r="CE142" s="46"/>
      <c r="CF142" s="46"/>
      <c r="CG142" s="46"/>
      <c r="CH142" s="46"/>
      <c r="CI142" s="46"/>
    </row>
    <row r="143" spans="1:87" x14ac:dyDescent="0.3">
      <c r="A143" s="44">
        <v>96</v>
      </c>
      <c r="B143" s="45" t="s">
        <v>219</v>
      </c>
      <c r="C143" s="44">
        <v>2015</v>
      </c>
      <c r="D143" s="77">
        <v>112.15</v>
      </c>
      <c r="E143" s="78">
        <v>7042166</v>
      </c>
      <c r="F143" s="78">
        <v>20914200</v>
      </c>
      <c r="G143" s="78">
        <v>27956366</v>
      </c>
      <c r="H143" s="78">
        <v>10108807</v>
      </c>
      <c r="I143" s="78">
        <v>111829</v>
      </c>
      <c r="J143" s="78">
        <v>321477</v>
      </c>
      <c r="K143" s="78">
        <v>10945113</v>
      </c>
      <c r="L143" s="78">
        <v>17011253</v>
      </c>
      <c r="M143" s="78">
        <v>-91412</v>
      </c>
      <c r="N143" s="78">
        <v>514570</v>
      </c>
      <c r="O143" s="78">
        <v>17434411</v>
      </c>
      <c r="P143" s="78">
        <v>8323124</v>
      </c>
      <c r="Q143" s="78">
        <v>2194920</v>
      </c>
      <c r="R143" s="78">
        <v>761599</v>
      </c>
      <c r="S143" s="78">
        <v>1278024</v>
      </c>
      <c r="T143" s="78">
        <v>225205</v>
      </c>
      <c r="U143" s="78">
        <v>2109768</v>
      </c>
      <c r="V143" s="78">
        <v>979424</v>
      </c>
      <c r="W143" s="78">
        <v>49153</v>
      </c>
      <c r="X143" s="78">
        <v>143084</v>
      </c>
      <c r="Y143" s="78">
        <v>105435</v>
      </c>
      <c r="Z143" s="78">
        <v>999955</v>
      </c>
      <c r="AA143" s="78">
        <v>403000</v>
      </c>
      <c r="AB143" s="78">
        <v>284474</v>
      </c>
      <c r="AC143" s="78">
        <v>17454165</v>
      </c>
      <c r="AD143" s="78">
        <v>-19754</v>
      </c>
      <c r="AE143" s="78">
        <v>70685</v>
      </c>
      <c r="AF143" s="78">
        <v>50931</v>
      </c>
      <c r="AG143" s="78">
        <v>0</v>
      </c>
      <c r="AH143" s="78">
        <v>0</v>
      </c>
      <c r="AI143" s="78">
        <v>50931</v>
      </c>
      <c r="AJ143" s="47"/>
      <c r="AK143" s="44">
        <v>96</v>
      </c>
      <c r="AL143" s="45" t="s">
        <v>219</v>
      </c>
      <c r="AM143" s="44">
        <v>2015</v>
      </c>
      <c r="AN143" s="89">
        <v>1018</v>
      </c>
      <c r="AO143" s="89">
        <v>4618</v>
      </c>
      <c r="AP143" s="89">
        <v>1513</v>
      </c>
      <c r="AQ143" s="89">
        <v>0.67279999999999995</v>
      </c>
      <c r="AR143" s="89">
        <v>830</v>
      </c>
      <c r="AS143" s="89">
        <v>272</v>
      </c>
      <c r="AT143" s="89">
        <v>32</v>
      </c>
      <c r="AU143" s="89">
        <v>25</v>
      </c>
      <c r="AV143" s="89">
        <v>6</v>
      </c>
      <c r="AW143" s="89">
        <v>0</v>
      </c>
      <c r="AY143" s="44">
        <v>96</v>
      </c>
      <c r="AZ143" s="45" t="s">
        <v>219</v>
      </c>
      <c r="BA143" s="44">
        <v>6010</v>
      </c>
      <c r="BB143" s="44">
        <v>2015</v>
      </c>
      <c r="BC143" s="89">
        <v>9</v>
      </c>
      <c r="BD143"/>
      <c r="BE143" s="82"/>
      <c r="BF143" s="82"/>
      <c r="BG143" s="84"/>
      <c r="BH143" s="82"/>
      <c r="BI143" s="83"/>
      <c r="BK143" s="46"/>
      <c r="BL143" s="46"/>
      <c r="BM143" s="46"/>
      <c r="BN143" s="46"/>
      <c r="BO143" s="46"/>
      <c r="BP143" s="46"/>
      <c r="BQ143" s="46"/>
      <c r="BR143" s="46"/>
      <c r="BS143" s="46"/>
      <c r="BT143" s="46"/>
      <c r="BU143" s="46"/>
      <c r="BV143" s="46"/>
      <c r="BW143" s="46"/>
      <c r="BX143" s="46"/>
      <c r="BY143" s="46"/>
      <c r="BZ143" s="46"/>
      <c r="CA143" s="46"/>
      <c r="CB143" s="46"/>
      <c r="CC143" s="46"/>
      <c r="CD143" s="46"/>
      <c r="CE143" s="46"/>
      <c r="CF143" s="46"/>
      <c r="CG143" s="46"/>
      <c r="CH143" s="46"/>
      <c r="CI143" s="46"/>
    </row>
    <row r="144" spans="1:87" x14ac:dyDescent="0.3">
      <c r="A144" s="44">
        <v>102</v>
      </c>
      <c r="B144" s="45" t="s">
        <v>299</v>
      </c>
      <c r="C144" s="44">
        <v>2015</v>
      </c>
      <c r="D144" s="77">
        <v>515</v>
      </c>
      <c r="E144" s="78">
        <v>312099385</v>
      </c>
      <c r="F144" s="78">
        <v>263861479</v>
      </c>
      <c r="G144" s="78">
        <v>575960864</v>
      </c>
      <c r="H144" s="78">
        <v>461544061</v>
      </c>
      <c r="I144" s="78">
        <v>1374246</v>
      </c>
      <c r="J144" s="78">
        <v>0</v>
      </c>
      <c r="K144" s="78">
        <v>466339466</v>
      </c>
      <c r="L144" s="78">
        <v>109621398</v>
      </c>
      <c r="M144" s="78">
        <v>726763</v>
      </c>
      <c r="N144" s="78">
        <v>0</v>
      </c>
      <c r="O144" s="78">
        <v>110348161</v>
      </c>
      <c r="P144" s="78">
        <v>37610727</v>
      </c>
      <c r="Q144" s="78">
        <v>9369679</v>
      </c>
      <c r="R144" s="78">
        <v>1845989</v>
      </c>
      <c r="S144" s="78">
        <v>19328444</v>
      </c>
      <c r="T144" s="78">
        <v>1686952</v>
      </c>
      <c r="U144" s="78">
        <v>13317938</v>
      </c>
      <c r="V144" s="78">
        <v>7134212</v>
      </c>
      <c r="W144" s="78">
        <v>1538007</v>
      </c>
      <c r="X144" s="78">
        <v>797651</v>
      </c>
      <c r="Y144" s="78">
        <v>7439432</v>
      </c>
      <c r="Z144" s="78">
        <v>78394</v>
      </c>
      <c r="AA144" s="78">
        <v>3421159</v>
      </c>
      <c r="AB144" s="78">
        <v>3007425</v>
      </c>
      <c r="AC144" s="78">
        <v>103154850</v>
      </c>
      <c r="AD144" s="78">
        <v>7193311</v>
      </c>
      <c r="AE144" s="78">
        <v>0</v>
      </c>
      <c r="AF144" s="78">
        <v>7193311</v>
      </c>
      <c r="AG144" s="78">
        <v>0</v>
      </c>
      <c r="AH144" s="78">
        <v>0</v>
      </c>
      <c r="AI144" s="78">
        <v>7193311</v>
      </c>
      <c r="AJ144" s="47"/>
      <c r="AK144" s="44">
        <v>102</v>
      </c>
      <c r="AL144" s="45" t="s">
        <v>299</v>
      </c>
      <c r="AM144" s="44">
        <v>2015</v>
      </c>
      <c r="AN144" s="89">
        <v>10343</v>
      </c>
      <c r="AO144" s="89">
        <v>39000</v>
      </c>
      <c r="AP144" s="89">
        <v>7939</v>
      </c>
      <c r="AQ144" s="89">
        <v>1.3028</v>
      </c>
      <c r="AR144" s="89">
        <v>21133</v>
      </c>
      <c r="AS144" s="89">
        <v>4302</v>
      </c>
      <c r="AT144" s="89">
        <v>214</v>
      </c>
      <c r="AU144" s="89">
        <v>139</v>
      </c>
      <c r="AV144" s="89">
        <v>0</v>
      </c>
      <c r="AW144" s="89">
        <v>0</v>
      </c>
      <c r="AY144" s="44">
        <v>102</v>
      </c>
      <c r="AZ144" s="45" t="s">
        <v>299</v>
      </c>
      <c r="BA144" s="44">
        <v>6010</v>
      </c>
      <c r="BB144" s="44">
        <v>2015</v>
      </c>
      <c r="BC144" s="89">
        <v>3028</v>
      </c>
      <c r="BD144"/>
      <c r="BE144" s="82"/>
      <c r="BF144" s="82"/>
      <c r="BG144" s="84"/>
      <c r="BH144" s="82"/>
      <c r="BI144" s="83"/>
      <c r="BK144" s="46"/>
      <c r="BL144" s="46"/>
      <c r="BM144" s="46"/>
      <c r="BN144" s="46"/>
      <c r="BO144" s="46"/>
      <c r="BP144" s="46"/>
      <c r="BQ144" s="46"/>
      <c r="BR144" s="46"/>
      <c r="BS144" s="46"/>
      <c r="BT144" s="46"/>
      <c r="BU144" s="46"/>
      <c r="BV144" s="46"/>
      <c r="BW144" s="46"/>
      <c r="BX144" s="46"/>
      <c r="BY144" s="46"/>
      <c r="BZ144" s="46"/>
      <c r="CA144" s="46"/>
      <c r="CB144" s="46"/>
      <c r="CC144" s="46"/>
      <c r="CD144" s="46"/>
      <c r="CE144" s="46"/>
      <c r="CF144" s="46"/>
      <c r="CG144" s="46"/>
      <c r="CH144" s="46"/>
      <c r="CI144" s="46"/>
    </row>
    <row r="145" spans="1:87" x14ac:dyDescent="0.3">
      <c r="A145" s="44">
        <v>104</v>
      </c>
      <c r="B145" s="45" t="s">
        <v>300</v>
      </c>
      <c r="C145" s="44">
        <v>2015</v>
      </c>
      <c r="D145" s="77">
        <v>0</v>
      </c>
      <c r="E145" s="78">
        <v>29003890</v>
      </c>
      <c r="F145" s="78">
        <v>67625057</v>
      </c>
      <c r="G145" s="78">
        <v>96628947</v>
      </c>
      <c r="H145" s="78">
        <v>56523469</v>
      </c>
      <c r="I145" s="78">
        <v>319397</v>
      </c>
      <c r="J145" s="78">
        <v>0</v>
      </c>
      <c r="K145" s="78">
        <v>61265386</v>
      </c>
      <c r="L145" s="78">
        <v>35363561</v>
      </c>
      <c r="M145" s="78">
        <v>1192381</v>
      </c>
      <c r="N145" s="78">
        <v>4403238</v>
      </c>
      <c r="O145" s="78">
        <v>40959180</v>
      </c>
      <c r="P145" s="78">
        <v>21852047</v>
      </c>
      <c r="Q145" s="78">
        <v>0</v>
      </c>
      <c r="R145" s="78">
        <v>0</v>
      </c>
      <c r="S145" s="78">
        <v>6123082</v>
      </c>
      <c r="T145" s="78">
        <v>0</v>
      </c>
      <c r="U145" s="78">
        <v>7324198</v>
      </c>
      <c r="V145" s="78">
        <v>2134405</v>
      </c>
      <c r="W145" s="78">
        <v>1818000</v>
      </c>
      <c r="X145" s="78">
        <v>0</v>
      </c>
      <c r="Y145" s="78">
        <v>0</v>
      </c>
      <c r="Z145" s="78">
        <v>0</v>
      </c>
      <c r="AA145" s="78">
        <v>4422520</v>
      </c>
      <c r="AB145" s="78">
        <v>0</v>
      </c>
      <c r="AC145" s="78">
        <v>39251732</v>
      </c>
      <c r="AD145" s="78">
        <v>1707448</v>
      </c>
      <c r="AE145" s="78">
        <v>-1136376</v>
      </c>
      <c r="AF145" s="78">
        <v>571072</v>
      </c>
      <c r="AG145" s="78">
        <v>0</v>
      </c>
      <c r="AH145" s="78">
        <v>0</v>
      </c>
      <c r="AI145" s="78">
        <v>571072</v>
      </c>
      <c r="AJ145" s="47"/>
      <c r="AK145" s="44">
        <v>104</v>
      </c>
      <c r="AL145" s="45" t="s">
        <v>300</v>
      </c>
      <c r="AM145" s="44">
        <v>2015</v>
      </c>
      <c r="AN145" s="80">
        <v>3891</v>
      </c>
      <c r="AO145" s="80">
        <v>33666</v>
      </c>
      <c r="AP145" s="80">
        <v>5677</v>
      </c>
      <c r="AQ145" s="81">
        <v>0.68540000000000001</v>
      </c>
      <c r="AR145" s="80">
        <v>10105</v>
      </c>
      <c r="AS145" s="80">
        <v>1704</v>
      </c>
      <c r="AT145" s="80">
        <v>112</v>
      </c>
      <c r="AU145" s="80">
        <v>112</v>
      </c>
      <c r="AV145" s="80">
        <v>0</v>
      </c>
      <c r="AW145" s="80">
        <v>40</v>
      </c>
      <c r="AY145" s="44">
        <v>104</v>
      </c>
      <c r="AZ145" s="45" t="s">
        <v>300</v>
      </c>
      <c r="BA145" s="44"/>
      <c r="BB145" s="44"/>
      <c r="BC145" s="89"/>
      <c r="BD145"/>
      <c r="BE145" s="82"/>
      <c r="BF145" s="82"/>
      <c r="BG145" s="84"/>
      <c r="BH145" s="82"/>
      <c r="BI145" s="83"/>
      <c r="BK145" s="46"/>
      <c r="BL145" s="46"/>
      <c r="BM145" s="46"/>
      <c r="BN145" s="46"/>
      <c r="BO145" s="46"/>
      <c r="BP145" s="46"/>
      <c r="BQ145" s="46"/>
      <c r="BR145" s="46"/>
      <c r="BS145" s="46"/>
      <c r="BT145" s="46"/>
      <c r="BU145" s="46"/>
      <c r="BV145" s="46"/>
      <c r="BW145" s="46"/>
      <c r="BX145" s="46"/>
      <c r="BY145" s="46"/>
      <c r="BZ145" s="46"/>
      <c r="CA145" s="46"/>
      <c r="CB145" s="46"/>
      <c r="CC145" s="46"/>
      <c r="CD145" s="46"/>
      <c r="CE145" s="46"/>
      <c r="CF145" s="46"/>
      <c r="CG145" s="46"/>
      <c r="CH145" s="46"/>
      <c r="CI145" s="46"/>
    </row>
    <row r="146" spans="1:87" x14ac:dyDescent="0.3">
      <c r="A146" s="44">
        <v>106</v>
      </c>
      <c r="B146" s="45" t="s">
        <v>198</v>
      </c>
      <c r="C146" s="44">
        <v>2015</v>
      </c>
      <c r="D146" s="77">
        <v>0</v>
      </c>
      <c r="E146" s="78">
        <v>36383000</v>
      </c>
      <c r="F146" s="78">
        <v>90542000</v>
      </c>
      <c r="G146" s="78">
        <v>126925000</v>
      </c>
      <c r="H146" s="78">
        <v>72903683</v>
      </c>
      <c r="I146" s="78">
        <v>557387</v>
      </c>
      <c r="J146" s="78">
        <v>0</v>
      </c>
      <c r="K146" s="78">
        <v>77707082</v>
      </c>
      <c r="L146" s="78">
        <v>49217918</v>
      </c>
      <c r="M146" s="78">
        <v>3032000</v>
      </c>
      <c r="N146" s="78">
        <v>1455000</v>
      </c>
      <c r="O146" s="78">
        <v>53704918</v>
      </c>
      <c r="P146" s="78">
        <v>24995000</v>
      </c>
      <c r="Q146" s="78">
        <v>5348000</v>
      </c>
      <c r="R146" s="78">
        <v>0</v>
      </c>
      <c r="S146" s="78">
        <v>6417000</v>
      </c>
      <c r="T146" s="78">
        <v>0</v>
      </c>
      <c r="U146" s="78">
        <v>6971000</v>
      </c>
      <c r="V146" s="78">
        <v>3937569</v>
      </c>
      <c r="W146" s="78">
        <v>0</v>
      </c>
      <c r="X146" s="78">
        <v>0</v>
      </c>
      <c r="Y146" s="78">
        <v>356000</v>
      </c>
      <c r="Z146" s="78">
        <v>0</v>
      </c>
      <c r="AA146" s="78">
        <v>4246012</v>
      </c>
      <c r="AB146" s="78">
        <v>4027431</v>
      </c>
      <c r="AC146" s="78">
        <v>52052000</v>
      </c>
      <c r="AD146" s="78">
        <v>1652918</v>
      </c>
      <c r="AE146" s="78">
        <v>1331000</v>
      </c>
      <c r="AF146" s="78">
        <v>2983918</v>
      </c>
      <c r="AG146" s="78">
        <v>0</v>
      </c>
      <c r="AH146" s="78">
        <v>0</v>
      </c>
      <c r="AI146" s="78">
        <v>2983918</v>
      </c>
      <c r="AJ146" s="47"/>
      <c r="AK146" s="44">
        <v>106</v>
      </c>
      <c r="AL146" s="45" t="s">
        <v>198</v>
      </c>
      <c r="AM146" s="44">
        <v>2015</v>
      </c>
      <c r="AN146" s="89">
        <v>4405</v>
      </c>
      <c r="AO146" s="89">
        <v>17834</v>
      </c>
      <c r="AP146" s="89">
        <v>5383</v>
      </c>
      <c r="AQ146" s="89">
        <v>0.73080000000000001</v>
      </c>
      <c r="AR146" s="89">
        <v>5112</v>
      </c>
      <c r="AS146" s="89">
        <v>1543</v>
      </c>
      <c r="AT146" s="89">
        <v>48</v>
      </c>
      <c r="AU146" s="89">
        <v>48</v>
      </c>
      <c r="AV146" s="89">
        <v>0</v>
      </c>
      <c r="AW146" s="89">
        <v>0</v>
      </c>
      <c r="AY146" s="44">
        <v>106</v>
      </c>
      <c r="AZ146" s="45" t="s">
        <v>198</v>
      </c>
      <c r="BA146" s="44"/>
      <c r="BB146" s="44"/>
      <c r="BC146" s="89"/>
      <c r="BD146"/>
      <c r="BE146" s="82"/>
      <c r="BF146" s="82"/>
      <c r="BG146" s="84"/>
      <c r="BH146" s="82"/>
      <c r="BI146" s="83"/>
      <c r="BK146" s="46"/>
      <c r="BL146" s="46"/>
      <c r="BM146" s="46"/>
      <c r="BN146" s="46"/>
      <c r="BO146" s="46"/>
      <c r="BP146" s="46"/>
      <c r="BQ146" s="46"/>
      <c r="BR146" s="46"/>
      <c r="BS146" s="46"/>
      <c r="BT146" s="46"/>
      <c r="BU146" s="46"/>
      <c r="BV146" s="46"/>
      <c r="BW146" s="46"/>
      <c r="BX146" s="46"/>
      <c r="BY146" s="46"/>
      <c r="BZ146" s="46"/>
      <c r="CA146" s="46"/>
      <c r="CB146" s="46"/>
      <c r="CC146" s="46"/>
      <c r="CD146" s="46"/>
      <c r="CE146" s="46"/>
      <c r="CF146" s="46"/>
      <c r="CG146" s="46"/>
      <c r="CH146" s="46"/>
      <c r="CI146" s="46"/>
    </row>
    <row r="147" spans="1:87" x14ac:dyDescent="0.3">
      <c r="A147" s="44">
        <v>107</v>
      </c>
      <c r="B147" s="45" t="s">
        <v>214</v>
      </c>
      <c r="C147" s="44">
        <v>2015</v>
      </c>
      <c r="D147" s="77">
        <v>172.92</v>
      </c>
      <c r="E147" s="78">
        <v>7681476</v>
      </c>
      <c r="F147" s="78">
        <v>29895971</v>
      </c>
      <c r="G147" s="78">
        <v>37577447</v>
      </c>
      <c r="H147" s="78">
        <v>15140663</v>
      </c>
      <c r="I147" s="78">
        <v>298083</v>
      </c>
      <c r="J147" s="78">
        <v>-705762</v>
      </c>
      <c r="K147" s="78">
        <v>16100261.859999999</v>
      </c>
      <c r="L147" s="78">
        <v>21477185.140000001</v>
      </c>
      <c r="M147" s="78">
        <v>1117701</v>
      </c>
      <c r="N147" s="78">
        <v>445493</v>
      </c>
      <c r="O147" s="78">
        <v>23040379.140000001</v>
      </c>
      <c r="P147" s="78">
        <v>9784668</v>
      </c>
      <c r="Q147" s="78">
        <v>2247876</v>
      </c>
      <c r="R147" s="78">
        <v>2002685</v>
      </c>
      <c r="S147" s="78">
        <v>1354135</v>
      </c>
      <c r="T147" s="78">
        <v>360875</v>
      </c>
      <c r="U147" s="78">
        <v>2465559</v>
      </c>
      <c r="V147" s="78">
        <v>1135349</v>
      </c>
      <c r="W147" s="78">
        <v>301986</v>
      </c>
      <c r="X147" s="78">
        <v>165012</v>
      </c>
      <c r="Y147" s="78">
        <v>134089</v>
      </c>
      <c r="Z147" s="78">
        <v>584521</v>
      </c>
      <c r="AA147" s="78">
        <v>1367277.86</v>
      </c>
      <c r="AB147" s="78">
        <v>300923</v>
      </c>
      <c r="AC147" s="78">
        <v>20837678</v>
      </c>
      <c r="AD147" s="78">
        <v>2202701.14</v>
      </c>
      <c r="AE147" s="78">
        <v>1118343</v>
      </c>
      <c r="AF147" s="78">
        <v>3321044.14</v>
      </c>
      <c r="AG147" s="78">
        <v>0</v>
      </c>
      <c r="AH147" s="78">
        <v>0</v>
      </c>
      <c r="AI147" s="78">
        <v>3321044.14</v>
      </c>
      <c r="AJ147" s="47"/>
      <c r="AK147" s="44">
        <v>107</v>
      </c>
      <c r="AL147" s="45" t="s">
        <v>214</v>
      </c>
      <c r="AM147" s="44">
        <v>2015</v>
      </c>
      <c r="AN147" s="89">
        <v>1964</v>
      </c>
      <c r="AO147" s="89">
        <v>6279</v>
      </c>
      <c r="AP147" s="89">
        <v>2699</v>
      </c>
      <c r="AQ147" s="89">
        <v>0.58679999999999999</v>
      </c>
      <c r="AR147" s="89">
        <v>1026</v>
      </c>
      <c r="AS147" s="89">
        <v>441</v>
      </c>
      <c r="AT147" s="89">
        <v>67</v>
      </c>
      <c r="AU147" s="89">
        <v>67</v>
      </c>
      <c r="AV147" s="89">
        <v>42</v>
      </c>
      <c r="AW147" s="89">
        <v>0</v>
      </c>
      <c r="AY147" s="44">
        <v>107</v>
      </c>
      <c r="AZ147" s="45" t="s">
        <v>214</v>
      </c>
      <c r="BA147" s="44">
        <v>6010</v>
      </c>
      <c r="BB147" s="44">
        <v>2015</v>
      </c>
      <c r="BC147" s="89">
        <v>0</v>
      </c>
      <c r="BD147"/>
      <c r="BE147" s="82"/>
      <c r="BF147" s="82"/>
      <c r="BG147" s="84"/>
      <c r="BH147" s="82"/>
      <c r="BI147" s="83"/>
      <c r="BK147" s="46"/>
      <c r="BL147" s="46"/>
      <c r="BM147" s="46"/>
      <c r="BN147" s="46"/>
      <c r="BO147" s="46"/>
      <c r="BP147" s="46"/>
      <c r="BQ147" s="46"/>
      <c r="BR147" s="46"/>
      <c r="BS147" s="46"/>
      <c r="BT147" s="46"/>
      <c r="BU147" s="46"/>
      <c r="BV147" s="46"/>
      <c r="BW147" s="46"/>
      <c r="BX147" s="46"/>
      <c r="BY147" s="46"/>
      <c r="BZ147" s="46"/>
      <c r="CA147" s="46"/>
      <c r="CB147" s="46"/>
      <c r="CC147" s="46"/>
      <c r="CD147" s="46"/>
      <c r="CE147" s="46"/>
      <c r="CF147" s="46"/>
      <c r="CG147" s="46"/>
      <c r="CH147" s="46"/>
      <c r="CI147" s="46"/>
    </row>
    <row r="148" spans="1:87" x14ac:dyDescent="0.3">
      <c r="A148" s="44">
        <v>108</v>
      </c>
      <c r="B148" s="45" t="s">
        <v>221</v>
      </c>
      <c r="C148" s="44">
        <v>2015</v>
      </c>
      <c r="D148" s="77">
        <v>390.67</v>
      </c>
      <c r="E148" s="78">
        <v>30248990</v>
      </c>
      <c r="F148" s="78">
        <v>88328797</v>
      </c>
      <c r="G148" s="78">
        <v>118577787</v>
      </c>
      <c r="H148" s="78">
        <v>52511548</v>
      </c>
      <c r="I148" s="78">
        <v>1040209</v>
      </c>
      <c r="J148" s="78">
        <v>452999</v>
      </c>
      <c r="K148" s="78">
        <v>55106376</v>
      </c>
      <c r="L148" s="78">
        <v>63471411</v>
      </c>
      <c r="M148" s="78">
        <v>2163139</v>
      </c>
      <c r="N148" s="78">
        <v>0</v>
      </c>
      <c r="O148" s="78">
        <v>65634550</v>
      </c>
      <c r="P148" s="78">
        <v>24108430</v>
      </c>
      <c r="Q148" s="78">
        <v>5499959</v>
      </c>
      <c r="R148" s="78">
        <v>7414096</v>
      </c>
      <c r="S148" s="78">
        <v>12433474</v>
      </c>
      <c r="T148" s="78">
        <v>1505772</v>
      </c>
      <c r="U148" s="78">
        <v>7181816</v>
      </c>
      <c r="V148" s="78">
        <v>3457427</v>
      </c>
      <c r="W148" s="78">
        <v>502572</v>
      </c>
      <c r="X148" s="78">
        <v>498102</v>
      </c>
      <c r="Y148" s="78">
        <v>576596</v>
      </c>
      <c r="Z148" s="78">
        <v>329646</v>
      </c>
      <c r="AA148" s="78">
        <v>1101620</v>
      </c>
      <c r="AB148" s="78">
        <v>1559187</v>
      </c>
      <c r="AC148" s="78">
        <v>65067077</v>
      </c>
      <c r="AD148" s="78">
        <v>567473</v>
      </c>
      <c r="AE148" s="78">
        <v>949073</v>
      </c>
      <c r="AF148" s="78">
        <v>1516546</v>
      </c>
      <c r="AG148" s="78">
        <v>0</v>
      </c>
      <c r="AH148" s="78">
        <v>0</v>
      </c>
      <c r="AI148" s="78">
        <v>1516546</v>
      </c>
      <c r="AJ148" s="47"/>
      <c r="AK148" s="44">
        <v>108</v>
      </c>
      <c r="AL148" s="45" t="s">
        <v>221</v>
      </c>
      <c r="AM148" s="44">
        <v>2015</v>
      </c>
      <c r="AN148" s="89">
        <v>5524</v>
      </c>
      <c r="AO148" s="89">
        <v>15147</v>
      </c>
      <c r="AP148" s="89">
        <v>4649</v>
      </c>
      <c r="AQ148" s="89">
        <v>1.1880999999999999</v>
      </c>
      <c r="AR148" s="89">
        <v>3864</v>
      </c>
      <c r="AS148" s="89">
        <v>1186</v>
      </c>
      <c r="AT148" s="89">
        <v>62</v>
      </c>
      <c r="AU148" s="89">
        <v>25</v>
      </c>
      <c r="AV148" s="89">
        <v>0</v>
      </c>
      <c r="AW148" s="89">
        <v>0</v>
      </c>
      <c r="AY148" s="44">
        <v>108</v>
      </c>
      <c r="AZ148" s="45" t="s">
        <v>221</v>
      </c>
      <c r="BA148" s="44">
        <v>6010</v>
      </c>
      <c r="BB148" s="44">
        <v>2015</v>
      </c>
      <c r="BC148" s="89">
        <v>1393</v>
      </c>
      <c r="BD148"/>
      <c r="BE148" s="82"/>
      <c r="BF148" s="82"/>
      <c r="BG148" s="84"/>
      <c r="BH148" s="82"/>
      <c r="BI148" s="83"/>
      <c r="BK148" s="46"/>
      <c r="BL148" s="46"/>
      <c r="BM148" s="46"/>
      <c r="BN148" s="46"/>
      <c r="BO148" s="46"/>
      <c r="BP148" s="46"/>
      <c r="BQ148" s="46"/>
      <c r="BR148" s="46"/>
      <c r="BS148" s="46"/>
      <c r="BT148" s="46"/>
      <c r="BU148" s="46"/>
      <c r="BV148" s="46"/>
      <c r="BW148" s="46"/>
      <c r="BX148" s="46"/>
      <c r="BY148" s="46"/>
      <c r="BZ148" s="46"/>
      <c r="CA148" s="46"/>
      <c r="CB148" s="46"/>
      <c r="CC148" s="46"/>
      <c r="CD148" s="46"/>
      <c r="CE148" s="46"/>
      <c r="CF148" s="46"/>
      <c r="CG148" s="46"/>
      <c r="CH148" s="46"/>
      <c r="CI148" s="46"/>
    </row>
    <row r="149" spans="1:87" x14ac:dyDescent="0.3">
      <c r="A149" s="44">
        <v>111</v>
      </c>
      <c r="B149" s="45" t="s">
        <v>280</v>
      </c>
      <c r="C149" s="44">
        <v>2015</v>
      </c>
      <c r="D149" s="77">
        <v>63.07</v>
      </c>
      <c r="E149" s="78">
        <v>2198666</v>
      </c>
      <c r="F149" s="78">
        <v>8401751</v>
      </c>
      <c r="G149" s="78">
        <v>10600417</v>
      </c>
      <c r="H149" s="78">
        <v>2637268</v>
      </c>
      <c r="I149" s="78">
        <v>26008</v>
      </c>
      <c r="J149" s="78">
        <v>108581</v>
      </c>
      <c r="K149" s="78">
        <v>3127006</v>
      </c>
      <c r="L149" s="78">
        <v>7473411</v>
      </c>
      <c r="M149" s="78">
        <v>1337986</v>
      </c>
      <c r="N149" s="78">
        <v>1075966</v>
      </c>
      <c r="O149" s="78">
        <v>9887363</v>
      </c>
      <c r="P149" s="78">
        <v>4013369</v>
      </c>
      <c r="Q149" s="78">
        <v>827023</v>
      </c>
      <c r="R149" s="78">
        <v>371548</v>
      </c>
      <c r="S149" s="78">
        <v>602485</v>
      </c>
      <c r="T149" s="78">
        <v>224781</v>
      </c>
      <c r="U149" s="78">
        <v>1000161</v>
      </c>
      <c r="V149" s="78">
        <v>377758</v>
      </c>
      <c r="W149" s="78">
        <v>37659</v>
      </c>
      <c r="X149" s="78">
        <v>75625</v>
      </c>
      <c r="Y149" s="78">
        <v>85025</v>
      </c>
      <c r="Z149" s="78">
        <v>27812</v>
      </c>
      <c r="AA149" s="78">
        <v>355149</v>
      </c>
      <c r="AB149" s="78">
        <v>527131</v>
      </c>
      <c r="AC149" s="78">
        <v>8170377</v>
      </c>
      <c r="AD149" s="78">
        <v>1716986</v>
      </c>
      <c r="AE149" s="78">
        <v>0</v>
      </c>
      <c r="AF149" s="78">
        <v>1716986</v>
      </c>
      <c r="AG149" s="78">
        <v>0</v>
      </c>
      <c r="AH149" s="78">
        <v>0</v>
      </c>
      <c r="AI149" s="78">
        <v>1716986</v>
      </c>
      <c r="AJ149" s="47"/>
      <c r="AK149" s="44">
        <v>111</v>
      </c>
      <c r="AL149" s="45" t="s">
        <v>280</v>
      </c>
      <c r="AM149" s="44">
        <v>2015</v>
      </c>
      <c r="AN149" s="89">
        <v>621</v>
      </c>
      <c r="AO149" s="89">
        <v>2896</v>
      </c>
      <c r="AP149" s="89">
        <v>1015</v>
      </c>
      <c r="AQ149" s="89">
        <v>0.61180000000000001</v>
      </c>
      <c r="AR149" s="89">
        <v>77</v>
      </c>
      <c r="AS149" s="89">
        <v>27</v>
      </c>
      <c r="AT149" s="89">
        <v>70</v>
      </c>
      <c r="AU149" s="89">
        <v>58</v>
      </c>
      <c r="AV149" s="89">
        <v>50</v>
      </c>
      <c r="AW149" s="89">
        <v>0</v>
      </c>
      <c r="AY149" s="44">
        <v>111</v>
      </c>
      <c r="AZ149" s="45" t="s">
        <v>280</v>
      </c>
      <c r="BA149" s="44">
        <v>6010</v>
      </c>
      <c r="BB149" s="44">
        <v>2015</v>
      </c>
      <c r="BC149" s="89">
        <v>0</v>
      </c>
      <c r="BD149"/>
      <c r="BE149" s="82"/>
      <c r="BF149" s="82"/>
      <c r="BG149" s="84"/>
      <c r="BH149" s="82"/>
      <c r="BI149" s="83"/>
      <c r="BK149" s="46"/>
      <c r="BL149" s="46"/>
      <c r="BM149" s="46"/>
      <c r="BN149" s="46"/>
      <c r="BO149" s="46"/>
      <c r="BP149" s="46"/>
      <c r="BQ149" s="46"/>
      <c r="BR149" s="46"/>
      <c r="BS149" s="46"/>
      <c r="BT149" s="46"/>
      <c r="BU149" s="46"/>
      <c r="BV149" s="46"/>
      <c r="BW149" s="46"/>
      <c r="BX149" s="46"/>
      <c r="BY149" s="46"/>
      <c r="BZ149" s="46"/>
      <c r="CA149" s="46"/>
      <c r="CB149" s="46"/>
      <c r="CC149" s="46"/>
      <c r="CD149" s="46"/>
      <c r="CE149" s="46"/>
      <c r="CF149" s="46"/>
      <c r="CG149" s="46"/>
      <c r="CH149" s="46"/>
      <c r="CI149" s="46"/>
    </row>
    <row r="150" spans="1:87" x14ac:dyDescent="0.3">
      <c r="A150" s="44">
        <v>125</v>
      </c>
      <c r="B150" s="45" t="s">
        <v>216</v>
      </c>
      <c r="C150" s="44"/>
      <c r="D150" s="77"/>
      <c r="E150" s="78"/>
      <c r="F150" s="78"/>
      <c r="G150" s="78"/>
      <c r="H150" s="78"/>
      <c r="I150" s="78"/>
      <c r="J150" s="78"/>
      <c r="K150" s="78"/>
      <c r="L150" s="78"/>
      <c r="M150" s="78"/>
      <c r="N150" s="78"/>
      <c r="O150" s="78"/>
      <c r="P150" s="78"/>
      <c r="Q150" s="78"/>
      <c r="R150" s="78"/>
      <c r="S150" s="78"/>
      <c r="T150" s="78"/>
      <c r="U150" s="78"/>
      <c r="V150" s="78"/>
      <c r="W150" s="78"/>
      <c r="X150" s="78"/>
      <c r="Y150" s="78"/>
      <c r="Z150" s="78"/>
      <c r="AA150" s="78"/>
      <c r="AB150" s="78"/>
      <c r="AC150" s="78"/>
      <c r="AD150" s="78"/>
      <c r="AE150" s="78"/>
      <c r="AF150" s="78"/>
      <c r="AG150" s="78"/>
      <c r="AH150" s="78"/>
      <c r="AI150" s="78"/>
      <c r="AJ150" s="47"/>
      <c r="AK150" s="44">
        <v>125</v>
      </c>
      <c r="AL150" s="45" t="s">
        <v>216</v>
      </c>
      <c r="AM150" s="44"/>
      <c r="AN150" s="89"/>
      <c r="AO150" s="89"/>
      <c r="AP150" s="89"/>
      <c r="AQ150" s="89"/>
      <c r="AR150" s="89"/>
      <c r="AS150" s="89"/>
      <c r="AT150" s="89"/>
      <c r="AU150" s="89"/>
      <c r="AV150" s="89"/>
      <c r="AW150" s="89"/>
      <c r="AY150" s="44">
        <v>125</v>
      </c>
      <c r="AZ150" s="45" t="s">
        <v>216</v>
      </c>
      <c r="BA150" s="44"/>
      <c r="BB150" s="44"/>
      <c r="BC150" s="89"/>
      <c r="BD150"/>
      <c r="BE150" s="82"/>
      <c r="BF150" s="82"/>
      <c r="BG150" s="84"/>
      <c r="BH150" s="82"/>
      <c r="BI150" s="83"/>
      <c r="BK150" s="46"/>
      <c r="BL150" s="46"/>
      <c r="BM150" s="46"/>
      <c r="BN150" s="46"/>
      <c r="BO150" s="46"/>
      <c r="BP150" s="46"/>
      <c r="BQ150" s="46"/>
      <c r="BR150" s="46"/>
      <c r="BS150" s="46"/>
      <c r="BT150" s="46"/>
      <c r="BU150" s="46"/>
      <c r="BV150" s="46"/>
      <c r="BW150" s="46"/>
      <c r="BX150" s="46"/>
      <c r="BY150" s="46"/>
      <c r="BZ150" s="46"/>
      <c r="CA150" s="46"/>
      <c r="CB150" s="46"/>
      <c r="CC150" s="46"/>
      <c r="CD150" s="46"/>
      <c r="CE150" s="46"/>
      <c r="CF150" s="46"/>
      <c r="CG150" s="46"/>
      <c r="CH150" s="46"/>
      <c r="CI150" s="46"/>
    </row>
    <row r="151" spans="1:87" x14ac:dyDescent="0.3">
      <c r="A151" s="44">
        <v>126</v>
      </c>
      <c r="B151" s="45" t="s">
        <v>235</v>
      </c>
      <c r="C151" s="44">
        <v>2015</v>
      </c>
      <c r="D151" s="77">
        <v>876.07</v>
      </c>
      <c r="E151" s="78">
        <v>371207376</v>
      </c>
      <c r="F151" s="78">
        <v>388210119</v>
      </c>
      <c r="G151" s="78">
        <v>759417495</v>
      </c>
      <c r="H151" s="78">
        <v>570672138</v>
      </c>
      <c r="I151" s="78">
        <v>-2245998</v>
      </c>
      <c r="J151" s="78">
        <v>0</v>
      </c>
      <c r="K151" s="78">
        <v>578447099.25</v>
      </c>
      <c r="L151" s="78">
        <v>180970395.75</v>
      </c>
      <c r="M151" s="78">
        <v>8497421</v>
      </c>
      <c r="N151" s="78">
        <v>0</v>
      </c>
      <c r="O151" s="78">
        <v>189467816.75</v>
      </c>
      <c r="P151" s="78">
        <v>68803718</v>
      </c>
      <c r="Q151" s="78">
        <v>19003790</v>
      </c>
      <c r="R151" s="78">
        <v>4706378</v>
      </c>
      <c r="S151" s="78">
        <v>24883691</v>
      </c>
      <c r="T151" s="78">
        <v>1577551</v>
      </c>
      <c r="U151" s="78">
        <v>23977012</v>
      </c>
      <c r="V151" s="78">
        <v>10772566</v>
      </c>
      <c r="W151" s="78">
        <v>1981883</v>
      </c>
      <c r="X151" s="78">
        <v>1548505</v>
      </c>
      <c r="Y151" s="78">
        <v>8986228</v>
      </c>
      <c r="Z151" s="78">
        <v>5583646</v>
      </c>
      <c r="AA151" s="78">
        <v>10020959.25</v>
      </c>
      <c r="AB151" s="78">
        <v>2999524</v>
      </c>
      <c r="AC151" s="78">
        <v>174824492</v>
      </c>
      <c r="AD151" s="78">
        <v>14643324.75</v>
      </c>
      <c r="AE151" s="78">
        <v>1756171</v>
      </c>
      <c r="AF151" s="78">
        <v>16399495.75</v>
      </c>
      <c r="AG151" s="78">
        <v>0</v>
      </c>
      <c r="AH151" s="78">
        <v>0</v>
      </c>
      <c r="AI151" s="78">
        <v>16399495.75</v>
      </c>
      <c r="AJ151" s="47"/>
      <c r="AK151" s="44">
        <v>126</v>
      </c>
      <c r="AL151" s="45" t="s">
        <v>235</v>
      </c>
      <c r="AM151" s="44">
        <v>2015</v>
      </c>
      <c r="AN151" s="89">
        <v>14611</v>
      </c>
      <c r="AO151" s="89">
        <v>65918</v>
      </c>
      <c r="AP151" s="89">
        <v>14570</v>
      </c>
      <c r="AQ151" s="89">
        <v>0.89229999999999998</v>
      </c>
      <c r="AR151" s="89">
        <v>32221</v>
      </c>
      <c r="AS151" s="89">
        <v>7122</v>
      </c>
      <c r="AT151" s="89">
        <v>128</v>
      </c>
      <c r="AU151" s="89">
        <v>128</v>
      </c>
      <c r="AV151" s="89">
        <v>0</v>
      </c>
      <c r="AW151" s="89">
        <v>0</v>
      </c>
      <c r="AY151" s="44">
        <v>126</v>
      </c>
      <c r="AZ151" s="45" t="s">
        <v>235</v>
      </c>
      <c r="BA151" s="44">
        <v>6010</v>
      </c>
      <c r="BB151" s="44">
        <v>2015</v>
      </c>
      <c r="BC151" s="89">
        <v>9060</v>
      </c>
      <c r="BD151"/>
      <c r="BE151" s="82"/>
      <c r="BF151" s="82"/>
      <c r="BG151" s="84"/>
      <c r="BH151" s="82"/>
      <c r="BI151" s="83"/>
      <c r="BK151" s="46"/>
      <c r="BL151" s="46"/>
      <c r="BM151" s="46"/>
      <c r="BN151" s="46"/>
      <c r="BO151" s="46"/>
      <c r="BP151" s="46"/>
      <c r="BQ151" s="46"/>
      <c r="BR151" s="46"/>
      <c r="BS151" s="46"/>
      <c r="BT151" s="46"/>
      <c r="BU151" s="46"/>
      <c r="BV151" s="46"/>
      <c r="BW151" s="46"/>
      <c r="BX151" s="46"/>
      <c r="BY151" s="46"/>
      <c r="BZ151" s="46"/>
      <c r="CA151" s="46"/>
      <c r="CB151" s="46"/>
      <c r="CC151" s="46"/>
      <c r="CD151" s="46"/>
      <c r="CE151" s="46"/>
      <c r="CF151" s="46"/>
      <c r="CG151" s="46"/>
      <c r="CH151" s="46"/>
      <c r="CI151" s="46"/>
    </row>
    <row r="152" spans="1:87" x14ac:dyDescent="0.3">
      <c r="A152" s="44">
        <v>128</v>
      </c>
      <c r="B152" s="45" t="s">
        <v>240</v>
      </c>
      <c r="C152" s="44">
        <v>2015</v>
      </c>
      <c r="D152" s="77">
        <v>4498.1000000000004</v>
      </c>
      <c r="E152" s="78">
        <v>1251260130</v>
      </c>
      <c r="F152" s="78">
        <v>943594686</v>
      </c>
      <c r="G152" s="78">
        <v>2194854816</v>
      </c>
      <c r="H152" s="78">
        <v>1106080544</v>
      </c>
      <c r="I152" s="78">
        <v>18046234</v>
      </c>
      <c r="J152" s="78">
        <v>30826074</v>
      </c>
      <c r="K152" s="78">
        <v>1162928432</v>
      </c>
      <c r="L152" s="78">
        <v>1031926384</v>
      </c>
      <c r="M152" s="78">
        <v>45157283</v>
      </c>
      <c r="N152" s="78">
        <v>6500743</v>
      </c>
      <c r="O152" s="78">
        <v>1083584410</v>
      </c>
      <c r="P152" s="78">
        <v>342954451</v>
      </c>
      <c r="Q152" s="78">
        <v>97346883</v>
      </c>
      <c r="R152" s="78">
        <v>64072570</v>
      </c>
      <c r="S152" s="78">
        <v>234153287</v>
      </c>
      <c r="T152" s="78">
        <v>6018175</v>
      </c>
      <c r="U152" s="78">
        <v>201945272</v>
      </c>
      <c r="V152" s="78">
        <v>51603354</v>
      </c>
      <c r="W152" s="78">
        <v>11219275</v>
      </c>
      <c r="X152" s="78">
        <v>4752424</v>
      </c>
      <c r="Y152" s="78">
        <v>214751</v>
      </c>
      <c r="Z152" s="78">
        <v>10982643</v>
      </c>
      <c r="AA152" s="78">
        <v>7975580</v>
      </c>
      <c r="AB152" s="78">
        <v>4706744</v>
      </c>
      <c r="AC152" s="78">
        <v>1029969829</v>
      </c>
      <c r="AD152" s="78">
        <v>53614581</v>
      </c>
      <c r="AE152" s="78">
        <v>-26868968</v>
      </c>
      <c r="AF152" s="78">
        <v>26745613</v>
      </c>
      <c r="AG152" s="78">
        <v>0</v>
      </c>
      <c r="AH152" s="78">
        <v>0</v>
      </c>
      <c r="AI152" s="78">
        <v>26745613</v>
      </c>
      <c r="AJ152" s="47"/>
      <c r="AK152" s="44">
        <v>128</v>
      </c>
      <c r="AL152" s="45" t="s">
        <v>240</v>
      </c>
      <c r="AM152" s="44">
        <v>2015</v>
      </c>
      <c r="AN152" s="89">
        <v>58058</v>
      </c>
      <c r="AO152" s="89">
        <v>221438</v>
      </c>
      <c r="AP152" s="89">
        <v>31735</v>
      </c>
      <c r="AQ152" s="89">
        <v>1.6437999999999999</v>
      </c>
      <c r="AR152" s="89">
        <v>126239</v>
      </c>
      <c r="AS152" s="89">
        <v>18092</v>
      </c>
      <c r="AT152" s="89">
        <v>450</v>
      </c>
      <c r="AU152" s="89">
        <v>438</v>
      </c>
      <c r="AV152" s="89">
        <v>0</v>
      </c>
      <c r="AW152" s="89">
        <v>0</v>
      </c>
      <c r="AY152" s="44">
        <v>128</v>
      </c>
      <c r="AZ152" s="45" t="s">
        <v>240</v>
      </c>
      <c r="BA152" s="44">
        <v>6010</v>
      </c>
      <c r="BB152" s="44">
        <v>2015</v>
      </c>
      <c r="BC152" s="89">
        <v>36195</v>
      </c>
      <c r="BD152"/>
      <c r="BE152" s="82"/>
      <c r="BF152" s="82"/>
      <c r="BG152" s="84"/>
      <c r="BH152" s="82"/>
      <c r="BI152" s="83"/>
      <c r="BK152" s="46"/>
      <c r="BL152" s="46"/>
      <c r="BM152" s="46"/>
      <c r="BN152" s="46"/>
      <c r="BO152" s="46"/>
      <c r="BP152" s="46"/>
      <c r="BQ152" s="46"/>
      <c r="BR152" s="46"/>
      <c r="BS152" s="46"/>
      <c r="BT152" s="46"/>
      <c r="BU152" s="46"/>
      <c r="BV152" s="46"/>
      <c r="BW152" s="46"/>
      <c r="BX152" s="46"/>
      <c r="BY152" s="46"/>
      <c r="BZ152" s="46"/>
      <c r="CA152" s="46"/>
      <c r="CB152" s="46"/>
      <c r="CC152" s="46"/>
      <c r="CD152" s="46"/>
      <c r="CE152" s="46"/>
      <c r="CF152" s="46"/>
      <c r="CG152" s="46"/>
      <c r="CH152" s="46"/>
      <c r="CI152" s="46"/>
    </row>
    <row r="153" spans="1:87" x14ac:dyDescent="0.3">
      <c r="A153" s="44">
        <v>129</v>
      </c>
      <c r="B153" s="45" t="s">
        <v>247</v>
      </c>
      <c r="C153" s="44">
        <v>2015</v>
      </c>
      <c r="D153" s="77">
        <v>89.19</v>
      </c>
      <c r="E153" s="78">
        <v>2396769</v>
      </c>
      <c r="F153" s="78">
        <v>10564551</v>
      </c>
      <c r="G153" s="78">
        <v>12961320</v>
      </c>
      <c r="H153" s="78">
        <v>3184824</v>
      </c>
      <c r="I153" s="78">
        <v>253767</v>
      </c>
      <c r="J153" s="78">
        <v>0</v>
      </c>
      <c r="K153" s="78">
        <v>4102402</v>
      </c>
      <c r="L153" s="78">
        <v>8858918</v>
      </c>
      <c r="M153" s="78">
        <v>176596</v>
      </c>
      <c r="N153" s="78">
        <v>1327904</v>
      </c>
      <c r="O153" s="78">
        <v>10363418</v>
      </c>
      <c r="P153" s="78">
        <v>4981841</v>
      </c>
      <c r="Q153" s="78">
        <v>1119528</v>
      </c>
      <c r="R153" s="78">
        <v>1350738</v>
      </c>
      <c r="S153" s="78">
        <v>793684</v>
      </c>
      <c r="T153" s="78">
        <v>140893</v>
      </c>
      <c r="U153" s="78">
        <v>963339</v>
      </c>
      <c r="V153" s="78">
        <v>505313</v>
      </c>
      <c r="W153" s="78">
        <v>359327</v>
      </c>
      <c r="X153" s="78">
        <v>82106</v>
      </c>
      <c r="Y153" s="78">
        <v>30759</v>
      </c>
      <c r="Z153" s="78">
        <v>236282</v>
      </c>
      <c r="AA153" s="78">
        <v>663811</v>
      </c>
      <c r="AB153" s="78">
        <v>376454</v>
      </c>
      <c r="AC153" s="78">
        <v>10940264</v>
      </c>
      <c r="AD153" s="78">
        <v>-576846</v>
      </c>
      <c r="AE153" s="78">
        <v>76662</v>
      </c>
      <c r="AF153" s="78">
        <v>-500184</v>
      </c>
      <c r="AG153" s="78">
        <v>0</v>
      </c>
      <c r="AH153" s="78">
        <v>0</v>
      </c>
      <c r="AI153" s="78">
        <v>-500184</v>
      </c>
      <c r="AJ153" s="47"/>
      <c r="AK153" s="44">
        <v>129</v>
      </c>
      <c r="AL153" s="45" t="s">
        <v>247</v>
      </c>
      <c r="AM153" s="44">
        <v>2015</v>
      </c>
      <c r="AN153" s="89">
        <v>255</v>
      </c>
      <c r="AO153" s="89">
        <v>1395</v>
      </c>
      <c r="AP153" s="89">
        <v>445</v>
      </c>
      <c r="AQ153" s="89">
        <v>0.57269999999999999</v>
      </c>
      <c r="AR153" s="89">
        <v>141</v>
      </c>
      <c r="AS153" s="89">
        <v>45</v>
      </c>
      <c r="AT153" s="89">
        <v>25</v>
      </c>
      <c r="AU153" s="89">
        <v>25</v>
      </c>
      <c r="AV153" s="89">
        <v>0</v>
      </c>
      <c r="AW153" s="89">
        <v>0</v>
      </c>
      <c r="AY153" s="44">
        <v>129</v>
      </c>
      <c r="AZ153" s="45" t="s">
        <v>247</v>
      </c>
      <c r="BA153" s="44">
        <v>6010</v>
      </c>
      <c r="BB153" s="44">
        <v>2015</v>
      </c>
      <c r="BC153" s="89">
        <v>0</v>
      </c>
      <c r="BD153"/>
      <c r="BE153" s="82"/>
      <c r="BF153" s="82"/>
      <c r="BG153" s="84"/>
      <c r="BH153" s="82"/>
      <c r="BI153" s="83"/>
      <c r="BK153" s="46"/>
      <c r="BL153" s="46"/>
      <c r="BM153" s="46"/>
      <c r="BN153" s="46"/>
      <c r="BO153" s="46"/>
      <c r="BP153" s="46"/>
      <c r="BQ153" s="46"/>
      <c r="BR153" s="46"/>
      <c r="BS153" s="46"/>
      <c r="BT153" s="46"/>
      <c r="BU153" s="46"/>
      <c r="BV153" s="46"/>
      <c r="BW153" s="46"/>
      <c r="BX153" s="46"/>
      <c r="BY153" s="46"/>
      <c r="BZ153" s="46"/>
      <c r="CA153" s="46"/>
      <c r="CB153" s="46"/>
      <c r="CC153" s="46"/>
      <c r="CD153" s="46"/>
      <c r="CE153" s="46"/>
      <c r="CF153" s="46"/>
      <c r="CG153" s="46"/>
      <c r="CH153" s="46"/>
      <c r="CI153" s="46"/>
    </row>
    <row r="154" spans="1:87" x14ac:dyDescent="0.3">
      <c r="A154" s="44">
        <v>130</v>
      </c>
      <c r="B154" s="45" t="s">
        <v>260</v>
      </c>
      <c r="C154" s="44">
        <v>2015</v>
      </c>
      <c r="D154" s="77">
        <v>1860.44</v>
      </c>
      <c r="E154" s="78">
        <v>447558000</v>
      </c>
      <c r="F154" s="78">
        <v>527974000</v>
      </c>
      <c r="G154" s="78">
        <v>975532000</v>
      </c>
      <c r="H154" s="78">
        <v>642487000</v>
      </c>
      <c r="I154" s="78">
        <v>7341000</v>
      </c>
      <c r="J154" s="78">
        <v>4394000</v>
      </c>
      <c r="K154" s="78">
        <v>662107000</v>
      </c>
      <c r="L154" s="78">
        <v>313425000</v>
      </c>
      <c r="M154" s="78">
        <v>16808000</v>
      </c>
      <c r="N154" s="78">
        <v>0</v>
      </c>
      <c r="O154" s="78">
        <v>330233000</v>
      </c>
      <c r="P154" s="78">
        <v>134434000</v>
      </c>
      <c r="Q154" s="78">
        <v>32607000</v>
      </c>
      <c r="R154" s="78">
        <v>16059000</v>
      </c>
      <c r="S154" s="78">
        <v>48671000</v>
      </c>
      <c r="T154" s="78">
        <v>3667000</v>
      </c>
      <c r="U154" s="78">
        <v>58827000</v>
      </c>
      <c r="V154" s="78">
        <v>17494000</v>
      </c>
      <c r="W154" s="78">
        <v>10355000</v>
      </c>
      <c r="X154" s="78">
        <v>1672000</v>
      </c>
      <c r="Y154" s="78">
        <v>12725000</v>
      </c>
      <c r="Z154" s="78">
        <v>4904000</v>
      </c>
      <c r="AA154" s="78">
        <v>7885000</v>
      </c>
      <c r="AB154" s="78">
        <v>2504000</v>
      </c>
      <c r="AC154" s="78">
        <v>343919000</v>
      </c>
      <c r="AD154" s="78">
        <v>-13686000</v>
      </c>
      <c r="AE154" s="78">
        <v>8403000</v>
      </c>
      <c r="AF154" s="78">
        <v>-5283000</v>
      </c>
      <c r="AG154" s="78">
        <v>0</v>
      </c>
      <c r="AH154" s="78">
        <v>0</v>
      </c>
      <c r="AI154" s="78">
        <v>-5283000</v>
      </c>
      <c r="AJ154" s="47"/>
      <c r="AK154" s="44">
        <v>130</v>
      </c>
      <c r="AL154" s="45" t="s">
        <v>260</v>
      </c>
      <c r="AM154" s="44">
        <v>2015</v>
      </c>
      <c r="AN154" s="89">
        <v>24110</v>
      </c>
      <c r="AO154" s="89">
        <v>102757</v>
      </c>
      <c r="AP154" s="89">
        <v>21653</v>
      </c>
      <c r="AQ154" s="89">
        <v>0.99139999999999995</v>
      </c>
      <c r="AR154" s="89">
        <v>47143</v>
      </c>
      <c r="AS154" s="89">
        <v>9934</v>
      </c>
      <c r="AT154" s="89">
        <v>281</v>
      </c>
      <c r="AU154" s="89">
        <v>229</v>
      </c>
      <c r="AV154" s="89">
        <v>0</v>
      </c>
      <c r="AW154" s="89">
        <v>0</v>
      </c>
      <c r="AY154" s="44">
        <v>130</v>
      </c>
      <c r="AZ154" s="45" t="s">
        <v>260</v>
      </c>
      <c r="BA154" s="44">
        <v>6010</v>
      </c>
      <c r="BB154" s="44">
        <v>2015</v>
      </c>
      <c r="BC154" s="89">
        <v>3696</v>
      </c>
      <c r="BD154"/>
      <c r="BE154" s="82"/>
      <c r="BF154" s="82"/>
      <c r="BG154" s="84"/>
      <c r="BH154" s="82"/>
      <c r="BI154" s="83"/>
      <c r="BK154" s="46"/>
      <c r="BL154" s="46"/>
      <c r="BM154" s="46"/>
      <c r="BN154" s="46"/>
      <c r="BO154" s="46"/>
      <c r="BP154" s="46"/>
      <c r="BQ154" s="46"/>
      <c r="BR154" s="46"/>
      <c r="BS154" s="46"/>
      <c r="BT154" s="46"/>
      <c r="BU154" s="46"/>
      <c r="BV154" s="46"/>
      <c r="BW154" s="46"/>
      <c r="BX154" s="46"/>
      <c r="BY154" s="46"/>
      <c r="BZ154" s="46"/>
      <c r="CA154" s="46"/>
      <c r="CB154" s="46"/>
      <c r="CC154" s="46"/>
      <c r="CD154" s="46"/>
      <c r="CE154" s="46"/>
      <c r="CF154" s="46"/>
      <c r="CG154" s="46"/>
      <c r="CH154" s="46"/>
      <c r="CI154" s="46"/>
    </row>
    <row r="155" spans="1:87" x14ac:dyDescent="0.3">
      <c r="A155" s="44">
        <v>131</v>
      </c>
      <c r="B155" s="45" t="s">
        <v>217</v>
      </c>
      <c r="C155" s="44">
        <v>2015</v>
      </c>
      <c r="D155" s="77">
        <v>2164.6</v>
      </c>
      <c r="E155" s="78">
        <v>718745665</v>
      </c>
      <c r="F155" s="78">
        <v>550445946</v>
      </c>
      <c r="G155" s="78">
        <v>1269191611</v>
      </c>
      <c r="H155" s="78">
        <v>778397745</v>
      </c>
      <c r="I155" s="78">
        <v>8890648</v>
      </c>
      <c r="J155" s="78">
        <v>873200</v>
      </c>
      <c r="K155" s="78">
        <v>797432257</v>
      </c>
      <c r="L155" s="78">
        <v>471759354</v>
      </c>
      <c r="M155" s="78">
        <v>14003349</v>
      </c>
      <c r="N155" s="78">
        <v>0</v>
      </c>
      <c r="O155" s="78">
        <v>485762703</v>
      </c>
      <c r="P155" s="78">
        <v>192374304</v>
      </c>
      <c r="Q155" s="78">
        <v>45171633</v>
      </c>
      <c r="R155" s="78">
        <v>14408023</v>
      </c>
      <c r="S155" s="78">
        <v>80573088</v>
      </c>
      <c r="T155" s="78">
        <v>4369727</v>
      </c>
      <c r="U155" s="78">
        <v>33796773</v>
      </c>
      <c r="V155" s="78">
        <v>33372899</v>
      </c>
      <c r="W155" s="78">
        <v>11255082</v>
      </c>
      <c r="X155" s="78">
        <v>5583833</v>
      </c>
      <c r="Y155" s="78">
        <v>30535865</v>
      </c>
      <c r="Z155" s="78">
        <v>8678750</v>
      </c>
      <c r="AA155" s="78">
        <v>9270664</v>
      </c>
      <c r="AB155" s="78">
        <v>7163721</v>
      </c>
      <c r="AC155" s="78">
        <v>467283698</v>
      </c>
      <c r="AD155" s="78">
        <v>18479005</v>
      </c>
      <c r="AE155" s="78">
        <v>1278057</v>
      </c>
      <c r="AF155" s="78">
        <v>19757062</v>
      </c>
      <c r="AG155" s="78">
        <v>0</v>
      </c>
      <c r="AH155" s="78">
        <v>0</v>
      </c>
      <c r="AI155" s="78">
        <v>19757062</v>
      </c>
      <c r="AJ155" s="47"/>
      <c r="AK155" s="44">
        <v>131</v>
      </c>
      <c r="AL155" s="45" t="s">
        <v>217</v>
      </c>
      <c r="AM155" s="44">
        <v>2015</v>
      </c>
      <c r="AN155" s="89">
        <v>34703</v>
      </c>
      <c r="AO155" s="89">
        <v>110985</v>
      </c>
      <c r="AP155" s="89">
        <v>31494</v>
      </c>
      <c r="AQ155" s="89">
        <v>0.89629999999999999</v>
      </c>
      <c r="AR155" s="89">
        <v>62851</v>
      </c>
      <c r="AS155" s="89">
        <v>17835</v>
      </c>
      <c r="AT155" s="89">
        <v>349</v>
      </c>
      <c r="AU155" s="89">
        <v>297</v>
      </c>
      <c r="AV155" s="89">
        <v>0</v>
      </c>
      <c r="AW155" s="89">
        <v>0</v>
      </c>
      <c r="AY155" s="44">
        <v>131</v>
      </c>
      <c r="AZ155" s="45" t="s">
        <v>217</v>
      </c>
      <c r="BA155" s="44">
        <v>6010</v>
      </c>
      <c r="BB155" s="44">
        <v>2015</v>
      </c>
      <c r="BC155" s="89">
        <v>10777</v>
      </c>
      <c r="BD155"/>
      <c r="BE155" s="82"/>
      <c r="BF155" s="82"/>
      <c r="BG155" s="84"/>
      <c r="BH155" s="82"/>
      <c r="BI155" s="83"/>
      <c r="BK155" s="46"/>
      <c r="BL155" s="46"/>
      <c r="BM155" s="46"/>
      <c r="BN155" s="46"/>
      <c r="BO155" s="46"/>
      <c r="BP155" s="46"/>
      <c r="BQ155" s="46"/>
      <c r="BR155" s="46"/>
      <c r="BS155" s="46"/>
      <c r="BT155" s="46"/>
      <c r="BU155" s="46"/>
      <c r="BV155" s="46"/>
      <c r="BW155" s="46"/>
      <c r="BX155" s="46"/>
      <c r="BY155" s="46"/>
      <c r="BZ155" s="46"/>
      <c r="CA155" s="46"/>
      <c r="CB155" s="46"/>
      <c r="CC155" s="46"/>
      <c r="CD155" s="46"/>
      <c r="CE155" s="46"/>
      <c r="CF155" s="46"/>
      <c r="CG155" s="46"/>
      <c r="CH155" s="46"/>
      <c r="CI155" s="46"/>
    </row>
    <row r="156" spans="1:87" x14ac:dyDescent="0.3">
      <c r="A156" s="44">
        <v>132</v>
      </c>
      <c r="B156" s="45" t="s">
        <v>281</v>
      </c>
      <c r="C156" s="44">
        <v>2015</v>
      </c>
      <c r="D156" s="77">
        <v>700.62</v>
      </c>
      <c r="E156" s="78">
        <v>333560615</v>
      </c>
      <c r="F156" s="78">
        <v>387197812</v>
      </c>
      <c r="G156" s="78">
        <v>720758427</v>
      </c>
      <c r="H156" s="78">
        <v>553729401</v>
      </c>
      <c r="I156" s="78">
        <v>9094400</v>
      </c>
      <c r="J156" s="78">
        <v>10732068</v>
      </c>
      <c r="K156" s="78">
        <v>583135807</v>
      </c>
      <c r="L156" s="78">
        <v>137622620</v>
      </c>
      <c r="M156" s="78">
        <v>4401503</v>
      </c>
      <c r="N156" s="78">
        <v>0</v>
      </c>
      <c r="O156" s="78">
        <v>142024123</v>
      </c>
      <c r="P156" s="78">
        <v>49717884</v>
      </c>
      <c r="Q156" s="78">
        <v>13302700</v>
      </c>
      <c r="R156" s="78">
        <v>4212387</v>
      </c>
      <c r="S156" s="78">
        <v>25310682</v>
      </c>
      <c r="T156" s="78">
        <v>1140214</v>
      </c>
      <c r="U156" s="78">
        <v>19899981</v>
      </c>
      <c r="V156" s="78">
        <v>4318376</v>
      </c>
      <c r="W156" s="78">
        <v>2911025</v>
      </c>
      <c r="X156" s="78">
        <v>941757</v>
      </c>
      <c r="Y156" s="78">
        <v>4950473</v>
      </c>
      <c r="Z156" s="78">
        <v>231939</v>
      </c>
      <c r="AA156" s="78">
        <v>9579938</v>
      </c>
      <c r="AB156" s="78">
        <v>2510185</v>
      </c>
      <c r="AC156" s="78">
        <v>129447603</v>
      </c>
      <c r="AD156" s="78">
        <v>12576520</v>
      </c>
      <c r="AE156" s="78">
        <v>522996</v>
      </c>
      <c r="AF156" s="78">
        <v>13099516</v>
      </c>
      <c r="AG156" s="78">
        <v>0</v>
      </c>
      <c r="AH156" s="78">
        <v>0</v>
      </c>
      <c r="AI156" s="78">
        <v>13099516</v>
      </c>
      <c r="AJ156" s="47"/>
      <c r="AK156" s="44">
        <v>132</v>
      </c>
      <c r="AL156" s="45" t="s">
        <v>281</v>
      </c>
      <c r="AM156" s="44">
        <v>2015</v>
      </c>
      <c r="AN156" s="89">
        <v>13193</v>
      </c>
      <c r="AO156" s="89">
        <v>62767</v>
      </c>
      <c r="AP156" s="89">
        <v>13451</v>
      </c>
      <c r="AQ156" s="89">
        <v>0.98080000000000001</v>
      </c>
      <c r="AR156" s="89">
        <v>29048</v>
      </c>
      <c r="AS156" s="89">
        <v>6225</v>
      </c>
      <c r="AT156" s="89">
        <v>106</v>
      </c>
      <c r="AU156" s="89">
        <v>106</v>
      </c>
      <c r="AV156" s="89">
        <v>0</v>
      </c>
      <c r="AW156" s="89">
        <v>0</v>
      </c>
      <c r="AY156" s="44">
        <v>132</v>
      </c>
      <c r="AZ156" s="45" t="s">
        <v>281</v>
      </c>
      <c r="BA156" s="44">
        <v>6010</v>
      </c>
      <c r="BB156" s="44">
        <v>2015</v>
      </c>
      <c r="BC156" s="89">
        <v>2778</v>
      </c>
      <c r="BD156"/>
      <c r="BE156" s="82"/>
      <c r="BF156" s="82"/>
      <c r="BG156" s="84"/>
      <c r="BH156" s="82"/>
      <c r="BI156" s="83"/>
      <c r="BK156" s="46"/>
      <c r="BL156" s="46"/>
      <c r="BM156" s="46"/>
      <c r="BN156" s="46"/>
      <c r="BO156" s="46"/>
      <c r="BP156" s="46"/>
      <c r="BQ156" s="46"/>
      <c r="BR156" s="46"/>
      <c r="BS156" s="46"/>
      <c r="BT156" s="46"/>
      <c r="BU156" s="46"/>
      <c r="BV156" s="46"/>
      <c r="BW156" s="46"/>
      <c r="BX156" s="46"/>
      <c r="BY156" s="46"/>
      <c r="BZ156" s="46"/>
      <c r="CA156" s="46"/>
      <c r="CB156" s="46"/>
      <c r="CC156" s="46"/>
      <c r="CD156" s="46"/>
      <c r="CE156" s="46"/>
      <c r="CF156" s="46"/>
      <c r="CG156" s="46"/>
      <c r="CH156" s="46"/>
      <c r="CI156" s="46"/>
    </row>
    <row r="157" spans="1:87" x14ac:dyDescent="0.3">
      <c r="A157" s="44">
        <v>134</v>
      </c>
      <c r="B157" s="45" t="s">
        <v>207</v>
      </c>
      <c r="C157" s="44">
        <v>2015</v>
      </c>
      <c r="D157" s="77">
        <v>540.74</v>
      </c>
      <c r="E157" s="78">
        <v>75345388</v>
      </c>
      <c r="F157" s="78">
        <v>150199612</v>
      </c>
      <c r="G157" s="78">
        <v>225545000</v>
      </c>
      <c r="H157" s="78">
        <v>131103462</v>
      </c>
      <c r="I157" s="78">
        <v>311603</v>
      </c>
      <c r="J157" s="78">
        <v>0</v>
      </c>
      <c r="K157" s="78">
        <v>133104973</v>
      </c>
      <c r="L157" s="78">
        <v>92440027</v>
      </c>
      <c r="M157" s="78">
        <v>971316</v>
      </c>
      <c r="N157" s="78">
        <v>3236039</v>
      </c>
      <c r="O157" s="78">
        <v>96647382</v>
      </c>
      <c r="P157" s="78">
        <v>39615669</v>
      </c>
      <c r="Q157" s="78">
        <v>9544093</v>
      </c>
      <c r="R157" s="78">
        <v>6172924</v>
      </c>
      <c r="S157" s="78">
        <v>21218912</v>
      </c>
      <c r="T157" s="78">
        <v>1092724</v>
      </c>
      <c r="U157" s="78">
        <v>7589403</v>
      </c>
      <c r="V157" s="78">
        <v>3916303</v>
      </c>
      <c r="W157" s="78">
        <v>785963</v>
      </c>
      <c r="X157" s="78">
        <v>924182</v>
      </c>
      <c r="Y157" s="78">
        <v>732711</v>
      </c>
      <c r="Z157" s="78">
        <v>0</v>
      </c>
      <c r="AA157" s="78">
        <v>1689908</v>
      </c>
      <c r="AB157" s="78">
        <v>3149814</v>
      </c>
      <c r="AC157" s="78">
        <v>94742698</v>
      </c>
      <c r="AD157" s="78">
        <v>1904684</v>
      </c>
      <c r="AE157" s="78">
        <v>886757</v>
      </c>
      <c r="AF157" s="78">
        <v>2791441</v>
      </c>
      <c r="AG157" s="78">
        <v>0</v>
      </c>
      <c r="AH157" s="78">
        <v>0</v>
      </c>
      <c r="AI157" s="78">
        <v>2791441</v>
      </c>
      <c r="AJ157" s="47"/>
      <c r="AK157" s="44">
        <v>134</v>
      </c>
      <c r="AL157" s="45" t="s">
        <v>207</v>
      </c>
      <c r="AM157" s="44">
        <v>2015</v>
      </c>
      <c r="AN157" s="80">
        <v>10503</v>
      </c>
      <c r="AO157" s="80">
        <v>30399</v>
      </c>
      <c r="AP157" s="80">
        <v>9570</v>
      </c>
      <c r="AQ157" s="81">
        <v>0.96579999999999999</v>
      </c>
      <c r="AR157" s="80">
        <v>10155</v>
      </c>
      <c r="AS157" s="80">
        <v>3197</v>
      </c>
      <c r="AT157" s="80">
        <v>43</v>
      </c>
      <c r="AU157" s="80">
        <v>43</v>
      </c>
      <c r="AV157" s="80">
        <v>0</v>
      </c>
      <c r="AW157" s="80">
        <v>0</v>
      </c>
      <c r="AY157" s="44">
        <v>134</v>
      </c>
      <c r="AZ157" s="45" t="s">
        <v>207</v>
      </c>
      <c r="BA157" s="44">
        <v>6010</v>
      </c>
      <c r="BB157" s="44">
        <v>2015</v>
      </c>
      <c r="BC157" s="89">
        <v>1038</v>
      </c>
      <c r="BD157"/>
      <c r="BE157" s="82"/>
      <c r="BF157" s="82"/>
      <c r="BG157" s="84"/>
      <c r="BH157" s="82"/>
      <c r="BI157" s="83"/>
      <c r="BK157" s="46"/>
      <c r="BL157" s="46"/>
      <c r="BM157" s="46"/>
      <c r="BN157" s="46"/>
      <c r="BO157" s="46"/>
      <c r="BP157" s="46"/>
      <c r="BQ157" s="46"/>
      <c r="BR157" s="46"/>
      <c r="BS157" s="46"/>
      <c r="BT157" s="46"/>
      <c r="BU157" s="46"/>
      <c r="BV157" s="46"/>
      <c r="BW157" s="46"/>
      <c r="BX157" s="46"/>
      <c r="BY157" s="46"/>
      <c r="BZ157" s="46"/>
      <c r="CA157" s="46"/>
      <c r="CB157" s="46"/>
      <c r="CC157" s="46"/>
      <c r="CD157" s="46"/>
      <c r="CE157" s="46"/>
      <c r="CF157" s="46"/>
      <c r="CG157" s="46"/>
      <c r="CH157" s="46"/>
      <c r="CI157" s="46"/>
    </row>
    <row r="158" spans="1:87" x14ac:dyDescent="0.3">
      <c r="A158" s="44">
        <v>137</v>
      </c>
      <c r="B158" s="45" t="s">
        <v>209</v>
      </c>
      <c r="C158" s="44">
        <v>2015</v>
      </c>
      <c r="D158" s="77">
        <v>171.47</v>
      </c>
      <c r="E158" s="78">
        <v>5566116</v>
      </c>
      <c r="F158" s="78">
        <v>18825921</v>
      </c>
      <c r="G158" s="78">
        <v>24392037</v>
      </c>
      <c r="H158" s="78">
        <v>3399959</v>
      </c>
      <c r="I158" s="78">
        <v>200103</v>
      </c>
      <c r="J158" s="78">
        <v>0</v>
      </c>
      <c r="K158" s="78">
        <v>4008372</v>
      </c>
      <c r="L158" s="78">
        <v>20383665</v>
      </c>
      <c r="M158" s="78">
        <v>741326</v>
      </c>
      <c r="N158" s="78">
        <v>592158</v>
      </c>
      <c r="O158" s="78">
        <v>21717149</v>
      </c>
      <c r="P158" s="78">
        <v>11922841</v>
      </c>
      <c r="Q158" s="78">
        <v>2904371</v>
      </c>
      <c r="R158" s="78">
        <v>639853</v>
      </c>
      <c r="S158" s="78">
        <v>1841174</v>
      </c>
      <c r="T158" s="78">
        <v>453877</v>
      </c>
      <c r="U158" s="78">
        <v>2573934</v>
      </c>
      <c r="V158" s="78">
        <v>880851</v>
      </c>
      <c r="W158" s="78">
        <v>315245</v>
      </c>
      <c r="X158" s="78">
        <v>244286</v>
      </c>
      <c r="Y158" s="78">
        <v>0</v>
      </c>
      <c r="Z158" s="78">
        <v>0</v>
      </c>
      <c r="AA158" s="78">
        <v>408310</v>
      </c>
      <c r="AB158" s="78">
        <v>412605</v>
      </c>
      <c r="AC158" s="78">
        <v>22189037</v>
      </c>
      <c r="AD158" s="78">
        <v>-471888</v>
      </c>
      <c r="AE158" s="78">
        <v>136217</v>
      </c>
      <c r="AF158" s="78">
        <v>-335671</v>
      </c>
      <c r="AG158" s="78">
        <v>0</v>
      </c>
      <c r="AH158" s="78">
        <v>0</v>
      </c>
      <c r="AI158" s="78">
        <v>-335671</v>
      </c>
      <c r="AJ158" s="47"/>
      <c r="AK158" s="44">
        <v>137</v>
      </c>
      <c r="AL158" s="45" t="s">
        <v>209</v>
      </c>
      <c r="AM158" s="44">
        <v>2015</v>
      </c>
      <c r="AN158" s="89">
        <v>1112</v>
      </c>
      <c r="AO158" s="89">
        <v>5312</v>
      </c>
      <c r="AP158" s="89">
        <v>1776</v>
      </c>
      <c r="AQ158" s="89">
        <v>0.62609999999999999</v>
      </c>
      <c r="AR158" s="89">
        <v>981</v>
      </c>
      <c r="AS158" s="89">
        <v>328</v>
      </c>
      <c r="AT158" s="89">
        <v>25</v>
      </c>
      <c r="AU158" s="89">
        <v>25</v>
      </c>
      <c r="AV158" s="89">
        <v>0</v>
      </c>
      <c r="AW158" s="89">
        <v>0</v>
      </c>
      <c r="AY158" s="44">
        <v>137</v>
      </c>
      <c r="AZ158" s="45" t="s">
        <v>209</v>
      </c>
      <c r="BA158" s="44">
        <v>6010</v>
      </c>
      <c r="BB158" s="44">
        <v>2015</v>
      </c>
      <c r="BC158" s="89">
        <v>0</v>
      </c>
      <c r="BD158"/>
      <c r="BE158" s="82"/>
      <c r="BF158" s="82"/>
      <c r="BG158" s="84"/>
      <c r="BH158" s="82"/>
      <c r="BI158" s="83"/>
      <c r="BK158" s="46"/>
      <c r="BL158" s="46"/>
      <c r="BM158" s="46"/>
      <c r="BN158" s="46"/>
      <c r="BO158" s="46"/>
      <c r="BP158" s="46"/>
      <c r="BQ158" s="46"/>
      <c r="BR158" s="46"/>
      <c r="BS158" s="46"/>
      <c r="BT158" s="46"/>
      <c r="BU158" s="46"/>
      <c r="BV158" s="46"/>
      <c r="BW158" s="46"/>
      <c r="BX158" s="46"/>
      <c r="BY158" s="46"/>
      <c r="BZ158" s="46"/>
      <c r="CA158" s="46"/>
      <c r="CB158" s="46"/>
      <c r="CC158" s="46"/>
      <c r="CD158" s="46"/>
      <c r="CE158" s="46"/>
      <c r="CF158" s="46"/>
      <c r="CG158" s="46"/>
      <c r="CH158" s="46"/>
      <c r="CI158" s="46"/>
    </row>
    <row r="159" spans="1:87" x14ac:dyDescent="0.3">
      <c r="A159" s="44">
        <v>138</v>
      </c>
      <c r="B159" s="45" t="s">
        <v>251</v>
      </c>
      <c r="C159" s="44">
        <v>2015</v>
      </c>
      <c r="D159" s="77">
        <v>1017.28</v>
      </c>
      <c r="E159" s="78">
        <v>423315706</v>
      </c>
      <c r="F159" s="78">
        <v>297477702</v>
      </c>
      <c r="G159" s="78">
        <v>720793408</v>
      </c>
      <c r="H159" s="78">
        <v>484799340</v>
      </c>
      <c r="I159" s="78">
        <v>7853691</v>
      </c>
      <c r="J159" s="78">
        <v>0</v>
      </c>
      <c r="K159" s="78">
        <v>497939046</v>
      </c>
      <c r="L159" s="78">
        <v>222854362</v>
      </c>
      <c r="M159" s="78">
        <v>14075970</v>
      </c>
      <c r="N159" s="78">
        <v>0</v>
      </c>
      <c r="O159" s="78">
        <v>236930332</v>
      </c>
      <c r="P159" s="78">
        <v>87322260</v>
      </c>
      <c r="Q159" s="78">
        <v>5758034</v>
      </c>
      <c r="R159" s="78">
        <v>4103866</v>
      </c>
      <c r="S159" s="78">
        <v>36780134</v>
      </c>
      <c r="T159" s="78">
        <v>1482542</v>
      </c>
      <c r="U159" s="78">
        <v>12307423</v>
      </c>
      <c r="V159" s="78">
        <v>9018712</v>
      </c>
      <c r="W159" s="78">
        <v>11988150</v>
      </c>
      <c r="X159" s="78">
        <v>147744</v>
      </c>
      <c r="Y159" s="78">
        <v>14313325</v>
      </c>
      <c r="Z159" s="78">
        <v>-309136</v>
      </c>
      <c r="AA159" s="78">
        <v>5286015</v>
      </c>
      <c r="AB159" s="78">
        <v>75293777</v>
      </c>
      <c r="AC159" s="78">
        <v>258206831</v>
      </c>
      <c r="AD159" s="78">
        <v>-21276499</v>
      </c>
      <c r="AE159" s="78">
        <v>23767</v>
      </c>
      <c r="AF159" s="78">
        <v>-21252732</v>
      </c>
      <c r="AG159" s="78">
        <v>0</v>
      </c>
      <c r="AH159" s="78">
        <v>0</v>
      </c>
      <c r="AI159" s="78">
        <v>-21252732</v>
      </c>
      <c r="AJ159" s="47"/>
      <c r="AK159" s="44">
        <v>138</v>
      </c>
      <c r="AL159" s="45" t="s">
        <v>251</v>
      </c>
      <c r="AM159" s="44">
        <v>2015</v>
      </c>
      <c r="AN159" s="89">
        <v>16770</v>
      </c>
      <c r="AO159" s="89">
        <v>71872</v>
      </c>
      <c r="AP159" s="89">
        <v>16191</v>
      </c>
      <c r="AQ159" s="89">
        <v>0.93400000000000005</v>
      </c>
      <c r="AR159" s="89">
        <v>42210</v>
      </c>
      <c r="AS159" s="89">
        <v>9509</v>
      </c>
      <c r="AT159" s="89">
        <v>217</v>
      </c>
      <c r="AU159" s="89">
        <v>164</v>
      </c>
      <c r="AV159" s="89">
        <v>0</v>
      </c>
      <c r="AW159" s="89">
        <v>0</v>
      </c>
      <c r="AY159" s="44">
        <v>138</v>
      </c>
      <c r="AZ159" s="45" t="s">
        <v>251</v>
      </c>
      <c r="BA159" s="44">
        <v>6010</v>
      </c>
      <c r="BB159" s="44">
        <v>2015</v>
      </c>
      <c r="BC159" s="89">
        <v>0</v>
      </c>
      <c r="BD159"/>
      <c r="BE159" s="82"/>
      <c r="BF159" s="82"/>
      <c r="BG159" s="84"/>
      <c r="BH159" s="82"/>
      <c r="BI159" s="83"/>
      <c r="BK159" s="46"/>
      <c r="BL159" s="46"/>
      <c r="BM159" s="46"/>
      <c r="BN159" s="46"/>
      <c r="BO159" s="46"/>
      <c r="BP159" s="46"/>
      <c r="BQ159" s="46"/>
      <c r="BR159" s="46"/>
      <c r="BS159" s="46"/>
      <c r="BT159" s="46"/>
      <c r="BU159" s="46"/>
      <c r="BV159" s="46"/>
      <c r="BW159" s="46"/>
      <c r="BX159" s="46"/>
      <c r="BY159" s="46"/>
      <c r="BZ159" s="46"/>
      <c r="CA159" s="46"/>
      <c r="CB159" s="46"/>
      <c r="CC159" s="46"/>
      <c r="CD159" s="46"/>
      <c r="CE159" s="46"/>
      <c r="CF159" s="46"/>
      <c r="CG159" s="46"/>
      <c r="CH159" s="46"/>
      <c r="CI159" s="46"/>
    </row>
    <row r="160" spans="1:87" x14ac:dyDescent="0.3">
      <c r="A160" s="44">
        <v>139</v>
      </c>
      <c r="B160" s="45" t="s">
        <v>241</v>
      </c>
      <c r="C160" s="44">
        <v>2015</v>
      </c>
      <c r="D160" s="77">
        <v>791.9</v>
      </c>
      <c r="E160" s="78">
        <v>320839420</v>
      </c>
      <c r="F160" s="78">
        <v>305852490</v>
      </c>
      <c r="G160" s="78">
        <v>626691910</v>
      </c>
      <c r="H160" s="78">
        <v>409776944</v>
      </c>
      <c r="I160" s="78">
        <v>9471514</v>
      </c>
      <c r="J160" s="78">
        <v>0</v>
      </c>
      <c r="K160" s="78">
        <v>420885206</v>
      </c>
      <c r="L160" s="78">
        <v>205806704</v>
      </c>
      <c r="M160" s="78">
        <v>4678009</v>
      </c>
      <c r="N160" s="78">
        <v>0</v>
      </c>
      <c r="O160" s="78">
        <v>210484713</v>
      </c>
      <c r="P160" s="78">
        <v>54730924</v>
      </c>
      <c r="Q160" s="78">
        <v>4994397</v>
      </c>
      <c r="R160" s="78">
        <v>6646217</v>
      </c>
      <c r="S160" s="78">
        <v>33301261</v>
      </c>
      <c r="T160" s="78">
        <v>1783704</v>
      </c>
      <c r="U160" s="78">
        <v>25581787</v>
      </c>
      <c r="V160" s="78">
        <v>4847650</v>
      </c>
      <c r="W160" s="78">
        <v>962126</v>
      </c>
      <c r="X160" s="78">
        <v>133</v>
      </c>
      <c r="Y160" s="78">
        <v>11454931</v>
      </c>
      <c r="Z160" s="78">
        <v>2489788</v>
      </c>
      <c r="AA160" s="78">
        <v>1636748</v>
      </c>
      <c r="AB160" s="78">
        <v>56753782</v>
      </c>
      <c r="AC160" s="78">
        <v>203546700</v>
      </c>
      <c r="AD160" s="78">
        <v>6938013</v>
      </c>
      <c r="AE160" s="78">
        <v>-458663</v>
      </c>
      <c r="AF160" s="78">
        <v>6479350</v>
      </c>
      <c r="AG160" s="78">
        <v>0</v>
      </c>
      <c r="AH160" s="78">
        <v>0</v>
      </c>
      <c r="AI160" s="78">
        <v>6479350</v>
      </c>
      <c r="AJ160" s="47"/>
      <c r="AK160" s="44">
        <v>139</v>
      </c>
      <c r="AL160" s="45" t="s">
        <v>241</v>
      </c>
      <c r="AM160" s="44">
        <v>2015</v>
      </c>
      <c r="AN160" s="89">
        <v>18114</v>
      </c>
      <c r="AO160" s="89">
        <v>71244</v>
      </c>
      <c r="AP160" s="89">
        <v>17986</v>
      </c>
      <c r="AQ160" s="89">
        <v>0.88270000000000004</v>
      </c>
      <c r="AR160" s="89">
        <v>36474</v>
      </c>
      <c r="AS160" s="89">
        <v>9208</v>
      </c>
      <c r="AT160" s="89">
        <v>272</v>
      </c>
      <c r="AU160" s="89">
        <v>182</v>
      </c>
      <c r="AV160" s="89">
        <v>0</v>
      </c>
      <c r="AW160" s="89">
        <v>0</v>
      </c>
      <c r="AY160" s="44">
        <v>139</v>
      </c>
      <c r="AZ160" s="45" t="s">
        <v>241</v>
      </c>
      <c r="BA160" s="44">
        <v>6010</v>
      </c>
      <c r="BB160" s="44">
        <v>2015</v>
      </c>
      <c r="BC160" s="89">
        <v>3627</v>
      </c>
      <c r="BD160"/>
      <c r="BE160" s="82"/>
      <c r="BF160" s="82"/>
      <c r="BG160" s="84"/>
      <c r="BH160" s="82"/>
      <c r="BI160" s="83"/>
      <c r="BK160" s="46"/>
      <c r="BL160" s="46"/>
      <c r="BM160" s="46"/>
      <c r="BN160" s="46"/>
      <c r="BO160" s="46"/>
      <c r="BP160" s="46"/>
      <c r="BQ160" s="46"/>
      <c r="BR160" s="46"/>
      <c r="BS160" s="46"/>
      <c r="BT160" s="46"/>
      <c r="BU160" s="46"/>
      <c r="BV160" s="46"/>
      <c r="BW160" s="46"/>
      <c r="BX160" s="46"/>
      <c r="BY160" s="46"/>
      <c r="BZ160" s="46"/>
      <c r="CA160" s="46"/>
      <c r="CB160" s="46"/>
      <c r="CC160" s="46"/>
      <c r="CD160" s="46"/>
      <c r="CE160" s="46"/>
      <c r="CF160" s="46"/>
      <c r="CG160" s="46"/>
      <c r="CH160" s="46"/>
      <c r="CI160" s="46"/>
    </row>
    <row r="161" spans="1:87" x14ac:dyDescent="0.3">
      <c r="A161" s="44">
        <v>140</v>
      </c>
      <c r="B161" s="45" t="s">
        <v>261</v>
      </c>
      <c r="C161" s="44">
        <v>2015</v>
      </c>
      <c r="D161" s="77">
        <v>436.6</v>
      </c>
      <c r="E161" s="78">
        <v>23954297</v>
      </c>
      <c r="F161" s="78">
        <v>95546128</v>
      </c>
      <c r="G161" s="78">
        <v>119500425</v>
      </c>
      <c r="H161" s="78">
        <v>48666747</v>
      </c>
      <c r="I161" s="78">
        <v>638704</v>
      </c>
      <c r="J161" s="78">
        <v>335128</v>
      </c>
      <c r="K161" s="78">
        <v>51601292.140000001</v>
      </c>
      <c r="L161" s="78">
        <v>67899132.859999999</v>
      </c>
      <c r="M161" s="78">
        <v>1572220</v>
      </c>
      <c r="N161" s="78">
        <v>243496</v>
      </c>
      <c r="O161" s="78">
        <v>69714848.859999999</v>
      </c>
      <c r="P161" s="78">
        <v>33359396</v>
      </c>
      <c r="Q161" s="78">
        <v>7964713</v>
      </c>
      <c r="R161" s="78">
        <v>2810658</v>
      </c>
      <c r="S161" s="78">
        <v>8480453</v>
      </c>
      <c r="T161" s="78">
        <v>865128</v>
      </c>
      <c r="U161" s="78">
        <v>6221819</v>
      </c>
      <c r="V161" s="78">
        <v>2689974</v>
      </c>
      <c r="W161" s="78">
        <v>1074808</v>
      </c>
      <c r="X161" s="78">
        <v>544528</v>
      </c>
      <c r="Y161" s="78">
        <v>900292</v>
      </c>
      <c r="Z161" s="78">
        <v>327178</v>
      </c>
      <c r="AA161" s="78">
        <v>1960713.14</v>
      </c>
      <c r="AB161" s="78">
        <v>830036</v>
      </c>
      <c r="AC161" s="78">
        <v>66068983</v>
      </c>
      <c r="AD161" s="78">
        <v>3645865.86</v>
      </c>
      <c r="AE161" s="78">
        <v>1448698</v>
      </c>
      <c r="AF161" s="78">
        <v>5094563.8600000003</v>
      </c>
      <c r="AG161" s="78">
        <v>0</v>
      </c>
      <c r="AH161" s="78">
        <v>0</v>
      </c>
      <c r="AI161" s="78">
        <v>5094563.8600000003</v>
      </c>
      <c r="AJ161" s="47"/>
      <c r="AK161" s="44">
        <v>140</v>
      </c>
      <c r="AL161" s="45" t="s">
        <v>261</v>
      </c>
      <c r="AM161" s="44">
        <v>2015</v>
      </c>
      <c r="AN161" s="89">
        <v>5367</v>
      </c>
      <c r="AO161" s="89">
        <v>16867</v>
      </c>
      <c r="AP161" s="89">
        <v>7224</v>
      </c>
      <c r="AQ161" s="89">
        <v>0.59279999999999999</v>
      </c>
      <c r="AR161" s="89">
        <v>3381</v>
      </c>
      <c r="AS161" s="89">
        <v>1448</v>
      </c>
      <c r="AT161" s="89">
        <v>50</v>
      </c>
      <c r="AU161" s="89">
        <v>25</v>
      </c>
      <c r="AV161" s="89">
        <v>0</v>
      </c>
      <c r="AW161" s="89">
        <v>0</v>
      </c>
      <c r="AY161" s="44">
        <v>140</v>
      </c>
      <c r="AZ161" s="45" t="s">
        <v>261</v>
      </c>
      <c r="BA161" s="44">
        <v>6010</v>
      </c>
      <c r="BB161" s="44">
        <v>2015</v>
      </c>
      <c r="BC161" s="89">
        <v>576</v>
      </c>
      <c r="BD161"/>
      <c r="BE161" s="82"/>
      <c r="BF161" s="82"/>
      <c r="BG161" s="84"/>
      <c r="BH161" s="82"/>
      <c r="BI161" s="83"/>
      <c r="BK161" s="46"/>
      <c r="BL161" s="46"/>
      <c r="BM161" s="46"/>
      <c r="BN161" s="46"/>
      <c r="BO161" s="46"/>
      <c r="BP161" s="46"/>
      <c r="BQ161" s="46"/>
      <c r="BR161" s="46"/>
      <c r="BS161" s="46"/>
      <c r="BT161" s="46"/>
      <c r="BU161" s="46"/>
      <c r="BV161" s="46"/>
      <c r="BW161" s="46"/>
      <c r="BX161" s="46"/>
      <c r="BY161" s="46"/>
      <c r="BZ161" s="46"/>
      <c r="CA161" s="46"/>
      <c r="CB161" s="46"/>
      <c r="CC161" s="46"/>
      <c r="CD161" s="46"/>
      <c r="CE161" s="46"/>
      <c r="CF161" s="46"/>
      <c r="CG161" s="46"/>
      <c r="CH161" s="46"/>
      <c r="CI161" s="46"/>
    </row>
    <row r="162" spans="1:87" x14ac:dyDescent="0.3">
      <c r="A162" s="44">
        <v>141</v>
      </c>
      <c r="B162" s="45" t="s">
        <v>201</v>
      </c>
      <c r="C162" s="44">
        <v>2015</v>
      </c>
      <c r="D162" s="77">
        <v>127.12</v>
      </c>
      <c r="E162" s="78">
        <v>3801053</v>
      </c>
      <c r="F162" s="78">
        <v>10860411</v>
      </c>
      <c r="G162" s="78">
        <v>14661464</v>
      </c>
      <c r="H162" s="78">
        <v>2779779</v>
      </c>
      <c r="I162" s="78">
        <v>44389</v>
      </c>
      <c r="J162" s="78">
        <v>0</v>
      </c>
      <c r="K162" s="78">
        <v>3136323</v>
      </c>
      <c r="L162" s="78">
        <v>11525141</v>
      </c>
      <c r="M162" s="78">
        <v>142618</v>
      </c>
      <c r="N162" s="78">
        <v>1299331</v>
      </c>
      <c r="O162" s="78">
        <v>12967090</v>
      </c>
      <c r="P162" s="78">
        <v>5630670</v>
      </c>
      <c r="Q162" s="78">
        <v>1059640</v>
      </c>
      <c r="R162" s="78">
        <v>699274</v>
      </c>
      <c r="S162" s="78">
        <v>1439268</v>
      </c>
      <c r="T162" s="78">
        <v>304460</v>
      </c>
      <c r="U162" s="78">
        <v>2062831</v>
      </c>
      <c r="V162" s="78">
        <v>771374</v>
      </c>
      <c r="W162" s="78">
        <v>27272</v>
      </c>
      <c r="X162" s="78">
        <v>135260</v>
      </c>
      <c r="Y162" s="78">
        <v>21734</v>
      </c>
      <c r="Z162" s="78">
        <v>349860</v>
      </c>
      <c r="AA162" s="78">
        <v>312155</v>
      </c>
      <c r="AB162" s="78">
        <v>703573</v>
      </c>
      <c r="AC162" s="78">
        <v>13205216</v>
      </c>
      <c r="AD162" s="78">
        <v>-238126</v>
      </c>
      <c r="AE162" s="78">
        <v>232770</v>
      </c>
      <c r="AF162" s="78">
        <v>-5356</v>
      </c>
      <c r="AG162" s="78">
        <v>0</v>
      </c>
      <c r="AH162" s="78">
        <v>0</v>
      </c>
      <c r="AI162" s="78">
        <v>-5356</v>
      </c>
      <c r="AJ162" s="47"/>
      <c r="AK162" s="44">
        <v>141</v>
      </c>
      <c r="AL162" s="45" t="s">
        <v>201</v>
      </c>
      <c r="AM162" s="44">
        <v>2015</v>
      </c>
      <c r="AN162" s="89">
        <v>579</v>
      </c>
      <c r="AO162" s="89">
        <v>2641</v>
      </c>
      <c r="AP162" s="89">
        <v>942</v>
      </c>
      <c r="AQ162" s="89">
        <v>0.61480000000000001</v>
      </c>
      <c r="AR162" s="89">
        <v>216</v>
      </c>
      <c r="AS162" s="89">
        <v>77</v>
      </c>
      <c r="AT162" s="89">
        <v>59</v>
      </c>
      <c r="AU162" s="89">
        <v>59</v>
      </c>
      <c r="AV162" s="89">
        <v>34</v>
      </c>
      <c r="AW162" s="89">
        <v>0</v>
      </c>
      <c r="AY162" s="44">
        <v>141</v>
      </c>
      <c r="AZ162" s="45" t="s">
        <v>201</v>
      </c>
      <c r="BA162" s="44">
        <v>6010</v>
      </c>
      <c r="BB162" s="44">
        <v>2015</v>
      </c>
      <c r="BC162" s="89">
        <v>0</v>
      </c>
      <c r="BD162"/>
      <c r="BE162" s="82"/>
      <c r="BF162" s="82"/>
      <c r="BG162" s="84"/>
      <c r="BH162" s="82"/>
      <c r="BI162" s="83"/>
      <c r="BK162" s="46"/>
      <c r="BL162" s="46"/>
      <c r="BM162" s="46"/>
      <c r="BN162" s="46"/>
      <c r="BO162" s="46"/>
      <c r="BP162" s="46"/>
      <c r="BQ162" s="46"/>
      <c r="BR162" s="46"/>
      <c r="BS162" s="46"/>
      <c r="BT162" s="46"/>
      <c r="BU162" s="46"/>
      <c r="BV162" s="46"/>
      <c r="BW162" s="46"/>
      <c r="BX162" s="46"/>
      <c r="BY162" s="46"/>
      <c r="BZ162" s="46"/>
      <c r="CA162" s="46"/>
      <c r="CB162" s="46"/>
      <c r="CC162" s="46"/>
      <c r="CD162" s="46"/>
      <c r="CE162" s="46"/>
      <c r="CF162" s="46"/>
      <c r="CG162" s="46"/>
      <c r="CH162" s="46"/>
      <c r="CI162" s="46"/>
    </row>
    <row r="163" spans="1:87" x14ac:dyDescent="0.3">
      <c r="A163" s="44">
        <v>142</v>
      </c>
      <c r="B163" s="45" t="s">
        <v>234</v>
      </c>
      <c r="C163" s="44">
        <v>2015</v>
      </c>
      <c r="D163" s="77">
        <v>1719.85</v>
      </c>
      <c r="E163" s="78">
        <v>770345329</v>
      </c>
      <c r="F163" s="78">
        <v>833834063</v>
      </c>
      <c r="G163" s="78">
        <v>1604179392</v>
      </c>
      <c r="H163" s="78">
        <v>1156174285</v>
      </c>
      <c r="I163" s="78">
        <v>7669635</v>
      </c>
      <c r="J163" s="78">
        <v>0</v>
      </c>
      <c r="K163" s="78">
        <v>1177651861.1300001</v>
      </c>
      <c r="L163" s="78">
        <v>426527530.87</v>
      </c>
      <c r="M163" s="78">
        <v>10975018</v>
      </c>
      <c r="N163" s="78">
        <v>0</v>
      </c>
      <c r="O163" s="78">
        <v>437502548.87</v>
      </c>
      <c r="P163" s="78">
        <v>164009868</v>
      </c>
      <c r="Q163" s="78">
        <v>41287518</v>
      </c>
      <c r="R163" s="78">
        <v>7756698</v>
      </c>
      <c r="S163" s="78">
        <v>72157560</v>
      </c>
      <c r="T163" s="78">
        <v>4025381</v>
      </c>
      <c r="U163" s="78">
        <v>52975306</v>
      </c>
      <c r="V163" s="78">
        <v>30970900</v>
      </c>
      <c r="W163" s="78">
        <v>8451125</v>
      </c>
      <c r="X163" s="78">
        <v>3179949</v>
      </c>
      <c r="Y163" s="78">
        <v>12482914</v>
      </c>
      <c r="Z163" s="78">
        <v>4785108</v>
      </c>
      <c r="AA163" s="78">
        <v>13807941.130000001</v>
      </c>
      <c r="AB163" s="78">
        <v>11299378</v>
      </c>
      <c r="AC163" s="78">
        <v>413381705</v>
      </c>
      <c r="AD163" s="78">
        <v>24120843.870000001</v>
      </c>
      <c r="AE163" s="78">
        <v>6463848</v>
      </c>
      <c r="AF163" s="78">
        <v>30584691.870000001</v>
      </c>
      <c r="AG163" s="78">
        <v>0</v>
      </c>
      <c r="AH163" s="78">
        <v>0</v>
      </c>
      <c r="AI163" s="78">
        <v>30584691.870000001</v>
      </c>
      <c r="AJ163" s="47"/>
      <c r="AK163" s="44">
        <v>142</v>
      </c>
      <c r="AL163" s="45" t="s">
        <v>234</v>
      </c>
      <c r="AM163" s="44">
        <v>2015</v>
      </c>
      <c r="AN163" s="89">
        <v>30421</v>
      </c>
      <c r="AO163" s="89">
        <v>115926</v>
      </c>
      <c r="AP163" s="89">
        <v>27665</v>
      </c>
      <c r="AQ163" s="89">
        <v>0.96679999999999999</v>
      </c>
      <c r="AR163" s="89">
        <v>55669</v>
      </c>
      <c r="AS163" s="89">
        <v>13285</v>
      </c>
      <c r="AT163" s="89">
        <v>347</v>
      </c>
      <c r="AU163" s="89">
        <v>258</v>
      </c>
      <c r="AV163" s="89">
        <v>0</v>
      </c>
      <c r="AW163" s="89">
        <v>0</v>
      </c>
      <c r="AY163" s="44">
        <v>142</v>
      </c>
      <c r="AZ163" s="45" t="s">
        <v>234</v>
      </c>
      <c r="BA163" s="44">
        <v>6010</v>
      </c>
      <c r="BB163" s="44">
        <v>2015</v>
      </c>
      <c r="BC163" s="89">
        <v>5079</v>
      </c>
      <c r="BD163"/>
      <c r="BE163" s="82"/>
      <c r="BF163" s="82"/>
      <c r="BG163" s="84"/>
      <c r="BH163" s="82"/>
      <c r="BI163" s="83"/>
      <c r="BK163" s="46"/>
      <c r="BL163" s="46"/>
      <c r="BM163" s="46"/>
      <c r="BN163" s="46"/>
      <c r="BO163" s="46"/>
      <c r="BP163" s="46"/>
      <c r="BQ163" s="46"/>
      <c r="BR163" s="46"/>
      <c r="BS163" s="46"/>
      <c r="BT163" s="46"/>
      <c r="BU163" s="46"/>
      <c r="BV163" s="46"/>
      <c r="BW163" s="46"/>
      <c r="BX163" s="46"/>
      <c r="BY163" s="46"/>
      <c r="BZ163" s="46"/>
      <c r="CA163" s="46"/>
      <c r="CB163" s="46"/>
      <c r="CC163" s="46"/>
      <c r="CD163" s="46"/>
      <c r="CE163" s="46"/>
      <c r="CF163" s="46"/>
      <c r="CG163" s="46"/>
      <c r="CH163" s="46"/>
      <c r="CI163" s="46"/>
    </row>
    <row r="164" spans="1:87" x14ac:dyDescent="0.3">
      <c r="A164" s="44">
        <v>145</v>
      </c>
      <c r="B164" s="45" t="s">
        <v>301</v>
      </c>
      <c r="C164" s="44">
        <v>2015</v>
      </c>
      <c r="D164" s="77">
        <v>1943.92</v>
      </c>
      <c r="E164" s="78">
        <v>599254771</v>
      </c>
      <c r="F164" s="78">
        <v>573144127</v>
      </c>
      <c r="G164" s="78">
        <v>1172398898</v>
      </c>
      <c r="H164" s="78">
        <v>643601765</v>
      </c>
      <c r="I164" s="78">
        <v>6671949</v>
      </c>
      <c r="J164" s="78">
        <v>8550733</v>
      </c>
      <c r="K164" s="78">
        <v>672778037.32000005</v>
      </c>
      <c r="L164" s="78">
        <v>499620860.68000001</v>
      </c>
      <c r="M164" s="78">
        <v>9474532</v>
      </c>
      <c r="N164" s="78">
        <v>0</v>
      </c>
      <c r="O164" s="78">
        <v>509095392.68000001</v>
      </c>
      <c r="P164" s="78">
        <v>175436379</v>
      </c>
      <c r="Q164" s="78">
        <v>44623257</v>
      </c>
      <c r="R164" s="78">
        <v>2865855</v>
      </c>
      <c r="S164" s="78">
        <v>71202896</v>
      </c>
      <c r="T164" s="78">
        <v>3202241</v>
      </c>
      <c r="U164" s="78">
        <v>109432110</v>
      </c>
      <c r="V164" s="78">
        <v>22961030</v>
      </c>
      <c r="W164" s="78">
        <v>5889052</v>
      </c>
      <c r="X164" s="78">
        <v>2846998</v>
      </c>
      <c r="Y164" s="78">
        <v>16683342</v>
      </c>
      <c r="Z164" s="78">
        <v>1558600</v>
      </c>
      <c r="AA164" s="78">
        <v>13953590.32</v>
      </c>
      <c r="AB164" s="78">
        <v>3803244</v>
      </c>
      <c r="AC164" s="78">
        <v>460505004</v>
      </c>
      <c r="AD164" s="78">
        <v>48590388.68</v>
      </c>
      <c r="AE164" s="78">
        <v>2429250</v>
      </c>
      <c r="AF164" s="78">
        <v>51019638.68</v>
      </c>
      <c r="AG164" s="78">
        <v>0</v>
      </c>
      <c r="AH164" s="78">
        <v>0</v>
      </c>
      <c r="AI164" s="78">
        <v>51019638.68</v>
      </c>
      <c r="AJ164" s="47"/>
      <c r="AK164" s="44">
        <v>145</v>
      </c>
      <c r="AL164" s="45" t="s">
        <v>301</v>
      </c>
      <c r="AM164" s="44">
        <v>2015</v>
      </c>
      <c r="AN164" s="89">
        <v>33079</v>
      </c>
      <c r="AO164" s="89">
        <v>124382</v>
      </c>
      <c r="AP164" s="89">
        <v>30360</v>
      </c>
      <c r="AQ164" s="89">
        <v>0.9738</v>
      </c>
      <c r="AR164" s="89">
        <v>63576</v>
      </c>
      <c r="AS164" s="89">
        <v>15518</v>
      </c>
      <c r="AT164" s="89">
        <v>253</v>
      </c>
      <c r="AU164" s="89">
        <v>253</v>
      </c>
      <c r="AV164" s="89">
        <v>0</v>
      </c>
      <c r="AW164" s="89">
        <v>0</v>
      </c>
      <c r="AY164" s="44">
        <v>145</v>
      </c>
      <c r="AZ164" s="45" t="s">
        <v>301</v>
      </c>
      <c r="BA164" s="44">
        <v>6010</v>
      </c>
      <c r="BB164" s="44">
        <v>2015</v>
      </c>
      <c r="BC164" s="89">
        <v>5906</v>
      </c>
      <c r="BD164"/>
      <c r="BE164" s="82"/>
      <c r="BF164" s="82"/>
      <c r="BG164" s="84"/>
      <c r="BH164" s="82"/>
      <c r="BI164" s="83"/>
      <c r="BK164" s="46"/>
      <c r="BL164" s="46"/>
      <c r="BM164" s="46"/>
      <c r="BN164" s="46"/>
      <c r="BO164" s="46"/>
      <c r="BP164" s="46"/>
      <c r="BQ164" s="46"/>
      <c r="BR164" s="46"/>
      <c r="BS164" s="46"/>
      <c r="BT164" s="46"/>
      <c r="BU164" s="46"/>
      <c r="BV164" s="46"/>
      <c r="BW164" s="46"/>
      <c r="BX164" s="46"/>
      <c r="BY164" s="46"/>
      <c r="BZ164" s="46"/>
      <c r="CA164" s="46"/>
      <c r="CB164" s="46"/>
      <c r="CC164" s="46"/>
      <c r="CD164" s="46"/>
      <c r="CE164" s="46"/>
      <c r="CF164" s="46"/>
      <c r="CG164" s="46"/>
      <c r="CH164" s="46"/>
      <c r="CI164" s="46"/>
    </row>
    <row r="165" spans="1:87" x14ac:dyDescent="0.3">
      <c r="A165" s="44">
        <v>147</v>
      </c>
      <c r="B165" s="45" t="s">
        <v>237</v>
      </c>
      <c r="C165" s="44">
        <v>2015</v>
      </c>
      <c r="D165" s="77">
        <v>194.93</v>
      </c>
      <c r="E165" s="78">
        <v>20139381</v>
      </c>
      <c r="F165" s="78">
        <v>46803621</v>
      </c>
      <c r="G165" s="78">
        <v>66943002</v>
      </c>
      <c r="H165" s="78">
        <v>34412658</v>
      </c>
      <c r="I165" s="78">
        <v>742731</v>
      </c>
      <c r="J165" s="78">
        <v>401671</v>
      </c>
      <c r="K165" s="78">
        <v>36640860</v>
      </c>
      <c r="L165" s="78">
        <v>30302142</v>
      </c>
      <c r="M165" s="78">
        <v>702211</v>
      </c>
      <c r="N165" s="78">
        <v>614875</v>
      </c>
      <c r="O165" s="78">
        <v>31619228</v>
      </c>
      <c r="P165" s="78">
        <v>14419100</v>
      </c>
      <c r="Q165" s="78">
        <v>3417799</v>
      </c>
      <c r="R165" s="78">
        <v>2462564</v>
      </c>
      <c r="S165" s="78">
        <v>5010754</v>
      </c>
      <c r="T165" s="78">
        <v>412887</v>
      </c>
      <c r="U165" s="78">
        <v>2662623</v>
      </c>
      <c r="V165" s="78">
        <v>1132273</v>
      </c>
      <c r="W165" s="78">
        <v>443762</v>
      </c>
      <c r="X165" s="78">
        <v>437818</v>
      </c>
      <c r="Y165" s="78">
        <v>192865</v>
      </c>
      <c r="Z165" s="78">
        <v>141830</v>
      </c>
      <c r="AA165" s="78">
        <v>1083800</v>
      </c>
      <c r="AB165" s="78">
        <v>395302</v>
      </c>
      <c r="AC165" s="78">
        <v>31129577</v>
      </c>
      <c r="AD165" s="78">
        <v>489651</v>
      </c>
      <c r="AE165" s="78">
        <v>208494</v>
      </c>
      <c r="AF165" s="78">
        <v>698145</v>
      </c>
      <c r="AG165" s="78">
        <v>0</v>
      </c>
      <c r="AH165" s="78">
        <v>0</v>
      </c>
      <c r="AI165" s="78">
        <v>698145</v>
      </c>
      <c r="AJ165" s="47"/>
      <c r="AK165" s="44">
        <v>147</v>
      </c>
      <c r="AL165" s="45" t="s">
        <v>237</v>
      </c>
      <c r="AM165" s="44">
        <v>2015</v>
      </c>
      <c r="AN165" s="89">
        <v>2786</v>
      </c>
      <c r="AO165" s="89">
        <v>8406</v>
      </c>
      <c r="AP165" s="89">
        <v>3244</v>
      </c>
      <c r="AQ165" s="89">
        <v>0.69669999999999999</v>
      </c>
      <c r="AR165" s="89">
        <v>2529</v>
      </c>
      <c r="AS165" s="89">
        <v>976</v>
      </c>
      <c r="AT165" s="89">
        <v>44</v>
      </c>
      <c r="AU165" s="89">
        <v>30</v>
      </c>
      <c r="AV165" s="89">
        <v>5</v>
      </c>
      <c r="AW165" s="89">
        <v>0</v>
      </c>
      <c r="AY165" s="44">
        <v>147</v>
      </c>
      <c r="AZ165" s="45" t="s">
        <v>237</v>
      </c>
      <c r="BA165" s="44">
        <v>6010</v>
      </c>
      <c r="BB165" s="44">
        <v>2015</v>
      </c>
      <c r="BC165" s="89">
        <v>65</v>
      </c>
      <c r="BD165"/>
      <c r="BE165" s="82"/>
      <c r="BF165" s="82"/>
      <c r="BG165" s="84"/>
      <c r="BH165" s="82"/>
      <c r="BI165" s="83"/>
      <c r="BK165" s="46"/>
      <c r="BL165" s="46"/>
      <c r="BM165" s="46"/>
      <c r="BN165" s="46"/>
      <c r="BO165" s="46"/>
      <c r="BP165" s="46"/>
      <c r="BQ165" s="46"/>
      <c r="BR165" s="46"/>
      <c r="BS165" s="46"/>
      <c r="BT165" s="46"/>
      <c r="BU165" s="46"/>
      <c r="BV165" s="46"/>
      <c r="BW165" s="46"/>
      <c r="BX165" s="46"/>
      <c r="BY165" s="46"/>
      <c r="BZ165" s="46"/>
      <c r="CA165" s="46"/>
      <c r="CB165" s="46"/>
      <c r="CC165" s="46"/>
      <c r="CD165" s="46"/>
      <c r="CE165" s="46"/>
      <c r="CF165" s="46"/>
      <c r="CG165" s="46"/>
      <c r="CH165" s="46"/>
      <c r="CI165" s="46"/>
    </row>
    <row r="166" spans="1:87" x14ac:dyDescent="0.3">
      <c r="A166" s="44">
        <v>148</v>
      </c>
      <c r="B166" s="45" t="s">
        <v>283</v>
      </c>
      <c r="C166" s="44">
        <v>2015</v>
      </c>
      <c r="D166" s="77">
        <v>260.89999999999998</v>
      </c>
      <c r="E166" s="78">
        <v>126139046</v>
      </c>
      <c r="F166" s="78">
        <v>0</v>
      </c>
      <c r="G166" s="78">
        <v>126139046</v>
      </c>
      <c r="H166" s="78">
        <v>81139521</v>
      </c>
      <c r="I166" s="78">
        <v>0</v>
      </c>
      <c r="J166" s="78">
        <v>0</v>
      </c>
      <c r="K166" s="78">
        <v>82480439</v>
      </c>
      <c r="L166" s="78">
        <v>43658607</v>
      </c>
      <c r="M166" s="78">
        <v>110643</v>
      </c>
      <c r="N166" s="78">
        <v>0</v>
      </c>
      <c r="O166" s="78">
        <v>43769250</v>
      </c>
      <c r="P166" s="78">
        <v>17332862</v>
      </c>
      <c r="Q166" s="78">
        <v>2700656</v>
      </c>
      <c r="R166" s="78">
        <v>1326956</v>
      </c>
      <c r="S166" s="78">
        <v>3824751</v>
      </c>
      <c r="T166" s="78">
        <v>554302</v>
      </c>
      <c r="U166" s="78">
        <v>6598337</v>
      </c>
      <c r="V166" s="78">
        <v>2874756</v>
      </c>
      <c r="W166" s="78">
        <v>310442</v>
      </c>
      <c r="X166" s="78">
        <v>231602</v>
      </c>
      <c r="Y166" s="78">
        <v>1186929</v>
      </c>
      <c r="Z166" s="78">
        <v>0</v>
      </c>
      <c r="AA166" s="78">
        <v>1340918</v>
      </c>
      <c r="AB166" s="78">
        <v>3340184</v>
      </c>
      <c r="AC166" s="78">
        <v>40281777</v>
      </c>
      <c r="AD166" s="78">
        <v>3487473</v>
      </c>
      <c r="AE166" s="78">
        <v>0</v>
      </c>
      <c r="AF166" s="78">
        <v>3487473</v>
      </c>
      <c r="AG166" s="78">
        <v>0</v>
      </c>
      <c r="AH166" s="78">
        <v>0</v>
      </c>
      <c r="AI166" s="78">
        <v>3487473</v>
      </c>
      <c r="AJ166" s="47"/>
      <c r="AK166" s="44">
        <v>148</v>
      </c>
      <c r="AL166" s="45" t="s">
        <v>283</v>
      </c>
      <c r="AM166" s="44">
        <v>2015</v>
      </c>
      <c r="AN166" s="89">
        <v>1271</v>
      </c>
      <c r="AO166" s="89">
        <v>22038</v>
      </c>
      <c r="AP166" s="89">
        <v>609</v>
      </c>
      <c r="AQ166" s="89">
        <v>2.0878000000000001</v>
      </c>
      <c r="AR166" s="89">
        <v>22038</v>
      </c>
      <c r="AS166" s="89">
        <v>609</v>
      </c>
      <c r="AT166" s="89">
        <v>80</v>
      </c>
      <c r="AU166" s="89">
        <v>80</v>
      </c>
      <c r="AV166" s="89">
        <v>0</v>
      </c>
      <c r="AW166" s="89">
        <v>0</v>
      </c>
      <c r="AY166" s="44">
        <v>148</v>
      </c>
      <c r="AZ166" s="45" t="s">
        <v>283</v>
      </c>
      <c r="BA166" s="44">
        <v>6010</v>
      </c>
      <c r="BB166" s="44">
        <v>2015</v>
      </c>
      <c r="BC166" s="89">
        <v>1213</v>
      </c>
      <c r="BD166"/>
      <c r="BE166" s="82"/>
      <c r="BF166" s="82"/>
      <c r="BG166" s="84"/>
      <c r="BH166" s="82"/>
      <c r="BI166" s="83"/>
      <c r="BK166" s="46"/>
      <c r="BL166" s="46"/>
      <c r="BM166" s="46"/>
      <c r="BN166" s="46"/>
      <c r="BO166" s="46"/>
      <c r="BP166" s="46"/>
      <c r="BQ166" s="46"/>
      <c r="BR166" s="46"/>
      <c r="BS166" s="46"/>
      <c r="BT166" s="46"/>
      <c r="BU166" s="46"/>
      <c r="BV166" s="46"/>
      <c r="BW166" s="46"/>
      <c r="BX166" s="46"/>
      <c r="BY166" s="46"/>
      <c r="BZ166" s="46"/>
      <c r="CA166" s="46"/>
      <c r="CB166" s="46"/>
      <c r="CC166" s="46"/>
      <c r="CD166" s="46"/>
      <c r="CE166" s="46"/>
      <c r="CF166" s="46"/>
      <c r="CG166" s="46"/>
      <c r="CH166" s="46"/>
      <c r="CI166" s="46"/>
    </row>
    <row r="167" spans="1:87" x14ac:dyDescent="0.3">
      <c r="A167" s="44">
        <v>150</v>
      </c>
      <c r="B167" s="45" t="s">
        <v>284</v>
      </c>
      <c r="C167" s="44">
        <v>2015</v>
      </c>
      <c r="D167" s="77">
        <v>174.89</v>
      </c>
      <c r="E167" s="78">
        <v>7754466</v>
      </c>
      <c r="F167" s="78">
        <v>26472195</v>
      </c>
      <c r="G167" s="78">
        <v>34226661</v>
      </c>
      <c r="H167" s="78">
        <v>10813393</v>
      </c>
      <c r="I167" s="78">
        <v>162685</v>
      </c>
      <c r="J167" s="78">
        <v>758179</v>
      </c>
      <c r="K167" s="78">
        <v>12585500</v>
      </c>
      <c r="L167" s="78">
        <v>21641161</v>
      </c>
      <c r="M167" s="78">
        <v>2447569</v>
      </c>
      <c r="N167" s="78">
        <v>158351</v>
      </c>
      <c r="O167" s="78">
        <v>24247081</v>
      </c>
      <c r="P167" s="78">
        <v>11947878</v>
      </c>
      <c r="Q167" s="78">
        <v>2546269</v>
      </c>
      <c r="R167" s="78">
        <v>793177</v>
      </c>
      <c r="S167" s="78">
        <v>1972407</v>
      </c>
      <c r="T167" s="78">
        <v>377727</v>
      </c>
      <c r="U167" s="78">
        <v>2083818</v>
      </c>
      <c r="V167" s="78">
        <v>1965945</v>
      </c>
      <c r="W167" s="78">
        <v>2334016</v>
      </c>
      <c r="X167" s="78">
        <v>334793</v>
      </c>
      <c r="Y167" s="78">
        <v>130637</v>
      </c>
      <c r="Z167" s="78">
        <v>1408972</v>
      </c>
      <c r="AA167" s="78">
        <v>851243</v>
      </c>
      <c r="AB167" s="78">
        <v>334469</v>
      </c>
      <c r="AC167" s="78">
        <v>26230108</v>
      </c>
      <c r="AD167" s="78">
        <v>-1983027</v>
      </c>
      <c r="AE167" s="78">
        <v>522204</v>
      </c>
      <c r="AF167" s="78">
        <v>-1460823</v>
      </c>
      <c r="AG167" s="78">
        <v>0</v>
      </c>
      <c r="AH167" s="78">
        <v>0</v>
      </c>
      <c r="AI167" s="78">
        <v>-1460823</v>
      </c>
      <c r="AJ167" s="47"/>
      <c r="AK167" s="44">
        <v>150</v>
      </c>
      <c r="AL167" s="45" t="s">
        <v>284</v>
      </c>
      <c r="AM167" s="44">
        <v>2015</v>
      </c>
      <c r="AN167" s="89">
        <v>1232</v>
      </c>
      <c r="AO167" s="89">
        <v>7109</v>
      </c>
      <c r="AP167" s="89">
        <v>2084</v>
      </c>
      <c r="AQ167" s="89">
        <v>0.50619999999999998</v>
      </c>
      <c r="AR167" s="89">
        <v>1163</v>
      </c>
      <c r="AS167" s="89">
        <v>341</v>
      </c>
      <c r="AT167" s="89">
        <v>25</v>
      </c>
      <c r="AU167" s="89">
        <v>25</v>
      </c>
      <c r="AV167" s="89">
        <v>0</v>
      </c>
      <c r="AW167" s="89">
        <v>0</v>
      </c>
      <c r="AY167" s="44">
        <v>150</v>
      </c>
      <c r="AZ167" s="45" t="s">
        <v>284</v>
      </c>
      <c r="BA167" s="44">
        <v>6010</v>
      </c>
      <c r="BB167" s="44">
        <v>2015</v>
      </c>
      <c r="BC167" s="89">
        <v>0</v>
      </c>
      <c r="BD167"/>
      <c r="BE167" s="82"/>
      <c r="BF167" s="82"/>
      <c r="BG167" s="84"/>
      <c r="BH167" s="82"/>
      <c r="BI167" s="83"/>
      <c r="BK167" s="46"/>
      <c r="BL167" s="46"/>
      <c r="BM167" s="46"/>
      <c r="BN167" s="46"/>
      <c r="BO167" s="46"/>
      <c r="BP167" s="46"/>
      <c r="BQ167" s="46"/>
      <c r="BR167" s="46"/>
      <c r="BS167" s="46"/>
      <c r="BT167" s="46"/>
      <c r="BU167" s="46"/>
      <c r="BV167" s="46"/>
      <c r="BW167" s="46"/>
      <c r="BX167" s="46"/>
      <c r="BY167" s="46"/>
      <c r="BZ167" s="46"/>
      <c r="CA167" s="46"/>
      <c r="CB167" s="46"/>
      <c r="CC167" s="46"/>
      <c r="CD167" s="46"/>
      <c r="CE167" s="46"/>
      <c r="CF167" s="46"/>
      <c r="CG167" s="46"/>
      <c r="CH167" s="46"/>
      <c r="CI167" s="46"/>
    </row>
    <row r="168" spans="1:87" x14ac:dyDescent="0.3">
      <c r="A168" s="44">
        <v>152</v>
      </c>
      <c r="B168" s="45" t="s">
        <v>212</v>
      </c>
      <c r="C168" s="44">
        <v>2015</v>
      </c>
      <c r="D168" s="77">
        <v>550.01</v>
      </c>
      <c r="E168" s="78">
        <v>48263795</v>
      </c>
      <c r="F168" s="78">
        <v>132859766</v>
      </c>
      <c r="G168" s="78">
        <v>181123561</v>
      </c>
      <c r="H168" s="78">
        <v>90845968</v>
      </c>
      <c r="I168" s="78">
        <v>2209564</v>
      </c>
      <c r="J168" s="78">
        <v>3377838</v>
      </c>
      <c r="K168" s="78">
        <v>99287331</v>
      </c>
      <c r="L168" s="78">
        <v>81836230</v>
      </c>
      <c r="M168" s="78">
        <v>6373619</v>
      </c>
      <c r="N168" s="78">
        <v>2071404</v>
      </c>
      <c r="O168" s="78">
        <v>90281253</v>
      </c>
      <c r="P168" s="78">
        <v>38466981</v>
      </c>
      <c r="Q168" s="78">
        <v>14788700</v>
      </c>
      <c r="R168" s="78">
        <v>4498181</v>
      </c>
      <c r="S168" s="78">
        <v>9648353</v>
      </c>
      <c r="T168" s="78">
        <v>878661</v>
      </c>
      <c r="U168" s="78">
        <v>8055621</v>
      </c>
      <c r="V168" s="78">
        <v>6423473</v>
      </c>
      <c r="W168" s="78">
        <v>506725</v>
      </c>
      <c r="X168" s="78">
        <v>601087</v>
      </c>
      <c r="Y168" s="78">
        <v>455615</v>
      </c>
      <c r="Z168" s="78">
        <v>982695</v>
      </c>
      <c r="AA168" s="78">
        <v>2853961</v>
      </c>
      <c r="AB168" s="78">
        <v>1551508</v>
      </c>
      <c r="AC168" s="78">
        <v>86857600</v>
      </c>
      <c r="AD168" s="78">
        <v>3423653</v>
      </c>
      <c r="AE168" s="78">
        <v>501588</v>
      </c>
      <c r="AF168" s="78">
        <v>3925241</v>
      </c>
      <c r="AG168" s="78">
        <v>0</v>
      </c>
      <c r="AH168" s="78">
        <v>0</v>
      </c>
      <c r="AI168" s="78">
        <v>3925241</v>
      </c>
      <c r="AJ168" s="47"/>
      <c r="AK168" s="44">
        <v>152</v>
      </c>
      <c r="AL168" s="45" t="s">
        <v>212</v>
      </c>
      <c r="AM168" s="44">
        <v>2015</v>
      </c>
      <c r="AN168" s="89">
        <v>4806</v>
      </c>
      <c r="AO168" s="89">
        <v>18816</v>
      </c>
      <c r="AP168" s="89">
        <v>5986</v>
      </c>
      <c r="AQ168" s="89">
        <v>0.69179999999999997</v>
      </c>
      <c r="AR168" s="89">
        <v>5014</v>
      </c>
      <c r="AS168" s="89">
        <v>1595</v>
      </c>
      <c r="AT168" s="89">
        <v>68</v>
      </c>
      <c r="AU168" s="89">
        <v>25</v>
      </c>
      <c r="AV168" s="89">
        <v>0</v>
      </c>
      <c r="AW168" s="89">
        <v>0</v>
      </c>
      <c r="AY168" s="44">
        <v>152</v>
      </c>
      <c r="AZ168" s="45" t="s">
        <v>212</v>
      </c>
      <c r="BA168" s="44">
        <v>6010</v>
      </c>
      <c r="BB168" s="44">
        <v>2015</v>
      </c>
      <c r="BC168" s="89">
        <v>1170</v>
      </c>
      <c r="BD168"/>
      <c r="BE168" s="82"/>
      <c r="BF168" s="82"/>
      <c r="BG168" s="84"/>
      <c r="BH168" s="82"/>
      <c r="BI168" s="83"/>
      <c r="BK168" s="46"/>
      <c r="BL168" s="46"/>
      <c r="BM168" s="46"/>
      <c r="BN168" s="46"/>
      <c r="BO168" s="46"/>
      <c r="BP168" s="46"/>
      <c r="BQ168" s="46"/>
      <c r="BR168" s="46"/>
      <c r="BS168" s="46"/>
      <c r="BT168" s="46"/>
      <c r="BU168" s="46"/>
      <c r="BV168" s="46"/>
      <c r="BW168" s="46"/>
      <c r="BX168" s="46"/>
      <c r="BY168" s="46"/>
      <c r="BZ168" s="46"/>
      <c r="CA168" s="46"/>
      <c r="CB168" s="46"/>
      <c r="CC168" s="46"/>
      <c r="CD168" s="46"/>
      <c r="CE168" s="46"/>
      <c r="CF168" s="46"/>
      <c r="CG168" s="46"/>
      <c r="CH168" s="46"/>
      <c r="CI168" s="46"/>
    </row>
    <row r="169" spans="1:87" x14ac:dyDescent="0.3">
      <c r="A169" s="44">
        <v>153</v>
      </c>
      <c r="B169" s="45" t="s">
        <v>226</v>
      </c>
      <c r="C169" s="44">
        <v>2015</v>
      </c>
      <c r="D169" s="77">
        <v>147.22</v>
      </c>
      <c r="E169" s="78">
        <v>10185467</v>
      </c>
      <c r="F169" s="78">
        <v>22187510</v>
      </c>
      <c r="G169" s="78">
        <v>32372977</v>
      </c>
      <c r="H169" s="78">
        <v>5752001</v>
      </c>
      <c r="I169" s="78">
        <v>36659</v>
      </c>
      <c r="J169" s="78">
        <v>1346225</v>
      </c>
      <c r="K169" s="78">
        <v>7629292</v>
      </c>
      <c r="L169" s="78">
        <v>24743685</v>
      </c>
      <c r="M169" s="78">
        <v>830397</v>
      </c>
      <c r="N169" s="78">
        <v>1010000</v>
      </c>
      <c r="O169" s="78">
        <v>26584082</v>
      </c>
      <c r="P169" s="78">
        <v>10171606</v>
      </c>
      <c r="Q169" s="78">
        <v>2004818</v>
      </c>
      <c r="R169" s="78">
        <v>1756022</v>
      </c>
      <c r="S169" s="78">
        <v>3294392</v>
      </c>
      <c r="T169" s="78">
        <v>457770</v>
      </c>
      <c r="U169" s="78">
        <v>3528908</v>
      </c>
      <c r="V169" s="78">
        <v>2765128</v>
      </c>
      <c r="W169" s="78">
        <v>70151</v>
      </c>
      <c r="X169" s="78">
        <v>-2320</v>
      </c>
      <c r="Y169" s="78">
        <v>153622</v>
      </c>
      <c r="Z169" s="78">
        <v>0</v>
      </c>
      <c r="AA169" s="78">
        <v>494407</v>
      </c>
      <c r="AB169" s="78">
        <v>741772</v>
      </c>
      <c r="AC169" s="78">
        <v>24941869</v>
      </c>
      <c r="AD169" s="78">
        <v>1642213</v>
      </c>
      <c r="AE169" s="78">
        <v>-714067</v>
      </c>
      <c r="AF169" s="78">
        <v>928146</v>
      </c>
      <c r="AG169" s="78">
        <v>0</v>
      </c>
      <c r="AH169" s="78">
        <v>0</v>
      </c>
      <c r="AI169" s="78">
        <v>928146</v>
      </c>
      <c r="AJ169" s="47"/>
      <c r="AK169" s="44">
        <v>153</v>
      </c>
      <c r="AL169" s="45" t="s">
        <v>226</v>
      </c>
      <c r="AM169" s="44">
        <v>2015</v>
      </c>
      <c r="AN169" s="89">
        <v>1373</v>
      </c>
      <c r="AO169" s="89">
        <v>6160</v>
      </c>
      <c r="AP169" s="89">
        <v>1721</v>
      </c>
      <c r="AQ169" s="89">
        <v>0.73929999999999996</v>
      </c>
      <c r="AR169" s="89">
        <v>1868</v>
      </c>
      <c r="AS169" s="89">
        <v>522</v>
      </c>
      <c r="AT169" s="89">
        <v>25</v>
      </c>
      <c r="AU169" s="89">
        <v>25</v>
      </c>
      <c r="AV169" s="89">
        <v>0</v>
      </c>
      <c r="AW169" s="89">
        <v>0</v>
      </c>
      <c r="AY169" s="44">
        <v>153</v>
      </c>
      <c r="AZ169" s="45" t="s">
        <v>226</v>
      </c>
      <c r="BA169" s="44">
        <v>6010</v>
      </c>
      <c r="BB169" s="44">
        <v>2015</v>
      </c>
      <c r="BC169" s="89">
        <v>0</v>
      </c>
      <c r="BD169"/>
      <c r="BE169" s="82"/>
      <c r="BF169" s="82"/>
      <c r="BG169" s="84"/>
      <c r="BH169" s="82"/>
      <c r="BI169" s="83"/>
      <c r="BK169" s="46"/>
      <c r="BL169" s="46"/>
      <c r="BM169" s="46"/>
      <c r="BN169" s="46"/>
      <c r="BO169" s="46"/>
      <c r="BP169" s="46"/>
      <c r="BQ169" s="46"/>
      <c r="BR169" s="46"/>
      <c r="BS169" s="46"/>
      <c r="BT169" s="46"/>
      <c r="BU169" s="46"/>
      <c r="BV169" s="46"/>
      <c r="BW169" s="46"/>
      <c r="BX169" s="46"/>
      <c r="BY169" s="46"/>
      <c r="BZ169" s="46"/>
      <c r="CA169" s="46"/>
      <c r="CB169" s="46"/>
      <c r="CC169" s="46"/>
      <c r="CD169" s="46"/>
      <c r="CE169" s="46"/>
      <c r="CF169" s="46"/>
      <c r="CG169" s="46"/>
      <c r="CH169" s="46"/>
      <c r="CI169" s="46"/>
    </row>
    <row r="170" spans="1:87" x14ac:dyDescent="0.3">
      <c r="A170" s="44">
        <v>155</v>
      </c>
      <c r="B170" s="45" t="s">
        <v>262</v>
      </c>
      <c r="C170" s="44">
        <v>2015</v>
      </c>
      <c r="D170" s="77">
        <v>2469.9699999999998</v>
      </c>
      <c r="E170" s="78">
        <v>670868786</v>
      </c>
      <c r="F170" s="78">
        <v>879880525</v>
      </c>
      <c r="G170" s="78">
        <v>1550749311</v>
      </c>
      <c r="H170" s="78">
        <v>1036504239</v>
      </c>
      <c r="I170" s="78">
        <v>8671895</v>
      </c>
      <c r="J170" s="78">
        <v>7095440</v>
      </c>
      <c r="K170" s="78">
        <v>1070231492</v>
      </c>
      <c r="L170" s="78">
        <v>480517819</v>
      </c>
      <c r="M170" s="78">
        <v>35192811</v>
      </c>
      <c r="N170" s="78">
        <v>0</v>
      </c>
      <c r="O170" s="78">
        <v>515710630</v>
      </c>
      <c r="P170" s="78">
        <v>234262208</v>
      </c>
      <c r="Q170" s="78">
        <v>64293867</v>
      </c>
      <c r="R170" s="78">
        <v>22789934</v>
      </c>
      <c r="S170" s="78">
        <v>73110758</v>
      </c>
      <c r="T170" s="78">
        <v>4771065</v>
      </c>
      <c r="U170" s="78">
        <v>44603307</v>
      </c>
      <c r="V170" s="78">
        <v>30557407</v>
      </c>
      <c r="W170" s="78">
        <v>7646846</v>
      </c>
      <c r="X170" s="78">
        <v>2726493</v>
      </c>
      <c r="Y170" s="78">
        <v>6556647</v>
      </c>
      <c r="Z170" s="78">
        <v>0</v>
      </c>
      <c r="AA170" s="78">
        <v>17959918</v>
      </c>
      <c r="AB170" s="78">
        <v>10764493</v>
      </c>
      <c r="AC170" s="78">
        <v>502083025</v>
      </c>
      <c r="AD170" s="78">
        <v>13627605</v>
      </c>
      <c r="AE170" s="78">
        <v>2380717</v>
      </c>
      <c r="AF170" s="78">
        <v>16008322</v>
      </c>
      <c r="AG170" s="78">
        <v>0</v>
      </c>
      <c r="AH170" s="78">
        <v>0</v>
      </c>
      <c r="AI170" s="78">
        <v>16008322</v>
      </c>
      <c r="AJ170" s="47"/>
      <c r="AK170" s="44">
        <v>155</v>
      </c>
      <c r="AL170" s="45" t="s">
        <v>262</v>
      </c>
      <c r="AM170" s="44">
        <v>2015</v>
      </c>
      <c r="AN170" s="89">
        <v>42810</v>
      </c>
      <c r="AO170" s="89">
        <v>152082</v>
      </c>
      <c r="AP170" s="89">
        <v>39699</v>
      </c>
      <c r="AQ170" s="89">
        <v>0.88400000000000001</v>
      </c>
      <c r="AR170" s="89">
        <v>65792</v>
      </c>
      <c r="AS170" s="89">
        <v>17174</v>
      </c>
      <c r="AT170" s="89">
        <v>321</v>
      </c>
      <c r="AU170" s="89">
        <v>283</v>
      </c>
      <c r="AV170" s="89">
        <v>0</v>
      </c>
      <c r="AW170" s="89">
        <v>0</v>
      </c>
      <c r="AY170" s="44">
        <v>155</v>
      </c>
      <c r="AZ170" s="45" t="s">
        <v>262</v>
      </c>
      <c r="BA170" s="44">
        <v>6010</v>
      </c>
      <c r="BB170" s="44">
        <v>2015</v>
      </c>
      <c r="BC170" s="89">
        <v>12049</v>
      </c>
      <c r="BD170"/>
      <c r="BE170" s="82"/>
      <c r="BF170" s="82"/>
      <c r="BG170" s="84"/>
      <c r="BH170" s="82"/>
      <c r="BI170" s="83"/>
      <c r="BK170" s="46"/>
      <c r="BL170" s="46"/>
      <c r="BM170" s="46"/>
      <c r="BN170" s="46"/>
      <c r="BO170" s="46"/>
      <c r="BP170" s="46"/>
      <c r="BQ170" s="46"/>
      <c r="BR170" s="46"/>
      <c r="BS170" s="46"/>
      <c r="BT170" s="46"/>
      <c r="BU170" s="46"/>
      <c r="BV170" s="46"/>
      <c r="BW170" s="46"/>
      <c r="BX170" s="46"/>
      <c r="BY170" s="46"/>
      <c r="BZ170" s="46"/>
      <c r="CA170" s="46"/>
      <c r="CB170" s="46"/>
      <c r="CC170" s="46"/>
      <c r="CD170" s="46"/>
      <c r="CE170" s="46"/>
      <c r="CF170" s="46"/>
      <c r="CG170" s="46"/>
      <c r="CH170" s="46"/>
      <c r="CI170" s="46"/>
    </row>
    <row r="171" spans="1:87" x14ac:dyDescent="0.3">
      <c r="A171" s="44">
        <v>156</v>
      </c>
      <c r="B171" s="45" t="s">
        <v>302</v>
      </c>
      <c r="C171" s="44">
        <v>2015</v>
      </c>
      <c r="D171" s="77">
        <v>504.8</v>
      </c>
      <c r="E171" s="78">
        <v>45970157</v>
      </c>
      <c r="F171" s="78">
        <v>188440336</v>
      </c>
      <c r="G171" s="78">
        <v>234410493</v>
      </c>
      <c r="H171" s="78">
        <v>136715771</v>
      </c>
      <c r="I171" s="78">
        <v>851462</v>
      </c>
      <c r="J171" s="78">
        <v>0</v>
      </c>
      <c r="K171" s="78">
        <v>139009464</v>
      </c>
      <c r="L171" s="78">
        <v>95401029</v>
      </c>
      <c r="M171" s="78">
        <v>1333085</v>
      </c>
      <c r="N171" s="78">
        <v>4653470</v>
      </c>
      <c r="O171" s="78">
        <v>101387584</v>
      </c>
      <c r="P171" s="78">
        <v>41566938</v>
      </c>
      <c r="Q171" s="78">
        <v>10658557</v>
      </c>
      <c r="R171" s="78">
        <v>12049557</v>
      </c>
      <c r="S171" s="78">
        <v>12557336</v>
      </c>
      <c r="T171" s="78">
        <v>1639918</v>
      </c>
      <c r="U171" s="78">
        <v>13477745</v>
      </c>
      <c r="V171" s="78">
        <v>3584521</v>
      </c>
      <c r="W171" s="78">
        <v>1036091</v>
      </c>
      <c r="X171" s="78">
        <v>649018</v>
      </c>
      <c r="Y171" s="78">
        <v>837134</v>
      </c>
      <c r="Z171" s="78">
        <v>96283</v>
      </c>
      <c r="AA171" s="78">
        <v>1442231</v>
      </c>
      <c r="AB171" s="78">
        <v>1453033</v>
      </c>
      <c r="AC171" s="78">
        <v>99606131</v>
      </c>
      <c r="AD171" s="78">
        <v>1781453</v>
      </c>
      <c r="AE171" s="78">
        <v>3704193</v>
      </c>
      <c r="AF171" s="78">
        <v>5485646</v>
      </c>
      <c r="AG171" s="78">
        <v>247733</v>
      </c>
      <c r="AH171" s="78">
        <v>0</v>
      </c>
      <c r="AI171" s="78">
        <v>5733379</v>
      </c>
      <c r="AJ171" s="47"/>
      <c r="AK171" s="44">
        <v>156</v>
      </c>
      <c r="AL171" s="45" t="s">
        <v>302</v>
      </c>
      <c r="AM171" s="44">
        <v>2015</v>
      </c>
      <c r="AN171" s="89">
        <v>7772</v>
      </c>
      <c r="AO171" s="89">
        <v>30136</v>
      </c>
      <c r="AP171" s="89">
        <v>9627</v>
      </c>
      <c r="AQ171" s="89">
        <v>0.73209999999999997</v>
      </c>
      <c r="AR171" s="89">
        <v>5910</v>
      </c>
      <c r="AS171" s="89">
        <v>1888</v>
      </c>
      <c r="AT171" s="89">
        <v>25</v>
      </c>
      <c r="AU171" s="89">
        <v>25</v>
      </c>
      <c r="AV171" s="89">
        <v>0</v>
      </c>
      <c r="AW171" s="89">
        <v>0</v>
      </c>
      <c r="AY171" s="44">
        <v>156</v>
      </c>
      <c r="AZ171" s="45" t="s">
        <v>302</v>
      </c>
      <c r="BA171" s="44">
        <v>6010</v>
      </c>
      <c r="BB171" s="44">
        <v>2015</v>
      </c>
      <c r="BC171" s="89">
        <v>707</v>
      </c>
      <c r="BD171"/>
      <c r="BE171" s="82"/>
      <c r="BF171" s="82"/>
      <c r="BG171" s="84"/>
      <c r="BH171" s="82"/>
      <c r="BI171" s="83"/>
      <c r="BK171" s="46"/>
      <c r="BL171" s="46"/>
      <c r="BM171" s="46"/>
      <c r="BN171" s="46"/>
      <c r="BO171" s="46"/>
      <c r="BP171" s="46"/>
      <c r="BQ171" s="46"/>
      <c r="BR171" s="46"/>
      <c r="BS171" s="46"/>
      <c r="BT171" s="46"/>
      <c r="BU171" s="46"/>
      <c r="BV171" s="46"/>
      <c r="BW171" s="46"/>
      <c r="BX171" s="46"/>
      <c r="BY171" s="46"/>
      <c r="BZ171" s="46"/>
      <c r="CA171" s="46"/>
      <c r="CB171" s="46"/>
      <c r="CC171" s="46"/>
      <c r="CD171" s="46"/>
      <c r="CE171" s="46"/>
      <c r="CF171" s="46"/>
      <c r="CG171" s="46"/>
      <c r="CH171" s="46"/>
      <c r="CI171" s="46"/>
    </row>
    <row r="172" spans="1:87" x14ac:dyDescent="0.3">
      <c r="A172" s="44">
        <v>157</v>
      </c>
      <c r="B172" s="45" t="s">
        <v>285</v>
      </c>
      <c r="C172" s="44">
        <v>2015</v>
      </c>
      <c r="D172" s="77">
        <v>390.13</v>
      </c>
      <c r="E172" s="78">
        <v>54107673</v>
      </c>
      <c r="F172" s="78">
        <v>16291705</v>
      </c>
      <c r="G172" s="78">
        <v>70399378</v>
      </c>
      <c r="H172" s="78">
        <v>27998564</v>
      </c>
      <c r="I172" s="78">
        <v>270257</v>
      </c>
      <c r="J172" s="78">
        <v>0</v>
      </c>
      <c r="K172" s="78">
        <v>29327673</v>
      </c>
      <c r="L172" s="78">
        <v>41071705</v>
      </c>
      <c r="M172" s="78">
        <v>2497360</v>
      </c>
      <c r="N172" s="78">
        <v>0</v>
      </c>
      <c r="O172" s="78">
        <v>43569065</v>
      </c>
      <c r="P172" s="78">
        <v>24607709</v>
      </c>
      <c r="Q172" s="78">
        <v>5299681</v>
      </c>
      <c r="R172" s="78">
        <v>280535</v>
      </c>
      <c r="S172" s="78">
        <v>1667346</v>
      </c>
      <c r="T172" s="78">
        <v>492309</v>
      </c>
      <c r="U172" s="78">
        <v>4511901</v>
      </c>
      <c r="V172" s="78">
        <v>1158147</v>
      </c>
      <c r="W172" s="78">
        <v>434938</v>
      </c>
      <c r="X172" s="78">
        <v>20037</v>
      </c>
      <c r="Y172" s="78">
        <v>1521132</v>
      </c>
      <c r="Z172" s="78">
        <v>0</v>
      </c>
      <c r="AA172" s="78">
        <v>1058852</v>
      </c>
      <c r="AB172" s="78">
        <v>428936</v>
      </c>
      <c r="AC172" s="78">
        <v>40422671</v>
      </c>
      <c r="AD172" s="78">
        <v>3146394</v>
      </c>
      <c r="AE172" s="78">
        <v>750</v>
      </c>
      <c r="AF172" s="78">
        <v>3147144</v>
      </c>
      <c r="AG172" s="78">
        <v>0</v>
      </c>
      <c r="AH172" s="78">
        <v>0</v>
      </c>
      <c r="AI172" s="78">
        <v>3147144</v>
      </c>
      <c r="AJ172" s="47"/>
      <c r="AK172" s="44">
        <v>157</v>
      </c>
      <c r="AL172" s="45" t="s">
        <v>285</v>
      </c>
      <c r="AM172" s="44">
        <v>2015</v>
      </c>
      <c r="AN172" s="89">
        <v>2238</v>
      </c>
      <c r="AO172" s="89">
        <v>23395</v>
      </c>
      <c r="AP172" s="89">
        <v>1756</v>
      </c>
      <c r="AQ172" s="89">
        <v>1.2741</v>
      </c>
      <c r="AR172" s="89">
        <v>17981</v>
      </c>
      <c r="AS172" s="89">
        <v>1350</v>
      </c>
      <c r="AT172" s="89">
        <v>102</v>
      </c>
      <c r="AU172" s="89">
        <v>72</v>
      </c>
      <c r="AV172" s="89">
        <v>0</v>
      </c>
      <c r="AW172" s="89">
        <v>0</v>
      </c>
      <c r="AY172" s="44">
        <v>157</v>
      </c>
      <c r="AZ172" s="45" t="s">
        <v>285</v>
      </c>
      <c r="BA172" s="44">
        <v>6010</v>
      </c>
      <c r="BB172" s="44">
        <v>2015</v>
      </c>
      <c r="BC172" s="89">
        <v>0</v>
      </c>
      <c r="BD172"/>
      <c r="BE172" s="82"/>
      <c r="BF172" s="82"/>
      <c r="BG172" s="84"/>
      <c r="BH172" s="82"/>
      <c r="BI172" s="83"/>
      <c r="BK172" s="46"/>
      <c r="BL172" s="46"/>
      <c r="BM172" s="46"/>
      <c r="BN172" s="46"/>
      <c r="BO172" s="46"/>
      <c r="BP172" s="46"/>
      <c r="BQ172" s="46"/>
      <c r="BR172" s="46"/>
      <c r="BS172" s="46"/>
      <c r="BT172" s="46"/>
      <c r="BU172" s="46"/>
      <c r="BV172" s="46"/>
      <c r="BW172" s="46"/>
      <c r="BX172" s="46"/>
      <c r="BY172" s="46"/>
      <c r="BZ172" s="46"/>
      <c r="CA172" s="46"/>
      <c r="CB172" s="46"/>
      <c r="CC172" s="46"/>
      <c r="CD172" s="46"/>
      <c r="CE172" s="46"/>
      <c r="CF172" s="46"/>
      <c r="CG172" s="46"/>
      <c r="CH172" s="46"/>
      <c r="CI172" s="46"/>
    </row>
    <row r="173" spans="1:87" x14ac:dyDescent="0.3">
      <c r="A173" s="44">
        <v>158</v>
      </c>
      <c r="B173" s="45" t="s">
        <v>197</v>
      </c>
      <c r="C173" s="44">
        <v>2015</v>
      </c>
      <c r="D173" s="77">
        <v>99.97</v>
      </c>
      <c r="E173" s="78">
        <v>3173486</v>
      </c>
      <c r="F173" s="78">
        <v>13706206</v>
      </c>
      <c r="G173" s="78">
        <v>16879692</v>
      </c>
      <c r="H173" s="78">
        <v>3931152</v>
      </c>
      <c r="I173" s="78">
        <v>204078</v>
      </c>
      <c r="J173" s="78">
        <v>0</v>
      </c>
      <c r="K173" s="78">
        <v>4692678</v>
      </c>
      <c r="L173" s="78">
        <v>12187014</v>
      </c>
      <c r="M173" s="78">
        <v>395083</v>
      </c>
      <c r="N173" s="78">
        <v>2122529</v>
      </c>
      <c r="O173" s="78">
        <v>14704626</v>
      </c>
      <c r="P173" s="78">
        <v>7847475</v>
      </c>
      <c r="Q173" s="78">
        <v>1771232</v>
      </c>
      <c r="R173" s="78">
        <v>105502</v>
      </c>
      <c r="S173" s="78">
        <v>900435</v>
      </c>
      <c r="T173" s="78">
        <v>153201</v>
      </c>
      <c r="U173" s="78">
        <v>804551</v>
      </c>
      <c r="V173" s="78">
        <v>1421853</v>
      </c>
      <c r="W173" s="78">
        <v>62024</v>
      </c>
      <c r="X173" s="78">
        <v>204210</v>
      </c>
      <c r="Y173" s="78">
        <v>40686</v>
      </c>
      <c r="Z173" s="78">
        <v>718206</v>
      </c>
      <c r="AA173" s="78">
        <v>557448</v>
      </c>
      <c r="AB173" s="78">
        <v>940881</v>
      </c>
      <c r="AC173" s="78">
        <v>14970256</v>
      </c>
      <c r="AD173" s="78">
        <v>-265630</v>
      </c>
      <c r="AE173" s="78">
        <v>70052</v>
      </c>
      <c r="AF173" s="78">
        <v>-195578</v>
      </c>
      <c r="AG173" s="78">
        <v>0</v>
      </c>
      <c r="AH173" s="78">
        <v>0</v>
      </c>
      <c r="AI173" s="78">
        <v>-195578</v>
      </c>
      <c r="AJ173" s="47"/>
      <c r="AK173" s="44">
        <v>158</v>
      </c>
      <c r="AL173" s="45" t="s">
        <v>197</v>
      </c>
      <c r="AM173" s="44">
        <v>2015</v>
      </c>
      <c r="AN173" s="89">
        <v>625</v>
      </c>
      <c r="AO173" s="89">
        <v>3378</v>
      </c>
      <c r="AP173" s="89">
        <v>1071</v>
      </c>
      <c r="AQ173" s="89">
        <v>0.58420000000000005</v>
      </c>
      <c r="AR173" s="89">
        <v>284</v>
      </c>
      <c r="AS173" s="89">
        <v>90</v>
      </c>
      <c r="AT173" s="89">
        <v>12</v>
      </c>
      <c r="AU173" s="89">
        <v>9</v>
      </c>
      <c r="AV173" s="89">
        <v>0</v>
      </c>
      <c r="AW173" s="89">
        <v>0</v>
      </c>
      <c r="AY173" s="44">
        <v>158</v>
      </c>
      <c r="AZ173" s="45" t="s">
        <v>197</v>
      </c>
      <c r="BA173" s="44">
        <v>6010</v>
      </c>
      <c r="BB173" s="44">
        <v>2015</v>
      </c>
      <c r="BC173" s="89">
        <v>0</v>
      </c>
      <c r="BD173"/>
      <c r="BE173" s="82"/>
      <c r="BF173" s="82"/>
      <c r="BG173" s="84"/>
      <c r="BH173" s="82"/>
      <c r="BI173" s="83"/>
      <c r="BK173" s="46"/>
      <c r="BL173" s="46"/>
      <c r="BM173" s="46"/>
      <c r="BN173" s="46"/>
      <c r="BO173" s="46"/>
      <c r="BP173" s="46"/>
      <c r="BQ173" s="46"/>
      <c r="BR173" s="46"/>
      <c r="BS173" s="46"/>
      <c r="BT173" s="46"/>
      <c r="BU173" s="46"/>
      <c r="BV173" s="46"/>
      <c r="BW173" s="46"/>
      <c r="BX173" s="46"/>
      <c r="BY173" s="46"/>
      <c r="BZ173" s="46"/>
      <c r="CA173" s="46"/>
      <c r="CB173" s="46"/>
      <c r="CC173" s="46"/>
      <c r="CD173" s="46"/>
      <c r="CE173" s="46"/>
      <c r="CF173" s="46"/>
      <c r="CG173" s="46"/>
      <c r="CH173" s="46"/>
      <c r="CI173" s="46"/>
    </row>
    <row r="174" spans="1:87" x14ac:dyDescent="0.3">
      <c r="A174" s="44">
        <v>159</v>
      </c>
      <c r="B174" s="45" t="s">
        <v>286</v>
      </c>
      <c r="C174" s="44">
        <v>2015</v>
      </c>
      <c r="D174" s="77">
        <v>1846.13</v>
      </c>
      <c r="E174" s="78">
        <v>1092831201</v>
      </c>
      <c r="F174" s="78">
        <v>511389292</v>
      </c>
      <c r="G174" s="78">
        <v>1604220493</v>
      </c>
      <c r="H174" s="78">
        <v>1128889791</v>
      </c>
      <c r="I174" s="78">
        <v>16773244</v>
      </c>
      <c r="J174" s="78">
        <v>0</v>
      </c>
      <c r="K174" s="78">
        <v>1147381985</v>
      </c>
      <c r="L174" s="78">
        <v>456838508</v>
      </c>
      <c r="M174" s="78">
        <v>10168499</v>
      </c>
      <c r="N174" s="78">
        <v>0</v>
      </c>
      <c r="O174" s="78">
        <v>467007007</v>
      </c>
      <c r="P174" s="78">
        <v>148622948</v>
      </c>
      <c r="Q174" s="78">
        <v>13771976</v>
      </c>
      <c r="R174" s="78">
        <v>7336862</v>
      </c>
      <c r="S174" s="78">
        <v>68756832</v>
      </c>
      <c r="T174" s="78">
        <v>2933301</v>
      </c>
      <c r="U174" s="78">
        <v>23996276</v>
      </c>
      <c r="V174" s="78">
        <v>12386467</v>
      </c>
      <c r="W174" s="78">
        <v>2145129</v>
      </c>
      <c r="X174" s="78">
        <v>35</v>
      </c>
      <c r="Y174" s="78">
        <v>38598100</v>
      </c>
      <c r="Z174" s="78">
        <v>2650266</v>
      </c>
      <c r="AA174" s="78">
        <v>1718950</v>
      </c>
      <c r="AB174" s="78">
        <v>121477427</v>
      </c>
      <c r="AC174" s="78">
        <v>442675619</v>
      </c>
      <c r="AD174" s="78">
        <v>24331388</v>
      </c>
      <c r="AE174" s="78">
        <v>-1368613</v>
      </c>
      <c r="AF174" s="78">
        <v>22962775</v>
      </c>
      <c r="AG174" s="78">
        <v>0</v>
      </c>
      <c r="AH174" s="78">
        <v>0</v>
      </c>
      <c r="AI174" s="78">
        <v>22962775</v>
      </c>
      <c r="AJ174" s="47"/>
      <c r="AK174" s="44">
        <v>159</v>
      </c>
      <c r="AL174" s="45" t="s">
        <v>286</v>
      </c>
      <c r="AM174" s="44">
        <v>2015</v>
      </c>
      <c r="AN174" s="89">
        <v>32864</v>
      </c>
      <c r="AO174" s="89">
        <v>129459</v>
      </c>
      <c r="AP174" s="89">
        <v>28064</v>
      </c>
      <c r="AQ174" s="89">
        <v>1.048</v>
      </c>
      <c r="AR174" s="89">
        <v>88190</v>
      </c>
      <c r="AS174" s="89">
        <v>19118</v>
      </c>
      <c r="AT174" s="89">
        <v>390</v>
      </c>
      <c r="AU174" s="89">
        <v>330</v>
      </c>
      <c r="AV174" s="89">
        <v>0</v>
      </c>
      <c r="AW174" s="89">
        <v>0</v>
      </c>
      <c r="AY174" s="44">
        <v>159</v>
      </c>
      <c r="AZ174" s="45" t="s">
        <v>286</v>
      </c>
      <c r="BA174" s="44">
        <v>6010</v>
      </c>
      <c r="BB174" s="44">
        <v>2015</v>
      </c>
      <c r="BC174" s="89">
        <v>7669</v>
      </c>
      <c r="BD174"/>
      <c r="BE174" s="82"/>
      <c r="BF174" s="82"/>
      <c r="BG174" s="84"/>
      <c r="BH174" s="82"/>
      <c r="BI174" s="83"/>
      <c r="BK174" s="46"/>
      <c r="BL174" s="46"/>
      <c r="BM174" s="46"/>
      <c r="BN174" s="46"/>
      <c r="BO174" s="46"/>
      <c r="BP174" s="46"/>
      <c r="BQ174" s="46"/>
      <c r="BR174" s="46"/>
      <c r="BS174" s="46"/>
      <c r="BT174" s="46"/>
      <c r="BU174" s="46"/>
      <c r="BV174" s="46"/>
      <c r="BW174" s="46"/>
      <c r="BX174" s="46"/>
      <c r="BY174" s="46"/>
      <c r="BZ174" s="46"/>
      <c r="CA174" s="46"/>
      <c r="CB174" s="46"/>
      <c r="CC174" s="46"/>
      <c r="CD174" s="46"/>
      <c r="CE174" s="46"/>
      <c r="CF174" s="46"/>
      <c r="CG174" s="46"/>
      <c r="CH174" s="46"/>
      <c r="CI174" s="46"/>
    </row>
    <row r="175" spans="1:87" x14ac:dyDescent="0.3">
      <c r="A175" s="44">
        <v>161</v>
      </c>
      <c r="B175" s="45" t="s">
        <v>248</v>
      </c>
      <c r="C175" s="44">
        <v>2015</v>
      </c>
      <c r="D175" s="77">
        <v>2708.08</v>
      </c>
      <c r="E175" s="78">
        <v>595145426</v>
      </c>
      <c r="F175" s="78">
        <v>838239844</v>
      </c>
      <c r="G175" s="78">
        <v>1433385270</v>
      </c>
      <c r="H175" s="78">
        <v>881155032</v>
      </c>
      <c r="I175" s="78">
        <v>14547155</v>
      </c>
      <c r="J175" s="78">
        <v>0</v>
      </c>
      <c r="K175" s="78">
        <v>906409591</v>
      </c>
      <c r="L175" s="78">
        <v>526975679</v>
      </c>
      <c r="M175" s="78">
        <v>10568044</v>
      </c>
      <c r="N175" s="78">
        <v>0</v>
      </c>
      <c r="O175" s="78">
        <v>537543723</v>
      </c>
      <c r="P175" s="78">
        <v>225667161</v>
      </c>
      <c r="Q175" s="78">
        <v>44996247</v>
      </c>
      <c r="R175" s="78">
        <v>14647630</v>
      </c>
      <c r="S175" s="78">
        <v>99224336</v>
      </c>
      <c r="T175" s="78">
        <v>3717065</v>
      </c>
      <c r="U175" s="78">
        <v>30642052</v>
      </c>
      <c r="V175" s="78">
        <v>22197257</v>
      </c>
      <c r="W175" s="78">
        <v>8211081</v>
      </c>
      <c r="X175" s="78">
        <v>75886</v>
      </c>
      <c r="Y175" s="78">
        <v>32160969</v>
      </c>
      <c r="Z175" s="78">
        <v>9260453</v>
      </c>
      <c r="AA175" s="78">
        <v>10707404</v>
      </c>
      <c r="AB175" s="78">
        <v>17292573</v>
      </c>
      <c r="AC175" s="78">
        <v>508092710</v>
      </c>
      <c r="AD175" s="78">
        <v>29451013</v>
      </c>
      <c r="AE175" s="78">
        <v>-187610</v>
      </c>
      <c r="AF175" s="78">
        <v>29263403</v>
      </c>
      <c r="AG175" s="78">
        <v>0</v>
      </c>
      <c r="AH175" s="78">
        <v>0</v>
      </c>
      <c r="AI175" s="78">
        <v>29263403</v>
      </c>
      <c r="AJ175" s="47"/>
      <c r="AK175" s="44">
        <v>161</v>
      </c>
      <c r="AL175" s="45" t="s">
        <v>248</v>
      </c>
      <c r="AM175" s="44">
        <v>2015</v>
      </c>
      <c r="AN175" s="89">
        <v>45708</v>
      </c>
      <c r="AO175" s="89">
        <v>156109</v>
      </c>
      <c r="AP175" s="89">
        <v>37608</v>
      </c>
      <c r="AQ175" s="89">
        <v>1.0322</v>
      </c>
      <c r="AR175" s="89">
        <v>64817</v>
      </c>
      <c r="AS175" s="89">
        <v>15615</v>
      </c>
      <c r="AT175" s="89">
        <v>270</v>
      </c>
      <c r="AU175" s="89">
        <v>254</v>
      </c>
      <c r="AV175" s="89">
        <v>0</v>
      </c>
      <c r="AW175" s="89">
        <v>0</v>
      </c>
      <c r="AY175" s="44">
        <v>161</v>
      </c>
      <c r="AZ175" s="45" t="s">
        <v>248</v>
      </c>
      <c r="BA175" s="44">
        <v>6010</v>
      </c>
      <c r="BB175" s="44">
        <v>2015</v>
      </c>
      <c r="BC175" s="89">
        <v>12133</v>
      </c>
      <c r="BD175"/>
      <c r="BE175" s="82"/>
      <c r="BF175" s="82"/>
      <c r="BG175" s="84"/>
      <c r="BH175" s="82"/>
      <c r="BI175" s="83"/>
      <c r="BK175" s="46"/>
      <c r="BL175" s="46"/>
      <c r="BM175" s="46"/>
      <c r="BN175" s="46"/>
      <c r="BO175" s="46"/>
      <c r="BP175" s="46"/>
      <c r="BQ175" s="46"/>
      <c r="BR175" s="46"/>
      <c r="BS175" s="46"/>
      <c r="BT175" s="46"/>
      <c r="BU175" s="46"/>
      <c r="BV175" s="46"/>
      <c r="BW175" s="46"/>
      <c r="BX175" s="46"/>
      <c r="BY175" s="46"/>
      <c r="BZ175" s="46"/>
      <c r="CA175" s="46"/>
      <c r="CB175" s="46"/>
      <c r="CC175" s="46"/>
      <c r="CD175" s="46"/>
      <c r="CE175" s="46"/>
      <c r="CF175" s="46"/>
      <c r="CG175" s="46"/>
      <c r="CH175" s="46"/>
      <c r="CI175" s="46"/>
    </row>
    <row r="176" spans="1:87" x14ac:dyDescent="0.3">
      <c r="A176" s="44">
        <v>162</v>
      </c>
      <c r="B176" s="45" t="s">
        <v>243</v>
      </c>
      <c r="C176" s="44">
        <v>2015</v>
      </c>
      <c r="D176" s="77">
        <v>3303.12</v>
      </c>
      <c r="E176" s="78">
        <v>1596953380</v>
      </c>
      <c r="F176" s="78">
        <v>658924375</v>
      </c>
      <c r="G176" s="78">
        <v>2255877755</v>
      </c>
      <c r="H176" s="78">
        <v>1387575153</v>
      </c>
      <c r="I176" s="78">
        <v>24730105</v>
      </c>
      <c r="J176" s="78">
        <v>10562151</v>
      </c>
      <c r="K176" s="78">
        <v>1429602374</v>
      </c>
      <c r="L176" s="78">
        <v>826275381</v>
      </c>
      <c r="M176" s="78">
        <v>51678059</v>
      </c>
      <c r="N176" s="78">
        <v>0</v>
      </c>
      <c r="O176" s="78">
        <v>877953440</v>
      </c>
      <c r="P176" s="78">
        <v>268286272</v>
      </c>
      <c r="Q176" s="78">
        <v>22794076</v>
      </c>
      <c r="R176" s="78">
        <v>19335232</v>
      </c>
      <c r="S176" s="78">
        <v>165802433</v>
      </c>
      <c r="T176" s="78">
        <v>4520203</v>
      </c>
      <c r="U176" s="78">
        <v>68679306</v>
      </c>
      <c r="V176" s="78">
        <v>21341369</v>
      </c>
      <c r="W176" s="78">
        <v>7311968</v>
      </c>
      <c r="X176" s="78">
        <v>-23831</v>
      </c>
      <c r="Y176" s="78">
        <v>42920736</v>
      </c>
      <c r="Z176" s="78">
        <v>9044465</v>
      </c>
      <c r="AA176" s="78">
        <v>6734965</v>
      </c>
      <c r="AB176" s="78">
        <v>225816066</v>
      </c>
      <c r="AC176" s="78">
        <v>855828295</v>
      </c>
      <c r="AD176" s="78">
        <v>22125145</v>
      </c>
      <c r="AE176" s="78">
        <v>-9251849</v>
      </c>
      <c r="AF176" s="78">
        <v>12873296</v>
      </c>
      <c r="AG176" s="78">
        <v>0</v>
      </c>
      <c r="AH176" s="78">
        <v>0</v>
      </c>
      <c r="AI176" s="78">
        <v>12873296</v>
      </c>
      <c r="AJ176" s="47"/>
      <c r="AK176" s="44">
        <v>162</v>
      </c>
      <c r="AL176" s="45" t="s">
        <v>243</v>
      </c>
      <c r="AM176" s="44">
        <v>2015</v>
      </c>
      <c r="AN176" s="89">
        <v>60667</v>
      </c>
      <c r="AO176" s="89">
        <v>222241</v>
      </c>
      <c r="AP176" s="89">
        <v>42147</v>
      </c>
      <c r="AQ176" s="89">
        <v>1.2987</v>
      </c>
      <c r="AR176" s="89">
        <v>157326</v>
      </c>
      <c r="AS176" s="89">
        <v>29836</v>
      </c>
      <c r="AT176" s="89">
        <v>644</v>
      </c>
      <c r="AU176" s="89">
        <v>628</v>
      </c>
      <c r="AV176" s="89">
        <v>0</v>
      </c>
      <c r="AW176" s="89">
        <v>0</v>
      </c>
      <c r="AY176" s="44">
        <v>162</v>
      </c>
      <c r="AZ176" s="45" t="s">
        <v>243</v>
      </c>
      <c r="BA176" s="44">
        <v>6010</v>
      </c>
      <c r="BB176" s="44">
        <v>2015</v>
      </c>
      <c r="BC176" s="89">
        <v>35775</v>
      </c>
      <c r="BD176"/>
      <c r="BE176" s="82"/>
      <c r="BF176" s="82"/>
      <c r="BG176" s="84"/>
      <c r="BH176" s="82"/>
      <c r="BI176" s="83"/>
      <c r="BK176" s="46"/>
      <c r="BL176" s="46"/>
      <c r="BM176" s="46"/>
      <c r="BN176" s="46"/>
      <c r="BO176" s="46"/>
      <c r="BP176" s="46"/>
      <c r="BQ176" s="46"/>
      <c r="BR176" s="46"/>
      <c r="BS176" s="46"/>
      <c r="BT176" s="46"/>
      <c r="BU176" s="46"/>
      <c r="BV176" s="46"/>
      <c r="BW176" s="46"/>
      <c r="BX176" s="46"/>
      <c r="BY176" s="46"/>
      <c r="BZ176" s="46"/>
      <c r="CA176" s="46"/>
      <c r="CB176" s="46"/>
      <c r="CC176" s="46"/>
      <c r="CD176" s="46"/>
      <c r="CE176" s="46"/>
      <c r="CF176" s="46"/>
      <c r="CG176" s="46"/>
      <c r="CH176" s="46"/>
      <c r="CI176" s="46"/>
    </row>
    <row r="177" spans="1:87" x14ac:dyDescent="0.3">
      <c r="A177" s="44">
        <v>164</v>
      </c>
      <c r="B177" s="45" t="s">
        <v>263</v>
      </c>
      <c r="C177" s="44">
        <v>2015</v>
      </c>
      <c r="D177" s="77">
        <v>3080.81</v>
      </c>
      <c r="E177" s="78">
        <v>701240083</v>
      </c>
      <c r="F177" s="78">
        <v>811532352</v>
      </c>
      <c r="G177" s="78">
        <v>1512772435</v>
      </c>
      <c r="H177" s="78">
        <v>909420120</v>
      </c>
      <c r="I177" s="78">
        <v>4940939</v>
      </c>
      <c r="J177" s="78">
        <v>11390014</v>
      </c>
      <c r="K177" s="78">
        <v>946940258.42999995</v>
      </c>
      <c r="L177" s="78">
        <v>565832176.57000005</v>
      </c>
      <c r="M177" s="78">
        <v>37074283</v>
      </c>
      <c r="N177" s="78">
        <v>24825315</v>
      </c>
      <c r="O177" s="78">
        <v>627731774.57000005</v>
      </c>
      <c r="P177" s="78">
        <v>306611126</v>
      </c>
      <c r="Q177" s="78">
        <v>72520281</v>
      </c>
      <c r="R177" s="78">
        <v>11413442</v>
      </c>
      <c r="S177" s="78">
        <v>86094755</v>
      </c>
      <c r="T177" s="78">
        <v>6276357</v>
      </c>
      <c r="U177" s="78">
        <v>56509944</v>
      </c>
      <c r="V177" s="78">
        <v>31191682</v>
      </c>
      <c r="W177" s="78">
        <v>12408592</v>
      </c>
      <c r="X177" s="78">
        <v>3504534</v>
      </c>
      <c r="Y177" s="78">
        <v>5508979</v>
      </c>
      <c r="Z177" s="78">
        <v>7503433</v>
      </c>
      <c r="AA177" s="78">
        <v>21189185.43</v>
      </c>
      <c r="AB177" s="78">
        <v>7020695</v>
      </c>
      <c r="AC177" s="78">
        <v>606563820</v>
      </c>
      <c r="AD177" s="78">
        <v>21167954.57</v>
      </c>
      <c r="AE177" s="78">
        <v>-127983</v>
      </c>
      <c r="AF177" s="78">
        <v>21039971.57</v>
      </c>
      <c r="AG177" s="78">
        <v>0</v>
      </c>
      <c r="AH177" s="78">
        <v>0</v>
      </c>
      <c r="AI177" s="78">
        <v>21039971.57</v>
      </c>
      <c r="AJ177" s="47"/>
      <c r="AK177" s="44">
        <v>164</v>
      </c>
      <c r="AL177" s="45" t="s">
        <v>263</v>
      </c>
      <c r="AM177" s="44">
        <v>2015</v>
      </c>
      <c r="AN177" s="89">
        <v>33657</v>
      </c>
      <c r="AO177" s="89">
        <v>131383</v>
      </c>
      <c r="AP177" s="89">
        <v>33102</v>
      </c>
      <c r="AQ177" s="89">
        <v>0.77639999999999998</v>
      </c>
      <c r="AR177" s="89">
        <v>60266</v>
      </c>
      <c r="AS177" s="89">
        <v>15184</v>
      </c>
      <c r="AT177" s="89">
        <v>333</v>
      </c>
      <c r="AU177" s="89">
        <v>333</v>
      </c>
      <c r="AV177" s="89">
        <v>0</v>
      </c>
      <c r="AW177" s="89">
        <v>0</v>
      </c>
      <c r="AY177" s="44">
        <v>164</v>
      </c>
      <c r="AZ177" s="45" t="s">
        <v>263</v>
      </c>
      <c r="BA177" s="44">
        <v>6010</v>
      </c>
      <c r="BB177" s="44">
        <v>2015</v>
      </c>
      <c r="BC177" s="89">
        <v>6268</v>
      </c>
      <c r="BD177"/>
      <c r="BE177" s="82"/>
      <c r="BF177" s="82"/>
      <c r="BG177" s="84"/>
      <c r="BH177" s="82"/>
      <c r="BI177" s="83"/>
      <c r="BK177" s="46"/>
      <c r="BL177" s="46"/>
      <c r="BM177" s="46"/>
      <c r="BN177" s="46"/>
      <c r="BO177" s="46"/>
      <c r="BP177" s="46"/>
      <c r="BQ177" s="46"/>
      <c r="BR177" s="46"/>
      <c r="BS177" s="46"/>
      <c r="BT177" s="46"/>
      <c r="BU177" s="46"/>
      <c r="BV177" s="46"/>
      <c r="BW177" s="46"/>
      <c r="BX177" s="46"/>
      <c r="BY177" s="46"/>
      <c r="BZ177" s="46"/>
      <c r="CA177" s="46"/>
      <c r="CB177" s="46"/>
      <c r="CC177" s="46"/>
      <c r="CD177" s="46"/>
      <c r="CE177" s="46"/>
      <c r="CF177" s="46"/>
      <c r="CG177" s="46"/>
      <c r="CH177" s="46"/>
      <c r="CI177" s="46"/>
    </row>
    <row r="178" spans="1:87" x14ac:dyDescent="0.3">
      <c r="A178" s="44">
        <v>165</v>
      </c>
      <c r="B178" s="45" t="s">
        <v>208</v>
      </c>
      <c r="C178" s="44">
        <v>2015</v>
      </c>
      <c r="D178" s="77">
        <v>216.23</v>
      </c>
      <c r="E178" s="78">
        <v>11697455</v>
      </c>
      <c r="F178" s="78">
        <v>31259298</v>
      </c>
      <c r="G178" s="78">
        <v>42956753</v>
      </c>
      <c r="H178" s="78">
        <v>17637884</v>
      </c>
      <c r="I178" s="78">
        <v>376248</v>
      </c>
      <c r="J178" s="78">
        <v>130282</v>
      </c>
      <c r="K178" s="78">
        <v>19646078</v>
      </c>
      <c r="L178" s="78">
        <v>23310675</v>
      </c>
      <c r="M178" s="78">
        <v>218601</v>
      </c>
      <c r="N178" s="78">
        <v>1411625</v>
      </c>
      <c r="O178" s="78">
        <v>24940901</v>
      </c>
      <c r="P178" s="78">
        <v>15189147</v>
      </c>
      <c r="Q178" s="78">
        <v>3310853</v>
      </c>
      <c r="R178" s="78">
        <v>464972</v>
      </c>
      <c r="S178" s="78">
        <v>1932739</v>
      </c>
      <c r="T178" s="78">
        <v>187242</v>
      </c>
      <c r="U178" s="78">
        <v>1241303</v>
      </c>
      <c r="V178" s="78">
        <v>761001</v>
      </c>
      <c r="W178" s="78">
        <v>428074</v>
      </c>
      <c r="X178" s="78">
        <v>232555</v>
      </c>
      <c r="Y178" s="78">
        <v>131270</v>
      </c>
      <c r="Z178" s="78">
        <v>315334</v>
      </c>
      <c r="AA178" s="78">
        <v>1501664</v>
      </c>
      <c r="AB178" s="78">
        <v>1156696</v>
      </c>
      <c r="AC178" s="78">
        <v>25351186</v>
      </c>
      <c r="AD178" s="78">
        <v>-410285</v>
      </c>
      <c r="AE178" s="78">
        <v>534611</v>
      </c>
      <c r="AF178" s="78">
        <v>124326</v>
      </c>
      <c r="AG178" s="78">
        <v>0</v>
      </c>
      <c r="AH178" s="78">
        <v>0</v>
      </c>
      <c r="AI178" s="78">
        <v>124326</v>
      </c>
      <c r="AJ178" s="47"/>
      <c r="AK178" s="44">
        <v>165</v>
      </c>
      <c r="AL178" s="45" t="s">
        <v>208</v>
      </c>
      <c r="AM178" s="44">
        <v>2015</v>
      </c>
      <c r="AN178" s="89">
        <v>1431</v>
      </c>
      <c r="AO178" s="89">
        <v>4486</v>
      </c>
      <c r="AP178" s="89">
        <v>1945</v>
      </c>
      <c r="AQ178" s="89">
        <v>0.44819999999999999</v>
      </c>
      <c r="AR178" s="89">
        <v>752</v>
      </c>
      <c r="AS178" s="89">
        <v>326</v>
      </c>
      <c r="AT178" s="89">
        <v>35</v>
      </c>
      <c r="AU178" s="89">
        <v>25</v>
      </c>
      <c r="AV178" s="89">
        <v>0</v>
      </c>
      <c r="AW178" s="89">
        <v>14</v>
      </c>
      <c r="AY178" s="44">
        <v>165</v>
      </c>
      <c r="AZ178" s="45" t="s">
        <v>208</v>
      </c>
      <c r="BA178" s="44">
        <v>6010</v>
      </c>
      <c r="BB178" s="44">
        <v>2015</v>
      </c>
      <c r="BC178" s="89">
        <v>0</v>
      </c>
      <c r="BD178"/>
      <c r="BE178" s="82"/>
      <c r="BF178" s="82"/>
      <c r="BG178" s="84"/>
      <c r="BH178" s="82"/>
      <c r="BI178" s="83"/>
      <c r="BK178" s="46"/>
      <c r="BL178" s="46"/>
      <c r="BM178" s="46"/>
      <c r="BN178" s="46"/>
      <c r="BO178" s="46"/>
      <c r="BP178" s="46"/>
      <c r="BQ178" s="46"/>
      <c r="BR178" s="46"/>
      <c r="BS178" s="46"/>
      <c r="BT178" s="46"/>
      <c r="BU178" s="46"/>
      <c r="BV178" s="46"/>
      <c r="BW178" s="46"/>
      <c r="BX178" s="46"/>
      <c r="BY178" s="46"/>
      <c r="BZ178" s="46"/>
      <c r="CA178" s="46"/>
      <c r="CB178" s="46"/>
      <c r="CC178" s="46"/>
      <c r="CD178" s="46"/>
      <c r="CE178" s="46"/>
      <c r="CF178" s="46"/>
      <c r="CG178" s="46"/>
      <c r="CH178" s="46"/>
      <c r="CI178" s="46"/>
    </row>
    <row r="179" spans="1:87" x14ac:dyDescent="0.3">
      <c r="A179" s="44">
        <v>167</v>
      </c>
      <c r="B179" s="45" t="s">
        <v>202</v>
      </c>
      <c r="C179" s="44">
        <v>2015</v>
      </c>
      <c r="D179" s="77">
        <v>0</v>
      </c>
      <c r="E179" s="78">
        <v>2505784</v>
      </c>
      <c r="F179" s="78">
        <v>11698117</v>
      </c>
      <c r="G179" s="78">
        <v>14203901</v>
      </c>
      <c r="H179" s="78">
        <v>4323206</v>
      </c>
      <c r="I179" s="78">
        <v>71000</v>
      </c>
      <c r="J179" s="78">
        <v>0</v>
      </c>
      <c r="K179" s="78">
        <v>4594861</v>
      </c>
      <c r="L179" s="78">
        <v>9609040</v>
      </c>
      <c r="M179" s="78">
        <v>414058</v>
      </c>
      <c r="N179" s="78">
        <v>228467</v>
      </c>
      <c r="O179" s="78">
        <v>10251565</v>
      </c>
      <c r="P179" s="78">
        <v>4754919</v>
      </c>
      <c r="Q179" s="78">
        <v>1130129</v>
      </c>
      <c r="R179" s="78">
        <v>424780</v>
      </c>
      <c r="S179" s="78">
        <v>678357</v>
      </c>
      <c r="T179" s="78">
        <v>192216</v>
      </c>
      <c r="U179" s="78">
        <v>1718148</v>
      </c>
      <c r="V179" s="78">
        <v>636102</v>
      </c>
      <c r="W179" s="78">
        <v>131649</v>
      </c>
      <c r="X179" s="78">
        <v>92499</v>
      </c>
      <c r="Y179" s="78">
        <v>0</v>
      </c>
      <c r="Z179" s="78">
        <v>247372</v>
      </c>
      <c r="AA179" s="78">
        <v>200655</v>
      </c>
      <c r="AB179" s="78">
        <v>314737</v>
      </c>
      <c r="AC179" s="78">
        <v>10320908</v>
      </c>
      <c r="AD179" s="78">
        <v>-69343</v>
      </c>
      <c r="AE179" s="78">
        <v>66383</v>
      </c>
      <c r="AF179" s="78">
        <v>-2960</v>
      </c>
      <c r="AG179" s="78">
        <v>0</v>
      </c>
      <c r="AH179" s="78">
        <v>0</v>
      </c>
      <c r="AI179" s="78">
        <v>-2960</v>
      </c>
      <c r="AJ179" s="47"/>
      <c r="AK179" s="44">
        <v>167</v>
      </c>
      <c r="AL179" s="45" t="s">
        <v>202</v>
      </c>
      <c r="AM179" s="44">
        <v>2015</v>
      </c>
      <c r="AN179" s="89">
        <v>305</v>
      </c>
      <c r="AO179" s="89">
        <v>1190</v>
      </c>
      <c r="AP179" s="89">
        <v>476</v>
      </c>
      <c r="AQ179" s="89">
        <v>0.64029999999999998</v>
      </c>
      <c r="AR179" s="89">
        <v>210</v>
      </c>
      <c r="AS179" s="89">
        <v>84</v>
      </c>
      <c r="AT179" s="89">
        <v>25</v>
      </c>
      <c r="AU179" s="89">
        <v>25</v>
      </c>
      <c r="AV179" s="89">
        <v>0</v>
      </c>
      <c r="AW179" s="89">
        <v>0</v>
      </c>
      <c r="AY179" s="44">
        <v>167</v>
      </c>
      <c r="AZ179" s="45" t="s">
        <v>202</v>
      </c>
      <c r="BA179" s="44"/>
      <c r="BB179" s="44"/>
      <c r="BC179" s="89"/>
      <c r="BD179"/>
      <c r="BE179" s="82"/>
      <c r="BF179" s="82"/>
      <c r="BG179" s="84"/>
      <c r="BH179" s="82"/>
      <c r="BI179" s="83"/>
      <c r="BK179" s="46"/>
      <c r="BL179" s="46"/>
      <c r="BM179" s="46"/>
      <c r="BN179" s="46"/>
      <c r="BO179" s="46"/>
      <c r="BP179" s="46"/>
      <c r="BQ179" s="46"/>
      <c r="BR179" s="46"/>
      <c r="BS179" s="46"/>
      <c r="BT179" s="46"/>
      <c r="BU179" s="46"/>
      <c r="BV179" s="46"/>
      <c r="BW179" s="46"/>
      <c r="BX179" s="46"/>
      <c r="BY179" s="46"/>
      <c r="BZ179" s="46"/>
      <c r="CA179" s="46"/>
      <c r="CB179" s="46"/>
      <c r="CC179" s="46"/>
      <c r="CD179" s="46"/>
      <c r="CE179" s="46"/>
      <c r="CF179" s="46"/>
      <c r="CG179" s="46"/>
      <c r="CH179" s="46"/>
      <c r="CI179" s="46"/>
    </row>
    <row r="180" spans="1:87" x14ac:dyDescent="0.3">
      <c r="A180" s="44">
        <v>168</v>
      </c>
      <c r="B180" s="45" t="s">
        <v>199</v>
      </c>
      <c r="C180" s="44">
        <v>2015</v>
      </c>
      <c r="D180" s="77">
        <v>1273.54</v>
      </c>
      <c r="E180" s="78">
        <v>399858035</v>
      </c>
      <c r="F180" s="78">
        <v>259774711</v>
      </c>
      <c r="G180" s="78">
        <v>659632746</v>
      </c>
      <c r="H180" s="78">
        <v>359148156</v>
      </c>
      <c r="I180" s="78">
        <v>5302615</v>
      </c>
      <c r="J180" s="78">
        <v>233857</v>
      </c>
      <c r="K180" s="78">
        <v>368149923</v>
      </c>
      <c r="L180" s="78">
        <v>291482823</v>
      </c>
      <c r="M180" s="78">
        <v>3493105</v>
      </c>
      <c r="N180" s="78">
        <v>0</v>
      </c>
      <c r="O180" s="78">
        <v>294975928</v>
      </c>
      <c r="P180" s="78">
        <v>86997847</v>
      </c>
      <c r="Q180" s="78">
        <v>23019856</v>
      </c>
      <c r="R180" s="78">
        <v>51106213</v>
      </c>
      <c r="S180" s="78">
        <v>74162727</v>
      </c>
      <c r="T180" s="78">
        <v>1421139</v>
      </c>
      <c r="U180" s="78">
        <v>11492065</v>
      </c>
      <c r="V180" s="78">
        <v>12546866</v>
      </c>
      <c r="W180" s="78">
        <v>1778873</v>
      </c>
      <c r="X180" s="78">
        <v>2334520</v>
      </c>
      <c r="Y180" s="78">
        <v>6607629</v>
      </c>
      <c r="Z180" s="78">
        <v>6158438</v>
      </c>
      <c r="AA180" s="78">
        <v>3465295</v>
      </c>
      <c r="AB180" s="78">
        <v>1399045</v>
      </c>
      <c r="AC180" s="78">
        <v>279025218</v>
      </c>
      <c r="AD180" s="78">
        <v>15950710</v>
      </c>
      <c r="AE180" s="78">
        <v>-24119785</v>
      </c>
      <c r="AF180" s="78">
        <v>-8169075</v>
      </c>
      <c r="AG180" s="78">
        <v>0</v>
      </c>
      <c r="AH180" s="78">
        <v>0</v>
      </c>
      <c r="AI180" s="78">
        <v>-8169075</v>
      </c>
      <c r="AJ180" s="47"/>
      <c r="AK180" s="44">
        <v>168</v>
      </c>
      <c r="AL180" s="45" t="s">
        <v>199</v>
      </c>
      <c r="AM180" s="44">
        <v>2015</v>
      </c>
      <c r="AN180" s="89">
        <v>23522</v>
      </c>
      <c r="AO180" s="89">
        <v>70486</v>
      </c>
      <c r="AP180" s="89">
        <v>18309</v>
      </c>
      <c r="AQ180" s="89">
        <v>1.0961000000000001</v>
      </c>
      <c r="AR180" s="89">
        <v>42183</v>
      </c>
      <c r="AS180" s="89">
        <v>10957</v>
      </c>
      <c r="AT180" s="89">
        <v>198</v>
      </c>
      <c r="AU180" s="89">
        <v>198</v>
      </c>
      <c r="AV180" s="89">
        <v>22</v>
      </c>
      <c r="AW180" s="89">
        <v>0</v>
      </c>
      <c r="AY180" s="44">
        <v>168</v>
      </c>
      <c r="AZ180" s="45" t="s">
        <v>199</v>
      </c>
      <c r="BA180" s="44">
        <v>6010</v>
      </c>
      <c r="BB180" s="44">
        <v>2015</v>
      </c>
      <c r="BC180" s="89">
        <v>4989</v>
      </c>
      <c r="BD180"/>
      <c r="BE180" s="82"/>
      <c r="BF180" s="82"/>
      <c r="BG180" s="84"/>
      <c r="BH180" s="82"/>
      <c r="BI180" s="83"/>
      <c r="BK180" s="46"/>
      <c r="BL180" s="46"/>
      <c r="BM180" s="46"/>
      <c r="BN180" s="46"/>
      <c r="BO180" s="46"/>
      <c r="BP180" s="46"/>
      <c r="BQ180" s="46"/>
      <c r="BR180" s="46"/>
      <c r="BS180" s="46"/>
      <c r="BT180" s="46"/>
      <c r="BU180" s="46"/>
      <c r="BV180" s="46"/>
      <c r="BW180" s="46"/>
      <c r="BX180" s="46"/>
      <c r="BY180" s="46"/>
      <c r="BZ180" s="46"/>
      <c r="CA180" s="46"/>
      <c r="CB180" s="46"/>
      <c r="CC180" s="46"/>
      <c r="CD180" s="46"/>
      <c r="CE180" s="46"/>
      <c r="CF180" s="46"/>
      <c r="CG180" s="46"/>
      <c r="CH180" s="46"/>
      <c r="CI180" s="46"/>
    </row>
    <row r="181" spans="1:87" x14ac:dyDescent="0.3">
      <c r="A181" s="44">
        <v>170</v>
      </c>
      <c r="B181" s="45" t="s">
        <v>256</v>
      </c>
      <c r="C181" s="44">
        <v>2015</v>
      </c>
      <c r="D181" s="77">
        <v>2268.04</v>
      </c>
      <c r="E181" s="78">
        <v>816767527</v>
      </c>
      <c r="F181" s="78">
        <v>792072529</v>
      </c>
      <c r="G181" s="78">
        <v>1608840056</v>
      </c>
      <c r="H181" s="78">
        <v>1017375583</v>
      </c>
      <c r="I181" s="78">
        <v>15527029</v>
      </c>
      <c r="J181" s="78">
        <v>6690178</v>
      </c>
      <c r="K181" s="78">
        <v>1065119699</v>
      </c>
      <c r="L181" s="78">
        <v>543720357</v>
      </c>
      <c r="M181" s="78">
        <v>18790238</v>
      </c>
      <c r="N181" s="78">
        <v>0</v>
      </c>
      <c r="O181" s="78">
        <v>562510595</v>
      </c>
      <c r="P181" s="78">
        <v>184717822</v>
      </c>
      <c r="Q181" s="78">
        <v>49479017</v>
      </c>
      <c r="R181" s="78">
        <v>9667311</v>
      </c>
      <c r="S181" s="78">
        <v>82464937</v>
      </c>
      <c r="T181" s="78">
        <v>3127610</v>
      </c>
      <c r="U181" s="78">
        <v>126936893</v>
      </c>
      <c r="V181" s="78">
        <v>43306508</v>
      </c>
      <c r="W181" s="78">
        <v>7970707</v>
      </c>
      <c r="X181" s="78">
        <v>5804503</v>
      </c>
      <c r="Y181" s="78">
        <v>28401887</v>
      </c>
      <c r="Z181" s="78">
        <v>8637122</v>
      </c>
      <c r="AA181" s="78">
        <v>25526909</v>
      </c>
      <c r="AB181" s="78">
        <v>2157018</v>
      </c>
      <c r="AC181" s="78">
        <v>552671335</v>
      </c>
      <c r="AD181" s="78">
        <v>9839260</v>
      </c>
      <c r="AE181" s="78">
        <v>6430338</v>
      </c>
      <c r="AF181" s="78">
        <v>16269598</v>
      </c>
      <c r="AG181" s="78">
        <v>0</v>
      </c>
      <c r="AH181" s="78">
        <v>0</v>
      </c>
      <c r="AI181" s="78">
        <v>16269598</v>
      </c>
      <c r="AJ181" s="47"/>
      <c r="AK181" s="44">
        <v>170</v>
      </c>
      <c r="AL181" s="45" t="s">
        <v>256</v>
      </c>
      <c r="AM181" s="44">
        <v>2015</v>
      </c>
      <c r="AN181" s="89">
        <v>47001</v>
      </c>
      <c r="AO181" s="89">
        <v>175634</v>
      </c>
      <c r="AP181" s="89">
        <v>38170</v>
      </c>
      <c r="AQ181" s="89">
        <v>1.1055999999999999</v>
      </c>
      <c r="AR181" s="89">
        <v>89165</v>
      </c>
      <c r="AS181" s="89">
        <v>19378</v>
      </c>
      <c r="AT181" s="89">
        <v>450</v>
      </c>
      <c r="AU181" s="89">
        <v>362</v>
      </c>
      <c r="AV181" s="89">
        <v>0</v>
      </c>
      <c r="AW181" s="89">
        <v>0</v>
      </c>
      <c r="AY181" s="44">
        <v>170</v>
      </c>
      <c r="AZ181" s="45" t="s">
        <v>256</v>
      </c>
      <c r="BA181" s="44">
        <v>6010</v>
      </c>
      <c r="BB181" s="44">
        <v>2015</v>
      </c>
      <c r="BC181" s="89">
        <v>15186</v>
      </c>
      <c r="BD181"/>
      <c r="BE181" s="82"/>
      <c r="BF181" s="82"/>
      <c r="BG181" s="84"/>
      <c r="BH181" s="82"/>
      <c r="BI181" s="83"/>
      <c r="BK181" s="46"/>
      <c r="BL181" s="46"/>
      <c r="BM181" s="46"/>
      <c r="BN181" s="46"/>
      <c r="BO181" s="46"/>
      <c r="BP181" s="46"/>
      <c r="BQ181" s="46"/>
      <c r="BR181" s="46"/>
      <c r="BS181" s="46"/>
      <c r="BT181" s="46"/>
      <c r="BU181" s="46"/>
      <c r="BV181" s="46"/>
      <c r="BW181" s="46"/>
      <c r="BX181" s="46"/>
      <c r="BY181" s="46"/>
      <c r="BZ181" s="46"/>
      <c r="CA181" s="46"/>
      <c r="CB181" s="46"/>
      <c r="CC181" s="46"/>
      <c r="CD181" s="46"/>
      <c r="CE181" s="46"/>
      <c r="CF181" s="46"/>
      <c r="CG181" s="46"/>
      <c r="CH181" s="46"/>
      <c r="CI181" s="46"/>
    </row>
    <row r="182" spans="1:87" x14ac:dyDescent="0.3">
      <c r="A182" s="44">
        <v>172</v>
      </c>
      <c r="B182" s="45" t="s">
        <v>239</v>
      </c>
      <c r="C182" s="44">
        <v>2015</v>
      </c>
      <c r="D182" s="77">
        <v>327.61</v>
      </c>
      <c r="E182" s="78">
        <v>27143557</v>
      </c>
      <c r="F182" s="78">
        <v>71711463</v>
      </c>
      <c r="G182" s="78">
        <v>98855020</v>
      </c>
      <c r="H182" s="78">
        <v>40300518</v>
      </c>
      <c r="I182" s="78">
        <v>385497</v>
      </c>
      <c r="J182" s="78">
        <v>149193</v>
      </c>
      <c r="K182" s="78">
        <v>42300163</v>
      </c>
      <c r="L182" s="78">
        <v>56554857</v>
      </c>
      <c r="M182" s="78">
        <v>2178966</v>
      </c>
      <c r="N182" s="78">
        <v>1198366</v>
      </c>
      <c r="O182" s="78">
        <v>59932189</v>
      </c>
      <c r="P182" s="78">
        <v>25444125</v>
      </c>
      <c r="Q182" s="78">
        <v>5717780</v>
      </c>
      <c r="R182" s="78">
        <v>4074123</v>
      </c>
      <c r="S182" s="78">
        <v>11655383</v>
      </c>
      <c r="T182" s="78">
        <v>697408</v>
      </c>
      <c r="U182" s="78">
        <v>2652080</v>
      </c>
      <c r="V182" s="78">
        <v>2497628</v>
      </c>
      <c r="W182" s="78">
        <v>1391936</v>
      </c>
      <c r="X182" s="78">
        <v>249589</v>
      </c>
      <c r="Y182" s="78">
        <v>575966</v>
      </c>
      <c r="Z182" s="78">
        <v>522585</v>
      </c>
      <c r="AA182" s="78">
        <v>1464955</v>
      </c>
      <c r="AB182" s="78">
        <v>1150773</v>
      </c>
      <c r="AC182" s="78">
        <v>56629376</v>
      </c>
      <c r="AD182" s="78">
        <v>3302813</v>
      </c>
      <c r="AE182" s="78">
        <v>-1998328</v>
      </c>
      <c r="AF182" s="78">
        <v>1304485</v>
      </c>
      <c r="AG182" s="78">
        <v>0</v>
      </c>
      <c r="AH182" s="78">
        <v>0</v>
      </c>
      <c r="AI182" s="78">
        <v>1304485</v>
      </c>
      <c r="AJ182" s="47"/>
      <c r="AK182" s="44">
        <v>172</v>
      </c>
      <c r="AL182" s="45" t="s">
        <v>239</v>
      </c>
      <c r="AM182" s="44">
        <v>2015</v>
      </c>
      <c r="AN182" s="89">
        <v>4515</v>
      </c>
      <c r="AO182" s="89">
        <v>13710</v>
      </c>
      <c r="AP182" s="89">
        <v>5077</v>
      </c>
      <c r="AQ182" s="89">
        <v>0.6714</v>
      </c>
      <c r="AR182" s="89">
        <v>3759</v>
      </c>
      <c r="AS182" s="89">
        <v>1392</v>
      </c>
      <c r="AT182" s="89">
        <v>42</v>
      </c>
      <c r="AU182" s="89">
        <v>25</v>
      </c>
      <c r="AV182" s="89">
        <v>0</v>
      </c>
      <c r="AW182" s="89">
        <v>0</v>
      </c>
      <c r="AY182" s="44">
        <v>172</v>
      </c>
      <c r="AZ182" s="45" t="s">
        <v>239</v>
      </c>
      <c r="BA182" s="44">
        <v>6010</v>
      </c>
      <c r="BB182" s="44">
        <v>2015</v>
      </c>
      <c r="BC182" s="89">
        <v>423</v>
      </c>
      <c r="BD182"/>
      <c r="BE182" s="82"/>
      <c r="BF182" s="82"/>
      <c r="BG182" s="84"/>
      <c r="BH182" s="82"/>
      <c r="BI182" s="83"/>
      <c r="BK182" s="46"/>
      <c r="BL182" s="46"/>
      <c r="BM182" s="46"/>
      <c r="BN182" s="46"/>
      <c r="BO182" s="46"/>
      <c r="BP182" s="46"/>
      <c r="BQ182" s="46"/>
      <c r="BR182" s="46"/>
      <c r="BS182" s="46"/>
      <c r="BT182" s="46"/>
      <c r="BU182" s="46"/>
      <c r="BV182" s="46"/>
      <c r="BW182" s="46"/>
      <c r="BX182" s="46"/>
      <c r="BY182" s="46"/>
      <c r="BZ182" s="46"/>
      <c r="CA182" s="46"/>
      <c r="CB182" s="46"/>
      <c r="CC182" s="46"/>
      <c r="CD182" s="46"/>
      <c r="CE182" s="46"/>
      <c r="CF182" s="46"/>
      <c r="CG182" s="46"/>
      <c r="CH182" s="46"/>
      <c r="CI182" s="46"/>
    </row>
    <row r="183" spans="1:87" x14ac:dyDescent="0.3">
      <c r="A183" s="44">
        <v>173</v>
      </c>
      <c r="B183" s="45" t="s">
        <v>213</v>
      </c>
      <c r="C183" s="44">
        <v>2015</v>
      </c>
      <c r="D183" s="77">
        <v>174.43</v>
      </c>
      <c r="E183" s="78">
        <v>6982704</v>
      </c>
      <c r="F183" s="78">
        <v>26634593</v>
      </c>
      <c r="G183" s="78">
        <v>33617297</v>
      </c>
      <c r="H183" s="78">
        <v>9829083</v>
      </c>
      <c r="I183" s="78">
        <v>95921</v>
      </c>
      <c r="J183" s="78">
        <v>619492</v>
      </c>
      <c r="K183" s="78">
        <v>11658191</v>
      </c>
      <c r="L183" s="78">
        <v>21959106</v>
      </c>
      <c r="M183" s="78">
        <v>484178</v>
      </c>
      <c r="N183" s="78">
        <v>1575535</v>
      </c>
      <c r="O183" s="78">
        <v>24018819</v>
      </c>
      <c r="P183" s="78">
        <v>11810899</v>
      </c>
      <c r="Q183" s="78">
        <v>2925645</v>
      </c>
      <c r="R183" s="78">
        <v>1952826</v>
      </c>
      <c r="S183" s="78">
        <v>1802493</v>
      </c>
      <c r="T183" s="78">
        <v>387812</v>
      </c>
      <c r="U183" s="78">
        <v>1952237</v>
      </c>
      <c r="V183" s="78">
        <v>1577453</v>
      </c>
      <c r="W183" s="78">
        <v>325438</v>
      </c>
      <c r="X183" s="78">
        <v>205759</v>
      </c>
      <c r="Y183" s="78">
        <v>179627</v>
      </c>
      <c r="Z183" s="78">
        <v>627499</v>
      </c>
      <c r="AA183" s="78">
        <v>1113695</v>
      </c>
      <c r="AB183" s="78">
        <v>268519</v>
      </c>
      <c r="AC183" s="78">
        <v>24016207</v>
      </c>
      <c r="AD183" s="78">
        <v>2612</v>
      </c>
      <c r="AE183" s="78">
        <v>0</v>
      </c>
      <c r="AF183" s="78">
        <v>2612</v>
      </c>
      <c r="AG183" s="78">
        <v>0</v>
      </c>
      <c r="AH183" s="78">
        <v>0</v>
      </c>
      <c r="AI183" s="78">
        <v>2612</v>
      </c>
      <c r="AJ183" s="47"/>
      <c r="AK183" s="44">
        <v>173</v>
      </c>
      <c r="AL183" s="45" t="s">
        <v>213</v>
      </c>
      <c r="AM183" s="44">
        <v>2015</v>
      </c>
      <c r="AN183" s="89">
        <v>1118</v>
      </c>
      <c r="AO183" s="89">
        <v>5037</v>
      </c>
      <c r="AP183" s="89">
        <v>1424</v>
      </c>
      <c r="AQ183" s="89">
        <v>0.78520000000000001</v>
      </c>
      <c r="AR183" s="89">
        <v>743</v>
      </c>
      <c r="AS183" s="89">
        <v>210</v>
      </c>
      <c r="AT183" s="89">
        <v>25</v>
      </c>
      <c r="AU183" s="89">
        <v>25</v>
      </c>
      <c r="AV183" s="89">
        <v>0</v>
      </c>
      <c r="AW183" s="89">
        <v>0</v>
      </c>
      <c r="AY183" s="44">
        <v>173</v>
      </c>
      <c r="AZ183" s="45" t="s">
        <v>213</v>
      </c>
      <c r="BA183" s="44">
        <v>6010</v>
      </c>
      <c r="BB183" s="44">
        <v>2015</v>
      </c>
      <c r="BC183" s="89">
        <v>0</v>
      </c>
      <c r="BD183"/>
      <c r="BE183" s="82"/>
      <c r="BF183" s="82"/>
      <c r="BG183" s="84"/>
      <c r="BH183" s="82"/>
      <c r="BI183" s="83"/>
      <c r="BK183" s="46"/>
      <c r="BL183" s="46"/>
      <c r="BM183" s="46"/>
      <c r="BN183" s="46"/>
      <c r="BO183" s="46"/>
      <c r="BP183" s="46"/>
      <c r="BQ183" s="46"/>
      <c r="BR183" s="46"/>
      <c r="BS183" s="46"/>
      <c r="BT183" s="46"/>
      <c r="BU183" s="46"/>
      <c r="BV183" s="46"/>
      <c r="BW183" s="46"/>
      <c r="BX183" s="46"/>
      <c r="BY183" s="46"/>
      <c r="BZ183" s="46"/>
      <c r="CA183" s="46"/>
      <c r="CB183" s="46"/>
      <c r="CC183" s="46"/>
      <c r="CD183" s="46"/>
      <c r="CE183" s="46"/>
      <c r="CF183" s="46"/>
      <c r="CG183" s="46"/>
      <c r="CH183" s="46"/>
      <c r="CI183" s="46"/>
    </row>
    <row r="184" spans="1:87" x14ac:dyDescent="0.3">
      <c r="A184" s="44">
        <v>175</v>
      </c>
      <c r="B184" s="45" t="s">
        <v>249</v>
      </c>
      <c r="C184" s="44">
        <v>2015</v>
      </c>
      <c r="D184" s="77">
        <v>741.59</v>
      </c>
      <c r="E184" s="78">
        <v>252841260</v>
      </c>
      <c r="F184" s="78">
        <v>420291971</v>
      </c>
      <c r="G184" s="78">
        <v>673133231</v>
      </c>
      <c r="H184" s="78">
        <v>417995473</v>
      </c>
      <c r="I184" s="78">
        <v>3963681</v>
      </c>
      <c r="J184" s="78">
        <v>10253337</v>
      </c>
      <c r="K184" s="78">
        <v>434153330.00999999</v>
      </c>
      <c r="L184" s="78">
        <v>238979900.99000001</v>
      </c>
      <c r="M184" s="78">
        <v>6851949</v>
      </c>
      <c r="N184" s="78">
        <v>0</v>
      </c>
      <c r="O184" s="78">
        <v>245831849.99000001</v>
      </c>
      <c r="P184" s="78">
        <v>67744310</v>
      </c>
      <c r="Q184" s="78">
        <v>15713653</v>
      </c>
      <c r="R184" s="78">
        <v>3408462</v>
      </c>
      <c r="S184" s="78">
        <v>4782479</v>
      </c>
      <c r="T184" s="78">
        <v>382972</v>
      </c>
      <c r="U184" s="78">
        <v>71329018</v>
      </c>
      <c r="V184" s="78">
        <v>5478145</v>
      </c>
      <c r="W184" s="78">
        <v>760021</v>
      </c>
      <c r="X184" s="78">
        <v>1567079</v>
      </c>
      <c r="Y184" s="78">
        <v>2676277</v>
      </c>
      <c r="Z184" s="78">
        <v>3767970</v>
      </c>
      <c r="AA184" s="78">
        <v>1940839.01</v>
      </c>
      <c r="AB184" s="78">
        <v>12620977</v>
      </c>
      <c r="AC184" s="78">
        <v>190231363</v>
      </c>
      <c r="AD184" s="78">
        <v>55600486.990000002</v>
      </c>
      <c r="AE184" s="78">
        <v>0</v>
      </c>
      <c r="AF184" s="78">
        <v>55600486.990000002</v>
      </c>
      <c r="AG184" s="78">
        <v>0</v>
      </c>
      <c r="AH184" s="78">
        <v>0</v>
      </c>
      <c r="AI184" s="78">
        <v>55600486.990000002</v>
      </c>
      <c r="AJ184" s="47"/>
      <c r="AK184" s="44">
        <v>175</v>
      </c>
      <c r="AL184" s="45" t="s">
        <v>249</v>
      </c>
      <c r="AM184" s="44">
        <v>2015</v>
      </c>
      <c r="AN184" s="89">
        <v>10012</v>
      </c>
      <c r="AO184" s="89">
        <v>37211</v>
      </c>
      <c r="AP184" s="89">
        <v>10354</v>
      </c>
      <c r="AQ184" s="89">
        <v>0.96699999999999997</v>
      </c>
      <c r="AR184" s="89">
        <v>13977</v>
      </c>
      <c r="AS184" s="89">
        <v>3889</v>
      </c>
      <c r="AT184" s="89">
        <v>82</v>
      </c>
      <c r="AU184" s="89">
        <v>75</v>
      </c>
      <c r="AV184" s="89">
        <v>0</v>
      </c>
      <c r="AW184" s="89">
        <v>0</v>
      </c>
      <c r="AY184" s="44">
        <v>175</v>
      </c>
      <c r="AZ184" s="45" t="s">
        <v>249</v>
      </c>
      <c r="BA184" s="44">
        <v>6010</v>
      </c>
      <c r="BB184" s="44">
        <v>2015</v>
      </c>
      <c r="BC184" s="89">
        <v>2481</v>
      </c>
      <c r="BD184"/>
      <c r="BE184" s="82"/>
      <c r="BF184" s="82"/>
      <c r="BG184" s="84"/>
      <c r="BH184" s="82"/>
      <c r="BI184" s="83"/>
      <c r="BK184" s="46"/>
      <c r="BL184" s="46"/>
      <c r="BM184" s="46"/>
      <c r="BN184" s="46"/>
      <c r="BO184" s="46"/>
      <c r="BP184" s="46"/>
      <c r="BQ184" s="46"/>
      <c r="BR184" s="46"/>
      <c r="BS184" s="46"/>
      <c r="BT184" s="46"/>
      <c r="BU184" s="46"/>
      <c r="BV184" s="46"/>
      <c r="BW184" s="46"/>
      <c r="BX184" s="46"/>
      <c r="BY184" s="46"/>
      <c r="BZ184" s="46"/>
      <c r="CA184" s="46"/>
      <c r="CB184" s="46"/>
      <c r="CC184" s="46"/>
      <c r="CD184" s="46"/>
      <c r="CE184" s="46"/>
      <c r="CF184" s="46"/>
      <c r="CG184" s="46"/>
      <c r="CH184" s="46"/>
      <c r="CI184" s="46"/>
    </row>
    <row r="185" spans="1:87" x14ac:dyDescent="0.3">
      <c r="A185" s="44">
        <v>176</v>
      </c>
      <c r="B185" s="45" t="s">
        <v>287</v>
      </c>
      <c r="C185" s="44">
        <v>2015</v>
      </c>
      <c r="D185" s="77">
        <v>3003.05</v>
      </c>
      <c r="E185" s="78">
        <v>1409918642</v>
      </c>
      <c r="F185" s="78">
        <v>1380418118</v>
      </c>
      <c r="G185" s="78">
        <v>2790336760</v>
      </c>
      <c r="H185" s="78">
        <v>1934888183</v>
      </c>
      <c r="I185" s="78">
        <v>37624390</v>
      </c>
      <c r="J185" s="78">
        <v>32326184</v>
      </c>
      <c r="K185" s="78">
        <v>2017893469.01</v>
      </c>
      <c r="L185" s="78">
        <v>772443290.99000001</v>
      </c>
      <c r="M185" s="78">
        <v>6101611</v>
      </c>
      <c r="N185" s="78">
        <v>0</v>
      </c>
      <c r="O185" s="78">
        <v>778544901.99000001</v>
      </c>
      <c r="P185" s="78">
        <v>252542706</v>
      </c>
      <c r="Q185" s="78">
        <v>60456880</v>
      </c>
      <c r="R185" s="78">
        <v>17530712</v>
      </c>
      <c r="S185" s="78">
        <v>127942450</v>
      </c>
      <c r="T185" s="78">
        <v>286495</v>
      </c>
      <c r="U185" s="78">
        <v>166012153</v>
      </c>
      <c r="V185" s="78">
        <v>24421708</v>
      </c>
      <c r="W185" s="78">
        <v>4097400</v>
      </c>
      <c r="X185" s="78">
        <v>2020142</v>
      </c>
      <c r="Y185" s="78">
        <v>6885271</v>
      </c>
      <c r="Z185" s="78">
        <v>11315824</v>
      </c>
      <c r="AA185" s="78">
        <v>13054712.01</v>
      </c>
      <c r="AB185" s="78">
        <v>35738144</v>
      </c>
      <c r="AC185" s="78">
        <v>709249885</v>
      </c>
      <c r="AD185" s="78">
        <v>69295016.989999995</v>
      </c>
      <c r="AE185" s="78">
        <v>0</v>
      </c>
      <c r="AF185" s="78">
        <v>69295016.989999995</v>
      </c>
      <c r="AG185" s="78">
        <v>0</v>
      </c>
      <c r="AH185" s="78">
        <v>0</v>
      </c>
      <c r="AI185" s="78">
        <v>69295016.989999995</v>
      </c>
      <c r="AJ185" s="47"/>
      <c r="AK185" s="44">
        <v>176</v>
      </c>
      <c r="AL185" s="45" t="s">
        <v>287</v>
      </c>
      <c r="AM185" s="44">
        <v>2015</v>
      </c>
      <c r="AN185" s="89">
        <v>44924</v>
      </c>
      <c r="AO185" s="89">
        <v>222674</v>
      </c>
      <c r="AP185" s="89">
        <v>40215</v>
      </c>
      <c r="AQ185" s="89">
        <v>1.1171</v>
      </c>
      <c r="AR185" s="89">
        <v>112514</v>
      </c>
      <c r="AS185" s="89">
        <v>20320</v>
      </c>
      <c r="AT185" s="89">
        <v>567</v>
      </c>
      <c r="AU185" s="89">
        <v>380</v>
      </c>
      <c r="AV185" s="89">
        <v>0</v>
      </c>
      <c r="AW185" s="89">
        <v>0</v>
      </c>
      <c r="AY185" s="44">
        <v>176</v>
      </c>
      <c r="AZ185" s="45" t="s">
        <v>287</v>
      </c>
      <c r="BA185" s="44">
        <v>6010</v>
      </c>
      <c r="BB185" s="44">
        <v>2015</v>
      </c>
      <c r="BC185" s="89">
        <v>43805</v>
      </c>
      <c r="BD185"/>
      <c r="BE185" s="82"/>
      <c r="BF185" s="82"/>
      <c r="BG185" s="84"/>
      <c r="BH185" s="82"/>
      <c r="BI185" s="83"/>
      <c r="BK185" s="46"/>
      <c r="BL185" s="46"/>
      <c r="BM185" s="46"/>
      <c r="BN185" s="46"/>
      <c r="BO185" s="46"/>
      <c r="BP185" s="46"/>
      <c r="BQ185" s="46"/>
      <c r="BR185" s="46"/>
      <c r="BS185" s="46"/>
      <c r="BT185" s="46"/>
      <c r="BU185" s="46"/>
      <c r="BV185" s="46"/>
      <c r="BW185" s="46"/>
      <c r="BX185" s="46"/>
      <c r="BY185" s="46"/>
      <c r="BZ185" s="46"/>
      <c r="CA185" s="46"/>
      <c r="CB185" s="46"/>
      <c r="CC185" s="46"/>
      <c r="CD185" s="46"/>
      <c r="CE185" s="46"/>
      <c r="CF185" s="46"/>
      <c r="CG185" s="46"/>
      <c r="CH185" s="46"/>
      <c r="CI185" s="46"/>
    </row>
    <row r="186" spans="1:87" x14ac:dyDescent="0.3">
      <c r="A186" s="44">
        <v>180</v>
      </c>
      <c r="B186" s="45" t="s">
        <v>303</v>
      </c>
      <c r="C186" s="44">
        <v>2015</v>
      </c>
      <c r="D186" s="77">
        <v>577.79999999999995</v>
      </c>
      <c r="E186" s="78">
        <v>237754545</v>
      </c>
      <c r="F186" s="78">
        <v>271361725</v>
      </c>
      <c r="G186" s="78">
        <v>509116270</v>
      </c>
      <c r="H186" s="78">
        <v>390328538</v>
      </c>
      <c r="I186" s="78">
        <v>2069346</v>
      </c>
      <c r="J186" s="78">
        <v>0</v>
      </c>
      <c r="K186" s="78">
        <v>396756893</v>
      </c>
      <c r="L186" s="78">
        <v>112359377</v>
      </c>
      <c r="M186" s="78">
        <v>1530993</v>
      </c>
      <c r="N186" s="78">
        <v>0</v>
      </c>
      <c r="O186" s="78">
        <v>113890370</v>
      </c>
      <c r="P186" s="78">
        <v>41718432</v>
      </c>
      <c r="Q186" s="78">
        <v>11749182</v>
      </c>
      <c r="R186" s="78">
        <v>2078354</v>
      </c>
      <c r="S186" s="78">
        <v>18279215</v>
      </c>
      <c r="T186" s="78">
        <v>543364</v>
      </c>
      <c r="U186" s="78">
        <v>7742673</v>
      </c>
      <c r="V186" s="78">
        <v>4231749</v>
      </c>
      <c r="W186" s="78">
        <v>939673</v>
      </c>
      <c r="X186" s="78">
        <v>375081</v>
      </c>
      <c r="Y186" s="78">
        <v>5747775</v>
      </c>
      <c r="Z186" s="78">
        <v>-8156527</v>
      </c>
      <c r="AA186" s="78">
        <v>4359009</v>
      </c>
      <c r="AB186" s="78">
        <v>4293639</v>
      </c>
      <c r="AC186" s="78">
        <v>89542610</v>
      </c>
      <c r="AD186" s="78">
        <v>24347760</v>
      </c>
      <c r="AE186" s="78">
        <v>322201</v>
      </c>
      <c r="AF186" s="78">
        <v>24669961</v>
      </c>
      <c r="AG186" s="78">
        <v>0</v>
      </c>
      <c r="AH186" s="78">
        <v>0</v>
      </c>
      <c r="AI186" s="78">
        <v>24669961</v>
      </c>
      <c r="AJ186" s="47"/>
      <c r="AK186" s="44">
        <v>180</v>
      </c>
      <c r="AL186" s="45" t="s">
        <v>303</v>
      </c>
      <c r="AM186" s="44">
        <v>2015</v>
      </c>
      <c r="AN186" s="89">
        <v>11207</v>
      </c>
      <c r="AO186" s="89">
        <v>43148</v>
      </c>
      <c r="AP186" s="89">
        <v>11803</v>
      </c>
      <c r="AQ186" s="89">
        <v>0.84399999999999997</v>
      </c>
      <c r="AR186" s="89">
        <v>20150</v>
      </c>
      <c r="AS186" s="89">
        <v>5512</v>
      </c>
      <c r="AT186" s="89">
        <v>123</v>
      </c>
      <c r="AU186" s="89">
        <v>113</v>
      </c>
      <c r="AV186" s="89">
        <v>0</v>
      </c>
      <c r="AW186" s="89">
        <v>0</v>
      </c>
      <c r="AY186" s="44">
        <v>180</v>
      </c>
      <c r="AZ186" s="45" t="s">
        <v>303</v>
      </c>
      <c r="BA186" s="44">
        <v>6010</v>
      </c>
      <c r="BB186" s="44">
        <v>2015</v>
      </c>
      <c r="BC186" s="89">
        <v>2329</v>
      </c>
      <c r="BD186"/>
      <c r="BE186" s="82"/>
      <c r="BF186" s="82"/>
      <c r="BG186" s="84"/>
      <c r="BH186" s="82"/>
      <c r="BI186" s="83"/>
      <c r="BK186" s="46"/>
      <c r="BL186" s="46"/>
      <c r="BM186" s="46"/>
      <c r="BN186" s="46"/>
      <c r="BO186" s="46"/>
      <c r="BP186" s="46"/>
      <c r="BQ186" s="46"/>
      <c r="BR186" s="46"/>
      <c r="BS186" s="46"/>
      <c r="BT186" s="46"/>
      <c r="BU186" s="46"/>
      <c r="BV186" s="46"/>
      <c r="BW186" s="46"/>
      <c r="BX186" s="46"/>
      <c r="BY186" s="46"/>
      <c r="BZ186" s="46"/>
      <c r="CA186" s="46"/>
      <c r="CB186" s="46"/>
      <c r="CC186" s="46"/>
      <c r="CD186" s="46"/>
      <c r="CE186" s="46"/>
      <c r="CF186" s="46"/>
      <c r="CG186" s="46"/>
      <c r="CH186" s="46"/>
      <c r="CI186" s="46"/>
    </row>
    <row r="187" spans="1:87" x14ac:dyDescent="0.3">
      <c r="A187" s="44">
        <v>183</v>
      </c>
      <c r="B187" s="45" t="s">
        <v>264</v>
      </c>
      <c r="C187" s="44">
        <v>2015</v>
      </c>
      <c r="D187" s="77">
        <v>773.48</v>
      </c>
      <c r="E187" s="78">
        <v>386468098</v>
      </c>
      <c r="F187" s="78">
        <v>331312989</v>
      </c>
      <c r="G187" s="78">
        <v>717781087</v>
      </c>
      <c r="H187" s="78">
        <v>540967865</v>
      </c>
      <c r="I187" s="78">
        <v>8175121</v>
      </c>
      <c r="J187" s="78">
        <v>11087345</v>
      </c>
      <c r="K187" s="78">
        <v>568732412.38999999</v>
      </c>
      <c r="L187" s="78">
        <v>149048674.61000001</v>
      </c>
      <c r="M187" s="78">
        <v>1505076</v>
      </c>
      <c r="N187" s="78">
        <v>0</v>
      </c>
      <c r="O187" s="78">
        <v>150553750.61000001</v>
      </c>
      <c r="P187" s="78">
        <v>62025926</v>
      </c>
      <c r="Q187" s="78">
        <v>16554116</v>
      </c>
      <c r="R187" s="78">
        <v>4514900</v>
      </c>
      <c r="S187" s="78">
        <v>18431913</v>
      </c>
      <c r="T187" s="78">
        <v>256979</v>
      </c>
      <c r="U187" s="78">
        <v>33844742</v>
      </c>
      <c r="V187" s="78">
        <v>6168598</v>
      </c>
      <c r="W187" s="78">
        <v>401683</v>
      </c>
      <c r="X187" s="78">
        <v>90275</v>
      </c>
      <c r="Y187" s="78">
        <v>1198176</v>
      </c>
      <c r="Z187" s="78">
        <v>2446489</v>
      </c>
      <c r="AA187" s="78">
        <v>8502081.3900000006</v>
      </c>
      <c r="AB187" s="78">
        <v>11153756</v>
      </c>
      <c r="AC187" s="78">
        <v>157087553</v>
      </c>
      <c r="AD187" s="78">
        <v>-6533802.3899999997</v>
      </c>
      <c r="AE187" s="78">
        <v>0</v>
      </c>
      <c r="AF187" s="78">
        <v>-6533802.3899999997</v>
      </c>
      <c r="AG187" s="78">
        <v>0</v>
      </c>
      <c r="AH187" s="78">
        <v>0</v>
      </c>
      <c r="AI187" s="78">
        <v>-6533802.3899999997</v>
      </c>
      <c r="AJ187" s="47"/>
      <c r="AK187" s="44">
        <v>183</v>
      </c>
      <c r="AL187" s="45" t="s">
        <v>264</v>
      </c>
      <c r="AM187" s="44">
        <v>2015</v>
      </c>
      <c r="AN187" s="89">
        <v>12923</v>
      </c>
      <c r="AO187" s="89">
        <v>85231</v>
      </c>
      <c r="AP187" s="89">
        <v>13348</v>
      </c>
      <c r="AQ187" s="89">
        <v>0.82979999999999998</v>
      </c>
      <c r="AR187" s="89">
        <v>45890</v>
      </c>
      <c r="AS187" s="89">
        <v>7187</v>
      </c>
      <c r="AT187" s="89">
        <v>195</v>
      </c>
      <c r="AU187" s="89">
        <v>133</v>
      </c>
      <c r="AV187" s="89">
        <v>0</v>
      </c>
      <c r="AW187" s="89">
        <v>0</v>
      </c>
      <c r="AY187" s="44">
        <v>183</v>
      </c>
      <c r="AZ187" s="45" t="s">
        <v>264</v>
      </c>
      <c r="BA187" s="44">
        <v>6010</v>
      </c>
      <c r="BB187" s="44">
        <v>2015</v>
      </c>
      <c r="BC187" s="89">
        <v>4192</v>
      </c>
      <c r="BD187"/>
      <c r="BE187" s="82"/>
      <c r="BF187" s="82"/>
      <c r="BG187" s="84"/>
      <c r="BH187" s="82"/>
      <c r="BI187" s="83"/>
      <c r="BK187" s="46"/>
      <c r="BL187" s="46"/>
      <c r="BM187" s="46"/>
      <c r="BN187" s="46"/>
      <c r="BO187" s="46"/>
      <c r="BP187" s="46"/>
      <c r="BQ187" s="46"/>
      <c r="BR187" s="46"/>
      <c r="BS187" s="46"/>
      <c r="BT187" s="46"/>
      <c r="BU187" s="46"/>
      <c r="BV187" s="46"/>
      <c r="BW187" s="46"/>
      <c r="BX187" s="46"/>
      <c r="BY187" s="46"/>
      <c r="BZ187" s="46"/>
      <c r="CA187" s="46"/>
      <c r="CB187" s="46"/>
      <c r="CC187" s="46"/>
      <c r="CD187" s="46"/>
      <c r="CE187" s="46"/>
      <c r="CF187" s="46"/>
      <c r="CG187" s="46"/>
      <c r="CH187" s="46"/>
      <c r="CI187" s="46"/>
    </row>
    <row r="188" spans="1:87" x14ac:dyDescent="0.3">
      <c r="A188" s="44">
        <v>186</v>
      </c>
      <c r="B188" s="45" t="s">
        <v>266</v>
      </c>
      <c r="C188" s="44">
        <v>2015</v>
      </c>
      <c r="D188" s="77">
        <v>162.4</v>
      </c>
      <c r="E188" s="78">
        <v>4196018</v>
      </c>
      <c r="F188" s="78">
        <v>53786960</v>
      </c>
      <c r="G188" s="78">
        <v>57982978</v>
      </c>
      <c r="H188" s="78">
        <v>30999063</v>
      </c>
      <c r="I188" s="78">
        <v>485792</v>
      </c>
      <c r="J188" s="78">
        <v>746676</v>
      </c>
      <c r="K188" s="78">
        <v>34400118</v>
      </c>
      <c r="L188" s="78">
        <v>23582860</v>
      </c>
      <c r="M188" s="78">
        <v>1024635</v>
      </c>
      <c r="N188" s="78">
        <v>549379</v>
      </c>
      <c r="O188" s="78">
        <v>25156874</v>
      </c>
      <c r="P188" s="78">
        <v>10931661</v>
      </c>
      <c r="Q188" s="78">
        <v>1933142</v>
      </c>
      <c r="R188" s="78">
        <v>2240233</v>
      </c>
      <c r="S188" s="78">
        <v>1615532</v>
      </c>
      <c r="T188" s="78">
        <v>365572</v>
      </c>
      <c r="U188" s="78">
        <v>2861106</v>
      </c>
      <c r="V188" s="78">
        <v>1729474</v>
      </c>
      <c r="W188" s="78">
        <v>125403</v>
      </c>
      <c r="X188" s="78">
        <v>133687</v>
      </c>
      <c r="Y188" s="78">
        <v>0</v>
      </c>
      <c r="Z188" s="78">
        <v>755369</v>
      </c>
      <c r="AA188" s="78">
        <v>2168587</v>
      </c>
      <c r="AB188" s="78">
        <v>698728</v>
      </c>
      <c r="AC188" s="78">
        <v>23389907</v>
      </c>
      <c r="AD188" s="78">
        <v>1766967</v>
      </c>
      <c r="AE188" s="78">
        <v>216370</v>
      </c>
      <c r="AF188" s="78">
        <v>1983337</v>
      </c>
      <c r="AG188" s="78">
        <v>0</v>
      </c>
      <c r="AH188" s="78">
        <v>0</v>
      </c>
      <c r="AI188" s="78">
        <v>1983337</v>
      </c>
      <c r="AJ188" s="47"/>
      <c r="AK188" s="44">
        <v>186</v>
      </c>
      <c r="AL188" s="45" t="s">
        <v>266</v>
      </c>
      <c r="AM188" s="44">
        <v>2015</v>
      </c>
      <c r="AN188" s="89">
        <v>1756</v>
      </c>
      <c r="AO188" s="89">
        <v>8322</v>
      </c>
      <c r="AP188" s="89">
        <v>3125</v>
      </c>
      <c r="AQ188" s="89">
        <v>0.56200000000000006</v>
      </c>
      <c r="AR188" s="89">
        <v>474</v>
      </c>
      <c r="AS188" s="89">
        <v>178</v>
      </c>
      <c r="AT188" s="89">
        <v>24</v>
      </c>
      <c r="AU188" s="89">
        <v>10</v>
      </c>
      <c r="AV188" s="89">
        <v>0</v>
      </c>
      <c r="AW188" s="89">
        <v>0</v>
      </c>
      <c r="AY188" s="44">
        <v>186</v>
      </c>
      <c r="AZ188" s="45" t="s">
        <v>266</v>
      </c>
      <c r="BA188" s="44">
        <v>6010</v>
      </c>
      <c r="BB188" s="44">
        <v>2015</v>
      </c>
      <c r="BC188" s="89">
        <v>0</v>
      </c>
      <c r="BD188"/>
      <c r="BE188" s="82"/>
      <c r="BF188" s="82"/>
      <c r="BG188" s="84"/>
      <c r="BH188" s="82"/>
      <c r="BI188" s="83"/>
      <c r="BK188" s="46"/>
      <c r="BL188" s="46"/>
      <c r="BM188" s="46"/>
      <c r="BN188" s="46"/>
      <c r="BO188" s="46"/>
      <c r="BP188" s="46"/>
      <c r="BQ188" s="46"/>
      <c r="BR188" s="46"/>
      <c r="BS188" s="46"/>
      <c r="BT188" s="46"/>
      <c r="BU188" s="46"/>
      <c r="BV188" s="46"/>
      <c r="BW188" s="46"/>
      <c r="BX188" s="46"/>
      <c r="BY188" s="46"/>
      <c r="BZ188" s="46"/>
      <c r="CA188" s="46"/>
      <c r="CB188" s="46"/>
      <c r="CC188" s="46"/>
      <c r="CD188" s="46"/>
      <c r="CE188" s="46"/>
      <c r="CF188" s="46"/>
      <c r="CG188" s="46"/>
      <c r="CH188" s="46"/>
      <c r="CI188" s="46"/>
    </row>
    <row r="189" spans="1:87" x14ac:dyDescent="0.3">
      <c r="A189" s="44">
        <v>191</v>
      </c>
      <c r="B189" s="45" t="s">
        <v>218</v>
      </c>
      <c r="C189" s="44">
        <v>2015</v>
      </c>
      <c r="D189" s="77">
        <v>609</v>
      </c>
      <c r="E189" s="78">
        <v>196170953</v>
      </c>
      <c r="F189" s="78">
        <v>373645949</v>
      </c>
      <c r="G189" s="78">
        <v>569816902</v>
      </c>
      <c r="H189" s="78">
        <v>392387304</v>
      </c>
      <c r="I189" s="78">
        <v>10258251</v>
      </c>
      <c r="J189" s="78">
        <v>0</v>
      </c>
      <c r="K189" s="78">
        <v>404201762</v>
      </c>
      <c r="L189" s="78">
        <v>165615140</v>
      </c>
      <c r="M189" s="78">
        <v>4388759</v>
      </c>
      <c r="N189" s="78">
        <v>0</v>
      </c>
      <c r="O189" s="78">
        <v>170003899</v>
      </c>
      <c r="P189" s="78">
        <v>48386621</v>
      </c>
      <c r="Q189" s="78">
        <v>4346132</v>
      </c>
      <c r="R189" s="78">
        <v>3403033</v>
      </c>
      <c r="S189" s="78">
        <v>28792114</v>
      </c>
      <c r="T189" s="78">
        <v>1068822</v>
      </c>
      <c r="U189" s="78">
        <v>8690986</v>
      </c>
      <c r="V189" s="78">
        <v>4395674</v>
      </c>
      <c r="W189" s="78">
        <v>2119127</v>
      </c>
      <c r="X189" s="78">
        <v>34073</v>
      </c>
      <c r="Y189" s="78">
        <v>5357774</v>
      </c>
      <c r="Z189" s="78">
        <v>1147564</v>
      </c>
      <c r="AA189" s="78">
        <v>1556207</v>
      </c>
      <c r="AB189" s="78">
        <v>43675875</v>
      </c>
      <c r="AC189" s="78">
        <v>151417795</v>
      </c>
      <c r="AD189" s="78">
        <v>18586104</v>
      </c>
      <c r="AE189" s="78">
        <v>-262803</v>
      </c>
      <c r="AF189" s="78">
        <v>18323301</v>
      </c>
      <c r="AG189" s="78">
        <v>0</v>
      </c>
      <c r="AH189" s="78">
        <v>0</v>
      </c>
      <c r="AI189" s="78">
        <v>18323301</v>
      </c>
      <c r="AJ189" s="47"/>
      <c r="AK189" s="44">
        <v>191</v>
      </c>
      <c r="AL189" s="45" t="s">
        <v>218</v>
      </c>
      <c r="AM189" s="44">
        <v>2015</v>
      </c>
      <c r="AN189" s="89">
        <v>13074</v>
      </c>
      <c r="AO189" s="89">
        <v>50440</v>
      </c>
      <c r="AP189" s="89">
        <v>15322</v>
      </c>
      <c r="AQ189" s="89">
        <v>0.7661</v>
      </c>
      <c r="AR189" s="89">
        <v>17253</v>
      </c>
      <c r="AS189" s="89">
        <v>5241</v>
      </c>
      <c r="AT189" s="89">
        <v>128</v>
      </c>
      <c r="AU189" s="89">
        <v>91</v>
      </c>
      <c r="AV189" s="89">
        <v>0</v>
      </c>
      <c r="AW189" s="89">
        <v>0</v>
      </c>
      <c r="AY189" s="44">
        <v>191</v>
      </c>
      <c r="AZ189" s="45" t="s">
        <v>218</v>
      </c>
      <c r="BA189" s="44">
        <v>6010</v>
      </c>
      <c r="BB189" s="44">
        <v>2015</v>
      </c>
      <c r="BC189" s="89">
        <v>1366</v>
      </c>
      <c r="BD189"/>
      <c r="BE189" s="82"/>
      <c r="BF189" s="82"/>
      <c r="BG189" s="84"/>
      <c r="BH189" s="82"/>
      <c r="BI189" s="83"/>
      <c r="BK189" s="46"/>
      <c r="BL189" s="46"/>
      <c r="BM189" s="46"/>
      <c r="BN189" s="46"/>
      <c r="BO189" s="46"/>
      <c r="BP189" s="46"/>
      <c r="BQ189" s="46"/>
      <c r="BR189" s="46"/>
      <c r="BS189" s="46"/>
      <c r="BT189" s="46"/>
      <c r="BU189" s="46"/>
      <c r="BV189" s="46"/>
      <c r="BW189" s="46"/>
      <c r="BX189" s="46"/>
      <c r="BY189" s="46"/>
      <c r="BZ189" s="46"/>
      <c r="CA189" s="46"/>
      <c r="CB189" s="46"/>
      <c r="CC189" s="46"/>
      <c r="CD189" s="46"/>
      <c r="CE189" s="46"/>
      <c r="CF189" s="46"/>
      <c r="CG189" s="46"/>
      <c r="CH189" s="46"/>
      <c r="CI189" s="46"/>
    </row>
    <row r="190" spans="1:87" x14ac:dyDescent="0.3">
      <c r="A190" s="44">
        <v>193</v>
      </c>
      <c r="B190" s="45" t="s">
        <v>242</v>
      </c>
      <c r="C190" s="44">
        <v>2015</v>
      </c>
      <c r="D190" s="77">
        <v>221.45</v>
      </c>
      <c r="E190" s="78">
        <v>23281682</v>
      </c>
      <c r="F190" s="78">
        <v>76480535</v>
      </c>
      <c r="G190" s="78">
        <v>99762217</v>
      </c>
      <c r="H190" s="78">
        <v>46905990</v>
      </c>
      <c r="I190" s="78">
        <v>1581675</v>
      </c>
      <c r="J190" s="78">
        <v>28449</v>
      </c>
      <c r="K190" s="78">
        <v>49319927</v>
      </c>
      <c r="L190" s="78">
        <v>50442290</v>
      </c>
      <c r="M190" s="78">
        <v>768674</v>
      </c>
      <c r="N190" s="78">
        <v>0</v>
      </c>
      <c r="O190" s="78">
        <v>51210964</v>
      </c>
      <c r="P190" s="78">
        <v>14899065</v>
      </c>
      <c r="Q190" s="78">
        <v>1388052</v>
      </c>
      <c r="R190" s="78">
        <v>3250609</v>
      </c>
      <c r="S190" s="78">
        <v>3355981</v>
      </c>
      <c r="T190" s="78">
        <v>517474</v>
      </c>
      <c r="U190" s="78">
        <v>2660869</v>
      </c>
      <c r="V190" s="78">
        <v>1942668</v>
      </c>
      <c r="W190" s="78">
        <v>214772</v>
      </c>
      <c r="X190" s="78">
        <v>0</v>
      </c>
      <c r="Y190" s="78">
        <v>389235</v>
      </c>
      <c r="Z190" s="78">
        <v>1375250</v>
      </c>
      <c r="AA190" s="78">
        <v>803813</v>
      </c>
      <c r="AB190" s="78">
        <v>14125850</v>
      </c>
      <c r="AC190" s="78">
        <v>44119825</v>
      </c>
      <c r="AD190" s="78">
        <v>7091139</v>
      </c>
      <c r="AE190" s="78">
        <v>0</v>
      </c>
      <c r="AF190" s="78">
        <v>7091139</v>
      </c>
      <c r="AG190" s="78">
        <v>0</v>
      </c>
      <c r="AH190" s="78">
        <v>0</v>
      </c>
      <c r="AI190" s="78">
        <v>7091139</v>
      </c>
      <c r="AJ190" s="47"/>
      <c r="AK190" s="44">
        <v>193</v>
      </c>
      <c r="AL190" s="45" t="s">
        <v>242</v>
      </c>
      <c r="AM190" s="44">
        <v>2015</v>
      </c>
      <c r="AN190" s="89">
        <v>3487</v>
      </c>
      <c r="AO190" s="89">
        <v>16896</v>
      </c>
      <c r="AP190" s="89">
        <v>4542</v>
      </c>
      <c r="AQ190" s="89">
        <v>0.63090000000000002</v>
      </c>
      <c r="AR190" s="89">
        <v>3943</v>
      </c>
      <c r="AS190" s="89">
        <v>1060</v>
      </c>
      <c r="AT190" s="89">
        <v>55</v>
      </c>
      <c r="AU190" s="89">
        <v>20</v>
      </c>
      <c r="AV190" s="89">
        <v>0</v>
      </c>
      <c r="AW190" s="89">
        <v>0</v>
      </c>
      <c r="AY190" s="44">
        <v>193</v>
      </c>
      <c r="AZ190" s="45" t="s">
        <v>242</v>
      </c>
      <c r="BA190" s="44">
        <v>6010</v>
      </c>
      <c r="BB190" s="44">
        <v>2015</v>
      </c>
      <c r="BC190" s="89">
        <v>502</v>
      </c>
      <c r="BD190"/>
      <c r="BE190" s="82"/>
      <c r="BF190" s="82"/>
      <c r="BG190" s="84"/>
      <c r="BH190" s="82"/>
      <c r="BI190" s="83"/>
      <c r="BK190" s="46"/>
      <c r="BL190" s="46"/>
      <c r="BM190" s="46"/>
      <c r="BN190" s="46"/>
      <c r="BO190" s="46"/>
      <c r="BP190" s="46"/>
      <c r="BQ190" s="46"/>
      <c r="BR190" s="46"/>
      <c r="BS190" s="46"/>
      <c r="BT190" s="46"/>
      <c r="BU190" s="46"/>
      <c r="BV190" s="46"/>
      <c r="BW190" s="46"/>
      <c r="BX190" s="46"/>
      <c r="BY190" s="46"/>
      <c r="BZ190" s="46"/>
      <c r="CA190" s="46"/>
      <c r="CB190" s="46"/>
      <c r="CC190" s="46"/>
      <c r="CD190" s="46"/>
      <c r="CE190" s="46"/>
      <c r="CF190" s="46"/>
      <c r="CG190" s="46"/>
      <c r="CH190" s="46"/>
      <c r="CI190" s="46"/>
    </row>
    <row r="191" spans="1:87" x14ac:dyDescent="0.3">
      <c r="A191" s="44">
        <v>194</v>
      </c>
      <c r="B191" s="45" t="s">
        <v>289</v>
      </c>
      <c r="C191" s="44">
        <v>2015</v>
      </c>
      <c r="D191" s="77">
        <v>141.56</v>
      </c>
      <c r="E191" s="78">
        <v>11221611</v>
      </c>
      <c r="F191" s="78">
        <v>29809737</v>
      </c>
      <c r="G191" s="78">
        <v>41031348</v>
      </c>
      <c r="H191" s="78">
        <v>19264124</v>
      </c>
      <c r="I191" s="78">
        <v>584343</v>
      </c>
      <c r="J191" s="78">
        <v>100374</v>
      </c>
      <c r="K191" s="78">
        <v>20108451</v>
      </c>
      <c r="L191" s="78">
        <v>20922897</v>
      </c>
      <c r="M191" s="78">
        <v>437566</v>
      </c>
      <c r="N191" s="78">
        <v>0</v>
      </c>
      <c r="O191" s="78">
        <v>21360463</v>
      </c>
      <c r="P191" s="78">
        <v>8806672</v>
      </c>
      <c r="Q191" s="78">
        <v>836634</v>
      </c>
      <c r="R191" s="78">
        <v>707410</v>
      </c>
      <c r="S191" s="78">
        <v>1433300</v>
      </c>
      <c r="T191" s="78">
        <v>228473</v>
      </c>
      <c r="U191" s="78">
        <v>1455103</v>
      </c>
      <c r="V191" s="78">
        <v>558937</v>
      </c>
      <c r="W191" s="78">
        <v>147697</v>
      </c>
      <c r="X191" s="78">
        <v>150</v>
      </c>
      <c r="Y191" s="78">
        <v>133719</v>
      </c>
      <c r="Z191" s="78">
        <v>214387</v>
      </c>
      <c r="AA191" s="78">
        <v>159610</v>
      </c>
      <c r="AB191" s="78">
        <v>6903822</v>
      </c>
      <c r="AC191" s="78">
        <v>21426304</v>
      </c>
      <c r="AD191" s="78">
        <v>-65841</v>
      </c>
      <c r="AE191" s="78">
        <v>-106872</v>
      </c>
      <c r="AF191" s="78">
        <v>-172713</v>
      </c>
      <c r="AG191" s="78">
        <v>0</v>
      </c>
      <c r="AH191" s="78">
        <v>0</v>
      </c>
      <c r="AI191" s="78">
        <v>-172713</v>
      </c>
      <c r="AJ191" s="47"/>
      <c r="AK191" s="44">
        <v>194</v>
      </c>
      <c r="AL191" s="45" t="s">
        <v>289</v>
      </c>
      <c r="AM191" s="44">
        <v>2015</v>
      </c>
      <c r="AN191" s="89">
        <v>1220</v>
      </c>
      <c r="AO191" s="89">
        <v>6423</v>
      </c>
      <c r="AP191" s="89">
        <v>1713</v>
      </c>
      <c r="AQ191" s="89">
        <v>0.71250000000000002</v>
      </c>
      <c r="AR191" s="89">
        <v>1264</v>
      </c>
      <c r="AS191" s="89">
        <v>337</v>
      </c>
      <c r="AT191" s="89">
        <v>65</v>
      </c>
      <c r="AU191" s="89">
        <v>65</v>
      </c>
      <c r="AV191" s="89">
        <v>40</v>
      </c>
      <c r="AW191" s="89">
        <v>0</v>
      </c>
      <c r="AY191" s="44">
        <v>194</v>
      </c>
      <c r="AZ191" s="45" t="s">
        <v>289</v>
      </c>
      <c r="BA191" s="44">
        <v>6010</v>
      </c>
      <c r="BB191" s="44">
        <v>2015</v>
      </c>
      <c r="BC191" s="89">
        <v>0</v>
      </c>
      <c r="BD191"/>
      <c r="BE191" s="82"/>
      <c r="BF191" s="82"/>
      <c r="BG191" s="84"/>
      <c r="BH191" s="82"/>
      <c r="BI191" s="83"/>
      <c r="BK191" s="46"/>
      <c r="BL191" s="46"/>
      <c r="BM191" s="46"/>
      <c r="BN191" s="46"/>
      <c r="BO191" s="46"/>
      <c r="BP191" s="46"/>
      <c r="BQ191" s="46"/>
      <c r="BR191" s="46"/>
      <c r="BS191" s="46"/>
      <c r="BT191" s="46"/>
      <c r="BU191" s="46"/>
      <c r="BV191" s="46"/>
      <c r="BW191" s="46"/>
      <c r="BX191" s="46"/>
      <c r="BY191" s="46"/>
      <c r="BZ191" s="46"/>
      <c r="CA191" s="46"/>
      <c r="CB191" s="46"/>
      <c r="CC191" s="46"/>
      <c r="CD191" s="46"/>
      <c r="CE191" s="46"/>
      <c r="CF191" s="46"/>
      <c r="CG191" s="46"/>
      <c r="CH191" s="46"/>
      <c r="CI191" s="46"/>
    </row>
    <row r="192" spans="1:87" x14ac:dyDescent="0.3">
      <c r="A192" s="44">
        <v>195</v>
      </c>
      <c r="B192" s="45" t="s">
        <v>231</v>
      </c>
      <c r="C192" s="44">
        <v>2015</v>
      </c>
      <c r="D192" s="77">
        <v>218.29</v>
      </c>
      <c r="E192" s="78">
        <v>21783824</v>
      </c>
      <c r="F192" s="78">
        <v>18933909</v>
      </c>
      <c r="G192" s="78">
        <v>40717733</v>
      </c>
      <c r="H192" s="78">
        <v>9349652</v>
      </c>
      <c r="I192" s="78">
        <v>1461873</v>
      </c>
      <c r="J192" s="78">
        <v>-114616</v>
      </c>
      <c r="K192" s="78">
        <v>12456095</v>
      </c>
      <c r="L192" s="78">
        <v>28261638</v>
      </c>
      <c r="M192" s="78">
        <v>107541</v>
      </c>
      <c r="N192" s="78">
        <v>3490414</v>
      </c>
      <c r="O192" s="78">
        <v>31859593</v>
      </c>
      <c r="P192" s="78">
        <v>16435318</v>
      </c>
      <c r="Q192" s="78">
        <v>3261639</v>
      </c>
      <c r="R192" s="78">
        <v>1375100</v>
      </c>
      <c r="S192" s="78">
        <v>2475608</v>
      </c>
      <c r="T192" s="78">
        <v>664178</v>
      </c>
      <c r="U192" s="78">
        <v>1765113</v>
      </c>
      <c r="V192" s="78">
        <v>2038791</v>
      </c>
      <c r="W192" s="78">
        <v>2206069</v>
      </c>
      <c r="X192" s="78">
        <v>191127</v>
      </c>
      <c r="Y192" s="78">
        <v>289593</v>
      </c>
      <c r="Z192" s="78">
        <v>6765586</v>
      </c>
      <c r="AA192" s="78">
        <v>1759186</v>
      </c>
      <c r="AB192" s="78">
        <v>274423</v>
      </c>
      <c r="AC192" s="78">
        <v>37742545</v>
      </c>
      <c r="AD192" s="78">
        <v>-5882952</v>
      </c>
      <c r="AE192" s="78">
        <v>5164</v>
      </c>
      <c r="AF192" s="78">
        <v>-5877788</v>
      </c>
      <c r="AG192" s="78">
        <v>2427491</v>
      </c>
      <c r="AH192" s="78">
        <v>0</v>
      </c>
      <c r="AI192" s="78">
        <v>-3450297</v>
      </c>
      <c r="AJ192" s="47"/>
      <c r="AK192" s="44">
        <v>195</v>
      </c>
      <c r="AL192" s="45" t="s">
        <v>231</v>
      </c>
      <c r="AM192" s="44">
        <v>2015</v>
      </c>
      <c r="AN192" s="89">
        <v>4172</v>
      </c>
      <c r="AO192" s="89">
        <v>15828</v>
      </c>
      <c r="AP192" s="89">
        <v>5498</v>
      </c>
      <c r="AQ192" s="89">
        <v>0.75880000000000003</v>
      </c>
      <c r="AR192" s="89">
        <v>190</v>
      </c>
      <c r="AS192" s="89">
        <v>66</v>
      </c>
      <c r="AT192" s="89">
        <v>25</v>
      </c>
      <c r="AU192" s="89">
        <v>25</v>
      </c>
      <c r="AV192" s="89">
        <v>0</v>
      </c>
      <c r="AW192" s="89">
        <v>0</v>
      </c>
      <c r="AY192" s="44">
        <v>195</v>
      </c>
      <c r="AZ192" s="45" t="s">
        <v>231</v>
      </c>
      <c r="BA192" s="44">
        <v>6010</v>
      </c>
      <c r="BB192" s="44">
        <v>2015</v>
      </c>
      <c r="BC192" s="89">
        <v>0</v>
      </c>
      <c r="BD192"/>
      <c r="BE192" s="82"/>
      <c r="BF192" s="82"/>
      <c r="BG192" s="84"/>
      <c r="BH192" s="82"/>
      <c r="BI192" s="83"/>
      <c r="BK192" s="46"/>
      <c r="BL192" s="46"/>
      <c r="BM192" s="46"/>
      <c r="BN192" s="46"/>
      <c r="BO192" s="46"/>
      <c r="BP192" s="46"/>
      <c r="BQ192" s="46"/>
      <c r="BR192" s="46"/>
      <c r="BS192" s="46"/>
      <c r="BT192" s="46"/>
      <c r="BU192" s="46"/>
      <c r="BV192" s="46"/>
      <c r="BW192" s="46"/>
      <c r="BX192" s="46"/>
      <c r="BY192" s="46"/>
      <c r="BZ192" s="46"/>
      <c r="CA192" s="46"/>
      <c r="CB192" s="46"/>
      <c r="CC192" s="46"/>
      <c r="CD192" s="46"/>
      <c r="CE192" s="46"/>
      <c r="CF192" s="46"/>
      <c r="CG192" s="46"/>
      <c r="CH192" s="46"/>
      <c r="CI192" s="46"/>
    </row>
    <row r="193" spans="1:87" x14ac:dyDescent="0.3">
      <c r="A193" s="44">
        <v>197</v>
      </c>
      <c r="B193" s="45" t="s">
        <v>196</v>
      </c>
      <c r="C193" s="44">
        <v>2015</v>
      </c>
      <c r="D193" s="77">
        <v>403.69</v>
      </c>
      <c r="E193" s="78">
        <v>242914455</v>
      </c>
      <c r="F193" s="78">
        <v>213278376</v>
      </c>
      <c r="G193" s="78">
        <v>456192831</v>
      </c>
      <c r="H193" s="78">
        <v>343576564</v>
      </c>
      <c r="I193" s="78">
        <v>1187656</v>
      </c>
      <c r="J193" s="78">
        <v>3523</v>
      </c>
      <c r="K193" s="78">
        <v>347095219</v>
      </c>
      <c r="L193" s="78">
        <v>109097612</v>
      </c>
      <c r="M193" s="78">
        <v>258376</v>
      </c>
      <c r="N193" s="78">
        <v>0</v>
      </c>
      <c r="O193" s="78">
        <v>109355988</v>
      </c>
      <c r="P193" s="78">
        <v>31589744</v>
      </c>
      <c r="Q193" s="78">
        <v>4710857</v>
      </c>
      <c r="R193" s="78">
        <v>1582924</v>
      </c>
      <c r="S193" s="78">
        <v>24489971</v>
      </c>
      <c r="T193" s="78">
        <v>1102609</v>
      </c>
      <c r="U193" s="78">
        <v>7456159</v>
      </c>
      <c r="V193" s="78">
        <v>4209340</v>
      </c>
      <c r="W193" s="78">
        <v>1578693</v>
      </c>
      <c r="X193" s="78">
        <v>572164</v>
      </c>
      <c r="Y193" s="78">
        <v>4392383</v>
      </c>
      <c r="Z193" s="78">
        <v>2520289</v>
      </c>
      <c r="AA193" s="78">
        <v>2327476</v>
      </c>
      <c r="AB193" s="78">
        <v>7321479</v>
      </c>
      <c r="AC193" s="78">
        <v>91526612</v>
      </c>
      <c r="AD193" s="78">
        <v>17829376</v>
      </c>
      <c r="AE193" s="78">
        <v>0</v>
      </c>
      <c r="AF193" s="78">
        <v>17829376</v>
      </c>
      <c r="AG193" s="78">
        <v>-1334392</v>
      </c>
      <c r="AH193" s="78">
        <v>0</v>
      </c>
      <c r="AI193" s="78">
        <v>16494984</v>
      </c>
      <c r="AJ193" s="47"/>
      <c r="AK193" s="44">
        <v>197</v>
      </c>
      <c r="AL193" s="45" t="s">
        <v>196</v>
      </c>
      <c r="AM193" s="44">
        <v>2015</v>
      </c>
      <c r="AN193" s="89">
        <v>10932</v>
      </c>
      <c r="AO193" s="89">
        <v>26932</v>
      </c>
      <c r="AP193" s="89">
        <v>8543</v>
      </c>
      <c r="AQ193" s="89">
        <v>1.113</v>
      </c>
      <c r="AR193" s="89">
        <v>14341</v>
      </c>
      <c r="AS193" s="89">
        <v>4549</v>
      </c>
      <c r="AT193" s="89">
        <v>110</v>
      </c>
      <c r="AU193" s="89">
        <v>85</v>
      </c>
      <c r="AV193" s="89">
        <v>0</v>
      </c>
      <c r="AW193" s="89">
        <v>0</v>
      </c>
      <c r="AY193" s="44">
        <v>197</v>
      </c>
      <c r="AZ193" s="45" t="s">
        <v>196</v>
      </c>
      <c r="BA193" s="44">
        <v>6010</v>
      </c>
      <c r="BB193" s="44">
        <v>2015</v>
      </c>
      <c r="BC193" s="89">
        <v>6078</v>
      </c>
      <c r="BD193"/>
      <c r="BE193" s="82"/>
      <c r="BF193" s="82"/>
      <c r="BG193" s="84"/>
      <c r="BH193" s="82"/>
      <c r="BI193" s="83"/>
      <c r="BK193" s="46"/>
      <c r="BL193" s="46"/>
      <c r="BM193" s="46"/>
      <c r="BN193" s="46"/>
      <c r="BO193" s="46"/>
      <c r="BP193" s="46"/>
      <c r="BQ193" s="46"/>
      <c r="BR193" s="46"/>
      <c r="BS193" s="46"/>
      <c r="BT193" s="46"/>
      <c r="BU193" s="46"/>
      <c r="BV193" s="46"/>
      <c r="BW193" s="46"/>
      <c r="BX193" s="46"/>
      <c r="BY193" s="46"/>
      <c r="BZ193" s="46"/>
      <c r="CA193" s="46"/>
      <c r="CB193" s="46"/>
      <c r="CC193" s="46"/>
      <c r="CD193" s="46"/>
      <c r="CE193" s="46"/>
      <c r="CF193" s="46"/>
      <c r="CG193" s="46"/>
      <c r="CH193" s="46"/>
      <c r="CI193" s="46"/>
    </row>
    <row r="194" spans="1:87" x14ac:dyDescent="0.3">
      <c r="A194" s="44">
        <v>198</v>
      </c>
      <c r="B194" s="45" t="s">
        <v>304</v>
      </c>
      <c r="C194" s="44">
        <v>2015</v>
      </c>
      <c r="D194" s="77">
        <v>382.72</v>
      </c>
      <c r="E194" s="78">
        <v>45074186</v>
      </c>
      <c r="F194" s="78">
        <v>132049263</v>
      </c>
      <c r="G194" s="78">
        <v>177123449</v>
      </c>
      <c r="H194" s="78">
        <v>98293773</v>
      </c>
      <c r="I194" s="78">
        <v>1219267</v>
      </c>
      <c r="J194" s="78">
        <v>2340588</v>
      </c>
      <c r="K194" s="78">
        <v>104219309</v>
      </c>
      <c r="L194" s="78">
        <v>72904140</v>
      </c>
      <c r="M194" s="78">
        <v>1182342</v>
      </c>
      <c r="N194" s="78">
        <v>0</v>
      </c>
      <c r="O194" s="78">
        <v>74086482</v>
      </c>
      <c r="P194" s="78">
        <v>28646335</v>
      </c>
      <c r="Q194" s="78">
        <v>6479170</v>
      </c>
      <c r="R194" s="78">
        <v>3175719</v>
      </c>
      <c r="S194" s="78">
        <v>8294157</v>
      </c>
      <c r="T194" s="78">
        <v>854164</v>
      </c>
      <c r="U194" s="78">
        <v>13999245</v>
      </c>
      <c r="V194" s="78">
        <v>2527839</v>
      </c>
      <c r="W194" s="78">
        <v>933468</v>
      </c>
      <c r="X194" s="78">
        <v>677175</v>
      </c>
      <c r="Y194" s="78">
        <v>453553</v>
      </c>
      <c r="Z194" s="78">
        <v>334967</v>
      </c>
      <c r="AA194" s="78">
        <v>2365681</v>
      </c>
      <c r="AB194" s="78">
        <v>1327350</v>
      </c>
      <c r="AC194" s="78">
        <v>67703142</v>
      </c>
      <c r="AD194" s="78">
        <v>6383340</v>
      </c>
      <c r="AE194" s="78">
        <v>0</v>
      </c>
      <c r="AF194" s="78">
        <v>6383340</v>
      </c>
      <c r="AG194" s="78">
        <v>0</v>
      </c>
      <c r="AH194" s="78">
        <v>0</v>
      </c>
      <c r="AI194" s="78">
        <v>6383340</v>
      </c>
      <c r="AJ194" s="47"/>
      <c r="AK194" s="44">
        <v>198</v>
      </c>
      <c r="AL194" s="45" t="s">
        <v>304</v>
      </c>
      <c r="AM194" s="44">
        <v>2015</v>
      </c>
      <c r="AN194" s="89">
        <v>6879</v>
      </c>
      <c r="AO194" s="89">
        <v>22426</v>
      </c>
      <c r="AP194" s="89">
        <v>10024</v>
      </c>
      <c r="AQ194" s="89">
        <v>0.55800000000000005</v>
      </c>
      <c r="AR194" s="89">
        <v>5707</v>
      </c>
      <c r="AS194" s="89">
        <v>2551</v>
      </c>
      <c r="AT194" s="89">
        <v>38</v>
      </c>
      <c r="AU194" s="89">
        <v>25</v>
      </c>
      <c r="AV194" s="89">
        <v>0</v>
      </c>
      <c r="AW194" s="89">
        <v>0</v>
      </c>
      <c r="AY194" s="44">
        <v>198</v>
      </c>
      <c r="AZ194" s="45" t="s">
        <v>304</v>
      </c>
      <c r="BA194" s="44">
        <v>6010</v>
      </c>
      <c r="BB194" s="44">
        <v>2015</v>
      </c>
      <c r="BC194" s="89">
        <v>1117</v>
      </c>
      <c r="BD194"/>
      <c r="BE194" s="82"/>
      <c r="BF194" s="82"/>
      <c r="BG194" s="84"/>
      <c r="BH194" s="82"/>
      <c r="BI194" s="83"/>
      <c r="BK194" s="46"/>
      <c r="BL194" s="46"/>
      <c r="BM194" s="46"/>
      <c r="BN194" s="46"/>
      <c r="BO194" s="46"/>
      <c r="BP194" s="46"/>
      <c r="BQ194" s="46"/>
      <c r="BR194" s="46"/>
      <c r="BS194" s="46"/>
      <c r="BT194" s="46"/>
      <c r="BU194" s="46"/>
      <c r="BV194" s="46"/>
      <c r="BW194" s="46"/>
      <c r="BX194" s="46"/>
      <c r="BY194" s="46"/>
      <c r="BZ194" s="46"/>
      <c r="CA194" s="46"/>
      <c r="CB194" s="46"/>
      <c r="CC194" s="46"/>
      <c r="CD194" s="46"/>
      <c r="CE194" s="46"/>
      <c r="CF194" s="46"/>
      <c r="CG194" s="46"/>
      <c r="CH194" s="46"/>
      <c r="CI194" s="46"/>
    </row>
    <row r="195" spans="1:87" x14ac:dyDescent="0.3">
      <c r="A195" s="44">
        <v>199</v>
      </c>
      <c r="B195" s="45" t="s">
        <v>305</v>
      </c>
      <c r="C195" s="44">
        <v>2015</v>
      </c>
      <c r="D195" s="77">
        <v>140.6</v>
      </c>
      <c r="E195" s="78">
        <v>37869286</v>
      </c>
      <c r="F195" s="78">
        <v>62761511</v>
      </c>
      <c r="G195" s="78">
        <v>100630797</v>
      </c>
      <c r="H195" s="78">
        <v>76449719</v>
      </c>
      <c r="I195" s="78">
        <v>561969</v>
      </c>
      <c r="J195" s="78">
        <v>0</v>
      </c>
      <c r="K195" s="78">
        <v>78682475</v>
      </c>
      <c r="L195" s="78">
        <v>21948322</v>
      </c>
      <c r="M195" s="78">
        <v>269614</v>
      </c>
      <c r="N195" s="78">
        <v>0</v>
      </c>
      <c r="O195" s="78">
        <v>22217936</v>
      </c>
      <c r="P195" s="78">
        <v>9708169</v>
      </c>
      <c r="Q195" s="78">
        <v>2474972</v>
      </c>
      <c r="R195" s="78">
        <v>69787</v>
      </c>
      <c r="S195" s="78">
        <v>1540561</v>
      </c>
      <c r="T195" s="78">
        <v>395356</v>
      </c>
      <c r="U195" s="78">
        <v>3196867</v>
      </c>
      <c r="V195" s="78">
        <v>1289019</v>
      </c>
      <c r="W195" s="78">
        <v>333022</v>
      </c>
      <c r="X195" s="78">
        <v>176009</v>
      </c>
      <c r="Y195" s="78">
        <v>1694075</v>
      </c>
      <c r="Z195" s="78">
        <v>12572</v>
      </c>
      <c r="AA195" s="78">
        <v>1670787</v>
      </c>
      <c r="AB195" s="78">
        <v>-1916</v>
      </c>
      <c r="AC195" s="78">
        <v>20888493</v>
      </c>
      <c r="AD195" s="78">
        <v>1329443</v>
      </c>
      <c r="AE195" s="78">
        <v>0</v>
      </c>
      <c r="AF195" s="78">
        <v>1329443</v>
      </c>
      <c r="AG195" s="78">
        <v>0</v>
      </c>
      <c r="AH195" s="78">
        <v>0</v>
      </c>
      <c r="AI195" s="78">
        <v>1329443</v>
      </c>
      <c r="AJ195" s="47"/>
      <c r="AK195" s="44">
        <v>199</v>
      </c>
      <c r="AL195" s="45" t="s">
        <v>305</v>
      </c>
      <c r="AM195" s="44">
        <v>2015</v>
      </c>
      <c r="AN195" s="89">
        <v>2641</v>
      </c>
      <c r="AO195" s="89">
        <v>9697</v>
      </c>
      <c r="AP195" s="89">
        <v>4127</v>
      </c>
      <c r="AQ195" s="89">
        <v>0.50070000000000003</v>
      </c>
      <c r="AR195" s="89">
        <v>3649</v>
      </c>
      <c r="AS195" s="89">
        <v>1553</v>
      </c>
      <c r="AT195" s="89">
        <v>63</v>
      </c>
      <c r="AU195" s="89">
        <v>36</v>
      </c>
      <c r="AV195" s="89">
        <v>0</v>
      </c>
      <c r="AW195" s="89">
        <v>0</v>
      </c>
      <c r="AY195" s="44">
        <v>199</v>
      </c>
      <c r="AZ195" s="45" t="s">
        <v>305</v>
      </c>
      <c r="BA195" s="44">
        <v>6010</v>
      </c>
      <c r="BB195" s="44">
        <v>2015</v>
      </c>
      <c r="BC195" s="89">
        <v>266</v>
      </c>
      <c r="BD195"/>
      <c r="BE195" s="82"/>
      <c r="BF195" s="82"/>
      <c r="BG195" s="84"/>
      <c r="BH195" s="82"/>
      <c r="BI195" s="83"/>
      <c r="BK195" s="46"/>
      <c r="BL195" s="46"/>
      <c r="BM195" s="46"/>
      <c r="BN195" s="46"/>
      <c r="BO195" s="46"/>
      <c r="BP195" s="46"/>
      <c r="BQ195" s="46"/>
      <c r="BR195" s="46"/>
      <c r="BS195" s="46"/>
      <c r="BT195" s="46"/>
      <c r="BU195" s="46"/>
      <c r="BV195" s="46"/>
      <c r="BW195" s="46"/>
      <c r="BX195" s="46"/>
      <c r="BY195" s="46"/>
      <c r="BZ195" s="46"/>
      <c r="CA195" s="46"/>
      <c r="CB195" s="46"/>
      <c r="CC195" s="46"/>
      <c r="CD195" s="46"/>
      <c r="CE195" s="46"/>
      <c r="CF195" s="46"/>
      <c r="CG195" s="46"/>
      <c r="CH195" s="46"/>
      <c r="CI195" s="46"/>
    </row>
    <row r="196" spans="1:87" x14ac:dyDescent="0.3">
      <c r="A196" s="44">
        <v>201</v>
      </c>
      <c r="B196" s="45" t="s">
        <v>290</v>
      </c>
      <c r="C196" s="44">
        <v>2015</v>
      </c>
      <c r="D196" s="77">
        <v>915.13</v>
      </c>
      <c r="E196" s="78">
        <v>486323095</v>
      </c>
      <c r="F196" s="78">
        <v>483647886</v>
      </c>
      <c r="G196" s="78">
        <v>969970981</v>
      </c>
      <c r="H196" s="78">
        <v>704935586</v>
      </c>
      <c r="I196" s="78">
        <v>8989727</v>
      </c>
      <c r="J196" s="78">
        <v>15157081</v>
      </c>
      <c r="K196" s="78">
        <v>738487224.30999994</v>
      </c>
      <c r="L196" s="78">
        <v>231483756.69</v>
      </c>
      <c r="M196" s="78">
        <v>5964620</v>
      </c>
      <c r="N196" s="78">
        <v>0</v>
      </c>
      <c r="O196" s="78">
        <v>237448376.69</v>
      </c>
      <c r="P196" s="78">
        <v>69280678</v>
      </c>
      <c r="Q196" s="78">
        <v>18233577</v>
      </c>
      <c r="R196" s="78">
        <v>5321860</v>
      </c>
      <c r="S196" s="78">
        <v>34461366</v>
      </c>
      <c r="T196" s="78">
        <v>1593971</v>
      </c>
      <c r="U196" s="78">
        <v>35168157</v>
      </c>
      <c r="V196" s="78">
        <v>6733491</v>
      </c>
      <c r="W196" s="78">
        <v>4288409</v>
      </c>
      <c r="X196" s="78">
        <v>1719957</v>
      </c>
      <c r="Y196" s="78">
        <v>6899479</v>
      </c>
      <c r="Z196" s="78">
        <v>99012</v>
      </c>
      <c r="AA196" s="78">
        <v>9404830.3100000005</v>
      </c>
      <c r="AB196" s="78">
        <v>4087883</v>
      </c>
      <c r="AC196" s="78">
        <v>187887840</v>
      </c>
      <c r="AD196" s="78">
        <v>49560536.689999998</v>
      </c>
      <c r="AE196" s="78">
        <v>667810</v>
      </c>
      <c r="AF196" s="78">
        <v>50228346.689999998</v>
      </c>
      <c r="AG196" s="78">
        <v>0</v>
      </c>
      <c r="AH196" s="78">
        <v>0</v>
      </c>
      <c r="AI196" s="78">
        <v>50228346.689999998</v>
      </c>
      <c r="AJ196" s="47"/>
      <c r="AK196" s="44">
        <v>201</v>
      </c>
      <c r="AL196" s="45" t="s">
        <v>290</v>
      </c>
      <c r="AM196" s="44">
        <v>2015</v>
      </c>
      <c r="AN196" s="89">
        <v>16937</v>
      </c>
      <c r="AO196" s="89">
        <v>64568</v>
      </c>
      <c r="AP196" s="89">
        <v>17089</v>
      </c>
      <c r="AQ196" s="89">
        <v>0.86429999999999996</v>
      </c>
      <c r="AR196" s="89">
        <v>32373</v>
      </c>
      <c r="AS196" s="89">
        <v>8568</v>
      </c>
      <c r="AT196" s="89">
        <v>124</v>
      </c>
      <c r="AU196" s="89">
        <v>118</v>
      </c>
      <c r="AV196" s="89">
        <v>0</v>
      </c>
      <c r="AW196" s="89">
        <v>0</v>
      </c>
      <c r="AY196" s="44">
        <v>201</v>
      </c>
      <c r="AZ196" s="45" t="s">
        <v>290</v>
      </c>
      <c r="BA196" s="44">
        <v>6010</v>
      </c>
      <c r="BB196" s="44">
        <v>2015</v>
      </c>
      <c r="BC196" s="89">
        <v>4029</v>
      </c>
      <c r="BD196"/>
      <c r="BE196" s="82"/>
      <c r="BF196" s="82"/>
      <c r="BG196" s="84"/>
      <c r="BH196" s="82"/>
      <c r="BI196" s="83"/>
      <c r="BK196" s="46"/>
      <c r="BL196" s="46"/>
      <c r="BM196" s="46"/>
      <c r="BN196" s="46"/>
      <c r="BO196" s="46"/>
      <c r="BP196" s="46"/>
      <c r="BQ196" s="46"/>
      <c r="BR196" s="46"/>
      <c r="BS196" s="46"/>
      <c r="BT196" s="46"/>
      <c r="BU196" s="46"/>
      <c r="BV196" s="46"/>
      <c r="BW196" s="46"/>
      <c r="BX196" s="46"/>
      <c r="BY196" s="46"/>
      <c r="BZ196" s="46"/>
      <c r="CA196" s="46"/>
      <c r="CB196" s="46"/>
      <c r="CC196" s="46"/>
      <c r="CD196" s="46"/>
      <c r="CE196" s="46"/>
      <c r="CF196" s="46"/>
      <c r="CG196" s="46"/>
      <c r="CH196" s="46"/>
      <c r="CI196" s="46"/>
    </row>
    <row r="197" spans="1:87" x14ac:dyDescent="0.3">
      <c r="A197" s="44">
        <v>202</v>
      </c>
      <c r="B197" s="45" t="s">
        <v>257</v>
      </c>
      <c r="C197" s="44">
        <v>2015</v>
      </c>
      <c r="D197" s="77">
        <v>80.62</v>
      </c>
      <c r="E197" s="78">
        <v>40966581</v>
      </c>
      <c r="F197" s="78">
        <v>0</v>
      </c>
      <c r="G197" s="78">
        <v>40966581</v>
      </c>
      <c r="H197" s="78">
        <v>22335285</v>
      </c>
      <c r="I197" s="78">
        <v>874412</v>
      </c>
      <c r="J197" s="78">
        <v>0</v>
      </c>
      <c r="K197" s="78">
        <v>23731055.890000001</v>
      </c>
      <c r="L197" s="78">
        <v>17235525.109999999</v>
      </c>
      <c r="M197" s="78">
        <v>10465</v>
      </c>
      <c r="N197" s="78">
        <v>0</v>
      </c>
      <c r="O197" s="78">
        <v>17245990.109999999</v>
      </c>
      <c r="P197" s="78">
        <v>6912856</v>
      </c>
      <c r="Q197" s="78">
        <v>2473694</v>
      </c>
      <c r="R197" s="78">
        <v>733836</v>
      </c>
      <c r="S197" s="78">
        <v>1035940</v>
      </c>
      <c r="T197" s="78">
        <v>19007</v>
      </c>
      <c r="U197" s="78">
        <v>3838045</v>
      </c>
      <c r="V197" s="78">
        <v>853409</v>
      </c>
      <c r="W197" s="78">
        <v>651794</v>
      </c>
      <c r="X197" s="78">
        <v>-381407</v>
      </c>
      <c r="Y197" s="78">
        <v>139539</v>
      </c>
      <c r="Z197" s="78">
        <v>6300</v>
      </c>
      <c r="AA197" s="78">
        <v>521358.89</v>
      </c>
      <c r="AB197" s="78">
        <v>289855</v>
      </c>
      <c r="AC197" s="78">
        <v>16572868</v>
      </c>
      <c r="AD197" s="78">
        <v>673122.11</v>
      </c>
      <c r="AE197" s="78">
        <v>3995</v>
      </c>
      <c r="AF197" s="78">
        <v>677117.11</v>
      </c>
      <c r="AG197" s="78">
        <v>-826103</v>
      </c>
      <c r="AH197" s="78">
        <v>0</v>
      </c>
      <c r="AI197" s="78">
        <v>-148985.89000000001</v>
      </c>
      <c r="AJ197" s="47"/>
      <c r="AK197" s="44">
        <v>202</v>
      </c>
      <c r="AL197" s="45" t="s">
        <v>257</v>
      </c>
      <c r="AM197" s="44">
        <v>2015</v>
      </c>
      <c r="AN197" s="89">
        <v>663</v>
      </c>
      <c r="AO197" s="89">
        <v>7120</v>
      </c>
      <c r="AP197" s="89">
        <v>206</v>
      </c>
      <c r="AQ197" s="89">
        <v>3.2195</v>
      </c>
      <c r="AR197" s="89">
        <v>7120</v>
      </c>
      <c r="AS197" s="89">
        <v>206</v>
      </c>
      <c r="AT197" s="89">
        <v>40</v>
      </c>
      <c r="AU197" s="89">
        <v>26</v>
      </c>
      <c r="AV197" s="89">
        <v>0</v>
      </c>
      <c r="AW197" s="89">
        <v>0</v>
      </c>
      <c r="AY197" s="44">
        <v>202</v>
      </c>
      <c r="AZ197" s="45" t="s">
        <v>257</v>
      </c>
      <c r="BA197" s="44">
        <v>6010</v>
      </c>
      <c r="BB197" s="44">
        <v>2015</v>
      </c>
      <c r="BC197" s="89">
        <v>0</v>
      </c>
      <c r="BD197"/>
      <c r="BE197" s="82"/>
      <c r="BF197" s="82"/>
      <c r="BG197" s="84"/>
      <c r="BH197" s="82"/>
      <c r="BI197" s="83"/>
      <c r="BK197" s="46"/>
      <c r="BL197" s="46"/>
      <c r="BM197" s="46"/>
      <c r="BN197" s="46"/>
      <c r="BO197" s="46"/>
      <c r="BP197" s="46"/>
      <c r="BQ197" s="46"/>
      <c r="BR197" s="46"/>
      <c r="BS197" s="46"/>
      <c r="BT197" s="46"/>
      <c r="BU197" s="46"/>
      <c r="BV197" s="46"/>
      <c r="BW197" s="46"/>
      <c r="BX197" s="46"/>
      <c r="BY197" s="46"/>
      <c r="BZ197" s="46"/>
      <c r="CA197" s="46"/>
      <c r="CB197" s="46"/>
      <c r="CC197" s="46"/>
      <c r="CD197" s="46"/>
      <c r="CE197" s="46"/>
      <c r="CF197" s="46"/>
      <c r="CG197" s="46"/>
      <c r="CH197" s="46"/>
      <c r="CI197" s="46"/>
    </row>
    <row r="198" spans="1:87" x14ac:dyDescent="0.3">
      <c r="A198" s="44">
        <v>204</v>
      </c>
      <c r="B198" s="45" t="s">
        <v>230</v>
      </c>
      <c r="C198" s="44">
        <v>2015</v>
      </c>
      <c r="D198" s="77">
        <v>1146.9100000000001</v>
      </c>
      <c r="E198" s="78">
        <v>76316840</v>
      </c>
      <c r="F198" s="78">
        <v>689157122</v>
      </c>
      <c r="G198" s="78">
        <v>765473962</v>
      </c>
      <c r="H198" s="78">
        <v>309242487</v>
      </c>
      <c r="I198" s="78">
        <v>6057574</v>
      </c>
      <c r="J198" s="78">
        <v>0</v>
      </c>
      <c r="K198" s="78">
        <v>318028534.79000002</v>
      </c>
      <c r="L198" s="78">
        <v>447445427.20999998</v>
      </c>
      <c r="M198" s="78">
        <v>28474882</v>
      </c>
      <c r="N198" s="78">
        <v>0</v>
      </c>
      <c r="O198" s="78">
        <v>475920309.20999998</v>
      </c>
      <c r="P198" s="78">
        <v>85942955</v>
      </c>
      <c r="Q198" s="78">
        <v>24291826</v>
      </c>
      <c r="R198" s="78">
        <v>12343146</v>
      </c>
      <c r="S198" s="78">
        <v>128101780</v>
      </c>
      <c r="T198" s="78">
        <v>1759555</v>
      </c>
      <c r="U198" s="78">
        <v>130366476</v>
      </c>
      <c r="V198" s="78">
        <v>13958156</v>
      </c>
      <c r="W198" s="78">
        <v>5355355</v>
      </c>
      <c r="X198" s="78">
        <v>920663</v>
      </c>
      <c r="Y198" s="78">
        <v>10512384</v>
      </c>
      <c r="Z198" s="78">
        <v>4317808</v>
      </c>
      <c r="AA198" s="78">
        <v>2728473.79</v>
      </c>
      <c r="AB198" s="78">
        <v>23646131</v>
      </c>
      <c r="AC198" s="78">
        <v>441516235</v>
      </c>
      <c r="AD198" s="78">
        <v>34404074.210000001</v>
      </c>
      <c r="AE198" s="78">
        <v>-17185262</v>
      </c>
      <c r="AF198" s="78">
        <v>17218812.210000001</v>
      </c>
      <c r="AG198" s="78">
        <v>0</v>
      </c>
      <c r="AH198" s="78">
        <v>0</v>
      </c>
      <c r="AI198" s="78">
        <v>17218812.210000001</v>
      </c>
      <c r="AJ198" s="47"/>
      <c r="AK198" s="44">
        <v>204</v>
      </c>
      <c r="AL198" s="45" t="s">
        <v>230</v>
      </c>
      <c r="AM198" s="44">
        <v>2015</v>
      </c>
      <c r="AN198" s="89">
        <v>15771</v>
      </c>
      <c r="AO198" s="89">
        <v>59971</v>
      </c>
      <c r="AP198" s="89">
        <v>5707</v>
      </c>
      <c r="AQ198" s="89">
        <v>2.7633000000000001</v>
      </c>
      <c r="AR198" s="89">
        <v>5979</v>
      </c>
      <c r="AS198" s="89">
        <v>569</v>
      </c>
      <c r="AT198" s="89">
        <v>20</v>
      </c>
      <c r="AU198" s="89">
        <v>20</v>
      </c>
      <c r="AV198" s="89">
        <v>0</v>
      </c>
      <c r="AW198" s="89">
        <v>0</v>
      </c>
      <c r="AY198" s="44">
        <v>204</v>
      </c>
      <c r="AZ198" s="45" t="s">
        <v>230</v>
      </c>
      <c r="BA198" s="44">
        <v>6010</v>
      </c>
      <c r="BB198" s="44">
        <v>2015</v>
      </c>
      <c r="BC198" s="89">
        <v>5979</v>
      </c>
      <c r="BD198"/>
      <c r="BE198" s="82"/>
      <c r="BF198" s="82"/>
      <c r="BG198" s="84"/>
      <c r="BH198" s="82"/>
      <c r="BI198" s="83"/>
      <c r="BK198" s="46"/>
      <c r="BL198" s="46"/>
      <c r="BM198" s="46"/>
      <c r="BN198" s="46"/>
      <c r="BO198" s="46"/>
      <c r="BP198" s="46"/>
      <c r="BQ198" s="46"/>
      <c r="BR198" s="46"/>
      <c r="BS198" s="46"/>
      <c r="BT198" s="46"/>
      <c r="BU198" s="46"/>
      <c r="BV198" s="46"/>
      <c r="BW198" s="46"/>
      <c r="BX198" s="46"/>
      <c r="BY198" s="46"/>
      <c r="BZ198" s="46"/>
      <c r="CA198" s="46"/>
      <c r="CB198" s="46"/>
      <c r="CC198" s="46"/>
      <c r="CD198" s="46"/>
      <c r="CE198" s="46"/>
      <c r="CF198" s="46"/>
      <c r="CG198" s="46"/>
      <c r="CH198" s="46"/>
      <c r="CI198" s="46"/>
    </row>
    <row r="199" spans="1:87" x14ac:dyDescent="0.3">
      <c r="A199" s="44">
        <v>205</v>
      </c>
      <c r="B199" s="54" t="s">
        <v>258</v>
      </c>
      <c r="C199" s="44">
        <v>2015</v>
      </c>
      <c r="D199" s="77">
        <v>1327.02</v>
      </c>
      <c r="E199" s="78">
        <v>6852012</v>
      </c>
      <c r="F199" s="78">
        <v>496824592</v>
      </c>
      <c r="G199" s="78">
        <v>503676604</v>
      </c>
      <c r="H199" s="78">
        <v>234712857</v>
      </c>
      <c r="I199" s="78">
        <v>5553913</v>
      </c>
      <c r="J199" s="78">
        <v>0</v>
      </c>
      <c r="K199" s="78">
        <v>245097499</v>
      </c>
      <c r="L199" s="78">
        <v>258579105</v>
      </c>
      <c r="M199" s="78">
        <v>54575141</v>
      </c>
      <c r="N199" s="78">
        <v>0</v>
      </c>
      <c r="O199" s="78">
        <v>313154246</v>
      </c>
      <c r="P199" s="78">
        <v>67369472</v>
      </c>
      <c r="Q199" s="78">
        <v>18295195</v>
      </c>
      <c r="R199" s="78">
        <v>164852703</v>
      </c>
      <c r="S199" s="78">
        <v>26681992</v>
      </c>
      <c r="T199" s="78">
        <v>1366099</v>
      </c>
      <c r="U199" s="78">
        <v>12720628</v>
      </c>
      <c r="V199" s="78">
        <v>1430104</v>
      </c>
      <c r="W199" s="78">
        <v>8469465</v>
      </c>
      <c r="X199" s="78">
        <v>3062993</v>
      </c>
      <c r="Y199" s="78">
        <v>298762</v>
      </c>
      <c r="Z199" s="78">
        <v>742303</v>
      </c>
      <c r="AA199" s="78">
        <v>4830729</v>
      </c>
      <c r="AB199" s="78">
        <v>5421500</v>
      </c>
      <c r="AC199" s="78">
        <v>310711216</v>
      </c>
      <c r="AD199" s="78">
        <v>2443030</v>
      </c>
      <c r="AE199" s="78">
        <v>1200</v>
      </c>
      <c r="AF199" s="78">
        <v>2444230</v>
      </c>
      <c r="AG199" s="78">
        <v>0</v>
      </c>
      <c r="AH199" s="78">
        <v>0</v>
      </c>
      <c r="AI199" s="78">
        <v>2444230</v>
      </c>
      <c r="AJ199" s="47"/>
      <c r="AK199" s="44">
        <v>205</v>
      </c>
      <c r="AL199" s="54" t="s">
        <v>258</v>
      </c>
      <c r="AM199" s="44">
        <v>2015</v>
      </c>
      <c r="AN199" s="89">
        <v>24216</v>
      </c>
      <c r="AO199" s="89">
        <v>170097</v>
      </c>
      <c r="AP199" s="89">
        <v>20729</v>
      </c>
      <c r="AQ199" s="89">
        <v>1.1681999999999999</v>
      </c>
      <c r="AR199" s="89">
        <v>2314</v>
      </c>
      <c r="AS199" s="89">
        <v>282</v>
      </c>
      <c r="AT199" s="89">
        <v>20</v>
      </c>
      <c r="AU199" s="89">
        <v>20</v>
      </c>
      <c r="AV199" s="89">
        <v>0</v>
      </c>
      <c r="AW199" s="89">
        <v>0</v>
      </c>
      <c r="AY199" s="44">
        <v>205</v>
      </c>
      <c r="AZ199" s="54" t="s">
        <v>258</v>
      </c>
      <c r="BA199" s="44">
        <v>6010</v>
      </c>
      <c r="BB199" s="44">
        <v>2015</v>
      </c>
      <c r="BC199" s="89">
        <v>0</v>
      </c>
      <c r="BD199"/>
      <c r="BE199" s="82"/>
      <c r="BF199" s="82"/>
      <c r="BG199" s="84"/>
      <c r="BH199" s="82"/>
      <c r="BI199" s="83"/>
      <c r="BK199" s="46"/>
      <c r="BL199" s="46"/>
      <c r="BM199" s="46"/>
      <c r="BN199" s="46"/>
      <c r="BO199" s="46"/>
      <c r="BP199" s="46"/>
      <c r="BQ199" s="46"/>
      <c r="BR199" s="46"/>
      <c r="BS199" s="46"/>
      <c r="BT199" s="46"/>
      <c r="BU199" s="46"/>
      <c r="BV199" s="46"/>
      <c r="BW199" s="46"/>
      <c r="BX199" s="46"/>
      <c r="BY199" s="46"/>
      <c r="BZ199" s="46"/>
      <c r="CA199" s="46"/>
      <c r="CB199" s="46"/>
      <c r="CC199" s="46"/>
      <c r="CD199" s="46"/>
      <c r="CE199" s="46"/>
      <c r="CF199" s="46"/>
      <c r="CG199" s="46"/>
      <c r="CH199" s="46"/>
      <c r="CI199" s="46"/>
    </row>
    <row r="200" spans="1:87" x14ac:dyDescent="0.3">
      <c r="A200" s="44">
        <v>206</v>
      </c>
      <c r="B200" s="45" t="s">
        <v>267</v>
      </c>
      <c r="C200" s="44">
        <v>2015</v>
      </c>
      <c r="D200" s="77">
        <v>169.48</v>
      </c>
      <c r="E200" s="78">
        <v>11401341</v>
      </c>
      <c r="F200" s="78">
        <v>72820165</v>
      </c>
      <c r="G200" s="78">
        <v>84221506</v>
      </c>
      <c r="H200" s="78">
        <v>39919498</v>
      </c>
      <c r="I200" s="78">
        <v>1098171</v>
      </c>
      <c r="J200" s="78">
        <v>309059</v>
      </c>
      <c r="K200" s="78">
        <v>43011010.670000002</v>
      </c>
      <c r="L200" s="78">
        <v>41210495.329999998</v>
      </c>
      <c r="M200" s="78">
        <v>1209782</v>
      </c>
      <c r="N200" s="78">
        <v>0</v>
      </c>
      <c r="O200" s="78">
        <v>42420277.329999998</v>
      </c>
      <c r="P200" s="78">
        <v>13191472</v>
      </c>
      <c r="Q200" s="78">
        <v>3524838</v>
      </c>
      <c r="R200" s="78">
        <v>2770713</v>
      </c>
      <c r="S200" s="78">
        <v>5551644</v>
      </c>
      <c r="T200" s="78">
        <v>572698</v>
      </c>
      <c r="U200" s="78">
        <v>11411215</v>
      </c>
      <c r="V200" s="78">
        <v>1057513</v>
      </c>
      <c r="W200" s="78">
        <v>479111</v>
      </c>
      <c r="X200" s="78">
        <v>243595</v>
      </c>
      <c r="Y200" s="78">
        <v>390091</v>
      </c>
      <c r="Z200" s="78">
        <v>3677</v>
      </c>
      <c r="AA200" s="78">
        <v>1684282.67</v>
      </c>
      <c r="AB200" s="78">
        <v>418588</v>
      </c>
      <c r="AC200" s="78">
        <v>39615155</v>
      </c>
      <c r="AD200" s="78">
        <v>2805122.33</v>
      </c>
      <c r="AE200" s="78">
        <v>17129</v>
      </c>
      <c r="AF200" s="78">
        <v>2822251.33</v>
      </c>
      <c r="AG200" s="78">
        <v>0</v>
      </c>
      <c r="AH200" s="78">
        <v>0</v>
      </c>
      <c r="AI200" s="78">
        <v>2822251.33</v>
      </c>
      <c r="AJ200" s="47"/>
      <c r="AK200" s="44">
        <v>206</v>
      </c>
      <c r="AL200" s="45" t="s">
        <v>267</v>
      </c>
      <c r="AM200" s="44">
        <v>2015</v>
      </c>
      <c r="AN200" s="89">
        <v>3056</v>
      </c>
      <c r="AO200" s="89">
        <v>16650</v>
      </c>
      <c r="AP200" s="89">
        <v>4965</v>
      </c>
      <c r="AQ200" s="89">
        <v>0.61550000000000005</v>
      </c>
      <c r="AR200" s="89">
        <v>2240</v>
      </c>
      <c r="AS200" s="89">
        <v>668</v>
      </c>
      <c r="AT200" s="89">
        <v>25</v>
      </c>
      <c r="AU200" s="89">
        <v>25</v>
      </c>
      <c r="AV200" s="89">
        <v>0</v>
      </c>
      <c r="AW200" s="89">
        <v>0</v>
      </c>
      <c r="AY200" s="44">
        <v>206</v>
      </c>
      <c r="AZ200" s="45" t="s">
        <v>267</v>
      </c>
      <c r="BA200" s="44">
        <v>6010</v>
      </c>
      <c r="BB200" s="44">
        <v>2015</v>
      </c>
      <c r="BC200" s="89">
        <v>0</v>
      </c>
      <c r="BD200"/>
      <c r="BE200" s="82"/>
      <c r="BF200" s="82"/>
      <c r="BG200" s="84"/>
      <c r="BH200" s="82"/>
      <c r="BI200" s="83"/>
      <c r="BK200" s="46"/>
      <c r="BL200" s="46"/>
      <c r="BM200" s="46"/>
      <c r="BN200" s="46"/>
      <c r="BO200" s="46"/>
      <c r="BP200" s="46"/>
      <c r="BQ200" s="46"/>
      <c r="BR200" s="46"/>
      <c r="BS200" s="46"/>
      <c r="BT200" s="46"/>
      <c r="BU200" s="46"/>
      <c r="BV200" s="46"/>
      <c r="BW200" s="46"/>
      <c r="BX200" s="46"/>
      <c r="BY200" s="46"/>
      <c r="BZ200" s="46"/>
      <c r="CA200" s="46"/>
      <c r="CB200" s="46"/>
      <c r="CC200" s="46"/>
      <c r="CD200" s="46"/>
      <c r="CE200" s="46"/>
      <c r="CF200" s="46"/>
      <c r="CG200" s="46"/>
      <c r="CH200" s="46"/>
      <c r="CI200" s="46"/>
    </row>
    <row r="201" spans="1:87" x14ac:dyDescent="0.3">
      <c r="A201" s="44">
        <v>207</v>
      </c>
      <c r="B201" s="45" t="s">
        <v>306</v>
      </c>
      <c r="C201" s="44">
        <v>2015</v>
      </c>
      <c r="D201" s="77">
        <v>1514.69</v>
      </c>
      <c r="E201" s="78">
        <v>287452629</v>
      </c>
      <c r="F201" s="78">
        <v>626341882</v>
      </c>
      <c r="G201" s="78">
        <v>913794511</v>
      </c>
      <c r="H201" s="78">
        <v>612497707</v>
      </c>
      <c r="I201" s="78">
        <v>4794499</v>
      </c>
      <c r="J201" s="78">
        <v>0</v>
      </c>
      <c r="K201" s="78">
        <v>626190456.44000006</v>
      </c>
      <c r="L201" s="78">
        <v>287604054.56</v>
      </c>
      <c r="M201" s="78">
        <v>0</v>
      </c>
      <c r="N201" s="78">
        <v>19695330</v>
      </c>
      <c r="O201" s="78">
        <v>307299384.56</v>
      </c>
      <c r="P201" s="78">
        <v>123121690</v>
      </c>
      <c r="Q201" s="78">
        <v>26689865</v>
      </c>
      <c r="R201" s="78">
        <v>21307674</v>
      </c>
      <c r="S201" s="78">
        <v>43926870</v>
      </c>
      <c r="T201" s="78">
        <v>2893236</v>
      </c>
      <c r="U201" s="78">
        <v>40648282</v>
      </c>
      <c r="V201" s="78">
        <v>14897489</v>
      </c>
      <c r="W201" s="78">
        <v>8151506</v>
      </c>
      <c r="X201" s="78">
        <v>3159316</v>
      </c>
      <c r="Y201" s="78">
        <v>1915247</v>
      </c>
      <c r="Z201" s="78">
        <v>6184343</v>
      </c>
      <c r="AA201" s="78">
        <v>8898250.4399999995</v>
      </c>
      <c r="AB201" s="78">
        <v>4280825</v>
      </c>
      <c r="AC201" s="78">
        <v>297176343</v>
      </c>
      <c r="AD201" s="78">
        <v>10123041.560000001</v>
      </c>
      <c r="AE201" s="78">
        <v>1913178</v>
      </c>
      <c r="AF201" s="78">
        <v>12036219.560000001</v>
      </c>
      <c r="AG201" s="78">
        <v>0</v>
      </c>
      <c r="AH201" s="78">
        <v>0</v>
      </c>
      <c r="AI201" s="78">
        <v>12036219.560000001</v>
      </c>
      <c r="AJ201" s="47"/>
      <c r="AK201" s="44">
        <v>207</v>
      </c>
      <c r="AL201" s="45" t="s">
        <v>306</v>
      </c>
      <c r="AM201" s="44">
        <v>2015</v>
      </c>
      <c r="AN201" s="89">
        <v>19905</v>
      </c>
      <c r="AO201" s="89">
        <v>91563</v>
      </c>
      <c r="AP201" s="89">
        <v>21073</v>
      </c>
      <c r="AQ201" s="89">
        <v>0.80659999999999998</v>
      </c>
      <c r="AR201" s="89">
        <v>28803</v>
      </c>
      <c r="AS201" s="89">
        <v>6629</v>
      </c>
      <c r="AT201" s="89">
        <v>137</v>
      </c>
      <c r="AU201" s="89">
        <v>137</v>
      </c>
      <c r="AV201" s="89">
        <v>0</v>
      </c>
      <c r="AW201" s="89">
        <v>0</v>
      </c>
      <c r="AY201" s="44">
        <v>207</v>
      </c>
      <c r="AZ201" s="45" t="s">
        <v>306</v>
      </c>
      <c r="BA201" s="44">
        <v>6010</v>
      </c>
      <c r="BB201" s="44">
        <v>2015</v>
      </c>
      <c r="BC201" s="89">
        <v>0</v>
      </c>
      <c r="BD201"/>
      <c r="BE201" s="82"/>
      <c r="BF201" s="82"/>
      <c r="BG201" s="84"/>
      <c r="BH201" s="82"/>
      <c r="BI201" s="83"/>
      <c r="BK201" s="46"/>
      <c r="BL201" s="46"/>
      <c r="BM201" s="46"/>
      <c r="BN201" s="46"/>
      <c r="BO201" s="46"/>
      <c r="BP201" s="46"/>
      <c r="BQ201" s="46"/>
      <c r="BR201" s="46"/>
      <c r="BS201" s="46"/>
      <c r="BT201" s="46"/>
      <c r="BU201" s="46"/>
      <c r="BV201" s="46"/>
      <c r="BW201" s="46"/>
      <c r="BX201" s="46"/>
      <c r="BY201" s="46"/>
      <c r="BZ201" s="46"/>
      <c r="CA201" s="46"/>
      <c r="CB201" s="46"/>
      <c r="CC201" s="46"/>
      <c r="CD201" s="46"/>
      <c r="CE201" s="46"/>
      <c r="CF201" s="46"/>
      <c r="CG201" s="46"/>
      <c r="CH201" s="46"/>
      <c r="CI201" s="46"/>
    </row>
    <row r="202" spans="1:87" x14ac:dyDescent="0.3">
      <c r="A202" s="44">
        <v>208</v>
      </c>
      <c r="B202" s="54" t="s">
        <v>236</v>
      </c>
      <c r="C202" s="44">
        <v>2015</v>
      </c>
      <c r="D202" s="77">
        <v>1672.69</v>
      </c>
      <c r="E202" s="78">
        <v>450759156</v>
      </c>
      <c r="F202" s="78">
        <v>295129002</v>
      </c>
      <c r="G202" s="78">
        <v>745888158</v>
      </c>
      <c r="H202" s="78">
        <v>449285027</v>
      </c>
      <c r="I202" s="78">
        <v>12966543</v>
      </c>
      <c r="J202" s="78">
        <v>0</v>
      </c>
      <c r="K202" s="78">
        <v>468760884</v>
      </c>
      <c r="L202" s="78">
        <v>277127274</v>
      </c>
      <c r="M202" s="78">
        <v>9842792</v>
      </c>
      <c r="N202" s="78">
        <v>0</v>
      </c>
      <c r="O202" s="78">
        <v>286970066</v>
      </c>
      <c r="P202" s="78">
        <v>133840108</v>
      </c>
      <c r="Q202" s="78">
        <v>32488930</v>
      </c>
      <c r="R202" s="78">
        <v>4753965</v>
      </c>
      <c r="S202" s="78">
        <v>34254414</v>
      </c>
      <c r="T202" s="78">
        <v>1996732</v>
      </c>
      <c r="U202" s="78">
        <v>16125604</v>
      </c>
      <c r="V202" s="78">
        <v>14547853</v>
      </c>
      <c r="W202" s="78">
        <v>529221</v>
      </c>
      <c r="X202" s="78">
        <v>2304376</v>
      </c>
      <c r="Y202" s="78">
        <v>10487378</v>
      </c>
      <c r="Z202" s="78">
        <v>0</v>
      </c>
      <c r="AA202" s="78">
        <v>6509314</v>
      </c>
      <c r="AB202" s="78">
        <v>2739671</v>
      </c>
      <c r="AC202" s="78">
        <v>254068252</v>
      </c>
      <c r="AD202" s="78">
        <v>32901814</v>
      </c>
      <c r="AE202" s="78">
        <v>5007520</v>
      </c>
      <c r="AF202" s="78">
        <v>37909334</v>
      </c>
      <c r="AG202" s="78">
        <v>0</v>
      </c>
      <c r="AH202" s="78">
        <v>0</v>
      </c>
      <c r="AI202" s="78">
        <v>37909334</v>
      </c>
      <c r="AJ202" s="47"/>
      <c r="AK202" s="44">
        <v>208</v>
      </c>
      <c r="AL202" s="54" t="s">
        <v>236</v>
      </c>
      <c r="AM202" s="44">
        <v>2015</v>
      </c>
      <c r="AN202" s="89">
        <v>23709</v>
      </c>
      <c r="AO202" s="89">
        <v>90067</v>
      </c>
      <c r="AP202" s="89">
        <v>25217</v>
      </c>
      <c r="AQ202" s="89">
        <v>0.77180000000000004</v>
      </c>
      <c r="AR202" s="89">
        <v>54430</v>
      </c>
      <c r="AS202" s="89">
        <v>15239</v>
      </c>
      <c r="AT202" s="89">
        <v>220</v>
      </c>
      <c r="AU202" s="89">
        <v>215</v>
      </c>
      <c r="AV202" s="89">
        <v>0</v>
      </c>
      <c r="AW202" s="89">
        <v>0</v>
      </c>
      <c r="AY202" s="44">
        <v>208</v>
      </c>
      <c r="AZ202" s="54" t="s">
        <v>236</v>
      </c>
      <c r="BA202" s="44">
        <v>6010</v>
      </c>
      <c r="BB202" s="44">
        <v>2015</v>
      </c>
      <c r="BC202" s="89">
        <v>11826</v>
      </c>
      <c r="BD202"/>
      <c r="BE202" s="82"/>
      <c r="BF202" s="82"/>
      <c r="BG202" s="84"/>
      <c r="BH202" s="82"/>
      <c r="BI202" s="83"/>
      <c r="BK202" s="46"/>
      <c r="BL202" s="46"/>
      <c r="BM202" s="46"/>
      <c r="BN202" s="46"/>
      <c r="BO202" s="46"/>
      <c r="BP202" s="46"/>
      <c r="BQ202" s="46"/>
      <c r="BR202" s="46"/>
      <c r="BS202" s="46"/>
      <c r="BT202" s="46"/>
      <c r="BU202" s="46"/>
      <c r="BV202" s="46"/>
      <c r="BW202" s="46"/>
      <c r="BX202" s="46"/>
      <c r="BY202" s="46"/>
      <c r="BZ202" s="46"/>
      <c r="CA202" s="46"/>
      <c r="CB202" s="46"/>
      <c r="CC202" s="46"/>
      <c r="CD202" s="46"/>
      <c r="CE202" s="46"/>
      <c r="CF202" s="46"/>
      <c r="CG202" s="46"/>
      <c r="CH202" s="46"/>
      <c r="CI202" s="46"/>
    </row>
    <row r="203" spans="1:87" x14ac:dyDescent="0.3">
      <c r="A203" s="44">
        <v>209</v>
      </c>
      <c r="B203" s="45" t="s">
        <v>291</v>
      </c>
      <c r="C203" s="44">
        <v>2015</v>
      </c>
      <c r="D203" s="77">
        <v>513.25</v>
      </c>
      <c r="E203" s="78">
        <v>275429838</v>
      </c>
      <c r="F203" s="78">
        <v>293116441</v>
      </c>
      <c r="G203" s="78">
        <v>568546279</v>
      </c>
      <c r="H203" s="78">
        <v>429206324</v>
      </c>
      <c r="I203" s="78">
        <v>2216296</v>
      </c>
      <c r="J203" s="78">
        <v>4232612</v>
      </c>
      <c r="K203" s="78">
        <v>439482835</v>
      </c>
      <c r="L203" s="78">
        <v>129063444</v>
      </c>
      <c r="M203" s="78">
        <v>5685505</v>
      </c>
      <c r="N203" s="78">
        <v>0</v>
      </c>
      <c r="O203" s="78">
        <v>134748949</v>
      </c>
      <c r="P203" s="78">
        <v>39489970</v>
      </c>
      <c r="Q203" s="78">
        <v>9994038</v>
      </c>
      <c r="R203" s="78">
        <v>2604554</v>
      </c>
      <c r="S203" s="78">
        <v>22644197</v>
      </c>
      <c r="T203" s="78">
        <v>1351083</v>
      </c>
      <c r="U203" s="78">
        <v>13002542</v>
      </c>
      <c r="V203" s="78">
        <v>9085954</v>
      </c>
      <c r="W203" s="78">
        <v>1927134</v>
      </c>
      <c r="X203" s="78">
        <v>868870</v>
      </c>
      <c r="Y203" s="78">
        <v>3259294</v>
      </c>
      <c r="Z203" s="78">
        <v>3439603</v>
      </c>
      <c r="AA203" s="78">
        <v>3827603</v>
      </c>
      <c r="AB203" s="78">
        <v>3688385</v>
      </c>
      <c r="AC203" s="78">
        <v>111355624</v>
      </c>
      <c r="AD203" s="78">
        <v>23393325</v>
      </c>
      <c r="AE203" s="78">
        <v>436013</v>
      </c>
      <c r="AF203" s="78">
        <v>23829338</v>
      </c>
      <c r="AG203" s="78">
        <v>0</v>
      </c>
      <c r="AH203" s="78">
        <v>0</v>
      </c>
      <c r="AI203" s="78">
        <v>23829338</v>
      </c>
      <c r="AJ203" s="47"/>
      <c r="AK203" s="44">
        <v>209</v>
      </c>
      <c r="AL203" s="45" t="s">
        <v>291</v>
      </c>
      <c r="AM203" s="44">
        <v>2015</v>
      </c>
      <c r="AN203" s="89">
        <v>10979</v>
      </c>
      <c r="AO203" s="89">
        <v>46538</v>
      </c>
      <c r="AP203" s="89">
        <v>11025</v>
      </c>
      <c r="AQ203" s="89">
        <v>0.99580000000000002</v>
      </c>
      <c r="AR203" s="89">
        <v>22545</v>
      </c>
      <c r="AS203" s="89">
        <v>5341</v>
      </c>
      <c r="AT203" s="89">
        <v>80</v>
      </c>
      <c r="AU203" s="89">
        <v>80</v>
      </c>
      <c r="AV203" s="89">
        <v>0</v>
      </c>
      <c r="AW203" s="89">
        <v>0</v>
      </c>
      <c r="AY203" s="44">
        <v>209</v>
      </c>
      <c r="AZ203" s="45" t="s">
        <v>291</v>
      </c>
      <c r="BA203" s="44">
        <v>6010</v>
      </c>
      <c r="BB203" s="44">
        <v>2015</v>
      </c>
      <c r="BC203" s="89">
        <v>4883</v>
      </c>
      <c r="BD203"/>
      <c r="BE203" s="82"/>
      <c r="BF203" s="82"/>
      <c r="BG203" s="84"/>
      <c r="BH203" s="82"/>
      <c r="BI203" s="83"/>
      <c r="BK203" s="46"/>
      <c r="BL203" s="46"/>
      <c r="BM203" s="46"/>
      <c r="BN203" s="46"/>
      <c r="BO203" s="46"/>
      <c r="BP203" s="46"/>
      <c r="BQ203" s="46"/>
      <c r="BR203" s="46"/>
      <c r="BS203" s="46"/>
      <c r="BT203" s="46"/>
      <c r="BU203" s="46"/>
      <c r="BV203" s="46"/>
      <c r="BW203" s="46"/>
      <c r="BX203" s="46"/>
      <c r="BY203" s="46"/>
      <c r="BZ203" s="46"/>
      <c r="CA203" s="46"/>
      <c r="CB203" s="46"/>
      <c r="CC203" s="46"/>
      <c r="CD203" s="46"/>
      <c r="CE203" s="46"/>
      <c r="CF203" s="46"/>
      <c r="CG203" s="46"/>
      <c r="CH203" s="46"/>
      <c r="CI203" s="46"/>
    </row>
    <row r="204" spans="1:87" x14ac:dyDescent="0.3">
      <c r="A204" s="44">
        <v>210</v>
      </c>
      <c r="B204" s="45" t="s">
        <v>292</v>
      </c>
      <c r="C204" s="44">
        <v>2015</v>
      </c>
      <c r="D204" s="77">
        <v>621</v>
      </c>
      <c r="E204" s="78">
        <v>254718400</v>
      </c>
      <c r="F204" s="78">
        <v>258949150</v>
      </c>
      <c r="G204" s="78">
        <v>513667550</v>
      </c>
      <c r="H204" s="78">
        <v>331051768</v>
      </c>
      <c r="I204" s="78">
        <v>3834146</v>
      </c>
      <c r="J204" s="78">
        <v>0</v>
      </c>
      <c r="K204" s="78">
        <v>337536153</v>
      </c>
      <c r="L204" s="78">
        <v>176131397</v>
      </c>
      <c r="M204" s="78">
        <v>12497320</v>
      </c>
      <c r="N204" s="78">
        <v>0</v>
      </c>
      <c r="O204" s="78">
        <v>188628717</v>
      </c>
      <c r="P204" s="78">
        <v>52731433</v>
      </c>
      <c r="Q204" s="78">
        <v>3624963</v>
      </c>
      <c r="R204" s="78">
        <v>4961736</v>
      </c>
      <c r="S204" s="78">
        <v>27905655</v>
      </c>
      <c r="T204" s="78">
        <v>1637330</v>
      </c>
      <c r="U204" s="78">
        <v>10055212</v>
      </c>
      <c r="V204" s="78">
        <v>24114019</v>
      </c>
      <c r="W204" s="78">
        <v>2477696</v>
      </c>
      <c r="X204" s="78">
        <v>4274</v>
      </c>
      <c r="Y204" s="78">
        <v>3779442</v>
      </c>
      <c r="Z204" s="78">
        <v>13766836</v>
      </c>
      <c r="AA204" s="78">
        <v>2650239</v>
      </c>
      <c r="AB204" s="78">
        <v>57503822</v>
      </c>
      <c r="AC204" s="78">
        <v>202562418</v>
      </c>
      <c r="AD204" s="78">
        <v>-13933701</v>
      </c>
      <c r="AE204" s="78">
        <v>0</v>
      </c>
      <c r="AF204" s="78">
        <v>-13933701</v>
      </c>
      <c r="AG204" s="78">
        <v>0</v>
      </c>
      <c r="AH204" s="78">
        <v>0</v>
      </c>
      <c r="AI204" s="78">
        <v>-13933701</v>
      </c>
      <c r="AJ204" s="47"/>
      <c r="AK204" s="44">
        <v>210</v>
      </c>
      <c r="AL204" s="45" t="s">
        <v>292</v>
      </c>
      <c r="AM204" s="44">
        <v>2015</v>
      </c>
      <c r="AN204" s="89">
        <v>13006</v>
      </c>
      <c r="AO204" s="89">
        <v>34028</v>
      </c>
      <c r="AP204" s="89">
        <v>13249</v>
      </c>
      <c r="AQ204" s="89">
        <v>0.82969999999999999</v>
      </c>
      <c r="AR204" s="89">
        <v>16874</v>
      </c>
      <c r="AS204" s="89">
        <v>6570</v>
      </c>
      <c r="AT204" s="89">
        <v>80</v>
      </c>
      <c r="AU204" s="89">
        <v>80</v>
      </c>
      <c r="AV204" s="89">
        <v>0</v>
      </c>
      <c r="AW204" s="89">
        <v>0</v>
      </c>
      <c r="AY204" s="44">
        <v>210</v>
      </c>
      <c r="AZ204" s="45" t="s">
        <v>292</v>
      </c>
      <c r="BA204" s="44">
        <v>6010</v>
      </c>
      <c r="BB204" s="44">
        <v>2015</v>
      </c>
      <c r="BC204" s="89">
        <v>5610</v>
      </c>
      <c r="BD204"/>
      <c r="BE204" s="82"/>
      <c r="BF204" s="82"/>
      <c r="BG204" s="84"/>
      <c r="BH204" s="82"/>
      <c r="BI204" s="83"/>
      <c r="BK204" s="46"/>
      <c r="BL204" s="46"/>
      <c r="BM204" s="46"/>
      <c r="BN204" s="46"/>
      <c r="BO204" s="46"/>
      <c r="BP204" s="46"/>
      <c r="BQ204" s="46"/>
      <c r="BR204" s="46"/>
      <c r="BS204" s="46"/>
      <c r="BT204" s="46"/>
      <c r="BU204" s="46"/>
      <c r="BV204" s="46"/>
      <c r="BW204" s="46"/>
      <c r="BX204" s="46"/>
      <c r="BY204" s="46"/>
      <c r="BZ204" s="46"/>
      <c r="CA204" s="46"/>
      <c r="CB204" s="46"/>
      <c r="CC204" s="46"/>
      <c r="CD204" s="46"/>
      <c r="CE204" s="46"/>
      <c r="CF204" s="46"/>
      <c r="CG204" s="46"/>
      <c r="CH204" s="46"/>
      <c r="CI204" s="46"/>
    </row>
    <row r="205" spans="1:87" x14ac:dyDescent="0.3">
      <c r="A205" s="44">
        <v>211</v>
      </c>
      <c r="B205" s="45" t="s">
        <v>265</v>
      </c>
      <c r="C205" s="44">
        <v>2015</v>
      </c>
      <c r="D205" s="77">
        <v>46.17</v>
      </c>
      <c r="E205" s="78">
        <v>948821</v>
      </c>
      <c r="F205" s="78">
        <v>17817647</v>
      </c>
      <c r="G205" s="78">
        <v>18766468</v>
      </c>
      <c r="H205" s="78">
        <v>3442168</v>
      </c>
      <c r="I205" s="78">
        <v>140745</v>
      </c>
      <c r="J205" s="78">
        <v>837981</v>
      </c>
      <c r="K205" s="78">
        <v>4741415.8499999996</v>
      </c>
      <c r="L205" s="78">
        <v>14025052.15</v>
      </c>
      <c r="M205" s="78">
        <v>1569135</v>
      </c>
      <c r="N205" s="78">
        <v>0</v>
      </c>
      <c r="O205" s="78">
        <v>15594187.15</v>
      </c>
      <c r="P205" s="78">
        <v>4938752</v>
      </c>
      <c r="Q205" s="78">
        <v>1062541</v>
      </c>
      <c r="R205" s="78">
        <v>154797</v>
      </c>
      <c r="S205" s="78">
        <v>1934137</v>
      </c>
      <c r="T205" s="78">
        <v>132103</v>
      </c>
      <c r="U205" s="78">
        <v>3979648</v>
      </c>
      <c r="V205" s="78">
        <v>1923381</v>
      </c>
      <c r="W205" s="78">
        <v>53755</v>
      </c>
      <c r="X205" s="78">
        <v>55048</v>
      </c>
      <c r="Y205" s="78">
        <v>91390</v>
      </c>
      <c r="Z205" s="78">
        <v>433418</v>
      </c>
      <c r="AA205" s="78">
        <v>320521.84999999998</v>
      </c>
      <c r="AB205" s="78">
        <v>389979</v>
      </c>
      <c r="AC205" s="78">
        <v>15148949</v>
      </c>
      <c r="AD205" s="78">
        <v>445238.15</v>
      </c>
      <c r="AE205" s="78">
        <v>0</v>
      </c>
      <c r="AF205" s="78">
        <v>445238.15</v>
      </c>
      <c r="AG205" s="78">
        <v>0</v>
      </c>
      <c r="AH205" s="78">
        <v>0</v>
      </c>
      <c r="AI205" s="78">
        <v>445238.15</v>
      </c>
      <c r="AJ205" s="47"/>
      <c r="AK205" s="44">
        <v>211</v>
      </c>
      <c r="AL205" s="45" t="s">
        <v>265</v>
      </c>
      <c r="AM205" s="44">
        <v>2015</v>
      </c>
      <c r="AN205" s="89">
        <v>1050</v>
      </c>
      <c r="AO205" s="89">
        <v>4094</v>
      </c>
      <c r="AP205" s="89">
        <v>1681</v>
      </c>
      <c r="AQ205" s="89">
        <v>0.62460000000000004</v>
      </c>
      <c r="AR205" s="89">
        <v>207</v>
      </c>
      <c r="AS205" s="89">
        <v>85</v>
      </c>
      <c r="AT205" s="89">
        <v>10</v>
      </c>
      <c r="AU205" s="89">
        <v>10</v>
      </c>
      <c r="AV205" s="89">
        <v>0</v>
      </c>
      <c r="AW205" s="89">
        <v>0</v>
      </c>
      <c r="AY205" s="44">
        <v>211</v>
      </c>
      <c r="AZ205" s="45" t="s">
        <v>265</v>
      </c>
      <c r="BA205" s="44">
        <v>6010</v>
      </c>
      <c r="BB205" s="44">
        <v>2015</v>
      </c>
      <c r="BC205" s="89">
        <v>0</v>
      </c>
      <c r="BD205"/>
      <c r="BE205" s="82"/>
      <c r="BF205" s="82"/>
      <c r="BG205" s="84"/>
      <c r="BH205" s="82"/>
      <c r="BI205" s="83"/>
      <c r="BK205" s="46"/>
      <c r="BL205" s="46"/>
      <c r="BM205" s="46"/>
      <c r="BN205" s="46"/>
      <c r="BO205" s="46"/>
      <c r="BP205" s="46"/>
      <c r="BQ205" s="46"/>
      <c r="BR205" s="46"/>
      <c r="BS205" s="46"/>
      <c r="BT205" s="46"/>
      <c r="BU205" s="46"/>
      <c r="BV205" s="46"/>
      <c r="BW205" s="46"/>
      <c r="BX205" s="46"/>
      <c r="BY205" s="46"/>
      <c r="BZ205" s="46"/>
      <c r="CA205" s="46"/>
      <c r="CB205" s="46"/>
      <c r="CC205" s="46"/>
      <c r="CD205" s="46"/>
      <c r="CE205" s="46"/>
      <c r="CF205" s="46"/>
      <c r="CG205" s="46"/>
      <c r="CH205" s="46"/>
      <c r="CI205" s="46"/>
    </row>
    <row r="206" spans="1:87" x14ac:dyDescent="0.3">
      <c r="A206" s="44">
        <v>904</v>
      </c>
      <c r="B206" s="45" t="s">
        <v>195</v>
      </c>
      <c r="C206" s="44">
        <v>2015</v>
      </c>
      <c r="D206" s="77">
        <v>302.22000000000003</v>
      </c>
      <c r="E206" s="78">
        <v>133326388</v>
      </c>
      <c r="F206" s="78">
        <v>2390750</v>
      </c>
      <c r="G206" s="78">
        <v>135717138</v>
      </c>
      <c r="H206" s="78">
        <v>90525401</v>
      </c>
      <c r="I206" s="78">
        <v>797076</v>
      </c>
      <c r="J206" s="78">
        <v>844008</v>
      </c>
      <c r="K206" s="78">
        <v>92561633</v>
      </c>
      <c r="L206" s="78">
        <v>43155505</v>
      </c>
      <c r="M206" s="78">
        <v>9036061</v>
      </c>
      <c r="N206" s="78">
        <v>0</v>
      </c>
      <c r="O206" s="78">
        <v>52191566</v>
      </c>
      <c r="P206" s="78">
        <v>17188706</v>
      </c>
      <c r="Q206" s="78">
        <v>3570037</v>
      </c>
      <c r="R206" s="78">
        <v>4350779</v>
      </c>
      <c r="S206" s="78">
        <v>1914437</v>
      </c>
      <c r="T206" s="78">
        <v>411815</v>
      </c>
      <c r="U206" s="78">
        <v>1929934</v>
      </c>
      <c r="V206" s="78">
        <v>1165097</v>
      </c>
      <c r="W206" s="78">
        <v>734580</v>
      </c>
      <c r="X206" s="78">
        <v>316445</v>
      </c>
      <c r="Y206" s="78">
        <v>1196110</v>
      </c>
      <c r="Z206" s="78">
        <v>0</v>
      </c>
      <c r="AA206" s="78">
        <v>395148</v>
      </c>
      <c r="AB206" s="78">
        <v>13838179</v>
      </c>
      <c r="AC206" s="78">
        <v>46616119</v>
      </c>
      <c r="AD206" s="78">
        <v>5575447</v>
      </c>
      <c r="AE206" s="78">
        <v>0</v>
      </c>
      <c r="AF206" s="78">
        <v>5575447</v>
      </c>
      <c r="AG206" s="78">
        <v>0</v>
      </c>
      <c r="AH206" s="78">
        <v>0</v>
      </c>
      <c r="AI206" s="78">
        <v>5575447</v>
      </c>
      <c r="AJ206" s="47"/>
      <c r="AK206" s="44">
        <v>904</v>
      </c>
      <c r="AL206" s="45" t="s">
        <v>195</v>
      </c>
      <c r="AM206" s="44">
        <v>2015</v>
      </c>
      <c r="AN206" s="89">
        <v>3639</v>
      </c>
      <c r="AO206" s="89">
        <v>45385</v>
      </c>
      <c r="AP206" s="89">
        <v>4733</v>
      </c>
      <c r="AQ206" s="89">
        <v>0.7107</v>
      </c>
      <c r="AR206" s="89">
        <v>44586</v>
      </c>
      <c r="AS206" s="89">
        <v>4650</v>
      </c>
      <c r="AT206" s="89">
        <v>157</v>
      </c>
      <c r="AU206" s="89">
        <v>157</v>
      </c>
      <c r="AV206" s="89">
        <v>0</v>
      </c>
      <c r="AW206" s="89">
        <v>12</v>
      </c>
      <c r="AY206" s="44">
        <v>904</v>
      </c>
      <c r="AZ206" s="45" t="s">
        <v>195</v>
      </c>
      <c r="BA206" s="44">
        <v>6010</v>
      </c>
      <c r="BB206" s="44">
        <v>2015</v>
      </c>
      <c r="BC206" s="89">
        <v>0</v>
      </c>
      <c r="BD206"/>
      <c r="BE206" s="82"/>
      <c r="BF206" s="82"/>
      <c r="BG206" s="84"/>
      <c r="BH206" s="82"/>
      <c r="BI206" s="83"/>
      <c r="BK206" s="46"/>
      <c r="BL206" s="46"/>
      <c r="BM206" s="46"/>
      <c r="BN206" s="46"/>
      <c r="BO206" s="46"/>
      <c r="BP206" s="46"/>
      <c r="BQ206" s="46"/>
      <c r="BR206" s="46"/>
      <c r="BS206" s="46"/>
      <c r="BT206" s="46"/>
      <c r="BU206" s="46"/>
      <c r="BV206" s="46"/>
      <c r="BW206" s="46"/>
      <c r="BX206" s="46"/>
      <c r="BY206" s="46"/>
      <c r="BZ206" s="46"/>
      <c r="CA206" s="46"/>
      <c r="CB206" s="46"/>
      <c r="CC206" s="46"/>
      <c r="CD206" s="46"/>
      <c r="CE206" s="46"/>
      <c r="CF206" s="46"/>
      <c r="CG206" s="46"/>
      <c r="CH206" s="46"/>
      <c r="CI206" s="46"/>
    </row>
    <row r="207" spans="1:87" x14ac:dyDescent="0.3">
      <c r="A207" s="64">
        <v>915</v>
      </c>
      <c r="B207" t="s">
        <v>210</v>
      </c>
      <c r="C207" s="44">
        <v>2015</v>
      </c>
      <c r="D207" s="59">
        <v>138.19999999999999</v>
      </c>
      <c r="E207" s="60">
        <v>16159885</v>
      </c>
      <c r="F207" s="60">
        <v>18092871</v>
      </c>
      <c r="G207" s="60">
        <v>34252756</v>
      </c>
      <c r="H207" s="60">
        <v>17271000</v>
      </c>
      <c r="I207" s="60">
        <v>173932</v>
      </c>
      <c r="J207" s="60">
        <v>165260</v>
      </c>
      <c r="K207" s="60">
        <v>17564104</v>
      </c>
      <c r="L207" s="60">
        <v>16688652</v>
      </c>
      <c r="M207" s="60">
        <v>249207</v>
      </c>
      <c r="N207" s="60">
        <v>0</v>
      </c>
      <c r="O207" s="60">
        <v>16937859</v>
      </c>
      <c r="P207" s="60">
        <v>8640173</v>
      </c>
      <c r="Q207" s="60">
        <v>2723427</v>
      </c>
      <c r="R207" s="60">
        <v>127140</v>
      </c>
      <c r="S207" s="60">
        <v>141560</v>
      </c>
      <c r="T207" s="60">
        <v>131941</v>
      </c>
      <c r="U207" s="60">
        <v>630324</v>
      </c>
      <c r="V207" s="60">
        <v>314317</v>
      </c>
      <c r="W207" s="60">
        <v>67882</v>
      </c>
      <c r="X207" s="60">
        <v>21096</v>
      </c>
      <c r="Y207" s="60">
        <v>216080</v>
      </c>
      <c r="Z207" s="60">
        <v>0</v>
      </c>
      <c r="AA207" s="60">
        <v>-46088</v>
      </c>
      <c r="AB207" s="60">
        <v>4158512</v>
      </c>
      <c r="AC207" s="60">
        <v>17172452</v>
      </c>
      <c r="AD207" s="60">
        <v>-234593</v>
      </c>
      <c r="AE207" s="60">
        <v>164116</v>
      </c>
      <c r="AF207" s="60">
        <v>-70477</v>
      </c>
      <c r="AG207" s="60">
        <v>0</v>
      </c>
      <c r="AH207" s="60">
        <v>0</v>
      </c>
      <c r="AI207" s="60">
        <v>-70477</v>
      </c>
      <c r="AK207" s="68">
        <v>915</v>
      </c>
      <c r="AL207" s="69" t="s">
        <v>210</v>
      </c>
      <c r="AM207" s="44">
        <v>2015</v>
      </c>
      <c r="AN207" s="60">
        <v>845</v>
      </c>
      <c r="AO207" s="60">
        <v>11819</v>
      </c>
      <c r="AP207" s="60">
        <v>1210</v>
      </c>
      <c r="AQ207" s="70">
        <v>0.69850000000000001</v>
      </c>
      <c r="AR207" s="60">
        <v>5576</v>
      </c>
      <c r="AS207" s="60">
        <v>571</v>
      </c>
      <c r="AT207" s="60">
        <v>32</v>
      </c>
      <c r="AU207" s="60">
        <v>20</v>
      </c>
      <c r="AV207" s="60">
        <v>0</v>
      </c>
      <c r="AW207" s="60">
        <v>0</v>
      </c>
      <c r="AY207" s="44">
        <v>915</v>
      </c>
      <c r="AZ207" s="45" t="s">
        <v>210</v>
      </c>
      <c r="BA207" s="44">
        <v>6010</v>
      </c>
      <c r="BB207" s="44">
        <v>2015</v>
      </c>
      <c r="BC207" s="89">
        <v>0</v>
      </c>
    </row>
    <row r="208" spans="1:87" x14ac:dyDescent="0.3">
      <c r="A208" s="64">
        <v>919</v>
      </c>
      <c r="B208" s="37" t="s">
        <v>250</v>
      </c>
      <c r="C208" s="44">
        <v>2015</v>
      </c>
      <c r="D208" s="59">
        <v>95.75</v>
      </c>
      <c r="E208" s="60">
        <v>19147898</v>
      </c>
      <c r="F208" s="60">
        <v>0</v>
      </c>
      <c r="G208" s="60">
        <v>19147898</v>
      </c>
      <c r="H208" s="60">
        <v>6584391</v>
      </c>
      <c r="I208" s="60">
        <v>604020</v>
      </c>
      <c r="J208" s="60">
        <v>0</v>
      </c>
      <c r="K208" s="60">
        <v>7188411</v>
      </c>
      <c r="L208" s="60">
        <v>11959487</v>
      </c>
      <c r="M208" s="60">
        <v>12532</v>
      </c>
      <c r="N208" s="60">
        <v>0</v>
      </c>
      <c r="O208" s="60">
        <v>11972019</v>
      </c>
      <c r="P208" s="60">
        <v>6344426</v>
      </c>
      <c r="Q208" s="60">
        <v>609568</v>
      </c>
      <c r="R208" s="60">
        <v>204129</v>
      </c>
      <c r="S208" s="60">
        <v>563995</v>
      </c>
      <c r="T208" s="60">
        <v>79910</v>
      </c>
      <c r="U208" s="60">
        <v>220078</v>
      </c>
      <c r="V208" s="60">
        <v>478633</v>
      </c>
      <c r="W208" s="60">
        <v>5947</v>
      </c>
      <c r="X208" s="60">
        <v>83880</v>
      </c>
      <c r="Y208" s="60">
        <v>160087</v>
      </c>
      <c r="Z208" s="60">
        <v>109858</v>
      </c>
      <c r="AA208" s="60">
        <v>0</v>
      </c>
      <c r="AB208" s="60">
        <v>422153</v>
      </c>
      <c r="AC208" s="60">
        <v>9282664</v>
      </c>
      <c r="AD208" s="60">
        <v>2689355</v>
      </c>
      <c r="AE208" s="60">
        <v>0</v>
      </c>
      <c r="AF208" s="60">
        <v>2689355</v>
      </c>
      <c r="AG208" s="60">
        <v>0</v>
      </c>
      <c r="AH208" s="60">
        <v>0</v>
      </c>
      <c r="AI208" s="60">
        <v>2689355</v>
      </c>
      <c r="AK208" s="2">
        <v>919</v>
      </c>
      <c r="AL208" s="85" t="s">
        <v>250</v>
      </c>
      <c r="AM208" s="69">
        <v>2015</v>
      </c>
      <c r="AN208" s="60">
        <v>568</v>
      </c>
      <c r="AO208" s="60">
        <v>14283</v>
      </c>
      <c r="AP208" s="60">
        <v>789</v>
      </c>
      <c r="AQ208" s="70">
        <v>0.71940000000000004</v>
      </c>
      <c r="AR208" s="60">
        <v>14283</v>
      </c>
      <c r="AS208" s="60">
        <v>789</v>
      </c>
      <c r="AT208" s="60">
        <v>40</v>
      </c>
      <c r="AU208" s="60">
        <v>40</v>
      </c>
      <c r="AV208" s="60">
        <v>0</v>
      </c>
      <c r="AW208" s="60">
        <v>0</v>
      </c>
      <c r="AY208" s="87">
        <v>919</v>
      </c>
      <c r="AZ208" s="87" t="s">
        <v>250</v>
      </c>
      <c r="BA208" s="44">
        <v>6010</v>
      </c>
      <c r="BB208" s="44">
        <v>2015</v>
      </c>
      <c r="BC208" s="89">
        <v>0</v>
      </c>
    </row>
    <row r="209" spans="1:55" x14ac:dyDescent="0.3">
      <c r="A209" s="67">
        <v>921</v>
      </c>
      <c r="B209" s="37" t="s">
        <v>307</v>
      </c>
      <c r="C209" s="44">
        <v>2015</v>
      </c>
      <c r="D209" s="5">
        <v>164.58</v>
      </c>
      <c r="E209" s="64">
        <v>35389150</v>
      </c>
      <c r="F209" s="64">
        <v>533670</v>
      </c>
      <c r="G209" s="64">
        <v>35922820</v>
      </c>
      <c r="H209" s="64">
        <v>13959987</v>
      </c>
      <c r="I209" s="64">
        <v>20353</v>
      </c>
      <c r="J209" s="64">
        <v>152457</v>
      </c>
      <c r="K209" s="64">
        <v>14478866</v>
      </c>
      <c r="L209" s="64">
        <v>21443954</v>
      </c>
      <c r="M209" s="64">
        <v>30104</v>
      </c>
      <c r="N209" s="64">
        <v>0</v>
      </c>
      <c r="O209" s="64">
        <v>21474058</v>
      </c>
      <c r="P209" s="64">
        <v>11333797</v>
      </c>
      <c r="Q209" s="65">
        <v>1970028</v>
      </c>
      <c r="R209" s="64">
        <v>1359964</v>
      </c>
      <c r="S209" s="65">
        <v>1035593</v>
      </c>
      <c r="T209" s="65">
        <v>492815</v>
      </c>
      <c r="U209" s="64">
        <v>1201061</v>
      </c>
      <c r="V209" s="64">
        <v>716431</v>
      </c>
      <c r="W209" s="64">
        <v>34786</v>
      </c>
      <c r="X209" s="65">
        <v>257110</v>
      </c>
      <c r="Y209" s="64">
        <v>472686</v>
      </c>
      <c r="Z209" s="65">
        <v>0</v>
      </c>
      <c r="AA209" s="64">
        <v>346069</v>
      </c>
      <c r="AB209" s="64">
        <v>1131589</v>
      </c>
      <c r="AC209" s="64">
        <v>20005860</v>
      </c>
      <c r="AD209" s="64">
        <v>1468198</v>
      </c>
      <c r="AE209" s="64">
        <v>-845</v>
      </c>
      <c r="AF209" s="64">
        <v>1467353</v>
      </c>
      <c r="AG209" s="64">
        <v>0</v>
      </c>
      <c r="AH209" s="64">
        <v>0</v>
      </c>
      <c r="AI209" s="64">
        <v>1467353</v>
      </c>
      <c r="AK209" s="2">
        <v>921</v>
      </c>
      <c r="AL209" s="1" t="s">
        <v>307</v>
      </c>
      <c r="AM209" s="2">
        <v>2015</v>
      </c>
      <c r="AN209">
        <v>1144</v>
      </c>
      <c r="AO209">
        <v>23984</v>
      </c>
      <c r="AP209">
        <v>1375</v>
      </c>
      <c r="AQ209">
        <v>0.53069999999999995</v>
      </c>
      <c r="AR209">
        <v>14057</v>
      </c>
      <c r="AS209">
        <v>806</v>
      </c>
      <c r="AT209">
        <v>135</v>
      </c>
      <c r="AU209">
        <v>135</v>
      </c>
      <c r="AV209">
        <v>0</v>
      </c>
      <c r="AW209">
        <v>42</v>
      </c>
      <c r="AY209">
        <v>921</v>
      </c>
      <c r="AZ209" t="s">
        <v>307</v>
      </c>
      <c r="BA209" s="44">
        <v>6010</v>
      </c>
      <c r="BB209" s="44">
        <v>2015</v>
      </c>
      <c r="BC209" s="60">
        <v>0</v>
      </c>
    </row>
    <row r="210" spans="1:55" x14ac:dyDescent="0.3">
      <c r="A210" s="57">
        <v>922</v>
      </c>
      <c r="B210" s="37" t="s">
        <v>308</v>
      </c>
      <c r="C210" s="67">
        <v>2015</v>
      </c>
      <c r="D210">
        <v>50.44</v>
      </c>
      <c r="E210">
        <v>27817904</v>
      </c>
      <c r="F210">
        <v>0</v>
      </c>
      <c r="G210">
        <v>27817904</v>
      </c>
      <c r="H210">
        <v>19282757</v>
      </c>
      <c r="I210">
        <v>147786</v>
      </c>
      <c r="J210">
        <v>84240</v>
      </c>
      <c r="K210">
        <v>19560899</v>
      </c>
      <c r="L210">
        <v>8257005</v>
      </c>
      <c r="M210">
        <v>1468</v>
      </c>
      <c r="N210">
        <v>0</v>
      </c>
      <c r="O210">
        <v>8258473</v>
      </c>
      <c r="P210">
        <v>3126372</v>
      </c>
      <c r="Q210">
        <v>532063</v>
      </c>
      <c r="R210">
        <v>636505</v>
      </c>
      <c r="S210">
        <v>486214</v>
      </c>
      <c r="T210">
        <v>39954</v>
      </c>
      <c r="U210">
        <v>464138</v>
      </c>
      <c r="V210">
        <v>388889</v>
      </c>
      <c r="W210">
        <v>548589</v>
      </c>
      <c r="X210">
        <v>70493</v>
      </c>
      <c r="Y210">
        <v>155987</v>
      </c>
      <c r="Z210">
        <v>0</v>
      </c>
      <c r="AA210">
        <v>46116</v>
      </c>
      <c r="AB210">
        <v>801765</v>
      </c>
      <c r="AC210">
        <v>7250969</v>
      </c>
      <c r="AD210">
        <v>1007504</v>
      </c>
      <c r="AE210">
        <v>0</v>
      </c>
      <c r="AF210">
        <v>1007504</v>
      </c>
      <c r="AG210">
        <v>0</v>
      </c>
      <c r="AH210">
        <v>0</v>
      </c>
      <c r="AI210">
        <v>1007504</v>
      </c>
      <c r="AK210" s="57">
        <v>922</v>
      </c>
      <c r="AL210" s="58" t="s">
        <v>308</v>
      </c>
      <c r="AM210" s="66">
        <v>2015</v>
      </c>
      <c r="AN210" s="60">
        <v>401</v>
      </c>
      <c r="AO210" s="60">
        <v>9322</v>
      </c>
      <c r="AP210" s="60">
        <v>640</v>
      </c>
      <c r="AQ210" s="88">
        <v>0.62670000000000003</v>
      </c>
      <c r="AR210" s="60">
        <v>9322</v>
      </c>
      <c r="AS210" s="60">
        <v>640</v>
      </c>
      <c r="AT210" s="60">
        <v>30</v>
      </c>
      <c r="AU210" s="60">
        <v>30</v>
      </c>
      <c r="AV210" s="60">
        <v>0</v>
      </c>
      <c r="AW210" s="60">
        <v>0</v>
      </c>
      <c r="AY210" s="60">
        <v>922</v>
      </c>
      <c r="AZ210" s="60" t="s">
        <v>308</v>
      </c>
      <c r="BA210" s="60">
        <v>6010</v>
      </c>
      <c r="BB210" s="36">
        <v>2015</v>
      </c>
      <c r="BC210" s="36">
        <v>0</v>
      </c>
    </row>
    <row r="211" spans="1:55" x14ac:dyDescent="0.3">
      <c r="A211" s="57"/>
      <c r="C211" s="58"/>
      <c r="D211" s="59"/>
      <c r="E211" s="60"/>
      <c r="F211" s="60"/>
      <c r="G211" s="60"/>
      <c r="H211" s="60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60"/>
      <c r="U211" s="60"/>
      <c r="V211" s="60"/>
      <c r="W211" s="60"/>
      <c r="X211" s="60"/>
      <c r="Y211" s="60"/>
      <c r="Z211" s="60"/>
      <c r="AA211" s="60"/>
      <c r="AB211" s="60"/>
      <c r="AC211" s="60"/>
      <c r="AD211" s="60"/>
      <c r="AE211" s="60"/>
      <c r="AF211" s="60"/>
      <c r="AG211" s="60"/>
      <c r="AH211" s="60"/>
      <c r="AI211" s="60"/>
      <c r="AK211" s="57"/>
      <c r="AL211" s="58"/>
      <c r="AM211" s="79"/>
      <c r="AN211" s="60"/>
      <c r="AO211" s="60"/>
      <c r="AP211" s="60"/>
      <c r="AQ211" s="70"/>
      <c r="AR211" s="60"/>
      <c r="AS211" s="60"/>
      <c r="AT211" s="60"/>
      <c r="AU211" s="60"/>
      <c r="AV211" s="60"/>
      <c r="AW211" s="60"/>
      <c r="AY211" s="57"/>
      <c r="AZ211" s="58"/>
      <c r="BC211" s="86"/>
    </row>
    <row r="212" spans="1:55" x14ac:dyDescent="0.3">
      <c r="A212" s="57"/>
      <c r="C212" s="58"/>
      <c r="D212" s="59"/>
      <c r="E212" s="60"/>
      <c r="F212" s="60"/>
      <c r="G212" s="60"/>
      <c r="H212" s="60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60"/>
      <c r="U212" s="60"/>
      <c r="V212" s="60"/>
      <c r="W212" s="60"/>
      <c r="X212" s="60"/>
      <c r="Y212" s="60"/>
      <c r="Z212" s="60"/>
      <c r="AA212" s="60"/>
      <c r="AB212" s="60"/>
      <c r="AC212" s="60"/>
      <c r="AD212" s="60"/>
      <c r="AE212" s="60"/>
      <c r="AF212" s="60"/>
      <c r="AG212" s="60"/>
      <c r="AH212" s="60"/>
      <c r="AI212" s="60"/>
      <c r="AK212" s="57"/>
      <c r="AL212" s="58"/>
      <c r="AM212" s="79"/>
      <c r="AN212" s="60"/>
      <c r="AO212" s="60"/>
      <c r="AP212" s="60"/>
      <c r="AQ212" s="70"/>
      <c r="AR212" s="60"/>
      <c r="AS212" s="60"/>
      <c r="AT212" s="60"/>
      <c r="AU212" s="60"/>
      <c r="AV212" s="60"/>
      <c r="AW212" s="60"/>
      <c r="AY212" s="57"/>
      <c r="AZ212" s="58"/>
      <c r="BC212" s="86"/>
    </row>
    <row r="213" spans="1:55" x14ac:dyDescent="0.3">
      <c r="A213" s="57"/>
      <c r="B213" s="58"/>
      <c r="D213" s="77"/>
      <c r="E213" s="78"/>
      <c r="F213" s="78"/>
      <c r="G213" s="78"/>
      <c r="H213" s="78"/>
      <c r="I213" s="78"/>
      <c r="J213" s="78"/>
      <c r="K213" s="78"/>
      <c r="L213" s="78"/>
      <c r="M213" s="78"/>
      <c r="N213" s="78"/>
      <c r="O213" s="78"/>
      <c r="P213" s="78"/>
      <c r="Q213" s="78"/>
      <c r="R213" s="78"/>
      <c r="S213" s="78"/>
      <c r="T213" s="78"/>
      <c r="U213" s="78"/>
      <c r="V213" s="78"/>
      <c r="W213" s="78"/>
      <c r="X213" s="78"/>
      <c r="Y213" s="78"/>
      <c r="Z213" s="78"/>
      <c r="AA213" s="78"/>
      <c r="AB213" s="78"/>
      <c r="AC213" s="78"/>
      <c r="AD213" s="78"/>
      <c r="AE213" s="78"/>
      <c r="AF213" s="78"/>
      <c r="AG213" s="78"/>
      <c r="AH213" s="78"/>
      <c r="AI213" s="44"/>
      <c r="AK213" s="71"/>
      <c r="AL213" s="72"/>
      <c r="AM213" s="79"/>
      <c r="BC213" s="86"/>
    </row>
    <row r="214" spans="1:55" x14ac:dyDescent="0.3">
      <c r="A214" s="57"/>
      <c r="B214" s="58"/>
      <c r="D214" s="77"/>
      <c r="E214" s="78"/>
      <c r="F214" s="78"/>
      <c r="G214" s="78"/>
      <c r="H214" s="78"/>
      <c r="I214" s="78"/>
      <c r="J214" s="78"/>
      <c r="K214" s="78"/>
      <c r="L214" s="78"/>
      <c r="M214" s="78"/>
      <c r="N214" s="78"/>
      <c r="O214" s="78"/>
      <c r="P214" s="78"/>
      <c r="Q214" s="78"/>
      <c r="R214" s="78"/>
      <c r="S214" s="78"/>
      <c r="T214" s="78"/>
      <c r="U214" s="78"/>
      <c r="V214" s="78"/>
      <c r="W214" s="78"/>
      <c r="X214" s="78"/>
      <c r="Y214" s="78"/>
      <c r="Z214" s="78"/>
      <c r="AA214" s="78"/>
      <c r="AB214" s="78"/>
      <c r="AC214" s="78"/>
      <c r="AD214" s="78"/>
      <c r="AE214" s="78"/>
      <c r="AF214" s="78"/>
      <c r="AG214" s="78"/>
      <c r="AH214" s="78"/>
      <c r="AI214" s="44"/>
      <c r="AK214" s="71"/>
      <c r="AL214" s="69"/>
      <c r="AM214" s="79"/>
      <c r="AN214" s="80"/>
      <c r="AO214" s="80"/>
      <c r="AP214" s="80"/>
      <c r="AQ214" s="81"/>
      <c r="AR214" s="80"/>
      <c r="AS214" s="80"/>
      <c r="AT214" s="80"/>
      <c r="AU214" s="80"/>
      <c r="AV214" s="80"/>
      <c r="AW214" s="80"/>
      <c r="AY214" s="40"/>
      <c r="AZ214" s="40"/>
      <c r="BA214" s="40"/>
      <c r="BB214" s="40"/>
      <c r="BC214" s="34"/>
    </row>
    <row r="215" spans="1:55" x14ac:dyDescent="0.3">
      <c r="A215" s="57"/>
      <c r="B215" s="58"/>
      <c r="D215" s="77"/>
      <c r="E215" s="78"/>
      <c r="F215" s="78"/>
      <c r="G215" s="78"/>
      <c r="H215" s="78"/>
      <c r="I215" s="78"/>
      <c r="J215" s="78"/>
      <c r="K215" s="78"/>
      <c r="L215" s="78"/>
      <c r="M215" s="78"/>
      <c r="N215" s="78"/>
      <c r="O215" s="78"/>
      <c r="P215" s="78"/>
      <c r="Q215" s="78"/>
      <c r="R215" s="78"/>
      <c r="S215" s="78"/>
      <c r="T215" s="78"/>
      <c r="U215" s="78"/>
      <c r="V215" s="78"/>
      <c r="W215" s="78"/>
      <c r="X215" s="78"/>
      <c r="Y215" s="78"/>
      <c r="Z215" s="78"/>
      <c r="AA215" s="78"/>
      <c r="AB215" s="78"/>
      <c r="AC215" s="78"/>
      <c r="AD215" s="78"/>
      <c r="AE215" s="78"/>
      <c r="AF215" s="78"/>
      <c r="AG215" s="78"/>
      <c r="AH215" s="78"/>
      <c r="AI215" s="44"/>
      <c r="AK215" s="71"/>
      <c r="AL215" s="69"/>
      <c r="AM215" s="79"/>
      <c r="AN215" s="80"/>
      <c r="AO215" s="80"/>
      <c r="AP215" s="80"/>
      <c r="AQ215" s="81"/>
      <c r="AR215" s="80"/>
      <c r="AS215" s="80"/>
      <c r="AT215" s="80"/>
      <c r="AU215" s="80"/>
      <c r="AV215" s="80"/>
      <c r="AW215" s="80"/>
      <c r="AY215" s="53"/>
      <c r="AZ215" s="45"/>
      <c r="BA215" s="44"/>
      <c r="BB215" s="44"/>
      <c r="BC215" s="41"/>
    </row>
    <row r="216" spans="1:55" x14ac:dyDescent="0.3">
      <c r="A216" s="57"/>
      <c r="B216" s="58"/>
      <c r="D216" s="77"/>
      <c r="E216" s="78"/>
      <c r="F216" s="78"/>
      <c r="G216" s="78"/>
      <c r="H216" s="78"/>
      <c r="I216" s="78"/>
      <c r="J216" s="78"/>
      <c r="K216" s="78"/>
      <c r="L216" s="78"/>
      <c r="M216" s="78"/>
      <c r="N216" s="78"/>
      <c r="O216" s="78"/>
      <c r="P216" s="78"/>
      <c r="Q216" s="78"/>
      <c r="R216" s="78"/>
      <c r="S216" s="78"/>
      <c r="T216" s="78"/>
      <c r="U216" s="78"/>
      <c r="V216" s="78"/>
      <c r="W216" s="78"/>
      <c r="X216" s="78"/>
      <c r="Y216" s="78"/>
      <c r="Z216" s="78"/>
      <c r="AA216" s="78"/>
      <c r="AB216" s="78"/>
      <c r="AC216" s="78"/>
      <c r="AD216" s="78"/>
      <c r="AE216" s="78"/>
      <c r="AF216" s="78"/>
      <c r="AG216" s="78"/>
      <c r="AH216" s="78"/>
      <c r="AI216" s="44"/>
      <c r="AK216" s="68"/>
      <c r="AL216" s="69"/>
      <c r="AM216" s="79"/>
      <c r="AN216" s="80"/>
      <c r="AO216" s="80"/>
      <c r="AP216" s="80"/>
      <c r="AQ216" s="81"/>
      <c r="AR216" s="80"/>
      <c r="AS216" s="80"/>
      <c r="AT216" s="80"/>
      <c r="AU216" s="80"/>
      <c r="AV216" s="80"/>
      <c r="AW216" s="80"/>
      <c r="AY216" s="44"/>
      <c r="AZ216" s="45"/>
      <c r="BA216" s="44"/>
      <c r="BB216" s="44"/>
      <c r="BC216" s="55"/>
    </row>
    <row r="217" spans="1:55" x14ac:dyDescent="0.3">
      <c r="A217" s="57"/>
      <c r="B217" s="58"/>
      <c r="D217" s="77"/>
      <c r="E217" s="78"/>
      <c r="F217" s="78"/>
      <c r="G217" s="78"/>
      <c r="H217" s="78"/>
      <c r="I217" s="78"/>
      <c r="J217" s="78"/>
      <c r="K217" s="78"/>
      <c r="L217" s="78"/>
      <c r="M217" s="78"/>
      <c r="N217" s="78"/>
      <c r="O217" s="78"/>
      <c r="P217" s="78"/>
      <c r="Q217" s="78"/>
      <c r="R217" s="78"/>
      <c r="S217" s="78"/>
      <c r="T217" s="78"/>
      <c r="U217" s="78"/>
      <c r="V217" s="78"/>
      <c r="W217" s="78"/>
      <c r="X217" s="78"/>
      <c r="Y217" s="78"/>
      <c r="Z217" s="78"/>
      <c r="AA217" s="78"/>
      <c r="AB217" s="78"/>
      <c r="AC217" s="78"/>
      <c r="AD217" s="78"/>
      <c r="AE217" s="78"/>
      <c r="AF217" s="78"/>
      <c r="AG217" s="78"/>
      <c r="AH217" s="78"/>
      <c r="AI217" s="44"/>
      <c r="AK217" s="73"/>
      <c r="AL217" s="69"/>
      <c r="AM217" s="79"/>
      <c r="AN217" s="80"/>
      <c r="AO217" s="80"/>
      <c r="AP217" s="80"/>
      <c r="AQ217" s="81"/>
      <c r="AR217" s="80"/>
      <c r="AS217" s="80"/>
      <c r="AT217" s="80"/>
      <c r="AU217" s="80"/>
      <c r="AV217" s="80"/>
      <c r="AW217" s="80"/>
      <c r="AY217" s="44"/>
      <c r="AZ217" s="45"/>
      <c r="BA217" s="44"/>
      <c r="BB217" s="44"/>
      <c r="BC217" s="55"/>
    </row>
    <row r="218" spans="1:55" x14ac:dyDescent="0.3">
      <c r="A218" s="57"/>
      <c r="B218" s="58"/>
      <c r="D218" s="77"/>
      <c r="E218" s="78"/>
      <c r="F218" s="78"/>
      <c r="G218" s="78"/>
      <c r="H218" s="78"/>
      <c r="I218" s="78"/>
      <c r="J218" s="78"/>
      <c r="K218" s="78"/>
      <c r="L218" s="78"/>
      <c r="M218" s="78"/>
      <c r="N218" s="78"/>
      <c r="O218" s="78"/>
      <c r="P218" s="78"/>
      <c r="Q218" s="78"/>
      <c r="R218" s="78"/>
      <c r="S218" s="78"/>
      <c r="T218" s="78"/>
      <c r="U218" s="78"/>
      <c r="V218" s="78"/>
      <c r="W218" s="78"/>
      <c r="X218" s="78"/>
      <c r="Y218" s="78"/>
      <c r="Z218" s="78"/>
      <c r="AA218" s="78"/>
      <c r="AB218" s="78"/>
      <c r="AC218" s="78"/>
      <c r="AD218" s="78"/>
      <c r="AE218" s="78"/>
      <c r="AF218" s="78"/>
      <c r="AG218" s="78"/>
      <c r="AH218" s="78"/>
      <c r="AI218" s="44"/>
      <c r="AK218" s="68"/>
      <c r="AL218" s="69"/>
      <c r="AM218" s="79"/>
      <c r="AN218" s="80"/>
      <c r="AO218" s="80"/>
      <c r="AP218" s="80"/>
      <c r="AQ218" s="81"/>
      <c r="AR218" s="80"/>
      <c r="AS218" s="80"/>
      <c r="AT218" s="80"/>
      <c r="AU218" s="80"/>
      <c r="AV218" s="80"/>
      <c r="AW218" s="80"/>
      <c r="AY218" s="44"/>
      <c r="AZ218" s="45"/>
      <c r="BA218" s="44"/>
      <c r="BB218" s="44"/>
      <c r="BC218" s="55"/>
    </row>
    <row r="219" spans="1:55" x14ac:dyDescent="0.3">
      <c r="A219" s="57"/>
      <c r="B219" s="58"/>
      <c r="D219" s="77"/>
      <c r="E219" s="78"/>
      <c r="F219" s="78"/>
      <c r="G219" s="78"/>
      <c r="H219" s="78"/>
      <c r="I219" s="78"/>
      <c r="J219" s="78"/>
      <c r="K219" s="78"/>
      <c r="L219" s="78"/>
      <c r="M219" s="78"/>
      <c r="N219" s="78"/>
      <c r="O219" s="78"/>
      <c r="P219" s="78"/>
      <c r="Q219" s="78"/>
      <c r="R219" s="78"/>
      <c r="S219" s="78"/>
      <c r="T219" s="78"/>
      <c r="U219" s="78"/>
      <c r="V219" s="78"/>
      <c r="W219" s="78"/>
      <c r="X219" s="78"/>
      <c r="Y219" s="78"/>
      <c r="Z219" s="78"/>
      <c r="AA219" s="78"/>
      <c r="AB219" s="78"/>
      <c r="AC219" s="78"/>
      <c r="AD219" s="78"/>
      <c r="AE219" s="78"/>
      <c r="AF219" s="78"/>
      <c r="AG219" s="78"/>
      <c r="AH219" s="78"/>
      <c r="AI219" s="44"/>
      <c r="AK219" s="68"/>
      <c r="AL219" s="69"/>
      <c r="AM219" s="79"/>
      <c r="AN219" s="80"/>
      <c r="AO219" s="80"/>
      <c r="AP219" s="80"/>
      <c r="AQ219" s="81"/>
      <c r="AR219" s="80"/>
      <c r="AS219" s="80"/>
      <c r="AT219" s="80"/>
      <c r="AU219" s="80"/>
      <c r="AV219" s="80"/>
      <c r="AW219" s="80"/>
      <c r="AY219" s="44"/>
      <c r="AZ219" s="45"/>
      <c r="BA219" s="44"/>
      <c r="BB219" s="44"/>
      <c r="BC219" s="55"/>
    </row>
    <row r="220" spans="1:55" x14ac:dyDescent="0.3">
      <c r="A220" s="57"/>
      <c r="B220" s="58"/>
      <c r="D220" s="77"/>
      <c r="E220" s="78"/>
      <c r="F220" s="78"/>
      <c r="G220" s="78"/>
      <c r="H220" s="78"/>
      <c r="I220" s="78"/>
      <c r="J220" s="78"/>
      <c r="K220" s="78"/>
      <c r="L220" s="78"/>
      <c r="M220" s="78"/>
      <c r="N220" s="78"/>
      <c r="O220" s="78"/>
      <c r="P220" s="78"/>
      <c r="Q220" s="78"/>
      <c r="R220" s="78"/>
      <c r="S220" s="78"/>
      <c r="T220" s="78"/>
      <c r="U220" s="78"/>
      <c r="V220" s="78"/>
      <c r="W220" s="78"/>
      <c r="X220" s="78"/>
      <c r="Y220" s="78"/>
      <c r="Z220" s="78"/>
      <c r="AA220" s="78"/>
      <c r="AB220" s="78"/>
      <c r="AC220" s="78"/>
      <c r="AD220" s="78"/>
      <c r="AE220" s="78"/>
      <c r="AF220" s="78"/>
      <c r="AG220" s="78"/>
      <c r="AH220" s="78"/>
      <c r="AI220" s="44"/>
      <c r="AK220" s="68"/>
      <c r="AL220" s="69"/>
      <c r="AM220" s="79"/>
      <c r="AN220" s="80"/>
      <c r="AO220" s="80"/>
      <c r="AP220" s="80"/>
      <c r="AQ220" s="81"/>
      <c r="AR220" s="80"/>
      <c r="AS220" s="80"/>
      <c r="AT220" s="80"/>
      <c r="AU220" s="80"/>
      <c r="AV220" s="80"/>
      <c r="AW220" s="80"/>
      <c r="AY220" s="44"/>
      <c r="AZ220" s="45"/>
      <c r="BA220" s="44"/>
      <c r="BB220" s="44"/>
      <c r="BC220" s="55"/>
    </row>
    <row r="221" spans="1:55" x14ac:dyDescent="0.3">
      <c r="A221" s="57"/>
      <c r="B221" s="58"/>
      <c r="D221" s="77"/>
      <c r="E221" s="78"/>
      <c r="F221" s="78"/>
      <c r="G221" s="78"/>
      <c r="H221" s="78"/>
      <c r="I221" s="78"/>
      <c r="J221" s="78"/>
      <c r="K221" s="78"/>
      <c r="L221" s="78"/>
      <c r="M221" s="78"/>
      <c r="N221" s="78"/>
      <c r="O221" s="78"/>
      <c r="P221" s="78"/>
      <c r="Q221" s="78"/>
      <c r="R221" s="78"/>
      <c r="S221" s="78"/>
      <c r="T221" s="78"/>
      <c r="U221" s="78"/>
      <c r="V221" s="78"/>
      <c r="W221" s="78"/>
      <c r="X221" s="78"/>
      <c r="Y221" s="78"/>
      <c r="Z221" s="78"/>
      <c r="AA221" s="78"/>
      <c r="AB221" s="78"/>
      <c r="AC221" s="78"/>
      <c r="AD221" s="78"/>
      <c r="AE221" s="78"/>
      <c r="AF221" s="78"/>
      <c r="AG221" s="78"/>
      <c r="AH221" s="78"/>
      <c r="AI221" s="44"/>
      <c r="AK221" s="68"/>
      <c r="AL221" s="69"/>
      <c r="AM221" s="79"/>
      <c r="AN221" s="80"/>
      <c r="AO221" s="80"/>
      <c r="AP221" s="80"/>
      <c r="AQ221" s="81"/>
      <c r="AR221" s="80"/>
      <c r="AS221" s="80"/>
      <c r="AT221" s="80"/>
      <c r="AU221" s="80"/>
      <c r="AV221" s="80"/>
      <c r="AW221" s="80"/>
      <c r="AY221" s="44"/>
      <c r="AZ221" s="45"/>
      <c r="BA221" s="44"/>
      <c r="BB221" s="44"/>
      <c r="BC221" s="55"/>
    </row>
    <row r="222" spans="1:55" x14ac:dyDescent="0.3">
      <c r="A222" s="57"/>
      <c r="B222" s="58"/>
      <c r="D222" s="77"/>
      <c r="E222" s="78"/>
      <c r="F222" s="78"/>
      <c r="G222" s="78"/>
      <c r="H222" s="78"/>
      <c r="I222" s="78"/>
      <c r="J222" s="78"/>
      <c r="K222" s="78"/>
      <c r="L222" s="78"/>
      <c r="M222" s="78"/>
      <c r="N222" s="78"/>
      <c r="O222" s="78"/>
      <c r="P222" s="78"/>
      <c r="Q222" s="78"/>
      <c r="R222" s="78"/>
      <c r="S222" s="78"/>
      <c r="T222" s="78"/>
      <c r="U222" s="78"/>
      <c r="V222" s="78"/>
      <c r="W222" s="78"/>
      <c r="X222" s="78"/>
      <c r="Y222" s="78"/>
      <c r="Z222" s="78"/>
      <c r="AA222" s="78"/>
      <c r="AB222" s="78"/>
      <c r="AC222" s="78"/>
      <c r="AD222" s="78"/>
      <c r="AE222" s="78"/>
      <c r="AF222" s="78"/>
      <c r="AG222" s="78"/>
      <c r="AH222" s="78"/>
      <c r="AI222" s="44"/>
      <c r="AK222" s="68"/>
      <c r="AL222" s="69"/>
      <c r="AM222" s="79"/>
      <c r="AN222" s="80"/>
      <c r="AO222" s="80"/>
      <c r="AP222" s="80"/>
      <c r="AQ222" s="81"/>
      <c r="AR222" s="80"/>
      <c r="AS222" s="80"/>
      <c r="AT222" s="80"/>
      <c r="AU222" s="80"/>
      <c r="AV222" s="80"/>
      <c r="AW222" s="80"/>
      <c r="AY222" s="44"/>
      <c r="AZ222" s="45"/>
      <c r="BA222" s="44"/>
      <c r="BB222" s="44"/>
      <c r="BC222" s="55"/>
    </row>
    <row r="223" spans="1:55" x14ac:dyDescent="0.3">
      <c r="A223" s="57"/>
      <c r="B223" s="58"/>
      <c r="D223" s="77"/>
      <c r="E223" s="78"/>
      <c r="F223" s="78"/>
      <c r="G223" s="78"/>
      <c r="H223" s="78"/>
      <c r="I223" s="78"/>
      <c r="J223" s="78"/>
      <c r="K223" s="78"/>
      <c r="L223" s="78"/>
      <c r="M223" s="78"/>
      <c r="N223" s="78"/>
      <c r="O223" s="78"/>
      <c r="P223" s="78"/>
      <c r="Q223" s="78"/>
      <c r="R223" s="78"/>
      <c r="S223" s="78"/>
      <c r="T223" s="78"/>
      <c r="U223" s="78"/>
      <c r="V223" s="78"/>
      <c r="W223" s="78"/>
      <c r="X223" s="78"/>
      <c r="Y223" s="78"/>
      <c r="Z223" s="78"/>
      <c r="AA223" s="78"/>
      <c r="AB223" s="78"/>
      <c r="AC223" s="78"/>
      <c r="AD223" s="78"/>
      <c r="AE223" s="78"/>
      <c r="AF223" s="78"/>
      <c r="AG223" s="78"/>
      <c r="AH223" s="78"/>
      <c r="AI223" s="44"/>
      <c r="AK223" s="68"/>
      <c r="AL223" s="69"/>
      <c r="AM223" s="79"/>
      <c r="AN223" s="80"/>
      <c r="AO223" s="80"/>
      <c r="AP223" s="80"/>
      <c r="AQ223" s="81"/>
      <c r="AR223" s="80"/>
      <c r="AS223" s="80"/>
      <c r="AT223" s="80"/>
      <c r="AU223" s="80"/>
      <c r="AV223" s="80"/>
      <c r="AW223" s="80"/>
      <c r="AY223" s="37"/>
      <c r="AZ223" s="37"/>
      <c r="BA223" s="37"/>
      <c r="BB223" s="37"/>
      <c r="BC223" s="55"/>
    </row>
    <row r="224" spans="1:55" x14ac:dyDescent="0.3">
      <c r="A224" s="57"/>
      <c r="B224" s="58"/>
      <c r="D224" s="77"/>
      <c r="E224" s="78"/>
      <c r="F224" s="78"/>
      <c r="G224" s="78"/>
      <c r="H224" s="78"/>
      <c r="I224" s="78"/>
      <c r="J224" s="78"/>
      <c r="K224" s="78"/>
      <c r="L224" s="78"/>
      <c r="M224" s="78"/>
      <c r="N224" s="78"/>
      <c r="O224" s="78"/>
      <c r="P224" s="78"/>
      <c r="Q224" s="78"/>
      <c r="R224" s="78"/>
      <c r="S224" s="78"/>
      <c r="T224" s="78"/>
      <c r="U224" s="78"/>
      <c r="V224" s="78"/>
      <c r="W224" s="78"/>
      <c r="X224" s="78"/>
      <c r="Y224" s="78"/>
      <c r="Z224" s="78"/>
      <c r="AA224" s="78"/>
      <c r="AB224" s="78"/>
      <c r="AC224" s="78"/>
      <c r="AD224" s="78"/>
      <c r="AE224" s="78"/>
      <c r="AF224" s="78"/>
      <c r="AG224" s="78"/>
      <c r="AH224" s="78"/>
      <c r="AI224" s="44"/>
      <c r="AK224" s="73"/>
      <c r="AL224" s="69"/>
      <c r="AM224" s="79"/>
      <c r="AN224" s="80"/>
      <c r="AO224" s="80"/>
      <c r="AP224" s="80"/>
      <c r="AQ224" s="81"/>
      <c r="AR224" s="80"/>
      <c r="AS224" s="80"/>
      <c r="AT224" s="80"/>
      <c r="AU224" s="80"/>
      <c r="AV224" s="80"/>
      <c r="AW224" s="80"/>
      <c r="AY224" s="37"/>
      <c r="AZ224" s="37"/>
      <c r="BA224" s="37"/>
      <c r="BB224" s="37"/>
      <c r="BC224" s="37"/>
    </row>
    <row r="225" spans="1:55" x14ac:dyDescent="0.3">
      <c r="A225" s="57"/>
      <c r="B225" s="58"/>
      <c r="D225" s="77"/>
      <c r="E225" s="78"/>
      <c r="F225" s="78"/>
      <c r="G225" s="78"/>
      <c r="H225" s="78"/>
      <c r="I225" s="78"/>
      <c r="J225" s="78"/>
      <c r="K225" s="78"/>
      <c r="L225" s="78"/>
      <c r="M225" s="78"/>
      <c r="N225" s="78"/>
      <c r="O225" s="78"/>
      <c r="P225" s="78"/>
      <c r="Q225" s="78"/>
      <c r="R225" s="78"/>
      <c r="S225" s="78"/>
      <c r="T225" s="78"/>
      <c r="U225" s="78"/>
      <c r="V225" s="78"/>
      <c r="W225" s="78"/>
      <c r="X225" s="78"/>
      <c r="Y225" s="78"/>
      <c r="Z225" s="78"/>
      <c r="AA225" s="78"/>
      <c r="AB225" s="78"/>
      <c r="AC225" s="78"/>
      <c r="AD225" s="78"/>
      <c r="AE225" s="78"/>
      <c r="AF225" s="78"/>
      <c r="AG225" s="78"/>
      <c r="AH225" s="78"/>
      <c r="AI225" s="44"/>
      <c r="AK225" s="68"/>
      <c r="AL225" s="69"/>
      <c r="AM225" s="79"/>
      <c r="AN225" s="13"/>
      <c r="AO225" s="13"/>
      <c r="AP225" s="13"/>
      <c r="AQ225" s="56"/>
      <c r="AR225" s="13"/>
      <c r="AS225" s="13"/>
      <c r="AT225" s="13"/>
      <c r="AU225" s="13"/>
      <c r="AV225" s="13"/>
      <c r="AW225" s="13"/>
      <c r="AY225" s="37"/>
      <c r="AZ225" s="37"/>
      <c r="BA225" s="37"/>
      <c r="BB225" s="37"/>
      <c r="BC225" s="37"/>
    </row>
    <row r="226" spans="1:55" x14ac:dyDescent="0.3">
      <c r="A226" s="57"/>
      <c r="B226" s="58"/>
      <c r="D226" s="77"/>
      <c r="E226" s="78"/>
      <c r="F226" s="78"/>
      <c r="G226" s="78"/>
      <c r="H226" s="78"/>
      <c r="I226" s="78"/>
      <c r="J226" s="78"/>
      <c r="K226" s="78"/>
      <c r="L226" s="78"/>
      <c r="M226" s="78"/>
      <c r="N226" s="78"/>
      <c r="O226" s="78"/>
      <c r="P226" s="78"/>
      <c r="Q226" s="78"/>
      <c r="R226" s="78"/>
      <c r="S226" s="78"/>
      <c r="T226" s="78"/>
      <c r="U226" s="78"/>
      <c r="V226" s="78"/>
      <c r="W226" s="78"/>
      <c r="X226" s="78"/>
      <c r="Y226" s="78"/>
      <c r="Z226" s="78"/>
      <c r="AA226" s="78"/>
      <c r="AB226" s="78"/>
      <c r="AC226" s="78"/>
      <c r="AD226" s="78"/>
      <c r="AE226" s="78"/>
      <c r="AF226" s="78"/>
      <c r="AG226" s="78"/>
      <c r="AH226" s="78"/>
      <c r="AI226" s="44"/>
      <c r="AK226" s="74"/>
      <c r="AL226" s="69"/>
      <c r="AM226" s="79"/>
      <c r="AN226" s="80"/>
      <c r="AO226" s="80"/>
      <c r="AP226" s="80"/>
      <c r="AQ226" s="81"/>
      <c r="AR226" s="80"/>
      <c r="AS226" s="80"/>
      <c r="AT226" s="80"/>
      <c r="AU226" s="80"/>
      <c r="AV226" s="80"/>
      <c r="AW226" s="80"/>
      <c r="AY226" s="44"/>
      <c r="AZ226" s="45"/>
      <c r="BA226" s="44"/>
      <c r="BB226" s="44"/>
      <c r="BC226" s="37"/>
    </row>
    <row r="227" spans="1:55" x14ac:dyDescent="0.3">
      <c r="A227" s="57"/>
      <c r="B227" s="58"/>
      <c r="D227" s="77"/>
      <c r="E227" s="78"/>
      <c r="F227" s="78"/>
      <c r="G227" s="78"/>
      <c r="H227" s="78"/>
      <c r="I227" s="78"/>
      <c r="J227" s="78"/>
      <c r="K227" s="78"/>
      <c r="L227" s="78"/>
      <c r="M227" s="78"/>
      <c r="N227" s="78"/>
      <c r="O227" s="78"/>
      <c r="P227" s="78"/>
      <c r="Q227" s="78"/>
      <c r="R227" s="78"/>
      <c r="S227" s="78"/>
      <c r="T227" s="78"/>
      <c r="U227" s="78"/>
      <c r="V227" s="78"/>
      <c r="W227" s="78"/>
      <c r="X227" s="78"/>
      <c r="Y227" s="78"/>
      <c r="Z227" s="78"/>
      <c r="AA227" s="78"/>
      <c r="AB227" s="78"/>
      <c r="AC227" s="78"/>
      <c r="AD227" s="78"/>
      <c r="AE227" s="78"/>
      <c r="AF227" s="78"/>
      <c r="AG227" s="78"/>
      <c r="AH227" s="78"/>
      <c r="AI227" s="44"/>
      <c r="AK227" s="68"/>
      <c r="AL227" s="69"/>
      <c r="AM227" s="79"/>
      <c r="AN227" s="80"/>
      <c r="AO227" s="80"/>
      <c r="AP227" s="80"/>
      <c r="AQ227" s="81"/>
      <c r="AR227" s="80"/>
      <c r="AS227" s="80"/>
      <c r="AT227" s="80"/>
      <c r="AU227" s="80"/>
      <c r="AV227" s="80"/>
      <c r="AW227" s="80"/>
      <c r="AY227" s="37"/>
      <c r="AZ227" s="37"/>
      <c r="BA227" s="37"/>
      <c r="BB227" s="37"/>
      <c r="BC227" s="55"/>
    </row>
    <row r="228" spans="1:55" x14ac:dyDescent="0.3">
      <c r="A228" s="57"/>
      <c r="B228" s="58"/>
      <c r="D228" s="77"/>
      <c r="E228" s="78"/>
      <c r="F228" s="78"/>
      <c r="G228" s="78"/>
      <c r="H228" s="78"/>
      <c r="I228" s="78"/>
      <c r="J228" s="78"/>
      <c r="K228" s="78"/>
      <c r="L228" s="78"/>
      <c r="M228" s="78"/>
      <c r="N228" s="78"/>
      <c r="O228" s="78"/>
      <c r="P228" s="78"/>
      <c r="Q228" s="78"/>
      <c r="R228" s="78"/>
      <c r="S228" s="78"/>
      <c r="T228" s="78"/>
      <c r="U228" s="78"/>
      <c r="V228" s="78"/>
      <c r="W228" s="78"/>
      <c r="X228" s="78"/>
      <c r="Y228" s="78"/>
      <c r="Z228" s="78"/>
      <c r="AA228" s="78"/>
      <c r="AB228" s="78"/>
      <c r="AC228" s="78"/>
      <c r="AD228" s="78"/>
      <c r="AE228" s="78"/>
      <c r="AF228" s="78"/>
      <c r="AG228" s="78"/>
      <c r="AH228" s="78"/>
      <c r="AI228" s="44"/>
      <c r="AK228" s="68"/>
      <c r="AL228" s="69"/>
      <c r="AM228" s="79"/>
      <c r="AN228" s="13"/>
      <c r="AO228" s="13"/>
      <c r="AP228" s="13"/>
      <c r="AQ228" s="56"/>
      <c r="AR228" s="13"/>
      <c r="AS228" s="13"/>
      <c r="AT228" s="13"/>
      <c r="AU228" s="13"/>
      <c r="AV228" s="13"/>
      <c r="AW228" s="13"/>
      <c r="AY228" s="37"/>
      <c r="AZ228" s="37"/>
      <c r="BA228" s="37"/>
      <c r="BB228" s="37"/>
      <c r="BC228" s="37"/>
    </row>
    <row r="229" spans="1:55" x14ac:dyDescent="0.3">
      <c r="A229" s="57"/>
      <c r="B229" s="58"/>
      <c r="D229" s="77"/>
      <c r="E229" s="78"/>
      <c r="F229" s="78"/>
      <c r="G229" s="78"/>
      <c r="H229" s="78"/>
      <c r="I229" s="78"/>
      <c r="J229" s="78"/>
      <c r="K229" s="78"/>
      <c r="L229" s="78"/>
      <c r="M229" s="78"/>
      <c r="N229" s="78"/>
      <c r="O229" s="78"/>
      <c r="P229" s="78"/>
      <c r="Q229" s="78"/>
      <c r="R229" s="78"/>
      <c r="S229" s="78"/>
      <c r="T229" s="78"/>
      <c r="U229" s="78"/>
      <c r="V229" s="78"/>
      <c r="W229" s="78"/>
      <c r="X229" s="78"/>
      <c r="Y229" s="78"/>
      <c r="Z229" s="78"/>
      <c r="AA229" s="78"/>
      <c r="AB229" s="78"/>
      <c r="AC229" s="78"/>
      <c r="AD229" s="78"/>
      <c r="AE229" s="78"/>
      <c r="AF229" s="78"/>
      <c r="AG229" s="78"/>
      <c r="AH229" s="78"/>
      <c r="AI229" s="44"/>
      <c r="AK229" s="74"/>
      <c r="AL229" s="69"/>
      <c r="AM229" s="79"/>
      <c r="AN229" s="80"/>
      <c r="AO229" s="80"/>
      <c r="AP229" s="80"/>
      <c r="AQ229" s="81"/>
      <c r="AR229" s="80"/>
      <c r="AS229" s="80"/>
      <c r="AT229" s="80"/>
      <c r="AU229" s="80"/>
      <c r="AV229" s="80"/>
      <c r="AW229" s="80"/>
      <c r="AY229" s="44"/>
      <c r="AZ229" s="45"/>
      <c r="BA229" s="44"/>
      <c r="BB229" s="44"/>
      <c r="BC229" s="37"/>
    </row>
    <row r="230" spans="1:55" x14ac:dyDescent="0.3">
      <c r="A230" s="57"/>
      <c r="B230" s="58"/>
      <c r="D230" s="77"/>
      <c r="E230" s="78"/>
      <c r="F230" s="78"/>
      <c r="G230" s="78"/>
      <c r="H230" s="78"/>
      <c r="I230" s="78"/>
      <c r="J230" s="78"/>
      <c r="K230" s="78"/>
      <c r="L230" s="78"/>
      <c r="M230" s="78"/>
      <c r="N230" s="78"/>
      <c r="O230" s="78"/>
      <c r="P230" s="78"/>
      <c r="Q230" s="78"/>
      <c r="R230" s="78"/>
      <c r="S230" s="78"/>
      <c r="T230" s="78"/>
      <c r="U230" s="78"/>
      <c r="V230" s="78"/>
      <c r="W230" s="78"/>
      <c r="X230" s="78"/>
      <c r="Y230" s="78"/>
      <c r="Z230" s="78"/>
      <c r="AA230" s="78"/>
      <c r="AB230" s="78"/>
      <c r="AC230" s="78"/>
      <c r="AD230" s="78"/>
      <c r="AE230" s="78"/>
      <c r="AF230" s="78"/>
      <c r="AG230" s="78"/>
      <c r="AH230" s="78"/>
      <c r="AI230" s="44"/>
      <c r="AK230" s="71"/>
      <c r="AL230" s="69"/>
      <c r="AM230" s="79"/>
      <c r="AN230" s="80"/>
      <c r="AO230" s="80"/>
      <c r="AP230" s="80"/>
      <c r="AQ230" s="81"/>
      <c r="AR230" s="80"/>
      <c r="AS230" s="80"/>
      <c r="AT230" s="80"/>
      <c r="AU230" s="80"/>
      <c r="AV230" s="80"/>
      <c r="AW230" s="80"/>
      <c r="AY230" s="44"/>
      <c r="AZ230" s="45"/>
      <c r="BA230" s="44"/>
      <c r="BB230" s="44"/>
      <c r="BC230" s="55"/>
    </row>
    <row r="231" spans="1:55" x14ac:dyDescent="0.3">
      <c r="A231" s="57"/>
      <c r="B231" s="58"/>
      <c r="D231" s="77"/>
      <c r="E231" s="78"/>
      <c r="F231" s="78"/>
      <c r="G231" s="78"/>
      <c r="H231" s="78"/>
      <c r="I231" s="78"/>
      <c r="J231" s="78"/>
      <c r="K231" s="78"/>
      <c r="L231" s="78"/>
      <c r="M231" s="78"/>
      <c r="N231" s="78"/>
      <c r="O231" s="78"/>
      <c r="P231" s="78"/>
      <c r="Q231" s="78"/>
      <c r="R231" s="78"/>
      <c r="S231" s="78"/>
      <c r="T231" s="78"/>
      <c r="U231" s="78"/>
      <c r="V231" s="78"/>
      <c r="W231" s="78"/>
      <c r="X231" s="78"/>
      <c r="Y231" s="78"/>
      <c r="Z231" s="78"/>
      <c r="AA231" s="78"/>
      <c r="AB231" s="78"/>
      <c r="AC231" s="78"/>
      <c r="AD231" s="78"/>
      <c r="AE231" s="78"/>
      <c r="AF231" s="78"/>
      <c r="AG231" s="78"/>
      <c r="AH231" s="78"/>
      <c r="AI231" s="44"/>
      <c r="AK231" s="73"/>
      <c r="AL231" s="69"/>
      <c r="AM231" s="79"/>
      <c r="AN231" s="80"/>
      <c r="AO231" s="80"/>
      <c r="AP231" s="80"/>
      <c r="AQ231" s="81"/>
      <c r="AR231" s="80"/>
      <c r="AS231" s="80"/>
      <c r="AT231" s="80"/>
      <c r="AU231" s="80"/>
      <c r="AV231" s="80"/>
      <c r="AW231" s="80"/>
      <c r="AY231" s="44"/>
      <c r="AZ231" s="45"/>
      <c r="BA231" s="44"/>
      <c r="BB231" s="44"/>
      <c r="BC231" s="55"/>
    </row>
    <row r="232" spans="1:55" x14ac:dyDescent="0.3">
      <c r="A232" s="57"/>
      <c r="B232" s="58"/>
      <c r="D232" s="77"/>
      <c r="E232" s="78"/>
      <c r="F232" s="78"/>
      <c r="G232" s="78"/>
      <c r="H232" s="78"/>
      <c r="I232" s="78"/>
      <c r="J232" s="78"/>
      <c r="K232" s="78"/>
      <c r="L232" s="78"/>
      <c r="M232" s="78"/>
      <c r="N232" s="78"/>
      <c r="O232" s="78"/>
      <c r="P232" s="78"/>
      <c r="Q232" s="78"/>
      <c r="R232" s="78"/>
      <c r="S232" s="78"/>
      <c r="T232" s="78"/>
      <c r="U232" s="78"/>
      <c r="V232" s="78"/>
      <c r="W232" s="78"/>
      <c r="X232" s="78"/>
      <c r="Y232" s="78"/>
      <c r="Z232" s="78"/>
      <c r="AA232" s="78"/>
      <c r="AB232" s="78"/>
      <c r="AC232" s="78"/>
      <c r="AD232" s="78"/>
      <c r="AE232" s="78"/>
      <c r="AF232" s="78"/>
      <c r="AG232" s="78"/>
      <c r="AH232" s="78"/>
      <c r="AI232" s="44"/>
      <c r="AK232" s="73"/>
      <c r="AL232" s="69"/>
      <c r="AM232" s="79"/>
      <c r="AN232" s="80"/>
      <c r="AO232" s="80"/>
      <c r="AP232" s="80"/>
      <c r="AQ232" s="81"/>
      <c r="AR232" s="80"/>
      <c r="AS232" s="80"/>
      <c r="AT232" s="80"/>
      <c r="AU232" s="80"/>
      <c r="AV232" s="80"/>
      <c r="AW232" s="80"/>
      <c r="AY232" s="37"/>
      <c r="AZ232" s="37"/>
      <c r="BA232" s="37"/>
      <c r="BB232" s="37"/>
      <c r="BC232" s="55"/>
    </row>
    <row r="233" spans="1:55" x14ac:dyDescent="0.3">
      <c r="A233" s="57"/>
      <c r="B233" s="58"/>
      <c r="D233" s="77"/>
      <c r="E233" s="78"/>
      <c r="F233" s="78"/>
      <c r="G233" s="78"/>
      <c r="H233" s="78"/>
      <c r="I233" s="78"/>
      <c r="J233" s="78"/>
      <c r="K233" s="78"/>
      <c r="L233" s="78"/>
      <c r="M233" s="78"/>
      <c r="N233" s="78"/>
      <c r="O233" s="78"/>
      <c r="P233" s="78"/>
      <c r="Q233" s="78"/>
      <c r="R233" s="78"/>
      <c r="S233" s="78"/>
      <c r="T233" s="78"/>
      <c r="U233" s="78"/>
      <c r="V233" s="78"/>
      <c r="W233" s="78"/>
      <c r="X233" s="78"/>
      <c r="Y233" s="78"/>
      <c r="Z233" s="78"/>
      <c r="AA233" s="78"/>
      <c r="AB233" s="78"/>
      <c r="AC233" s="78"/>
      <c r="AD233" s="78"/>
      <c r="AE233" s="78"/>
      <c r="AF233" s="78"/>
      <c r="AG233" s="78"/>
      <c r="AH233" s="78"/>
      <c r="AI233" s="44"/>
      <c r="AK233" s="74"/>
      <c r="AL233" s="69"/>
      <c r="AM233" s="79"/>
      <c r="AN233" s="80"/>
      <c r="AO233" s="80"/>
      <c r="AP233" s="80"/>
      <c r="AQ233" s="81"/>
      <c r="AR233" s="80"/>
      <c r="AS233" s="80"/>
      <c r="AT233" s="80"/>
      <c r="AU233" s="80"/>
      <c r="AV233" s="80"/>
      <c r="AW233" s="80"/>
      <c r="AY233" s="37"/>
      <c r="AZ233" s="37"/>
      <c r="BA233" s="37"/>
      <c r="BB233" s="37"/>
      <c r="BC233" s="37"/>
    </row>
    <row r="234" spans="1:55" x14ac:dyDescent="0.3">
      <c r="A234" s="57"/>
      <c r="B234" s="58"/>
      <c r="D234" s="77"/>
      <c r="E234" s="78"/>
      <c r="F234" s="78"/>
      <c r="G234" s="78"/>
      <c r="H234" s="78"/>
      <c r="I234" s="78"/>
      <c r="J234" s="78"/>
      <c r="K234" s="78"/>
      <c r="L234" s="78"/>
      <c r="M234" s="78"/>
      <c r="N234" s="78"/>
      <c r="O234" s="78"/>
      <c r="P234" s="78"/>
      <c r="Q234" s="78"/>
      <c r="R234" s="78"/>
      <c r="S234" s="78"/>
      <c r="T234" s="78"/>
      <c r="U234" s="78"/>
      <c r="V234" s="78"/>
      <c r="W234" s="78"/>
      <c r="X234" s="78"/>
      <c r="Y234" s="78"/>
      <c r="Z234" s="78"/>
      <c r="AA234" s="78"/>
      <c r="AB234" s="78"/>
      <c r="AC234" s="78"/>
      <c r="AD234" s="78"/>
      <c r="AE234" s="78"/>
      <c r="AF234" s="78"/>
      <c r="AG234" s="78"/>
      <c r="AH234" s="78"/>
      <c r="AI234" s="44"/>
      <c r="AK234" s="74"/>
      <c r="AL234" s="69"/>
      <c r="AM234" s="79"/>
      <c r="AN234" s="80"/>
      <c r="AO234" s="80"/>
      <c r="AP234" s="80"/>
      <c r="AQ234" s="81"/>
      <c r="AR234" s="80"/>
      <c r="AS234" s="80"/>
      <c r="AT234" s="80"/>
      <c r="AU234" s="80"/>
      <c r="AV234" s="80"/>
      <c r="AW234" s="80"/>
      <c r="AY234" s="44"/>
      <c r="AZ234" s="45"/>
      <c r="BA234" s="44"/>
      <c r="BB234" s="44"/>
      <c r="BC234" s="37"/>
    </row>
    <row r="235" spans="1:55" x14ac:dyDescent="0.3">
      <c r="A235" s="57"/>
      <c r="B235" s="58"/>
      <c r="D235" s="77"/>
      <c r="E235" s="78"/>
      <c r="F235" s="78"/>
      <c r="G235" s="78"/>
      <c r="H235" s="78"/>
      <c r="I235" s="78"/>
      <c r="J235" s="78"/>
      <c r="K235" s="78"/>
      <c r="L235" s="78"/>
      <c r="M235" s="78"/>
      <c r="N235" s="78"/>
      <c r="O235" s="78"/>
      <c r="P235" s="78"/>
      <c r="Q235" s="78"/>
      <c r="R235" s="78"/>
      <c r="S235" s="78"/>
      <c r="T235" s="78"/>
      <c r="U235" s="78"/>
      <c r="V235" s="78"/>
      <c r="W235" s="78"/>
      <c r="X235" s="78"/>
      <c r="Y235" s="78"/>
      <c r="Z235" s="78"/>
      <c r="AA235" s="78"/>
      <c r="AB235" s="78"/>
      <c r="AC235" s="78"/>
      <c r="AD235" s="78"/>
      <c r="AE235" s="78"/>
      <c r="AF235" s="78"/>
      <c r="AG235" s="78"/>
      <c r="AH235" s="78"/>
      <c r="AI235" s="44"/>
      <c r="AK235" s="68"/>
      <c r="AL235" s="69"/>
      <c r="AM235" s="79"/>
      <c r="AN235" s="80"/>
      <c r="AO235" s="80"/>
      <c r="AP235" s="80"/>
      <c r="AQ235" s="81"/>
      <c r="AR235" s="80"/>
      <c r="AS235" s="80"/>
      <c r="AT235" s="80"/>
      <c r="AU235" s="80"/>
      <c r="AV235" s="80"/>
      <c r="AW235" s="80"/>
      <c r="AY235" s="44"/>
      <c r="AZ235" s="45"/>
      <c r="BA235" s="44"/>
      <c r="BB235" s="44"/>
      <c r="BC235" s="55"/>
    </row>
    <row r="236" spans="1:55" x14ac:dyDescent="0.3">
      <c r="A236" s="57"/>
      <c r="B236" s="58"/>
      <c r="D236" s="77"/>
      <c r="E236" s="78"/>
      <c r="F236" s="78"/>
      <c r="G236" s="78"/>
      <c r="H236" s="78"/>
      <c r="I236" s="78"/>
      <c r="J236" s="78"/>
      <c r="K236" s="78"/>
      <c r="L236" s="78"/>
      <c r="M236" s="78"/>
      <c r="N236" s="78"/>
      <c r="O236" s="78"/>
      <c r="P236" s="78"/>
      <c r="Q236" s="78"/>
      <c r="R236" s="78"/>
      <c r="S236" s="78"/>
      <c r="T236" s="78"/>
      <c r="U236" s="78"/>
      <c r="V236" s="78"/>
      <c r="W236" s="78"/>
      <c r="X236" s="78"/>
      <c r="Y236" s="78"/>
      <c r="Z236" s="78"/>
      <c r="AA236" s="78"/>
      <c r="AB236" s="78"/>
      <c r="AC236" s="78"/>
      <c r="AD236" s="78"/>
      <c r="AE236" s="78"/>
      <c r="AF236" s="78"/>
      <c r="AG236" s="78"/>
      <c r="AH236" s="78"/>
      <c r="AI236" s="44"/>
      <c r="AK236" s="74"/>
      <c r="AL236" s="69"/>
      <c r="AM236" s="79"/>
      <c r="AN236" s="80"/>
      <c r="AO236" s="80"/>
      <c r="AP236" s="80"/>
      <c r="AQ236" s="81"/>
      <c r="AR236" s="80"/>
      <c r="AS236" s="80"/>
      <c r="AT236" s="80"/>
      <c r="AU236" s="80"/>
      <c r="AV236" s="80"/>
      <c r="AW236" s="80"/>
      <c r="AY236" s="44"/>
      <c r="AZ236" s="45"/>
      <c r="BA236" s="44"/>
      <c r="BB236" s="44"/>
      <c r="BC236" s="55"/>
    </row>
    <row r="237" spans="1:55" x14ac:dyDescent="0.3">
      <c r="A237" s="57"/>
      <c r="B237" s="58"/>
      <c r="D237" s="77"/>
      <c r="E237" s="78"/>
      <c r="F237" s="78"/>
      <c r="G237" s="78"/>
      <c r="H237" s="78"/>
      <c r="I237" s="78"/>
      <c r="J237" s="78"/>
      <c r="K237" s="78"/>
      <c r="L237" s="78"/>
      <c r="M237" s="78"/>
      <c r="N237" s="78"/>
      <c r="O237" s="78"/>
      <c r="P237" s="78"/>
      <c r="Q237" s="78"/>
      <c r="R237" s="78"/>
      <c r="S237" s="78"/>
      <c r="T237" s="78"/>
      <c r="U237" s="78"/>
      <c r="V237" s="78"/>
      <c r="W237" s="78"/>
      <c r="X237" s="78"/>
      <c r="Y237" s="78"/>
      <c r="Z237" s="78"/>
      <c r="AA237" s="78"/>
      <c r="AB237" s="78"/>
      <c r="AC237" s="78"/>
      <c r="AD237" s="78"/>
      <c r="AE237" s="78"/>
      <c r="AF237" s="78"/>
      <c r="AG237" s="78"/>
      <c r="AH237" s="78"/>
      <c r="AI237" s="44"/>
      <c r="AK237" s="68"/>
      <c r="AL237" s="69"/>
      <c r="AM237" s="79"/>
      <c r="AN237" s="80"/>
      <c r="AO237" s="80"/>
      <c r="AP237" s="80"/>
      <c r="AQ237" s="81"/>
      <c r="AR237" s="80"/>
      <c r="AS237" s="80"/>
      <c r="AT237" s="80"/>
      <c r="AU237" s="80"/>
      <c r="AV237" s="80"/>
      <c r="AW237" s="80"/>
      <c r="AY237" s="44"/>
      <c r="AZ237" s="45"/>
      <c r="BA237" s="44"/>
      <c r="BB237" s="44"/>
      <c r="BC237" s="55"/>
    </row>
    <row r="238" spans="1:55" x14ac:dyDescent="0.3">
      <c r="A238" s="57"/>
      <c r="B238" s="58"/>
      <c r="D238" s="77"/>
      <c r="E238" s="78"/>
      <c r="F238" s="78"/>
      <c r="G238" s="78"/>
      <c r="H238" s="78"/>
      <c r="I238" s="78"/>
      <c r="J238" s="78"/>
      <c r="K238" s="78"/>
      <c r="L238" s="78"/>
      <c r="M238" s="78"/>
      <c r="N238" s="78"/>
      <c r="O238" s="78"/>
      <c r="P238" s="78"/>
      <c r="Q238" s="78"/>
      <c r="R238" s="78"/>
      <c r="S238" s="78"/>
      <c r="T238" s="78"/>
      <c r="U238" s="78"/>
      <c r="V238" s="78"/>
      <c r="W238" s="78"/>
      <c r="X238" s="78"/>
      <c r="Y238" s="78"/>
      <c r="Z238" s="78"/>
      <c r="AA238" s="78"/>
      <c r="AB238" s="78"/>
      <c r="AC238" s="78"/>
      <c r="AD238" s="78"/>
      <c r="AE238" s="78"/>
      <c r="AF238" s="78"/>
      <c r="AG238" s="78"/>
      <c r="AH238" s="78"/>
      <c r="AI238" s="44"/>
      <c r="AK238" s="68"/>
      <c r="AL238" s="69"/>
      <c r="AM238" s="79"/>
      <c r="AN238" s="13"/>
      <c r="AO238" s="13"/>
      <c r="AP238" s="13"/>
      <c r="AQ238" s="56"/>
      <c r="AR238" s="13"/>
      <c r="AS238" s="13"/>
      <c r="AT238" s="13"/>
      <c r="AU238" s="13"/>
      <c r="AV238" s="13"/>
      <c r="AW238" s="13"/>
      <c r="AY238" s="44"/>
      <c r="AZ238" s="45"/>
      <c r="BA238" s="44"/>
      <c r="BB238" s="44"/>
      <c r="BC238" s="55"/>
    </row>
    <row r="239" spans="1:55" x14ac:dyDescent="0.3">
      <c r="A239" s="57"/>
      <c r="B239" s="58"/>
      <c r="D239" s="77"/>
      <c r="E239" s="78"/>
      <c r="F239" s="78"/>
      <c r="G239" s="78"/>
      <c r="H239" s="78"/>
      <c r="I239" s="78"/>
      <c r="J239" s="78"/>
      <c r="K239" s="78"/>
      <c r="L239" s="78"/>
      <c r="M239" s="78"/>
      <c r="N239" s="78"/>
      <c r="O239" s="78"/>
      <c r="P239" s="78"/>
      <c r="Q239" s="78"/>
      <c r="R239" s="78"/>
      <c r="S239" s="78"/>
      <c r="T239" s="78"/>
      <c r="U239" s="78"/>
      <c r="V239" s="78"/>
      <c r="W239" s="78"/>
      <c r="X239" s="78"/>
      <c r="Y239" s="78"/>
      <c r="Z239" s="78"/>
      <c r="AA239" s="78"/>
      <c r="AB239" s="78"/>
      <c r="AC239" s="78"/>
      <c r="AD239" s="78"/>
      <c r="AE239" s="78"/>
      <c r="AF239" s="78"/>
      <c r="AG239" s="78"/>
      <c r="AH239" s="78"/>
      <c r="AI239" s="44"/>
      <c r="AK239" s="71"/>
      <c r="AL239" s="69"/>
      <c r="AM239" s="79"/>
      <c r="AN239" s="80"/>
      <c r="AO239" s="80"/>
      <c r="AP239" s="80"/>
      <c r="AQ239" s="81"/>
      <c r="AR239" s="80"/>
      <c r="AS239" s="80"/>
      <c r="AT239" s="80"/>
      <c r="AU239" s="80"/>
      <c r="AV239" s="80"/>
      <c r="AW239" s="80"/>
      <c r="AY239" s="44"/>
      <c r="AZ239" s="45"/>
      <c r="BA239" s="44"/>
      <c r="BB239" s="44"/>
      <c r="BC239" s="55"/>
    </row>
    <row r="240" spans="1:55" x14ac:dyDescent="0.3">
      <c r="A240" s="57"/>
      <c r="B240" s="58"/>
      <c r="D240" s="77"/>
      <c r="E240" s="78"/>
      <c r="F240" s="78"/>
      <c r="G240" s="78"/>
      <c r="H240" s="78"/>
      <c r="I240" s="78"/>
      <c r="J240" s="78"/>
      <c r="K240" s="78"/>
      <c r="L240" s="78"/>
      <c r="M240" s="78"/>
      <c r="N240" s="78"/>
      <c r="O240" s="78"/>
      <c r="P240" s="78"/>
      <c r="Q240" s="78"/>
      <c r="R240" s="78"/>
      <c r="S240" s="78"/>
      <c r="T240" s="78"/>
      <c r="U240" s="78"/>
      <c r="V240" s="78"/>
      <c r="W240" s="78"/>
      <c r="X240" s="78"/>
      <c r="Y240" s="78"/>
      <c r="Z240" s="78"/>
      <c r="AA240" s="78"/>
      <c r="AB240" s="78"/>
      <c r="AC240" s="78"/>
      <c r="AD240" s="78"/>
      <c r="AE240" s="78"/>
      <c r="AF240" s="78"/>
      <c r="AG240" s="78"/>
      <c r="AH240" s="78"/>
      <c r="AI240" s="44"/>
      <c r="AK240" s="71"/>
      <c r="AL240" s="69"/>
      <c r="AM240" s="79"/>
      <c r="AN240" s="80"/>
      <c r="AO240" s="80"/>
      <c r="AP240" s="80"/>
      <c r="AQ240" s="81"/>
      <c r="AR240" s="80"/>
      <c r="AS240" s="80"/>
      <c r="AT240" s="80"/>
      <c r="AU240" s="80"/>
      <c r="AV240" s="80"/>
      <c r="AW240" s="80"/>
      <c r="AY240" s="44"/>
      <c r="AZ240" s="45"/>
      <c r="BA240" s="44"/>
      <c r="BB240" s="44"/>
      <c r="BC240" s="55"/>
    </row>
    <row r="241" spans="1:55" x14ac:dyDescent="0.3">
      <c r="A241" s="57"/>
      <c r="B241" s="61"/>
      <c r="D241" s="77"/>
      <c r="E241" s="78"/>
      <c r="F241" s="78"/>
      <c r="G241" s="78"/>
      <c r="H241" s="78"/>
      <c r="I241" s="78"/>
      <c r="J241" s="78"/>
      <c r="K241" s="78"/>
      <c r="L241" s="78"/>
      <c r="M241" s="78"/>
      <c r="N241" s="78"/>
      <c r="O241" s="78"/>
      <c r="P241" s="78"/>
      <c r="Q241" s="78"/>
      <c r="R241" s="78"/>
      <c r="S241" s="78"/>
      <c r="T241" s="78"/>
      <c r="U241" s="78"/>
      <c r="V241" s="78"/>
      <c r="W241" s="78"/>
      <c r="X241" s="78"/>
      <c r="Y241" s="78"/>
      <c r="Z241" s="78"/>
      <c r="AA241" s="78"/>
      <c r="AB241" s="78"/>
      <c r="AC241" s="78"/>
      <c r="AD241" s="78"/>
      <c r="AE241" s="78"/>
      <c r="AF241" s="78"/>
      <c r="AG241" s="78"/>
      <c r="AH241" s="78"/>
      <c r="AI241" s="44"/>
      <c r="AK241" s="68"/>
      <c r="AL241" s="72"/>
      <c r="AM241" s="79"/>
      <c r="AN241" s="80"/>
      <c r="AO241" s="80"/>
      <c r="AP241" s="80"/>
      <c r="AQ241" s="81"/>
      <c r="AR241" s="80"/>
      <c r="AS241" s="80"/>
      <c r="AT241" s="80"/>
      <c r="AU241" s="80"/>
      <c r="AV241" s="80"/>
      <c r="AW241" s="80"/>
      <c r="AY241" s="44"/>
      <c r="AZ241" s="45"/>
      <c r="BA241" s="44"/>
      <c r="BB241" s="44"/>
      <c r="BC241" s="55"/>
    </row>
    <row r="242" spans="1:55" x14ac:dyDescent="0.3">
      <c r="A242" s="57"/>
      <c r="B242" s="58"/>
      <c r="D242" s="77"/>
      <c r="E242" s="78"/>
      <c r="F242" s="78"/>
      <c r="G242" s="78"/>
      <c r="H242" s="78"/>
      <c r="I242" s="78"/>
      <c r="J242" s="78"/>
      <c r="K242" s="78"/>
      <c r="L242" s="78"/>
      <c r="M242" s="78"/>
      <c r="N242" s="78"/>
      <c r="O242" s="78"/>
      <c r="P242" s="78"/>
      <c r="Q242" s="78"/>
      <c r="R242" s="78"/>
      <c r="S242" s="78"/>
      <c r="T242" s="78"/>
      <c r="U242" s="78"/>
      <c r="V242" s="78"/>
      <c r="W242" s="78"/>
      <c r="X242" s="78"/>
      <c r="Y242" s="78"/>
      <c r="Z242" s="78"/>
      <c r="AA242" s="78"/>
      <c r="AB242" s="78"/>
      <c r="AC242" s="78"/>
      <c r="AD242" s="78"/>
      <c r="AE242" s="78"/>
      <c r="AF242" s="78"/>
      <c r="AG242" s="78"/>
      <c r="AH242" s="78"/>
      <c r="AI242" s="44"/>
      <c r="AK242" s="68"/>
      <c r="AL242" s="69"/>
      <c r="AM242" s="79"/>
      <c r="AN242" s="80"/>
      <c r="AO242" s="80"/>
      <c r="AP242" s="80"/>
      <c r="AQ242" s="81"/>
      <c r="AR242" s="80"/>
      <c r="AS242" s="80"/>
      <c r="AT242" s="80"/>
      <c r="AU242" s="80"/>
      <c r="AV242" s="80"/>
      <c r="AW242" s="80"/>
      <c r="AY242" s="44"/>
      <c r="AZ242" s="45"/>
      <c r="BA242" s="44"/>
      <c r="BB242" s="44"/>
      <c r="BC242" s="55"/>
    </row>
    <row r="243" spans="1:55" x14ac:dyDescent="0.3">
      <c r="A243" s="57"/>
      <c r="B243" s="58"/>
      <c r="D243" s="77"/>
      <c r="E243" s="78"/>
      <c r="F243" s="78"/>
      <c r="G243" s="78"/>
      <c r="H243" s="78"/>
      <c r="I243" s="78"/>
      <c r="J243" s="78"/>
      <c r="K243" s="78"/>
      <c r="L243" s="78"/>
      <c r="M243" s="78"/>
      <c r="N243" s="78"/>
      <c r="O243" s="78"/>
      <c r="P243" s="78"/>
      <c r="Q243" s="78"/>
      <c r="R243" s="78"/>
      <c r="S243" s="78"/>
      <c r="T243" s="78"/>
      <c r="U243" s="78"/>
      <c r="V243" s="78"/>
      <c r="W243" s="78"/>
      <c r="X243" s="78"/>
      <c r="Y243" s="78"/>
      <c r="Z243" s="78"/>
      <c r="AA243" s="78"/>
      <c r="AB243" s="78"/>
      <c r="AC243" s="78"/>
      <c r="AD243" s="78"/>
      <c r="AE243" s="78"/>
      <c r="AF243" s="78"/>
      <c r="AG243" s="78"/>
      <c r="AH243" s="78"/>
      <c r="AI243" s="44"/>
      <c r="AK243" s="68"/>
      <c r="AL243" s="69"/>
      <c r="AM243" s="79"/>
      <c r="AN243" s="80"/>
      <c r="AO243" s="80"/>
      <c r="AP243" s="80"/>
      <c r="AQ243" s="81"/>
      <c r="AR243" s="80"/>
      <c r="AS243" s="80"/>
      <c r="AT243" s="80"/>
      <c r="AU243" s="80"/>
      <c r="AV243" s="80"/>
      <c r="AW243" s="80"/>
      <c r="AY243" s="44"/>
      <c r="AZ243" s="45"/>
      <c r="BA243" s="44"/>
      <c r="BB243" s="44"/>
      <c r="BC243" s="55"/>
    </row>
    <row r="244" spans="1:55" x14ac:dyDescent="0.3">
      <c r="A244" s="57"/>
      <c r="B244" s="58"/>
      <c r="D244" s="77"/>
      <c r="E244" s="78"/>
      <c r="F244" s="78"/>
      <c r="G244" s="78"/>
      <c r="H244" s="78"/>
      <c r="I244" s="78"/>
      <c r="J244" s="78"/>
      <c r="K244" s="78"/>
      <c r="L244" s="78"/>
      <c r="M244" s="78"/>
      <c r="N244" s="78"/>
      <c r="O244" s="78"/>
      <c r="P244" s="78"/>
      <c r="Q244" s="78"/>
      <c r="R244" s="78"/>
      <c r="S244" s="78"/>
      <c r="T244" s="78"/>
      <c r="U244" s="78"/>
      <c r="V244" s="78"/>
      <c r="W244" s="78"/>
      <c r="X244" s="78"/>
      <c r="Y244" s="78"/>
      <c r="Z244" s="78"/>
      <c r="AA244" s="78"/>
      <c r="AB244" s="78"/>
      <c r="AC244" s="78"/>
      <c r="AD244" s="78"/>
      <c r="AE244" s="78"/>
      <c r="AF244" s="78"/>
      <c r="AG244" s="78"/>
      <c r="AH244" s="78"/>
      <c r="AI244" s="44"/>
      <c r="AK244" s="68"/>
      <c r="AL244" s="69"/>
      <c r="AM244" s="79"/>
      <c r="AN244" s="80"/>
      <c r="AO244" s="80"/>
      <c r="AP244" s="80"/>
      <c r="AQ244" s="81"/>
      <c r="AR244" s="80"/>
      <c r="AS244" s="80"/>
      <c r="AT244" s="80"/>
      <c r="AU244" s="80"/>
      <c r="AV244" s="80"/>
      <c r="AW244" s="80"/>
      <c r="AY244" s="44"/>
      <c r="AZ244" s="45"/>
      <c r="BA244" s="44"/>
      <c r="BB244" s="44"/>
      <c r="BC244" s="55"/>
    </row>
    <row r="245" spans="1:55" x14ac:dyDescent="0.3">
      <c r="A245" s="57"/>
      <c r="B245" s="58"/>
      <c r="D245" s="77"/>
      <c r="E245" s="78"/>
      <c r="F245" s="78"/>
      <c r="G245" s="78"/>
      <c r="H245" s="78"/>
      <c r="I245" s="78"/>
      <c r="J245" s="78"/>
      <c r="K245" s="78"/>
      <c r="L245" s="78"/>
      <c r="M245" s="78"/>
      <c r="N245" s="78"/>
      <c r="O245" s="78"/>
      <c r="P245" s="78"/>
      <c r="Q245" s="78"/>
      <c r="R245" s="78"/>
      <c r="S245" s="78"/>
      <c r="T245" s="78"/>
      <c r="U245" s="78"/>
      <c r="V245" s="78"/>
      <c r="W245" s="78"/>
      <c r="X245" s="78"/>
      <c r="Y245" s="78"/>
      <c r="Z245" s="78"/>
      <c r="AA245" s="78"/>
      <c r="AB245" s="78"/>
      <c r="AC245" s="78"/>
      <c r="AD245" s="78"/>
      <c r="AE245" s="78"/>
      <c r="AF245" s="78"/>
      <c r="AG245" s="78"/>
      <c r="AH245" s="78"/>
      <c r="AI245" s="44"/>
      <c r="AK245" s="68"/>
      <c r="AL245" s="69"/>
      <c r="AM245" s="79"/>
      <c r="AN245" s="80"/>
      <c r="AO245" s="80"/>
      <c r="AP245" s="80"/>
      <c r="AQ245" s="81"/>
      <c r="AR245" s="80"/>
      <c r="AS245" s="80"/>
      <c r="AT245" s="80"/>
      <c r="AU245" s="80"/>
      <c r="AV245" s="80"/>
      <c r="AW245" s="80"/>
      <c r="AY245" s="44"/>
      <c r="AZ245" s="45"/>
      <c r="BA245" s="44"/>
      <c r="BB245" s="44"/>
      <c r="BC245" s="55"/>
    </row>
    <row r="246" spans="1:55" x14ac:dyDescent="0.3">
      <c r="A246" s="57"/>
      <c r="B246" s="58"/>
      <c r="D246" s="77"/>
      <c r="E246" s="78"/>
      <c r="F246" s="78"/>
      <c r="G246" s="78"/>
      <c r="H246" s="78"/>
      <c r="I246" s="78"/>
      <c r="J246" s="78"/>
      <c r="K246" s="78"/>
      <c r="L246" s="78"/>
      <c r="M246" s="78"/>
      <c r="N246" s="78"/>
      <c r="O246" s="78"/>
      <c r="P246" s="78"/>
      <c r="Q246" s="78"/>
      <c r="R246" s="78"/>
      <c r="S246" s="78"/>
      <c r="T246" s="78"/>
      <c r="U246" s="78"/>
      <c r="V246" s="78"/>
      <c r="W246" s="78"/>
      <c r="X246" s="78"/>
      <c r="Y246" s="78"/>
      <c r="Z246" s="78"/>
      <c r="AA246" s="78"/>
      <c r="AB246" s="78"/>
      <c r="AC246" s="78"/>
      <c r="AD246" s="78"/>
      <c r="AE246" s="78"/>
      <c r="AF246" s="78"/>
      <c r="AG246" s="78"/>
      <c r="AH246" s="78"/>
      <c r="AI246" s="44"/>
      <c r="AK246" s="74"/>
      <c r="AL246" s="72"/>
      <c r="AM246" s="79"/>
      <c r="AN246" s="80"/>
      <c r="AO246" s="80"/>
      <c r="AP246" s="80"/>
      <c r="AQ246" s="81"/>
      <c r="AR246" s="80"/>
      <c r="AS246" s="80"/>
      <c r="AT246" s="80"/>
      <c r="AU246" s="80"/>
      <c r="AV246" s="80"/>
      <c r="AW246" s="80"/>
      <c r="AY246" s="44"/>
      <c r="AZ246" s="45"/>
      <c r="BA246" s="44"/>
      <c r="BB246" s="44"/>
      <c r="BC246" s="55"/>
    </row>
    <row r="247" spans="1:55" x14ac:dyDescent="0.3">
      <c r="A247" s="57"/>
      <c r="B247" s="58"/>
      <c r="D247" s="77"/>
      <c r="E247" s="78"/>
      <c r="F247" s="78"/>
      <c r="G247" s="78"/>
      <c r="H247" s="78"/>
      <c r="I247" s="78"/>
      <c r="J247" s="78"/>
      <c r="K247" s="78"/>
      <c r="L247" s="78"/>
      <c r="M247" s="78"/>
      <c r="N247" s="78"/>
      <c r="O247" s="78"/>
      <c r="P247" s="78"/>
      <c r="Q247" s="78"/>
      <c r="R247" s="78"/>
      <c r="S247" s="78"/>
      <c r="T247" s="78"/>
      <c r="U247" s="78"/>
      <c r="V247" s="78"/>
      <c r="W247" s="78"/>
      <c r="X247" s="78"/>
      <c r="Y247" s="78"/>
      <c r="Z247" s="78"/>
      <c r="AA247" s="78"/>
      <c r="AB247" s="78"/>
      <c r="AC247" s="78"/>
      <c r="AD247" s="78"/>
      <c r="AE247" s="78"/>
      <c r="AF247" s="78"/>
      <c r="AG247" s="78"/>
      <c r="AH247" s="78"/>
      <c r="AI247" s="44"/>
      <c r="AK247" s="74"/>
      <c r="AL247" s="72"/>
      <c r="AM247" s="79"/>
      <c r="AN247" s="80"/>
      <c r="AO247" s="80"/>
      <c r="AP247" s="80"/>
      <c r="AQ247" s="81"/>
      <c r="AR247" s="80"/>
      <c r="AS247" s="80"/>
      <c r="AT247" s="80"/>
      <c r="AU247" s="80"/>
      <c r="AV247" s="80"/>
      <c r="AW247" s="80"/>
      <c r="AY247" s="37"/>
      <c r="AZ247" s="37"/>
      <c r="BA247" s="37"/>
      <c r="BB247" s="37"/>
      <c r="BC247" s="55"/>
    </row>
    <row r="248" spans="1:55" x14ac:dyDescent="0.3">
      <c r="A248" s="57"/>
      <c r="B248" s="58"/>
      <c r="D248" s="77"/>
      <c r="E248" s="78"/>
      <c r="F248" s="78"/>
      <c r="G248" s="78"/>
      <c r="H248" s="78"/>
      <c r="I248" s="78"/>
      <c r="J248" s="78"/>
      <c r="K248" s="78"/>
      <c r="L248" s="78"/>
      <c r="M248" s="78"/>
      <c r="N248" s="78"/>
      <c r="O248" s="78"/>
      <c r="P248" s="78"/>
      <c r="Q248" s="78"/>
      <c r="R248" s="78"/>
      <c r="S248" s="78"/>
      <c r="T248" s="78"/>
      <c r="U248" s="78"/>
      <c r="V248" s="78"/>
      <c r="W248" s="78"/>
      <c r="X248" s="78"/>
      <c r="Y248" s="78"/>
      <c r="Z248" s="78"/>
      <c r="AA248" s="78"/>
      <c r="AB248" s="78"/>
      <c r="AC248" s="78"/>
      <c r="AD248" s="78"/>
      <c r="AE248" s="78"/>
      <c r="AF248" s="78"/>
      <c r="AG248" s="78"/>
      <c r="AH248" s="78"/>
      <c r="AI248" s="44"/>
      <c r="AK248" s="68"/>
      <c r="AL248" s="69"/>
      <c r="AM248" s="79"/>
      <c r="AN248" s="80"/>
      <c r="AO248" s="80"/>
      <c r="AP248" s="80"/>
      <c r="AQ248" s="81"/>
      <c r="AR248" s="80"/>
      <c r="AS248" s="80"/>
      <c r="AT248" s="80"/>
      <c r="AU248" s="80"/>
      <c r="AV248" s="80"/>
      <c r="AW248" s="80"/>
      <c r="AY248" s="37"/>
      <c r="AZ248" s="37"/>
      <c r="BA248" s="37"/>
      <c r="BB248" s="37"/>
      <c r="BC248" s="37"/>
    </row>
    <row r="249" spans="1:55" x14ac:dyDescent="0.3">
      <c r="A249" s="57"/>
      <c r="B249" s="58"/>
      <c r="D249" s="77"/>
      <c r="E249" s="78"/>
      <c r="F249" s="78"/>
      <c r="G249" s="78"/>
      <c r="H249" s="78"/>
      <c r="I249" s="78"/>
      <c r="J249" s="78"/>
      <c r="K249" s="78"/>
      <c r="L249" s="78"/>
      <c r="M249" s="78"/>
      <c r="N249" s="78"/>
      <c r="O249" s="78"/>
      <c r="P249" s="78"/>
      <c r="Q249" s="78"/>
      <c r="R249" s="78"/>
      <c r="S249" s="78"/>
      <c r="T249" s="78"/>
      <c r="U249" s="78"/>
      <c r="V249" s="78"/>
      <c r="W249" s="78"/>
      <c r="X249" s="78"/>
      <c r="Y249" s="78"/>
      <c r="Z249" s="78"/>
      <c r="AA249" s="78"/>
      <c r="AB249" s="78"/>
      <c r="AC249" s="78"/>
      <c r="AD249" s="78"/>
      <c r="AE249" s="78"/>
      <c r="AF249" s="78"/>
      <c r="AG249" s="78"/>
      <c r="AH249" s="78"/>
      <c r="AI249" s="44"/>
      <c r="AK249" s="68"/>
      <c r="AL249" s="69"/>
      <c r="AM249" s="79"/>
      <c r="AN249" s="80"/>
      <c r="AO249" s="80"/>
      <c r="AP249" s="80"/>
      <c r="AQ249" s="81"/>
      <c r="AR249" s="80"/>
      <c r="AS249" s="80"/>
      <c r="AT249" s="80"/>
      <c r="AU249" s="80"/>
      <c r="AV249" s="80"/>
      <c r="AW249" s="80"/>
      <c r="AY249" s="37"/>
      <c r="AZ249" s="37"/>
      <c r="BA249" s="37"/>
      <c r="BB249" s="37"/>
      <c r="BC249" s="37"/>
    </row>
    <row r="250" spans="1:55" x14ac:dyDescent="0.3">
      <c r="A250" s="57"/>
      <c r="B250" s="58"/>
      <c r="D250" s="77"/>
      <c r="E250" s="78"/>
      <c r="F250" s="78"/>
      <c r="G250" s="78"/>
      <c r="H250" s="78"/>
      <c r="I250" s="78"/>
      <c r="J250" s="78"/>
      <c r="K250" s="78"/>
      <c r="L250" s="78"/>
      <c r="M250" s="78"/>
      <c r="N250" s="78"/>
      <c r="O250" s="78"/>
      <c r="P250" s="78"/>
      <c r="Q250" s="78"/>
      <c r="R250" s="78"/>
      <c r="S250" s="78"/>
      <c r="T250" s="78"/>
      <c r="U250" s="78"/>
      <c r="V250" s="78"/>
      <c r="W250" s="78"/>
      <c r="X250" s="78"/>
      <c r="Y250" s="78"/>
      <c r="Z250" s="78"/>
      <c r="AA250" s="78"/>
      <c r="AB250" s="78"/>
      <c r="AC250" s="78"/>
      <c r="AD250" s="78"/>
      <c r="AE250" s="78"/>
      <c r="AF250" s="78"/>
      <c r="AG250" s="78"/>
      <c r="AH250" s="78"/>
      <c r="AI250" s="44"/>
      <c r="AK250" s="68"/>
      <c r="AL250" s="69"/>
      <c r="AM250" s="79"/>
      <c r="AN250" s="80"/>
      <c r="AO250" s="80"/>
      <c r="AP250" s="80"/>
      <c r="AQ250" s="81"/>
      <c r="AR250" s="80"/>
      <c r="AS250" s="80"/>
      <c r="AT250" s="80"/>
      <c r="AU250" s="80"/>
      <c r="AV250" s="80"/>
      <c r="AW250" s="80"/>
      <c r="AY250" s="37"/>
      <c r="AZ250" s="37"/>
      <c r="BA250" s="37"/>
      <c r="BB250" s="37"/>
      <c r="BC250" s="37"/>
    </row>
    <row r="251" spans="1:55" x14ac:dyDescent="0.3">
      <c r="A251" s="57"/>
      <c r="B251" s="58"/>
      <c r="D251" s="77"/>
      <c r="E251" s="78"/>
      <c r="F251" s="78"/>
      <c r="G251" s="78"/>
      <c r="H251" s="78"/>
      <c r="I251" s="78"/>
      <c r="J251" s="78"/>
      <c r="K251" s="78"/>
      <c r="L251" s="78"/>
      <c r="M251" s="78"/>
      <c r="N251" s="78"/>
      <c r="O251" s="78"/>
      <c r="P251" s="78"/>
      <c r="Q251" s="78"/>
      <c r="R251" s="78"/>
      <c r="S251" s="78"/>
      <c r="T251" s="78"/>
      <c r="U251" s="78"/>
      <c r="V251" s="78"/>
      <c r="W251" s="78"/>
      <c r="X251" s="78"/>
      <c r="Y251" s="78"/>
      <c r="Z251" s="78"/>
      <c r="AA251" s="78"/>
      <c r="AB251" s="78"/>
      <c r="AC251" s="78"/>
      <c r="AD251" s="78"/>
      <c r="AE251" s="78"/>
      <c r="AF251" s="78"/>
      <c r="AG251" s="78"/>
      <c r="AH251" s="78"/>
      <c r="AI251" s="44"/>
      <c r="AK251" s="68"/>
      <c r="AL251" s="69"/>
      <c r="AM251" s="79"/>
      <c r="AN251" s="80"/>
      <c r="AO251" s="80"/>
      <c r="AP251" s="80"/>
      <c r="AQ251" s="81"/>
      <c r="AR251" s="80"/>
      <c r="AS251" s="80"/>
      <c r="AT251" s="80"/>
      <c r="AU251" s="80"/>
      <c r="AV251" s="80"/>
      <c r="AW251" s="80"/>
      <c r="AY251" s="44"/>
      <c r="AZ251" s="45"/>
      <c r="BA251" s="44"/>
      <c r="BB251" s="44"/>
      <c r="BC251" s="37"/>
    </row>
    <row r="252" spans="1:55" x14ac:dyDescent="0.3">
      <c r="A252" s="57"/>
      <c r="B252" s="58"/>
      <c r="D252" s="77"/>
      <c r="E252" s="78"/>
      <c r="F252" s="78"/>
      <c r="G252" s="78"/>
      <c r="H252" s="78"/>
      <c r="I252" s="78"/>
      <c r="J252" s="78"/>
      <c r="K252" s="78"/>
      <c r="L252" s="78"/>
      <c r="M252" s="78"/>
      <c r="N252" s="78"/>
      <c r="O252" s="78"/>
      <c r="P252" s="78"/>
      <c r="Q252" s="78"/>
      <c r="R252" s="78"/>
      <c r="S252" s="78"/>
      <c r="T252" s="78"/>
      <c r="U252" s="78"/>
      <c r="V252" s="78"/>
      <c r="W252" s="78"/>
      <c r="X252" s="78"/>
      <c r="Y252" s="78"/>
      <c r="Z252" s="78"/>
      <c r="AA252" s="78"/>
      <c r="AB252" s="78"/>
      <c r="AC252" s="78"/>
      <c r="AD252" s="78"/>
      <c r="AE252" s="78"/>
      <c r="AF252" s="78"/>
      <c r="AG252" s="78"/>
      <c r="AH252" s="78"/>
      <c r="AI252" s="44"/>
      <c r="AK252" s="68"/>
      <c r="AL252" s="69"/>
      <c r="AM252" s="79"/>
      <c r="AN252" s="80"/>
      <c r="AO252" s="80"/>
      <c r="AP252" s="80"/>
      <c r="AQ252" s="81"/>
      <c r="AR252" s="80"/>
      <c r="AS252" s="80"/>
      <c r="AT252" s="80"/>
      <c r="AU252" s="80"/>
      <c r="AV252" s="80"/>
      <c r="AW252" s="80"/>
      <c r="AY252" s="37"/>
      <c r="AZ252" s="37"/>
      <c r="BA252" s="37"/>
      <c r="BB252" s="37"/>
      <c r="BC252" s="55"/>
    </row>
    <row r="253" spans="1:55" x14ac:dyDescent="0.3">
      <c r="A253" s="57"/>
      <c r="B253" s="58"/>
      <c r="D253" s="77"/>
      <c r="E253" s="78"/>
      <c r="F253" s="78"/>
      <c r="G253" s="78"/>
      <c r="H253" s="78"/>
      <c r="I253" s="78"/>
      <c r="J253" s="78"/>
      <c r="K253" s="78"/>
      <c r="L253" s="78"/>
      <c r="M253" s="78"/>
      <c r="N253" s="78"/>
      <c r="O253" s="78"/>
      <c r="P253" s="78"/>
      <c r="Q253" s="78"/>
      <c r="R253" s="78"/>
      <c r="S253" s="78"/>
      <c r="T253" s="78"/>
      <c r="U253" s="78"/>
      <c r="V253" s="78"/>
      <c r="W253" s="78"/>
      <c r="X253" s="78"/>
      <c r="Y253" s="78"/>
      <c r="Z253" s="78"/>
      <c r="AA253" s="78"/>
      <c r="AB253" s="78"/>
      <c r="AC253" s="78"/>
      <c r="AD253" s="78"/>
      <c r="AE253" s="78"/>
      <c r="AF253" s="78"/>
      <c r="AG253" s="78"/>
      <c r="AH253" s="78"/>
      <c r="AI253" s="44"/>
      <c r="AK253" s="74"/>
      <c r="AL253" s="69"/>
      <c r="AM253" s="79"/>
      <c r="AN253" s="80"/>
      <c r="AO253" s="80"/>
      <c r="AP253" s="80"/>
      <c r="AQ253" s="81"/>
      <c r="AR253" s="80"/>
      <c r="AS253" s="80"/>
      <c r="AT253" s="80"/>
      <c r="AU253" s="80"/>
      <c r="AV253" s="80"/>
      <c r="AW253" s="80"/>
      <c r="AY253" s="44"/>
      <c r="AZ253" s="45"/>
      <c r="BA253" s="44"/>
      <c r="BB253" s="44"/>
      <c r="BC253" s="37"/>
    </row>
    <row r="254" spans="1:55" x14ac:dyDescent="0.3">
      <c r="A254" s="57"/>
      <c r="B254" s="58"/>
      <c r="D254" s="77"/>
      <c r="E254" s="78"/>
      <c r="F254" s="78"/>
      <c r="G254" s="78"/>
      <c r="H254" s="78"/>
      <c r="I254" s="78"/>
      <c r="J254" s="78"/>
      <c r="K254" s="78"/>
      <c r="L254" s="78"/>
      <c r="M254" s="78"/>
      <c r="N254" s="78"/>
      <c r="O254" s="78"/>
      <c r="P254" s="78"/>
      <c r="Q254" s="78"/>
      <c r="R254" s="78"/>
      <c r="S254" s="78"/>
      <c r="T254" s="78"/>
      <c r="U254" s="78"/>
      <c r="V254" s="78"/>
      <c r="W254" s="78"/>
      <c r="X254" s="78"/>
      <c r="Y254" s="78"/>
      <c r="Z254" s="78"/>
      <c r="AA254" s="78"/>
      <c r="AB254" s="78"/>
      <c r="AC254" s="78"/>
      <c r="AD254" s="78"/>
      <c r="AE254" s="78"/>
      <c r="AF254" s="78"/>
      <c r="AG254" s="78"/>
      <c r="AH254" s="78"/>
      <c r="AI254" s="44"/>
      <c r="AK254" s="68"/>
      <c r="AL254" s="69"/>
      <c r="AM254" s="79"/>
      <c r="AN254" s="80"/>
      <c r="AO254" s="80"/>
      <c r="AP254" s="80"/>
      <c r="AQ254" s="81"/>
      <c r="AR254" s="80"/>
      <c r="AS254" s="80"/>
      <c r="AT254" s="80"/>
      <c r="AU254" s="80"/>
      <c r="AV254" s="80"/>
      <c r="AW254" s="80"/>
      <c r="AY254" s="44"/>
      <c r="AZ254" s="45"/>
      <c r="BA254" s="44"/>
      <c r="BB254" s="44"/>
      <c r="BC254" s="55"/>
    </row>
    <row r="255" spans="1:55" x14ac:dyDescent="0.3">
      <c r="A255" s="57"/>
      <c r="B255" s="58"/>
      <c r="D255" s="77"/>
      <c r="E255" s="78"/>
      <c r="F255" s="78"/>
      <c r="G255" s="78"/>
      <c r="H255" s="78"/>
      <c r="I255" s="78"/>
      <c r="J255" s="78"/>
      <c r="K255" s="78"/>
      <c r="L255" s="78"/>
      <c r="M255" s="78"/>
      <c r="N255" s="78"/>
      <c r="O255" s="78"/>
      <c r="P255" s="78"/>
      <c r="Q255" s="78"/>
      <c r="R255" s="78"/>
      <c r="S255" s="78"/>
      <c r="T255" s="78"/>
      <c r="U255" s="78"/>
      <c r="V255" s="78"/>
      <c r="W255" s="78"/>
      <c r="X255" s="78"/>
      <c r="Y255" s="78"/>
      <c r="Z255" s="78"/>
      <c r="AA255" s="78"/>
      <c r="AB255" s="78"/>
      <c r="AC255" s="78"/>
      <c r="AD255" s="78"/>
      <c r="AE255" s="78"/>
      <c r="AF255" s="78"/>
      <c r="AG255" s="78"/>
      <c r="AH255" s="78"/>
      <c r="AI255" s="44"/>
      <c r="AK255" s="71"/>
      <c r="AL255" s="69"/>
      <c r="AM255" s="79"/>
      <c r="AN255" s="80"/>
      <c r="AO255" s="80"/>
      <c r="AP255" s="80"/>
      <c r="AQ255" s="81"/>
      <c r="AR255" s="80"/>
      <c r="AS255" s="80"/>
      <c r="AT255" s="80"/>
      <c r="AU255" s="80"/>
      <c r="AV255" s="80"/>
      <c r="AW255" s="80"/>
      <c r="AY255" s="44"/>
      <c r="AZ255" s="45"/>
      <c r="BA255" s="44"/>
      <c r="BB255" s="44"/>
      <c r="BC255" s="55"/>
    </row>
    <row r="256" spans="1:55" x14ac:dyDescent="0.3">
      <c r="A256" s="57"/>
      <c r="B256" s="58"/>
      <c r="D256" s="77"/>
      <c r="E256" s="78"/>
      <c r="F256" s="78"/>
      <c r="G256" s="78"/>
      <c r="H256" s="78"/>
      <c r="I256" s="78"/>
      <c r="J256" s="78"/>
      <c r="K256" s="78"/>
      <c r="L256" s="78"/>
      <c r="M256" s="78"/>
      <c r="N256" s="78"/>
      <c r="O256" s="78"/>
      <c r="P256" s="78"/>
      <c r="Q256" s="78"/>
      <c r="R256" s="78"/>
      <c r="S256" s="78"/>
      <c r="T256" s="78"/>
      <c r="U256" s="78"/>
      <c r="V256" s="78"/>
      <c r="W256" s="78"/>
      <c r="X256" s="78"/>
      <c r="Y256" s="78"/>
      <c r="Z256" s="78"/>
      <c r="AA256" s="78"/>
      <c r="AB256" s="78"/>
      <c r="AC256" s="78"/>
      <c r="AD256" s="78"/>
      <c r="AE256" s="78"/>
      <c r="AF256" s="78"/>
      <c r="AG256" s="78"/>
      <c r="AH256" s="78"/>
      <c r="AI256" s="44"/>
      <c r="AK256" s="68"/>
      <c r="AL256" s="69"/>
      <c r="AM256" s="79"/>
      <c r="AN256" s="80"/>
      <c r="AO256" s="80"/>
      <c r="AP256" s="80"/>
      <c r="AQ256" s="81"/>
      <c r="AR256" s="80"/>
      <c r="AS256" s="80"/>
      <c r="AT256" s="80"/>
      <c r="AU256" s="80"/>
      <c r="AV256" s="80"/>
      <c r="AW256" s="80"/>
      <c r="AY256" s="37"/>
      <c r="AZ256" s="37"/>
      <c r="BA256" s="37"/>
      <c r="BB256" s="37"/>
      <c r="BC256" s="55"/>
    </row>
    <row r="257" spans="1:55" x14ac:dyDescent="0.3">
      <c r="A257" s="57"/>
      <c r="B257" s="58"/>
      <c r="D257" s="77"/>
      <c r="E257" s="78"/>
      <c r="F257" s="78"/>
      <c r="G257" s="78"/>
      <c r="H257" s="78"/>
      <c r="I257" s="78"/>
      <c r="J257" s="78"/>
      <c r="K257" s="78"/>
      <c r="L257" s="78"/>
      <c r="M257" s="78"/>
      <c r="N257" s="78"/>
      <c r="O257" s="78"/>
      <c r="P257" s="78"/>
      <c r="Q257" s="78"/>
      <c r="R257" s="78"/>
      <c r="S257" s="78"/>
      <c r="T257" s="78"/>
      <c r="U257" s="78"/>
      <c r="V257" s="78"/>
      <c r="W257" s="78"/>
      <c r="X257" s="78"/>
      <c r="Y257" s="78"/>
      <c r="Z257" s="78"/>
      <c r="AA257" s="78"/>
      <c r="AB257" s="78"/>
      <c r="AC257" s="78"/>
      <c r="AD257" s="78"/>
      <c r="AE257" s="78"/>
      <c r="AF257" s="78"/>
      <c r="AG257" s="78"/>
      <c r="AH257" s="78"/>
      <c r="AI257" s="44"/>
      <c r="AK257" s="68"/>
      <c r="AL257" s="69"/>
      <c r="AM257" s="79"/>
      <c r="AN257" s="80"/>
      <c r="AO257" s="80"/>
      <c r="AP257" s="80"/>
      <c r="AQ257" s="81"/>
      <c r="AR257" s="80"/>
      <c r="AS257" s="80"/>
      <c r="AT257" s="80"/>
      <c r="AU257" s="80"/>
      <c r="AV257" s="80"/>
      <c r="AW257" s="80"/>
      <c r="AY257" s="44"/>
      <c r="AZ257" s="45"/>
      <c r="BA257" s="44"/>
      <c r="BB257" s="44"/>
      <c r="BC257" s="37"/>
    </row>
    <row r="258" spans="1:55" x14ac:dyDescent="0.3">
      <c r="A258" s="57"/>
      <c r="B258" s="58"/>
      <c r="D258" s="77"/>
      <c r="E258" s="78"/>
      <c r="F258" s="78"/>
      <c r="G258" s="78"/>
      <c r="H258" s="78"/>
      <c r="I258" s="78"/>
      <c r="J258" s="78"/>
      <c r="K258" s="78"/>
      <c r="L258" s="78"/>
      <c r="M258" s="78"/>
      <c r="N258" s="78"/>
      <c r="O258" s="78"/>
      <c r="P258" s="78"/>
      <c r="Q258" s="78"/>
      <c r="R258" s="78"/>
      <c r="S258" s="78"/>
      <c r="T258" s="78"/>
      <c r="U258" s="78"/>
      <c r="V258" s="78"/>
      <c r="W258" s="78"/>
      <c r="X258" s="78"/>
      <c r="Y258" s="78"/>
      <c r="Z258" s="78"/>
      <c r="AA258" s="78"/>
      <c r="AB258" s="78"/>
      <c r="AC258" s="78"/>
      <c r="AD258" s="78"/>
      <c r="AE258" s="78"/>
      <c r="AF258" s="78"/>
      <c r="AG258" s="78"/>
      <c r="AH258" s="78"/>
      <c r="AI258" s="44"/>
      <c r="AK258" s="68"/>
      <c r="AL258" s="69"/>
      <c r="AM258" s="79"/>
      <c r="AN258" s="80"/>
      <c r="AO258" s="80"/>
      <c r="AP258" s="80"/>
      <c r="AQ258" s="81"/>
      <c r="AR258" s="80"/>
      <c r="AS258" s="80"/>
      <c r="AT258" s="80"/>
      <c r="AU258" s="80"/>
      <c r="AV258" s="80"/>
      <c r="AW258" s="80"/>
      <c r="AY258" s="37"/>
      <c r="AZ258" s="37"/>
      <c r="BA258" s="37"/>
      <c r="BB258" s="37"/>
      <c r="BC258" s="55"/>
    </row>
    <row r="259" spans="1:55" x14ac:dyDescent="0.3">
      <c r="A259" s="57"/>
      <c r="B259" s="58"/>
      <c r="D259" s="77"/>
      <c r="E259" s="78"/>
      <c r="F259" s="78"/>
      <c r="G259" s="78"/>
      <c r="H259" s="78"/>
      <c r="I259" s="78"/>
      <c r="J259" s="78"/>
      <c r="K259" s="78"/>
      <c r="L259" s="78"/>
      <c r="M259" s="78"/>
      <c r="N259" s="78"/>
      <c r="O259" s="78"/>
      <c r="P259" s="78"/>
      <c r="Q259" s="78"/>
      <c r="R259" s="78"/>
      <c r="S259" s="78"/>
      <c r="T259" s="78"/>
      <c r="U259" s="78"/>
      <c r="V259" s="78"/>
      <c r="W259" s="78"/>
      <c r="X259" s="78"/>
      <c r="Y259" s="78"/>
      <c r="Z259" s="78"/>
      <c r="AA259" s="78"/>
      <c r="AB259" s="78"/>
      <c r="AC259" s="78"/>
      <c r="AD259" s="78"/>
      <c r="AE259" s="78"/>
      <c r="AF259" s="78"/>
      <c r="AG259" s="78"/>
      <c r="AH259" s="78"/>
      <c r="AI259" s="44"/>
      <c r="AK259" s="71"/>
      <c r="AL259" s="69"/>
      <c r="AM259" s="79"/>
      <c r="AN259" s="80"/>
      <c r="AO259" s="80"/>
      <c r="AP259" s="80"/>
      <c r="AQ259" s="81"/>
      <c r="AR259" s="80"/>
      <c r="AS259" s="80"/>
      <c r="AT259" s="80"/>
      <c r="AU259" s="80"/>
      <c r="AV259" s="80"/>
      <c r="AW259" s="80"/>
      <c r="AY259" s="44"/>
      <c r="AZ259" s="45"/>
      <c r="BA259" s="44"/>
      <c r="BB259" s="44"/>
      <c r="BC259" s="37"/>
    </row>
    <row r="260" spans="1:55" x14ac:dyDescent="0.3">
      <c r="A260" s="57"/>
      <c r="B260" s="58"/>
      <c r="D260" s="77"/>
      <c r="E260" s="78"/>
      <c r="F260" s="78"/>
      <c r="G260" s="78"/>
      <c r="H260" s="78"/>
      <c r="I260" s="78"/>
      <c r="J260" s="78"/>
      <c r="K260" s="78"/>
      <c r="L260" s="78"/>
      <c r="M260" s="78"/>
      <c r="N260" s="78"/>
      <c r="O260" s="78"/>
      <c r="P260" s="78"/>
      <c r="Q260" s="78"/>
      <c r="R260" s="78"/>
      <c r="S260" s="78"/>
      <c r="T260" s="78"/>
      <c r="U260" s="78"/>
      <c r="V260" s="78"/>
      <c r="W260" s="78"/>
      <c r="X260" s="78"/>
      <c r="Y260" s="78"/>
      <c r="Z260" s="78"/>
      <c r="AA260" s="78"/>
      <c r="AB260" s="78"/>
      <c r="AC260" s="78"/>
      <c r="AD260" s="78"/>
      <c r="AE260" s="78"/>
      <c r="AF260" s="78"/>
      <c r="AG260" s="78"/>
      <c r="AH260" s="78"/>
      <c r="AI260" s="44"/>
      <c r="AK260" s="71"/>
      <c r="AL260" s="69"/>
      <c r="AM260" s="79"/>
      <c r="AN260" s="80"/>
      <c r="AO260" s="80"/>
      <c r="AP260" s="80"/>
      <c r="AQ260" s="81"/>
      <c r="AR260" s="80"/>
      <c r="AS260" s="80"/>
      <c r="AT260" s="80"/>
      <c r="AU260" s="80"/>
      <c r="AV260" s="80"/>
      <c r="AW260" s="80"/>
      <c r="AY260" s="44"/>
      <c r="AZ260" s="45"/>
      <c r="BA260" s="44"/>
      <c r="BB260" s="44"/>
      <c r="BC260" s="55"/>
    </row>
    <row r="261" spans="1:55" x14ac:dyDescent="0.3">
      <c r="A261" s="57"/>
      <c r="B261" s="58"/>
      <c r="D261" s="77"/>
      <c r="E261" s="78"/>
      <c r="F261" s="78"/>
      <c r="G261" s="78"/>
      <c r="H261" s="78"/>
      <c r="I261" s="78"/>
      <c r="J261" s="78"/>
      <c r="K261" s="78"/>
      <c r="L261" s="78"/>
      <c r="M261" s="78"/>
      <c r="N261" s="78"/>
      <c r="O261" s="78"/>
      <c r="P261" s="78"/>
      <c r="Q261" s="78"/>
      <c r="R261" s="78"/>
      <c r="S261" s="78"/>
      <c r="T261" s="78"/>
      <c r="U261" s="78"/>
      <c r="V261" s="78"/>
      <c r="W261" s="78"/>
      <c r="X261" s="78"/>
      <c r="Y261" s="78"/>
      <c r="Z261" s="78"/>
      <c r="AA261" s="78"/>
      <c r="AB261" s="78"/>
      <c r="AC261" s="78"/>
      <c r="AD261" s="78"/>
      <c r="AE261" s="78"/>
      <c r="AF261" s="78"/>
      <c r="AG261" s="78"/>
      <c r="AH261" s="78"/>
      <c r="AI261" s="44"/>
      <c r="AK261" s="68"/>
      <c r="AL261" s="69"/>
      <c r="AM261" s="79"/>
      <c r="AN261" s="80"/>
      <c r="AO261" s="80"/>
      <c r="AP261" s="80"/>
      <c r="AQ261" s="81"/>
      <c r="AR261" s="80"/>
      <c r="AS261" s="80"/>
      <c r="AT261" s="80"/>
      <c r="AU261" s="80"/>
      <c r="AV261" s="80"/>
      <c r="AW261" s="80"/>
      <c r="AY261" s="44"/>
      <c r="AZ261" s="45"/>
      <c r="BA261" s="44"/>
      <c r="BB261" s="44"/>
      <c r="BC261" s="55"/>
    </row>
    <row r="262" spans="1:55" x14ac:dyDescent="0.3">
      <c r="A262" s="57"/>
      <c r="B262" s="58"/>
      <c r="D262" s="77"/>
      <c r="E262" s="78"/>
      <c r="F262" s="78"/>
      <c r="G262" s="78"/>
      <c r="H262" s="78"/>
      <c r="I262" s="78"/>
      <c r="J262" s="78"/>
      <c r="K262" s="78"/>
      <c r="L262" s="78"/>
      <c r="M262" s="78"/>
      <c r="N262" s="78"/>
      <c r="O262" s="78"/>
      <c r="P262" s="78"/>
      <c r="Q262" s="78"/>
      <c r="R262" s="78"/>
      <c r="S262" s="78"/>
      <c r="T262" s="78"/>
      <c r="U262" s="78"/>
      <c r="V262" s="78"/>
      <c r="W262" s="78"/>
      <c r="X262" s="78"/>
      <c r="Y262" s="78"/>
      <c r="Z262" s="78"/>
      <c r="AA262" s="78"/>
      <c r="AB262" s="78"/>
      <c r="AC262" s="78"/>
      <c r="AD262" s="78"/>
      <c r="AE262" s="78"/>
      <c r="AF262" s="78"/>
      <c r="AG262" s="78"/>
      <c r="AH262" s="78"/>
      <c r="AI262" s="44"/>
      <c r="AK262" s="74"/>
      <c r="AL262" s="69"/>
      <c r="AM262" s="79"/>
      <c r="AN262" s="80"/>
      <c r="AO262" s="80"/>
      <c r="AP262" s="80"/>
      <c r="AQ262" s="81"/>
      <c r="AR262" s="80"/>
      <c r="AS262" s="80"/>
      <c r="AT262" s="80"/>
      <c r="AU262" s="80"/>
      <c r="AV262" s="80"/>
      <c r="AW262" s="80"/>
      <c r="AY262" s="37"/>
      <c r="AZ262" s="37"/>
      <c r="BA262" s="37"/>
      <c r="BB262" s="37"/>
      <c r="BC262" s="55"/>
    </row>
    <row r="263" spans="1:55" x14ac:dyDescent="0.3">
      <c r="A263" s="57"/>
      <c r="B263" s="58"/>
      <c r="D263" s="77"/>
      <c r="E263" s="78"/>
      <c r="F263" s="78"/>
      <c r="G263" s="78"/>
      <c r="H263" s="78"/>
      <c r="I263" s="78"/>
      <c r="J263" s="78"/>
      <c r="K263" s="78"/>
      <c r="L263" s="78"/>
      <c r="M263" s="78"/>
      <c r="N263" s="78"/>
      <c r="O263" s="78"/>
      <c r="P263" s="78"/>
      <c r="Q263" s="78"/>
      <c r="R263" s="78"/>
      <c r="S263" s="78"/>
      <c r="T263" s="78"/>
      <c r="U263" s="78"/>
      <c r="V263" s="78"/>
      <c r="W263" s="78"/>
      <c r="X263" s="78"/>
      <c r="Y263" s="78"/>
      <c r="Z263" s="78"/>
      <c r="AA263" s="78"/>
      <c r="AB263" s="78"/>
      <c r="AC263" s="78"/>
      <c r="AD263" s="78"/>
      <c r="AE263" s="78"/>
      <c r="AF263" s="78"/>
      <c r="AG263" s="78"/>
      <c r="AH263" s="78"/>
      <c r="AI263" s="44"/>
      <c r="AK263" s="74"/>
      <c r="AL263" s="72"/>
      <c r="AM263" s="79"/>
      <c r="AN263" s="80"/>
      <c r="AO263" s="80"/>
      <c r="AP263" s="80"/>
      <c r="AQ263" s="81"/>
      <c r="AR263" s="80"/>
      <c r="AS263" s="80"/>
      <c r="AT263" s="80"/>
      <c r="AU263" s="80"/>
      <c r="AV263" s="80"/>
      <c r="AW263" s="80"/>
      <c r="AY263" s="44"/>
      <c r="AZ263" s="45"/>
      <c r="BA263" s="44"/>
      <c r="BB263" s="44"/>
      <c r="BC263" s="37"/>
    </row>
    <row r="264" spans="1:55" x14ac:dyDescent="0.3">
      <c r="A264" s="57"/>
      <c r="B264" s="58"/>
      <c r="D264" s="77"/>
      <c r="E264" s="78"/>
      <c r="F264" s="78"/>
      <c r="G264" s="78"/>
      <c r="H264" s="78"/>
      <c r="I264" s="78"/>
      <c r="J264" s="78"/>
      <c r="K264" s="78"/>
      <c r="L264" s="78"/>
      <c r="M264" s="78"/>
      <c r="N264" s="78"/>
      <c r="O264" s="78"/>
      <c r="P264" s="78"/>
      <c r="Q264" s="78"/>
      <c r="R264" s="78"/>
      <c r="S264" s="78"/>
      <c r="T264" s="78"/>
      <c r="U264" s="78"/>
      <c r="V264" s="78"/>
      <c r="W264" s="78"/>
      <c r="X264" s="78"/>
      <c r="Y264" s="78"/>
      <c r="Z264" s="78"/>
      <c r="AA264" s="78"/>
      <c r="AB264" s="78"/>
      <c r="AC264" s="78"/>
      <c r="AD264" s="78"/>
      <c r="AE264" s="78"/>
      <c r="AF264" s="78"/>
      <c r="AG264" s="78"/>
      <c r="AH264" s="78"/>
      <c r="AI264" s="44"/>
      <c r="AK264" s="71"/>
      <c r="AL264" s="69"/>
      <c r="AM264" s="79"/>
      <c r="AN264" s="80"/>
      <c r="AO264" s="80"/>
      <c r="AP264" s="80"/>
      <c r="AQ264" s="81"/>
      <c r="AR264" s="80"/>
      <c r="AS264" s="80"/>
      <c r="AT264" s="80"/>
      <c r="AU264" s="80"/>
      <c r="AV264" s="80"/>
      <c r="AW264" s="80"/>
      <c r="AY264" s="44"/>
      <c r="AZ264" s="45"/>
      <c r="BA264" s="44"/>
      <c r="BB264" s="44"/>
      <c r="BC264" s="55"/>
    </row>
    <row r="265" spans="1:55" x14ac:dyDescent="0.3">
      <c r="A265" s="57"/>
      <c r="B265" s="58"/>
      <c r="D265" s="77"/>
      <c r="E265" s="78"/>
      <c r="F265" s="78"/>
      <c r="G265" s="78"/>
      <c r="H265" s="78"/>
      <c r="I265" s="78"/>
      <c r="J265" s="78"/>
      <c r="K265" s="78"/>
      <c r="L265" s="78"/>
      <c r="M265" s="78"/>
      <c r="N265" s="78"/>
      <c r="O265" s="78"/>
      <c r="P265" s="78"/>
      <c r="Q265" s="78"/>
      <c r="R265" s="78"/>
      <c r="S265" s="78"/>
      <c r="T265" s="78"/>
      <c r="U265" s="78"/>
      <c r="V265" s="78"/>
      <c r="W265" s="78"/>
      <c r="X265" s="78"/>
      <c r="Y265" s="78"/>
      <c r="Z265" s="78"/>
      <c r="AA265" s="78"/>
      <c r="AB265" s="78"/>
      <c r="AC265" s="78"/>
      <c r="AD265" s="78"/>
      <c r="AE265" s="78"/>
      <c r="AF265" s="78"/>
      <c r="AG265" s="78"/>
      <c r="AH265" s="78"/>
      <c r="AI265" s="44"/>
      <c r="AK265" s="68"/>
      <c r="AL265" s="72"/>
      <c r="AM265" s="79"/>
      <c r="AN265" s="80"/>
      <c r="AO265" s="80"/>
      <c r="AP265" s="80"/>
      <c r="AQ265" s="81"/>
      <c r="AR265" s="80"/>
      <c r="AS265" s="80"/>
      <c r="AT265" s="80"/>
      <c r="AU265" s="80"/>
      <c r="AV265" s="80"/>
      <c r="AW265" s="80"/>
      <c r="AY265" s="37"/>
      <c r="AZ265" s="37"/>
      <c r="BA265" s="37"/>
      <c r="BB265" s="37"/>
      <c r="BC265" s="55"/>
    </row>
    <row r="266" spans="1:55" x14ac:dyDescent="0.3">
      <c r="A266" s="57"/>
      <c r="B266" s="58"/>
      <c r="D266" s="77"/>
      <c r="E266" s="78"/>
      <c r="F266" s="78"/>
      <c r="G266" s="78"/>
      <c r="H266" s="78"/>
      <c r="I266" s="78"/>
      <c r="J266" s="78"/>
      <c r="K266" s="78"/>
      <c r="L266" s="78"/>
      <c r="M266" s="78"/>
      <c r="N266" s="78"/>
      <c r="O266" s="78"/>
      <c r="P266" s="78"/>
      <c r="Q266" s="78"/>
      <c r="R266" s="78"/>
      <c r="S266" s="78"/>
      <c r="T266" s="78"/>
      <c r="U266" s="78"/>
      <c r="V266" s="78"/>
      <c r="W266" s="78"/>
      <c r="X266" s="78"/>
      <c r="Y266" s="78"/>
      <c r="Z266" s="78"/>
      <c r="AA266" s="78"/>
      <c r="AB266" s="78"/>
      <c r="AC266" s="78"/>
      <c r="AD266" s="78"/>
      <c r="AE266" s="78"/>
      <c r="AF266" s="78"/>
      <c r="AG266" s="78"/>
      <c r="AH266" s="78"/>
      <c r="AI266" s="44"/>
      <c r="AK266" s="68"/>
      <c r="AL266" s="72"/>
      <c r="AM266" s="79"/>
      <c r="AN266" s="80"/>
      <c r="AO266" s="80"/>
      <c r="AP266" s="80"/>
      <c r="AQ266" s="81"/>
      <c r="AR266" s="80"/>
      <c r="AS266" s="80"/>
      <c r="AT266" s="80"/>
      <c r="AU266" s="80"/>
      <c r="AV266" s="80"/>
      <c r="AW266" s="80"/>
      <c r="AY266" s="44"/>
      <c r="AZ266" s="45"/>
      <c r="BA266" s="44"/>
      <c r="BB266" s="44"/>
      <c r="BC266" s="37"/>
    </row>
    <row r="267" spans="1:55" x14ac:dyDescent="0.3">
      <c r="A267" s="57"/>
      <c r="B267" s="58"/>
      <c r="D267" s="77"/>
      <c r="E267" s="78"/>
      <c r="F267" s="78"/>
      <c r="G267" s="78"/>
      <c r="H267" s="78"/>
      <c r="I267" s="78"/>
      <c r="J267" s="78"/>
      <c r="K267" s="78"/>
      <c r="L267" s="78"/>
      <c r="M267" s="78"/>
      <c r="N267" s="78"/>
      <c r="O267" s="78"/>
      <c r="P267" s="78"/>
      <c r="Q267" s="78"/>
      <c r="R267" s="78"/>
      <c r="S267" s="78"/>
      <c r="T267" s="78"/>
      <c r="U267" s="78"/>
      <c r="V267" s="78"/>
      <c r="W267" s="78"/>
      <c r="X267" s="78"/>
      <c r="Y267" s="78"/>
      <c r="Z267" s="78"/>
      <c r="AA267" s="78"/>
      <c r="AB267" s="78"/>
      <c r="AC267" s="78"/>
      <c r="AD267" s="78"/>
      <c r="AE267" s="78"/>
      <c r="AF267" s="78"/>
      <c r="AG267" s="78"/>
      <c r="AH267" s="78"/>
      <c r="AI267" s="44"/>
      <c r="AK267" s="71"/>
      <c r="AL267" s="69"/>
      <c r="AM267" s="79"/>
      <c r="AN267" s="80"/>
      <c r="AO267" s="80"/>
      <c r="AP267" s="80"/>
      <c r="AQ267" s="81"/>
      <c r="AR267" s="80"/>
      <c r="AS267" s="80"/>
      <c r="AT267" s="80"/>
      <c r="AU267" s="80"/>
      <c r="AV267" s="80"/>
      <c r="AW267" s="80"/>
      <c r="AY267" s="44"/>
      <c r="AZ267" s="45"/>
      <c r="BA267" s="44"/>
      <c r="BB267" s="44"/>
      <c r="BC267" s="55"/>
    </row>
    <row r="268" spans="1:55" x14ac:dyDescent="0.3">
      <c r="A268" s="57"/>
      <c r="B268" s="58"/>
      <c r="D268" s="77"/>
      <c r="E268" s="78"/>
      <c r="F268" s="78"/>
      <c r="G268" s="78"/>
      <c r="H268" s="78"/>
      <c r="I268" s="78"/>
      <c r="J268" s="78"/>
      <c r="K268" s="78"/>
      <c r="L268" s="78"/>
      <c r="M268" s="78"/>
      <c r="N268" s="78"/>
      <c r="O268" s="78"/>
      <c r="P268" s="78"/>
      <c r="Q268" s="78"/>
      <c r="R268" s="78"/>
      <c r="S268" s="78"/>
      <c r="T268" s="78"/>
      <c r="U268" s="78"/>
      <c r="V268" s="78"/>
      <c r="W268" s="78"/>
      <c r="X268" s="78"/>
      <c r="Y268" s="78"/>
      <c r="Z268" s="78"/>
      <c r="AA268" s="78"/>
      <c r="AB268" s="78"/>
      <c r="AC268" s="78"/>
      <c r="AD268" s="78"/>
      <c r="AE268" s="78"/>
      <c r="AF268" s="78"/>
      <c r="AG268" s="78"/>
      <c r="AH268" s="78"/>
      <c r="AI268" s="44"/>
      <c r="AK268" s="68"/>
      <c r="AL268" s="72"/>
      <c r="AM268" s="79"/>
      <c r="AN268" s="80"/>
      <c r="AO268" s="80"/>
      <c r="AP268" s="80"/>
      <c r="AQ268" s="81"/>
      <c r="AR268" s="80"/>
      <c r="AS268" s="80"/>
      <c r="AT268" s="80"/>
      <c r="AU268" s="80"/>
      <c r="AV268" s="80"/>
      <c r="AW268" s="80"/>
      <c r="AY268" s="37"/>
      <c r="AZ268" s="37"/>
      <c r="BA268" s="37"/>
      <c r="BB268" s="37"/>
      <c r="BC268" s="55"/>
    </row>
    <row r="269" spans="1:55" x14ac:dyDescent="0.3">
      <c r="A269" s="57"/>
      <c r="B269" s="58"/>
      <c r="D269" s="77"/>
      <c r="E269" s="78"/>
      <c r="F269" s="78"/>
      <c r="G269" s="78"/>
      <c r="H269" s="78"/>
      <c r="I269" s="78"/>
      <c r="J269" s="78"/>
      <c r="K269" s="78"/>
      <c r="L269" s="78"/>
      <c r="M269" s="78"/>
      <c r="N269" s="78"/>
      <c r="O269" s="78"/>
      <c r="P269" s="78"/>
      <c r="Q269" s="78"/>
      <c r="R269" s="78"/>
      <c r="S269" s="78"/>
      <c r="T269" s="78"/>
      <c r="U269" s="78"/>
      <c r="V269" s="78"/>
      <c r="W269" s="78"/>
      <c r="X269" s="78"/>
      <c r="Y269" s="78"/>
      <c r="Z269" s="78"/>
      <c r="AA269" s="78"/>
      <c r="AB269" s="78"/>
      <c r="AC269" s="78"/>
      <c r="AD269" s="78"/>
      <c r="AE269" s="78"/>
      <c r="AF269" s="78"/>
      <c r="AG269" s="78"/>
      <c r="AH269" s="78"/>
      <c r="AI269" s="44"/>
      <c r="AK269" s="68"/>
      <c r="AL269" s="69"/>
      <c r="AM269" s="79"/>
      <c r="AN269" s="80"/>
      <c r="AO269" s="80"/>
      <c r="AP269" s="80"/>
      <c r="AQ269" s="81"/>
      <c r="AR269" s="80"/>
      <c r="AS269" s="80"/>
      <c r="AT269" s="80"/>
      <c r="AU269" s="80"/>
      <c r="AV269" s="80"/>
      <c r="AW269" s="80"/>
      <c r="AY269" s="44"/>
      <c r="AZ269" s="45"/>
      <c r="BA269" s="44"/>
      <c r="BB269" s="44"/>
      <c r="BC269" s="37"/>
    </row>
    <row r="270" spans="1:55" x14ac:dyDescent="0.3">
      <c r="A270" s="57"/>
      <c r="B270" s="58"/>
      <c r="D270" s="77"/>
      <c r="E270" s="78"/>
      <c r="F270" s="78"/>
      <c r="G270" s="78"/>
      <c r="H270" s="78"/>
      <c r="I270" s="78"/>
      <c r="J270" s="78"/>
      <c r="K270" s="78"/>
      <c r="L270" s="78"/>
      <c r="M270" s="78"/>
      <c r="N270" s="78"/>
      <c r="O270" s="78"/>
      <c r="P270" s="78"/>
      <c r="Q270" s="78"/>
      <c r="R270" s="78"/>
      <c r="S270" s="78"/>
      <c r="T270" s="78"/>
      <c r="U270" s="78"/>
      <c r="V270" s="78"/>
      <c r="W270" s="78"/>
      <c r="X270" s="78"/>
      <c r="Y270" s="78"/>
      <c r="Z270" s="78"/>
      <c r="AA270" s="78"/>
      <c r="AB270" s="78"/>
      <c r="AC270" s="78"/>
      <c r="AD270" s="78"/>
      <c r="AE270" s="78"/>
      <c r="AF270" s="78"/>
      <c r="AG270" s="78"/>
      <c r="AH270" s="78"/>
      <c r="AI270" s="44"/>
      <c r="AK270" s="68"/>
      <c r="AL270" s="69"/>
      <c r="AM270" s="79"/>
      <c r="AN270" s="13"/>
      <c r="AO270" s="13"/>
      <c r="AP270" s="13"/>
      <c r="AQ270" s="56"/>
      <c r="AR270" s="13"/>
      <c r="AS270" s="13"/>
      <c r="AT270" s="13"/>
      <c r="AU270" s="13"/>
      <c r="AV270" s="13"/>
      <c r="AW270" s="13"/>
      <c r="AY270" s="44"/>
      <c r="AZ270" s="45"/>
      <c r="BA270" s="44"/>
      <c r="BB270" s="44"/>
      <c r="BC270" s="55"/>
    </row>
    <row r="271" spans="1:55" x14ac:dyDescent="0.3">
      <c r="A271" s="57"/>
      <c r="B271" s="58"/>
      <c r="D271" s="77"/>
      <c r="E271" s="78"/>
      <c r="F271" s="78"/>
      <c r="G271" s="78"/>
      <c r="H271" s="78"/>
      <c r="I271" s="78"/>
      <c r="J271" s="78"/>
      <c r="K271" s="78"/>
      <c r="L271" s="78"/>
      <c r="M271" s="78"/>
      <c r="N271" s="78"/>
      <c r="O271" s="78"/>
      <c r="P271" s="78"/>
      <c r="Q271" s="78"/>
      <c r="R271" s="78"/>
      <c r="S271" s="78"/>
      <c r="T271" s="78"/>
      <c r="U271" s="78"/>
      <c r="V271" s="78"/>
      <c r="W271" s="78"/>
      <c r="X271" s="78"/>
      <c r="Y271" s="78"/>
      <c r="Z271" s="78"/>
      <c r="AA271" s="78"/>
      <c r="AB271" s="78"/>
      <c r="AC271" s="78"/>
      <c r="AD271" s="78"/>
      <c r="AE271" s="78"/>
      <c r="AF271" s="78"/>
      <c r="AG271" s="78"/>
      <c r="AH271" s="78"/>
      <c r="AI271" s="44"/>
      <c r="AK271" s="73"/>
      <c r="AL271" s="69"/>
      <c r="AM271" s="79"/>
      <c r="AN271" s="80"/>
      <c r="AO271" s="80"/>
      <c r="AP271" s="80"/>
      <c r="AQ271" s="81"/>
      <c r="AR271" s="80"/>
      <c r="AS271" s="80"/>
      <c r="AT271" s="80"/>
      <c r="AU271" s="80"/>
      <c r="AV271" s="80"/>
      <c r="AW271" s="80"/>
      <c r="AY271" s="44"/>
      <c r="AZ271" s="45"/>
      <c r="BA271" s="44"/>
      <c r="BB271" s="44"/>
      <c r="BC271" s="55"/>
    </row>
    <row r="272" spans="1:55" x14ac:dyDescent="0.3">
      <c r="A272" s="57"/>
      <c r="B272" s="58"/>
      <c r="D272" s="77"/>
      <c r="E272" s="78"/>
      <c r="F272" s="78"/>
      <c r="G272" s="78"/>
      <c r="H272" s="78"/>
      <c r="I272" s="78"/>
      <c r="J272" s="78"/>
      <c r="K272" s="78"/>
      <c r="L272" s="78"/>
      <c r="M272" s="78"/>
      <c r="N272" s="78"/>
      <c r="O272" s="78"/>
      <c r="P272" s="78"/>
      <c r="Q272" s="78"/>
      <c r="R272" s="78"/>
      <c r="S272" s="78"/>
      <c r="T272" s="78"/>
      <c r="U272" s="78"/>
      <c r="V272" s="78"/>
      <c r="W272" s="78"/>
      <c r="X272" s="78"/>
      <c r="Y272" s="78"/>
      <c r="Z272" s="78"/>
      <c r="AA272" s="78"/>
      <c r="AB272" s="78"/>
      <c r="AC272" s="78"/>
      <c r="AD272" s="78"/>
      <c r="AE272" s="78"/>
      <c r="AF272" s="78"/>
      <c r="AG272" s="78"/>
      <c r="AH272" s="78"/>
      <c r="AI272" s="44"/>
      <c r="AK272" s="68"/>
      <c r="AL272" s="69"/>
      <c r="AM272" s="79"/>
      <c r="AN272" s="80"/>
      <c r="AO272" s="80"/>
      <c r="AP272" s="80"/>
      <c r="AQ272" s="81"/>
      <c r="AR272" s="80"/>
      <c r="AS272" s="80"/>
      <c r="AT272" s="80"/>
      <c r="AU272" s="80"/>
      <c r="AV272" s="80"/>
      <c r="AW272" s="80"/>
      <c r="AY272" s="44"/>
      <c r="AZ272" s="45"/>
      <c r="BA272" s="44"/>
      <c r="BB272" s="44"/>
      <c r="BC272" s="55"/>
    </row>
    <row r="273" spans="1:55" x14ac:dyDescent="0.3">
      <c r="A273" s="57"/>
      <c r="B273" s="58"/>
      <c r="D273" s="77"/>
      <c r="E273" s="78"/>
      <c r="F273" s="78"/>
      <c r="G273" s="78"/>
      <c r="H273" s="78"/>
      <c r="I273" s="78"/>
      <c r="J273" s="78"/>
      <c r="K273" s="78"/>
      <c r="L273" s="78"/>
      <c r="M273" s="78"/>
      <c r="N273" s="78"/>
      <c r="O273" s="78"/>
      <c r="P273" s="78"/>
      <c r="Q273" s="78"/>
      <c r="R273" s="78"/>
      <c r="S273" s="78"/>
      <c r="T273" s="78"/>
      <c r="U273" s="78"/>
      <c r="V273" s="78"/>
      <c r="W273" s="78"/>
      <c r="X273" s="78"/>
      <c r="Y273" s="78"/>
      <c r="Z273" s="78"/>
      <c r="AA273" s="78"/>
      <c r="AB273" s="78"/>
      <c r="AC273" s="78"/>
      <c r="AD273" s="78"/>
      <c r="AE273" s="78"/>
      <c r="AF273" s="78"/>
      <c r="AG273" s="78"/>
      <c r="AH273" s="78"/>
      <c r="AI273" s="44"/>
      <c r="AK273" s="68"/>
      <c r="AL273" s="69"/>
      <c r="AM273" s="79"/>
      <c r="AN273" s="80"/>
      <c r="AO273" s="80"/>
      <c r="AP273" s="80"/>
      <c r="AQ273" s="81"/>
      <c r="AR273" s="80"/>
      <c r="AS273" s="80"/>
      <c r="AT273" s="80"/>
      <c r="AU273" s="80"/>
      <c r="AV273" s="80"/>
      <c r="AW273" s="80"/>
      <c r="AY273" s="44"/>
      <c r="AZ273" s="45"/>
      <c r="BA273" s="44"/>
      <c r="BB273" s="44"/>
      <c r="BC273" s="55"/>
    </row>
    <row r="274" spans="1:55" x14ac:dyDescent="0.3">
      <c r="A274" s="57"/>
      <c r="B274" s="58"/>
      <c r="D274" s="77"/>
      <c r="E274" s="78"/>
      <c r="F274" s="78"/>
      <c r="G274" s="78"/>
      <c r="H274" s="78"/>
      <c r="I274" s="78"/>
      <c r="J274" s="78"/>
      <c r="K274" s="78"/>
      <c r="L274" s="78"/>
      <c r="M274" s="78"/>
      <c r="N274" s="78"/>
      <c r="O274" s="78"/>
      <c r="P274" s="78"/>
      <c r="Q274" s="78"/>
      <c r="R274" s="78"/>
      <c r="S274" s="78"/>
      <c r="T274" s="78"/>
      <c r="U274" s="78"/>
      <c r="V274" s="78"/>
      <c r="W274" s="78"/>
      <c r="X274" s="78"/>
      <c r="Y274" s="78"/>
      <c r="Z274" s="78"/>
      <c r="AA274" s="78"/>
      <c r="AB274" s="78"/>
      <c r="AC274" s="78"/>
      <c r="AD274" s="78"/>
      <c r="AE274" s="78"/>
      <c r="AF274" s="78"/>
      <c r="AG274" s="78"/>
      <c r="AH274" s="78"/>
      <c r="AI274" s="44"/>
      <c r="AK274" s="73"/>
      <c r="AL274" s="69"/>
      <c r="AM274" s="79"/>
      <c r="AN274" s="80"/>
      <c r="AO274" s="80"/>
      <c r="AP274" s="80"/>
      <c r="AQ274" s="81"/>
      <c r="AR274" s="80"/>
      <c r="AS274" s="80"/>
      <c r="AT274" s="80"/>
      <c r="AU274" s="80"/>
      <c r="AV274" s="80"/>
      <c r="AW274" s="80"/>
      <c r="AY274" s="44"/>
      <c r="AZ274" s="45"/>
      <c r="BA274" s="44"/>
      <c r="BB274" s="44"/>
      <c r="BC274" s="55"/>
    </row>
    <row r="275" spans="1:55" x14ac:dyDescent="0.3">
      <c r="A275" s="57"/>
      <c r="B275" s="58"/>
      <c r="D275" s="77"/>
      <c r="E275" s="78"/>
      <c r="F275" s="78"/>
      <c r="G275" s="78"/>
      <c r="H275" s="78"/>
      <c r="I275" s="78"/>
      <c r="J275" s="78"/>
      <c r="K275" s="78"/>
      <c r="L275" s="78"/>
      <c r="M275" s="78"/>
      <c r="N275" s="78"/>
      <c r="O275" s="78"/>
      <c r="P275" s="78"/>
      <c r="Q275" s="78"/>
      <c r="R275" s="78"/>
      <c r="S275" s="78"/>
      <c r="T275" s="78"/>
      <c r="U275" s="78"/>
      <c r="V275" s="78"/>
      <c r="W275" s="78"/>
      <c r="X275" s="78"/>
      <c r="Y275" s="78"/>
      <c r="Z275" s="78"/>
      <c r="AA275" s="78"/>
      <c r="AB275" s="78"/>
      <c r="AC275" s="78"/>
      <c r="AD275" s="78"/>
      <c r="AE275" s="78"/>
      <c r="AF275" s="78"/>
      <c r="AG275" s="78"/>
      <c r="AH275" s="78"/>
      <c r="AI275" s="44"/>
      <c r="AK275" s="74"/>
      <c r="AL275" s="69"/>
      <c r="AM275" s="79"/>
      <c r="AN275" s="80"/>
      <c r="AO275" s="80"/>
      <c r="AP275" s="80"/>
      <c r="AQ275" s="81"/>
      <c r="AR275" s="80"/>
      <c r="AS275" s="80"/>
      <c r="AT275" s="80"/>
      <c r="AU275" s="80"/>
      <c r="AV275" s="80"/>
      <c r="AW275" s="80"/>
      <c r="AY275" s="44"/>
      <c r="AZ275" s="45"/>
      <c r="BA275" s="44"/>
      <c r="BB275" s="44"/>
      <c r="BC275" s="55"/>
    </row>
    <row r="276" spans="1:55" x14ac:dyDescent="0.3">
      <c r="A276" s="57"/>
      <c r="B276" s="58"/>
      <c r="D276" s="77"/>
      <c r="E276" s="78"/>
      <c r="F276" s="78"/>
      <c r="G276" s="78"/>
      <c r="H276" s="78"/>
      <c r="I276" s="78"/>
      <c r="J276" s="78"/>
      <c r="K276" s="78"/>
      <c r="L276" s="78"/>
      <c r="M276" s="78"/>
      <c r="N276" s="78"/>
      <c r="O276" s="78"/>
      <c r="P276" s="78"/>
      <c r="Q276" s="78"/>
      <c r="R276" s="78"/>
      <c r="S276" s="78"/>
      <c r="T276" s="78"/>
      <c r="U276" s="78"/>
      <c r="V276" s="78"/>
      <c r="W276" s="78"/>
      <c r="X276" s="78"/>
      <c r="Y276" s="78"/>
      <c r="Z276" s="78"/>
      <c r="AA276" s="78"/>
      <c r="AB276" s="78"/>
      <c r="AC276" s="78"/>
      <c r="AD276" s="78"/>
      <c r="AE276" s="78"/>
      <c r="AF276" s="78"/>
      <c r="AG276" s="78"/>
      <c r="AH276" s="78"/>
      <c r="AI276" s="44"/>
      <c r="AK276" s="74"/>
      <c r="AL276" s="69"/>
      <c r="AM276" s="79"/>
      <c r="AN276" s="80"/>
      <c r="AO276" s="80"/>
      <c r="AP276" s="80"/>
      <c r="AQ276" s="81"/>
      <c r="AR276" s="80"/>
      <c r="AS276" s="80"/>
      <c r="AT276" s="80"/>
      <c r="AU276" s="80"/>
      <c r="AV276" s="80"/>
      <c r="AW276" s="80"/>
      <c r="AY276" s="37"/>
      <c r="AZ276" s="37"/>
      <c r="BA276" s="37"/>
      <c r="BB276" s="37"/>
      <c r="BC276" s="55"/>
    </row>
    <row r="277" spans="1:55" x14ac:dyDescent="0.3">
      <c r="A277" s="57"/>
      <c r="B277" s="58"/>
      <c r="D277" s="77"/>
      <c r="E277" s="78"/>
      <c r="F277" s="78"/>
      <c r="G277" s="78"/>
      <c r="H277" s="78"/>
      <c r="I277" s="78"/>
      <c r="J277" s="78"/>
      <c r="K277" s="78"/>
      <c r="L277" s="78"/>
      <c r="M277" s="78"/>
      <c r="N277" s="78"/>
      <c r="O277" s="78"/>
      <c r="P277" s="78"/>
      <c r="Q277" s="78"/>
      <c r="R277" s="78"/>
      <c r="S277" s="78"/>
      <c r="T277" s="78"/>
      <c r="U277" s="78"/>
      <c r="V277" s="78"/>
      <c r="W277" s="78"/>
      <c r="X277" s="78"/>
      <c r="Y277" s="78"/>
      <c r="Z277" s="78"/>
      <c r="AA277" s="78"/>
      <c r="AB277" s="78"/>
      <c r="AC277" s="78"/>
      <c r="AD277" s="78"/>
      <c r="AE277" s="78"/>
      <c r="AF277" s="78"/>
      <c r="AG277" s="78"/>
      <c r="AH277" s="78"/>
      <c r="AI277" s="44"/>
      <c r="AK277" s="74"/>
      <c r="AL277" s="69"/>
      <c r="AM277" s="79"/>
      <c r="AN277" s="80"/>
      <c r="AO277" s="80"/>
      <c r="AP277" s="80"/>
      <c r="AQ277" s="81"/>
      <c r="AR277" s="80"/>
      <c r="AS277" s="80"/>
      <c r="AT277" s="80"/>
      <c r="AU277" s="80"/>
      <c r="AV277" s="80"/>
      <c r="AW277" s="80"/>
      <c r="AY277" s="37"/>
      <c r="AZ277" s="37"/>
      <c r="BA277" s="37"/>
      <c r="BB277" s="37"/>
      <c r="BC277" s="37"/>
    </row>
    <row r="278" spans="1:55" x14ac:dyDescent="0.3">
      <c r="A278" s="57"/>
      <c r="B278" s="58"/>
      <c r="D278" s="77"/>
      <c r="E278" s="78"/>
      <c r="F278" s="78"/>
      <c r="G278" s="78"/>
      <c r="H278" s="78"/>
      <c r="I278" s="78"/>
      <c r="J278" s="78"/>
      <c r="K278" s="78"/>
      <c r="L278" s="78"/>
      <c r="M278" s="78"/>
      <c r="N278" s="78"/>
      <c r="O278" s="78"/>
      <c r="P278" s="78"/>
      <c r="Q278" s="78"/>
      <c r="R278" s="78"/>
      <c r="S278" s="78"/>
      <c r="T278" s="78"/>
      <c r="U278" s="78"/>
      <c r="V278" s="78"/>
      <c r="W278" s="78"/>
      <c r="X278" s="78"/>
      <c r="Y278" s="78"/>
      <c r="Z278" s="78"/>
      <c r="AA278" s="78"/>
      <c r="AB278" s="78"/>
      <c r="AC278" s="78"/>
      <c r="AD278" s="78"/>
      <c r="AE278" s="78"/>
      <c r="AF278" s="78"/>
      <c r="AG278" s="78"/>
      <c r="AH278" s="78"/>
      <c r="AI278" s="44"/>
      <c r="AK278" s="68"/>
      <c r="AL278" s="69"/>
      <c r="AM278" s="79"/>
      <c r="AN278" s="13"/>
      <c r="AO278" s="13"/>
      <c r="AP278" s="13"/>
      <c r="AQ278" s="56"/>
      <c r="AR278" s="13"/>
      <c r="AS278" s="13"/>
      <c r="AT278" s="13"/>
      <c r="AU278" s="13"/>
      <c r="AV278" s="13"/>
      <c r="AW278" s="13"/>
      <c r="AY278" s="37"/>
      <c r="AZ278" s="37"/>
      <c r="BA278" s="37"/>
      <c r="BB278" s="37"/>
      <c r="BC278" s="37"/>
    </row>
    <row r="279" spans="1:55" x14ac:dyDescent="0.3">
      <c r="A279" s="57"/>
      <c r="B279" s="58"/>
      <c r="D279" s="77"/>
      <c r="E279" s="78"/>
      <c r="F279" s="78"/>
      <c r="G279" s="78"/>
      <c r="H279" s="78"/>
      <c r="I279" s="78"/>
      <c r="J279" s="78"/>
      <c r="K279" s="78"/>
      <c r="L279" s="78"/>
      <c r="M279" s="78"/>
      <c r="N279" s="78"/>
      <c r="O279" s="78"/>
      <c r="P279" s="78"/>
      <c r="Q279" s="78"/>
      <c r="R279" s="78"/>
      <c r="S279" s="78"/>
      <c r="T279" s="78"/>
      <c r="U279" s="78"/>
      <c r="V279" s="78"/>
      <c r="W279" s="78"/>
      <c r="X279" s="78"/>
      <c r="Y279" s="78"/>
      <c r="Z279" s="78"/>
      <c r="AA279" s="78"/>
      <c r="AB279" s="78"/>
      <c r="AC279" s="78"/>
      <c r="AD279" s="78"/>
      <c r="AE279" s="78"/>
      <c r="AF279" s="78"/>
      <c r="AG279" s="78"/>
      <c r="AH279" s="78"/>
      <c r="AI279" s="44"/>
      <c r="AK279" s="68"/>
      <c r="AL279" s="69"/>
      <c r="AM279" s="79"/>
      <c r="AN279" s="80"/>
      <c r="AO279" s="80"/>
      <c r="AP279" s="80"/>
      <c r="AQ279" s="81"/>
      <c r="AR279" s="80"/>
      <c r="AS279" s="80"/>
      <c r="AT279" s="80"/>
      <c r="AU279" s="80"/>
      <c r="AV279" s="80"/>
      <c r="AW279" s="80"/>
      <c r="AY279" s="44"/>
      <c r="AZ279" s="45"/>
      <c r="BA279" s="44"/>
      <c r="BB279" s="44"/>
      <c r="BC279" s="37"/>
    </row>
    <row r="280" spans="1:55" x14ac:dyDescent="0.3">
      <c r="A280" s="57"/>
      <c r="B280" s="58"/>
      <c r="D280" s="77"/>
      <c r="E280" s="78"/>
      <c r="F280" s="78"/>
      <c r="G280" s="78"/>
      <c r="H280" s="78"/>
      <c r="I280" s="78"/>
      <c r="J280" s="78"/>
      <c r="K280" s="78"/>
      <c r="L280" s="78"/>
      <c r="M280" s="78"/>
      <c r="N280" s="78"/>
      <c r="O280" s="78"/>
      <c r="P280" s="78"/>
      <c r="Q280" s="78"/>
      <c r="R280" s="78"/>
      <c r="S280" s="78"/>
      <c r="T280" s="78"/>
      <c r="U280" s="78"/>
      <c r="V280" s="78"/>
      <c r="W280" s="78"/>
      <c r="X280" s="78"/>
      <c r="Y280" s="78"/>
      <c r="Z280" s="78"/>
      <c r="AA280" s="78"/>
      <c r="AB280" s="78"/>
      <c r="AC280" s="78"/>
      <c r="AD280" s="78"/>
      <c r="AE280" s="78"/>
      <c r="AF280" s="78"/>
      <c r="AG280" s="78"/>
      <c r="AH280" s="78"/>
      <c r="AI280" s="44"/>
      <c r="AK280" s="68"/>
      <c r="AL280" s="69"/>
      <c r="AM280" s="79"/>
      <c r="AN280" s="80"/>
      <c r="AO280" s="80"/>
      <c r="AP280" s="80"/>
      <c r="AQ280" s="81"/>
      <c r="AR280" s="80"/>
      <c r="AS280" s="80"/>
      <c r="AT280" s="80"/>
      <c r="AU280" s="80"/>
      <c r="AV280" s="80"/>
      <c r="AW280" s="80"/>
      <c r="AY280" s="44"/>
      <c r="AZ280" s="45"/>
      <c r="BA280" s="44"/>
      <c r="BB280" s="44"/>
      <c r="BC280" s="55"/>
    </row>
    <row r="281" spans="1:55" x14ac:dyDescent="0.3">
      <c r="A281" s="57"/>
      <c r="B281" s="58"/>
      <c r="D281" s="77"/>
      <c r="E281" s="78"/>
      <c r="F281" s="78"/>
      <c r="G281" s="78"/>
      <c r="H281" s="78"/>
      <c r="I281" s="78"/>
      <c r="J281" s="78"/>
      <c r="K281" s="78"/>
      <c r="L281" s="78"/>
      <c r="M281" s="78"/>
      <c r="N281" s="78"/>
      <c r="O281" s="78"/>
      <c r="P281" s="78"/>
      <c r="Q281" s="78"/>
      <c r="R281" s="78"/>
      <c r="S281" s="78"/>
      <c r="T281" s="78"/>
      <c r="U281" s="78"/>
      <c r="V281" s="78"/>
      <c r="W281" s="78"/>
      <c r="X281" s="78"/>
      <c r="Y281" s="78"/>
      <c r="Z281" s="78"/>
      <c r="AA281" s="78"/>
      <c r="AB281" s="78"/>
      <c r="AC281" s="78"/>
      <c r="AD281" s="78"/>
      <c r="AE281" s="78"/>
      <c r="AF281" s="78"/>
      <c r="AG281" s="78"/>
      <c r="AH281" s="78"/>
      <c r="AI281" s="37"/>
      <c r="AK281" s="73"/>
      <c r="AL281" s="69"/>
      <c r="AM281" s="79"/>
      <c r="AN281" s="80"/>
      <c r="AO281" s="80"/>
      <c r="AP281" s="80"/>
      <c r="AQ281" s="81"/>
      <c r="AR281" s="80"/>
      <c r="AS281" s="80"/>
      <c r="AT281" s="80"/>
      <c r="AU281" s="80"/>
      <c r="AV281" s="80"/>
      <c r="AW281" s="80"/>
      <c r="AY281" s="44"/>
      <c r="AZ281" s="45"/>
      <c r="BA281" s="44"/>
      <c r="BB281" s="44"/>
      <c r="BC281" s="55"/>
    </row>
    <row r="282" spans="1:55" x14ac:dyDescent="0.3">
      <c r="A282" s="57"/>
      <c r="B282" s="58"/>
      <c r="D282" s="77"/>
      <c r="E282" s="78"/>
      <c r="F282" s="78"/>
      <c r="G282" s="78"/>
      <c r="H282" s="78"/>
      <c r="I282" s="78"/>
      <c r="J282" s="78"/>
      <c r="K282" s="78"/>
      <c r="L282" s="78"/>
      <c r="M282" s="78"/>
      <c r="N282" s="78"/>
      <c r="O282" s="78"/>
      <c r="P282" s="78"/>
      <c r="Q282" s="78"/>
      <c r="R282" s="78"/>
      <c r="S282" s="78"/>
      <c r="T282" s="78"/>
      <c r="U282" s="78"/>
      <c r="V282" s="78"/>
      <c r="W282" s="78"/>
      <c r="X282" s="78"/>
      <c r="Y282" s="78"/>
      <c r="Z282" s="78"/>
      <c r="AA282" s="78"/>
      <c r="AB282" s="78"/>
      <c r="AC282" s="78"/>
      <c r="AD282" s="78"/>
      <c r="AE282" s="78"/>
      <c r="AF282" s="78"/>
      <c r="AG282" s="78"/>
      <c r="AH282" s="78"/>
      <c r="AI282" s="44"/>
      <c r="AK282" s="68"/>
      <c r="AL282" s="69"/>
      <c r="AM282" s="79"/>
      <c r="AN282" s="80"/>
      <c r="AO282" s="80"/>
      <c r="AP282" s="80"/>
      <c r="AQ282" s="81"/>
      <c r="AR282" s="80"/>
      <c r="AS282" s="80"/>
      <c r="AT282" s="80"/>
      <c r="AU282" s="80"/>
      <c r="AV282" s="80"/>
      <c r="AW282" s="80"/>
      <c r="AY282" s="44"/>
      <c r="AZ282" s="45"/>
      <c r="BA282" s="44"/>
      <c r="BB282" s="44"/>
      <c r="BC282" s="55"/>
    </row>
    <row r="283" spans="1:55" x14ac:dyDescent="0.3">
      <c r="A283" s="57"/>
      <c r="B283" s="58"/>
      <c r="D283" s="77"/>
      <c r="E283" s="78"/>
      <c r="F283" s="78"/>
      <c r="G283" s="78"/>
      <c r="H283" s="78"/>
      <c r="I283" s="78"/>
      <c r="J283" s="78"/>
      <c r="K283" s="78"/>
      <c r="L283" s="78"/>
      <c r="M283" s="78"/>
      <c r="N283" s="78"/>
      <c r="O283" s="78"/>
      <c r="P283" s="78"/>
      <c r="Q283" s="78"/>
      <c r="R283" s="78"/>
      <c r="S283" s="78"/>
      <c r="T283" s="78"/>
      <c r="U283" s="78"/>
      <c r="V283" s="78"/>
      <c r="W283" s="78"/>
      <c r="X283" s="78"/>
      <c r="Y283" s="78"/>
      <c r="Z283" s="78"/>
      <c r="AA283" s="78"/>
      <c r="AB283" s="78"/>
      <c r="AC283" s="78"/>
      <c r="AD283" s="78"/>
      <c r="AE283" s="78"/>
      <c r="AF283" s="78"/>
      <c r="AG283" s="78"/>
      <c r="AH283" s="78"/>
      <c r="AI283" s="44"/>
      <c r="AK283" s="68"/>
      <c r="AL283" s="69"/>
      <c r="AM283" s="79"/>
      <c r="AN283" s="80"/>
      <c r="AO283" s="80"/>
      <c r="AP283" s="80"/>
      <c r="AQ283" s="81"/>
      <c r="AR283" s="80"/>
      <c r="AS283" s="80"/>
      <c r="AT283" s="80"/>
      <c r="AU283" s="80"/>
      <c r="AV283" s="80"/>
      <c r="AW283" s="80"/>
      <c r="AY283" s="44"/>
      <c r="AZ283" s="45"/>
      <c r="BA283" s="44"/>
      <c r="BB283" s="44"/>
      <c r="BC283" s="55"/>
    </row>
    <row r="284" spans="1:55" x14ac:dyDescent="0.3">
      <c r="A284" s="57"/>
      <c r="B284" s="58"/>
      <c r="D284" s="77"/>
      <c r="E284" s="78"/>
      <c r="F284" s="78"/>
      <c r="G284" s="78"/>
      <c r="H284" s="78"/>
      <c r="I284" s="78"/>
      <c r="J284" s="78"/>
      <c r="K284" s="78"/>
      <c r="L284" s="78"/>
      <c r="M284" s="78"/>
      <c r="N284" s="78"/>
      <c r="O284" s="78"/>
      <c r="P284" s="78"/>
      <c r="Q284" s="78"/>
      <c r="R284" s="78"/>
      <c r="S284" s="78"/>
      <c r="T284" s="78"/>
      <c r="U284" s="78"/>
      <c r="V284" s="78"/>
      <c r="W284" s="78"/>
      <c r="X284" s="78"/>
      <c r="Y284" s="78"/>
      <c r="Z284" s="78"/>
      <c r="AA284" s="78"/>
      <c r="AB284" s="78"/>
      <c r="AC284" s="78"/>
      <c r="AD284" s="78"/>
      <c r="AE284" s="78"/>
      <c r="AF284" s="78"/>
      <c r="AG284" s="78"/>
      <c r="AH284" s="78"/>
      <c r="AI284" s="44"/>
      <c r="AK284" s="73"/>
      <c r="AL284" s="69"/>
      <c r="AM284" s="79"/>
      <c r="AN284" s="80"/>
      <c r="AO284" s="80"/>
      <c r="AP284" s="80"/>
      <c r="AQ284" s="81"/>
      <c r="AR284" s="80"/>
      <c r="AS284" s="80"/>
      <c r="AT284" s="80"/>
      <c r="AU284" s="80"/>
      <c r="AV284" s="80"/>
      <c r="AW284" s="80"/>
      <c r="AY284" s="37"/>
      <c r="AZ284" s="37"/>
      <c r="BA284" s="37"/>
      <c r="BB284" s="37"/>
      <c r="BC284" s="55"/>
    </row>
    <row r="285" spans="1:55" x14ac:dyDescent="0.3">
      <c r="A285" s="57"/>
      <c r="B285" s="58"/>
      <c r="D285" s="77"/>
      <c r="E285" s="78"/>
      <c r="F285" s="78"/>
      <c r="G285" s="78"/>
      <c r="H285" s="78"/>
      <c r="I285" s="78"/>
      <c r="J285" s="78"/>
      <c r="K285" s="78"/>
      <c r="L285" s="78"/>
      <c r="M285" s="78"/>
      <c r="N285" s="78"/>
      <c r="O285" s="78"/>
      <c r="P285" s="78"/>
      <c r="Q285" s="78"/>
      <c r="R285" s="78"/>
      <c r="S285" s="78"/>
      <c r="T285" s="78"/>
      <c r="U285" s="78"/>
      <c r="V285" s="78"/>
      <c r="W285" s="78"/>
      <c r="X285" s="78"/>
      <c r="Y285" s="78"/>
      <c r="Z285" s="78"/>
      <c r="AA285" s="78"/>
      <c r="AB285" s="78"/>
      <c r="AC285" s="78"/>
      <c r="AD285" s="78"/>
      <c r="AE285" s="78"/>
      <c r="AF285" s="78"/>
      <c r="AG285" s="78"/>
      <c r="AH285" s="78"/>
      <c r="AI285" s="44"/>
      <c r="AK285" s="75"/>
      <c r="AL285" s="69"/>
      <c r="AM285" s="79"/>
      <c r="AN285" s="80"/>
      <c r="AO285" s="80"/>
      <c r="AP285" s="80"/>
      <c r="AQ285" s="81"/>
      <c r="AR285" s="80"/>
      <c r="AS285" s="80"/>
      <c r="AT285" s="80"/>
      <c r="AU285" s="80"/>
      <c r="AV285" s="80"/>
      <c r="AW285" s="80"/>
      <c r="AY285" s="37"/>
      <c r="AZ285" s="37"/>
      <c r="BA285" s="37"/>
      <c r="BB285" s="37"/>
      <c r="BC285" s="37"/>
    </row>
    <row r="286" spans="1:55" x14ac:dyDescent="0.3">
      <c r="A286" s="57"/>
      <c r="B286" s="58"/>
      <c r="D286" s="77"/>
      <c r="E286" s="78"/>
      <c r="F286" s="78"/>
      <c r="G286" s="78"/>
      <c r="H286" s="78"/>
      <c r="I286" s="78"/>
      <c r="J286" s="78"/>
      <c r="K286" s="78"/>
      <c r="L286" s="78"/>
      <c r="M286" s="78"/>
      <c r="N286" s="78"/>
      <c r="O286" s="78"/>
      <c r="P286" s="78"/>
      <c r="Q286" s="78"/>
      <c r="R286" s="78"/>
      <c r="S286" s="78"/>
      <c r="T286" s="78"/>
      <c r="U286" s="78"/>
      <c r="V286" s="78"/>
      <c r="W286" s="78"/>
      <c r="X286" s="78"/>
      <c r="Y286" s="78"/>
      <c r="Z286" s="78"/>
      <c r="AA286" s="78"/>
      <c r="AB286" s="78"/>
      <c r="AC286" s="78"/>
      <c r="AD286" s="78"/>
      <c r="AE286" s="78"/>
      <c r="AF286" s="78"/>
      <c r="AG286" s="78"/>
      <c r="AH286" s="78"/>
      <c r="AI286" s="44"/>
      <c r="AK286" s="68"/>
      <c r="AL286" s="69"/>
      <c r="AM286" s="79"/>
      <c r="AN286" s="13"/>
      <c r="AO286" s="13"/>
      <c r="AP286" s="13"/>
      <c r="AQ286" s="56"/>
      <c r="AR286" s="13"/>
      <c r="AS286" s="13"/>
      <c r="AT286" s="13"/>
      <c r="AU286" s="13"/>
      <c r="AV286" s="13"/>
      <c r="AW286" s="13"/>
      <c r="AY286" s="44"/>
      <c r="AZ286" s="45"/>
      <c r="BA286" s="44"/>
      <c r="BB286" s="44"/>
      <c r="BC286" s="37"/>
    </row>
    <row r="287" spans="1:55" x14ac:dyDescent="0.3">
      <c r="A287" s="57"/>
      <c r="B287" s="58"/>
      <c r="D287" s="77"/>
      <c r="E287" s="78"/>
      <c r="F287" s="78"/>
      <c r="G287" s="78"/>
      <c r="H287" s="78"/>
      <c r="I287" s="78"/>
      <c r="J287" s="78"/>
      <c r="K287" s="78"/>
      <c r="L287" s="78"/>
      <c r="M287" s="78"/>
      <c r="N287" s="78"/>
      <c r="O287" s="78"/>
      <c r="P287" s="78"/>
      <c r="Q287" s="78"/>
      <c r="R287" s="78"/>
      <c r="S287" s="78"/>
      <c r="T287" s="78"/>
      <c r="U287" s="78"/>
      <c r="V287" s="78"/>
      <c r="W287" s="78"/>
      <c r="X287" s="78"/>
      <c r="Y287" s="78"/>
      <c r="Z287" s="78"/>
      <c r="AA287" s="78"/>
      <c r="AB287" s="78"/>
      <c r="AC287" s="78"/>
      <c r="AD287" s="78"/>
      <c r="AE287" s="78"/>
      <c r="AF287" s="78"/>
      <c r="AG287" s="78"/>
      <c r="AH287" s="78"/>
      <c r="AI287" s="44"/>
      <c r="AK287" s="75"/>
      <c r="AL287" s="69"/>
      <c r="AM287" s="79"/>
      <c r="AN287" s="80"/>
      <c r="AO287" s="80"/>
      <c r="AP287" s="80"/>
      <c r="AQ287" s="81"/>
      <c r="AR287" s="80"/>
      <c r="AS287" s="80"/>
      <c r="AT287" s="80"/>
      <c r="AU287" s="80"/>
      <c r="AV287" s="80"/>
      <c r="AW287" s="80"/>
      <c r="AY287" s="44"/>
      <c r="AZ287" s="45"/>
      <c r="BA287" s="44"/>
      <c r="BB287" s="44"/>
      <c r="BC287" s="55"/>
    </row>
    <row r="288" spans="1:55" x14ac:dyDescent="0.3">
      <c r="A288" s="57"/>
      <c r="B288" s="58"/>
      <c r="D288" s="77"/>
      <c r="E288" s="78"/>
      <c r="F288" s="78"/>
      <c r="G288" s="78"/>
      <c r="H288" s="78"/>
      <c r="I288" s="78"/>
      <c r="J288" s="78"/>
      <c r="K288" s="78"/>
      <c r="L288" s="78"/>
      <c r="M288" s="78"/>
      <c r="N288" s="78"/>
      <c r="O288" s="78"/>
      <c r="P288" s="78"/>
      <c r="Q288" s="78"/>
      <c r="R288" s="78"/>
      <c r="S288" s="78"/>
      <c r="T288" s="78"/>
      <c r="U288" s="78"/>
      <c r="V288" s="78"/>
      <c r="W288" s="78"/>
      <c r="X288" s="78"/>
      <c r="Y288" s="78"/>
      <c r="Z288" s="78"/>
      <c r="AA288" s="78"/>
      <c r="AB288" s="78"/>
      <c r="AC288" s="78"/>
      <c r="AD288" s="78"/>
      <c r="AE288" s="78"/>
      <c r="AF288" s="78"/>
      <c r="AG288" s="78"/>
      <c r="AH288" s="78"/>
      <c r="AI288" s="44"/>
      <c r="AK288" s="71"/>
      <c r="AL288" s="69"/>
      <c r="AM288" s="79"/>
      <c r="AN288" s="80"/>
      <c r="AO288" s="80"/>
      <c r="AP288" s="80"/>
      <c r="AQ288" s="81"/>
      <c r="AR288" s="80"/>
      <c r="AS288" s="80"/>
      <c r="AT288" s="80"/>
      <c r="AU288" s="80"/>
      <c r="AV288" s="80"/>
      <c r="AW288" s="80"/>
      <c r="AY288" s="44"/>
      <c r="AZ288" s="45"/>
      <c r="BA288" s="44"/>
      <c r="BB288" s="44"/>
      <c r="BC288" s="55"/>
    </row>
    <row r="289" spans="1:55" x14ac:dyDescent="0.3">
      <c r="A289" s="57"/>
      <c r="B289" s="61"/>
      <c r="D289" s="77"/>
      <c r="E289" s="78"/>
      <c r="F289" s="78"/>
      <c r="G289" s="78"/>
      <c r="H289" s="78"/>
      <c r="I289" s="78"/>
      <c r="J289" s="78"/>
      <c r="K289" s="78"/>
      <c r="L289" s="78"/>
      <c r="M289" s="78"/>
      <c r="N289" s="78"/>
      <c r="O289" s="78"/>
      <c r="P289" s="78"/>
      <c r="Q289" s="78"/>
      <c r="R289" s="78"/>
      <c r="S289" s="78"/>
      <c r="T289" s="78"/>
      <c r="U289" s="78"/>
      <c r="V289" s="78"/>
      <c r="W289" s="78"/>
      <c r="X289" s="78"/>
      <c r="Y289" s="78"/>
      <c r="Z289" s="78"/>
      <c r="AA289" s="78"/>
      <c r="AB289" s="78"/>
      <c r="AC289" s="78"/>
      <c r="AD289" s="78"/>
      <c r="AE289" s="78"/>
      <c r="AF289" s="78"/>
      <c r="AG289" s="78"/>
      <c r="AH289" s="78"/>
      <c r="AI289" s="44"/>
      <c r="AK289" s="71"/>
      <c r="AL289" s="72"/>
      <c r="AM289" s="79"/>
      <c r="AN289" s="80"/>
      <c r="AO289" s="80"/>
      <c r="AP289" s="80"/>
      <c r="AQ289" s="81"/>
      <c r="AR289" s="80"/>
      <c r="AS289" s="80"/>
      <c r="AT289" s="80"/>
      <c r="AU289" s="80"/>
      <c r="AV289" s="80"/>
      <c r="AW289" s="80"/>
      <c r="AY289" s="44"/>
      <c r="AZ289" s="45"/>
      <c r="BA289" s="44"/>
      <c r="BB289" s="44"/>
      <c r="BC289" s="55"/>
    </row>
    <row r="290" spans="1:55" x14ac:dyDescent="0.3">
      <c r="A290" s="57"/>
      <c r="B290" s="58"/>
      <c r="D290" s="77"/>
      <c r="E290" s="78"/>
      <c r="F290" s="78"/>
      <c r="G290" s="78"/>
      <c r="H290" s="78"/>
      <c r="I290" s="78"/>
      <c r="J290" s="78"/>
      <c r="K290" s="78"/>
      <c r="L290" s="78"/>
      <c r="M290" s="78"/>
      <c r="N290" s="78"/>
      <c r="O290" s="78"/>
      <c r="P290" s="78"/>
      <c r="Q290" s="78"/>
      <c r="R290" s="78"/>
      <c r="S290" s="78"/>
      <c r="T290" s="78"/>
      <c r="U290" s="78"/>
      <c r="V290" s="78"/>
      <c r="W290" s="78"/>
      <c r="X290" s="78"/>
      <c r="Y290" s="78"/>
      <c r="Z290" s="78"/>
      <c r="AA290" s="78"/>
      <c r="AB290" s="78"/>
      <c r="AC290" s="78"/>
      <c r="AD290" s="78"/>
      <c r="AE290" s="78"/>
      <c r="AF290" s="78"/>
      <c r="AG290" s="78"/>
      <c r="AH290" s="78"/>
      <c r="AI290" s="44"/>
      <c r="AK290" s="68"/>
      <c r="AL290" s="72"/>
      <c r="AM290" s="79"/>
      <c r="AN290" s="80"/>
      <c r="AO290" s="80"/>
      <c r="AP290" s="80"/>
      <c r="AQ290" s="81"/>
      <c r="AR290" s="80"/>
      <c r="AS290" s="80"/>
      <c r="AT290" s="80"/>
      <c r="AU290" s="80"/>
      <c r="AV290" s="80"/>
      <c r="AW290" s="80"/>
      <c r="AY290" s="44"/>
      <c r="AZ290" s="45"/>
      <c r="BA290" s="44"/>
      <c r="BB290" s="44"/>
      <c r="BC290" s="55"/>
    </row>
    <row r="291" spans="1:55" x14ac:dyDescent="0.3">
      <c r="A291" s="57"/>
      <c r="B291" s="58"/>
      <c r="D291" s="77"/>
      <c r="E291" s="78"/>
      <c r="F291" s="78"/>
      <c r="G291" s="78"/>
      <c r="H291" s="78"/>
      <c r="I291" s="78"/>
      <c r="J291" s="78"/>
      <c r="K291" s="78"/>
      <c r="L291" s="78"/>
      <c r="M291" s="78"/>
      <c r="N291" s="78"/>
      <c r="O291" s="78"/>
      <c r="P291" s="78"/>
      <c r="Q291" s="78"/>
      <c r="R291" s="78"/>
      <c r="S291" s="78"/>
      <c r="T291" s="78"/>
      <c r="U291" s="78"/>
      <c r="V291" s="78"/>
      <c r="W291" s="78"/>
      <c r="X291" s="78"/>
      <c r="Y291" s="78"/>
      <c r="Z291" s="78"/>
      <c r="AA291" s="78"/>
      <c r="AB291" s="78"/>
      <c r="AC291" s="78"/>
      <c r="AD291" s="78"/>
      <c r="AE291" s="78"/>
      <c r="AF291" s="78"/>
      <c r="AG291" s="78"/>
      <c r="AH291" s="78"/>
      <c r="AI291" s="44"/>
      <c r="AK291" s="71"/>
      <c r="AL291" s="72"/>
      <c r="AM291" s="79"/>
      <c r="AN291" s="80"/>
      <c r="AO291" s="80"/>
      <c r="AP291" s="80"/>
      <c r="AQ291" s="81"/>
      <c r="AR291" s="80"/>
      <c r="AS291" s="80"/>
      <c r="AT291" s="80"/>
      <c r="AU291" s="80"/>
      <c r="AV291" s="80"/>
      <c r="AW291" s="80"/>
      <c r="AY291" s="44"/>
      <c r="AZ291" s="45"/>
      <c r="BA291" s="44"/>
      <c r="BB291" s="44"/>
      <c r="BC291" s="55"/>
    </row>
    <row r="292" spans="1:55" x14ac:dyDescent="0.3">
      <c r="A292" s="57"/>
      <c r="B292" s="58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 s="44"/>
      <c r="AK292" s="75"/>
      <c r="AL292" s="69"/>
      <c r="AM292" s="79"/>
      <c r="AN292" s="13"/>
      <c r="AO292" s="13"/>
      <c r="AP292" s="13"/>
      <c r="AQ292" s="56"/>
      <c r="AR292" s="13"/>
      <c r="AS292" s="13"/>
      <c r="AT292" s="13"/>
      <c r="AU292" s="13"/>
      <c r="AV292" s="13"/>
      <c r="AW292" s="13"/>
      <c r="AY292" s="44"/>
      <c r="AZ292" s="45"/>
      <c r="BA292" s="44"/>
      <c r="BB292" s="44"/>
      <c r="BC292" s="55"/>
    </row>
    <row r="293" spans="1:55" x14ac:dyDescent="0.3">
      <c r="A293" s="57"/>
      <c r="B293" s="58"/>
      <c r="D293" s="77"/>
      <c r="E293" s="78"/>
      <c r="F293" s="78"/>
      <c r="G293" s="78"/>
      <c r="H293" s="78"/>
      <c r="I293" s="78"/>
      <c r="J293" s="78"/>
      <c r="K293" s="78"/>
      <c r="L293" s="78"/>
      <c r="M293" s="78"/>
      <c r="N293" s="78"/>
      <c r="O293" s="78"/>
      <c r="P293" s="78"/>
      <c r="Q293" s="78"/>
      <c r="R293" s="78"/>
      <c r="S293" s="78"/>
      <c r="T293" s="78"/>
      <c r="U293" s="78"/>
      <c r="V293" s="78"/>
      <c r="W293" s="78"/>
      <c r="X293" s="78"/>
      <c r="Y293" s="78"/>
      <c r="Z293" s="78"/>
      <c r="AA293" s="78"/>
      <c r="AB293" s="78"/>
      <c r="AC293" s="78"/>
      <c r="AD293" s="78"/>
      <c r="AE293" s="78"/>
      <c r="AF293" s="78"/>
      <c r="AG293" s="78"/>
      <c r="AH293" s="78"/>
      <c r="AI293" s="44"/>
      <c r="AK293" s="68"/>
      <c r="AL293" s="69"/>
      <c r="AM293" s="79"/>
      <c r="AN293" s="80"/>
      <c r="AO293" s="80"/>
      <c r="AP293" s="80"/>
      <c r="AQ293" s="81"/>
      <c r="AR293" s="80"/>
      <c r="AS293" s="80"/>
      <c r="AT293" s="80"/>
      <c r="AU293" s="80"/>
      <c r="AV293" s="80"/>
      <c r="AW293" s="80"/>
      <c r="AY293" s="44"/>
      <c r="AZ293" s="45"/>
      <c r="BA293" s="44"/>
      <c r="BB293" s="44"/>
      <c r="BC293" s="55"/>
    </row>
    <row r="294" spans="1:55" x14ac:dyDescent="0.3">
      <c r="A294" s="57"/>
      <c r="B294" s="58"/>
      <c r="D294" s="77"/>
      <c r="E294" s="78"/>
      <c r="F294" s="78"/>
      <c r="G294" s="78"/>
      <c r="H294" s="78"/>
      <c r="I294" s="78"/>
      <c r="J294" s="78"/>
      <c r="K294" s="78"/>
      <c r="L294" s="78"/>
      <c r="M294" s="78"/>
      <c r="N294" s="78"/>
      <c r="O294" s="78"/>
      <c r="P294" s="78"/>
      <c r="Q294" s="78"/>
      <c r="R294" s="78"/>
      <c r="S294" s="78"/>
      <c r="T294" s="78"/>
      <c r="U294" s="78"/>
      <c r="V294" s="78"/>
      <c r="W294" s="78"/>
      <c r="X294" s="78"/>
      <c r="Y294" s="78"/>
      <c r="Z294" s="78"/>
      <c r="AA294" s="78"/>
      <c r="AB294" s="78"/>
      <c r="AC294" s="78"/>
      <c r="AD294" s="78"/>
      <c r="AE294" s="78"/>
      <c r="AF294" s="78"/>
      <c r="AG294" s="78"/>
      <c r="AH294" s="78"/>
      <c r="AI294" s="44"/>
      <c r="AK294" s="75"/>
      <c r="AL294" s="69"/>
      <c r="AM294" s="79"/>
      <c r="AN294" s="80"/>
      <c r="AO294" s="80"/>
      <c r="AP294" s="80"/>
      <c r="AQ294" s="81"/>
      <c r="AR294" s="80"/>
      <c r="AS294" s="80"/>
      <c r="AT294" s="80"/>
      <c r="AU294" s="80"/>
      <c r="AV294" s="80"/>
      <c r="AW294" s="80"/>
      <c r="AY294" s="44"/>
      <c r="AZ294" s="45"/>
      <c r="BA294" s="44"/>
      <c r="BB294" s="44"/>
      <c r="BC294" s="55"/>
    </row>
    <row r="295" spans="1:55" x14ac:dyDescent="0.3">
      <c r="A295" s="57"/>
      <c r="B295" s="58"/>
      <c r="D295" s="77"/>
      <c r="E295" s="78"/>
      <c r="F295" s="78"/>
      <c r="G295" s="78"/>
      <c r="H295" s="78"/>
      <c r="I295" s="78"/>
      <c r="J295" s="78"/>
      <c r="K295" s="78"/>
      <c r="L295" s="78"/>
      <c r="M295" s="78"/>
      <c r="N295" s="78"/>
      <c r="O295" s="78"/>
      <c r="P295" s="78"/>
      <c r="Q295" s="78"/>
      <c r="R295" s="78"/>
      <c r="S295" s="78"/>
      <c r="T295" s="78"/>
      <c r="U295" s="78"/>
      <c r="V295" s="78"/>
      <c r="W295" s="78"/>
      <c r="X295" s="78"/>
      <c r="Y295" s="78"/>
      <c r="Z295" s="78"/>
      <c r="AA295" s="78"/>
      <c r="AB295" s="78"/>
      <c r="AC295" s="78"/>
      <c r="AD295" s="78"/>
      <c r="AE295" s="78"/>
      <c r="AF295" s="78"/>
      <c r="AG295" s="78"/>
      <c r="AH295" s="78"/>
      <c r="AI295" s="44"/>
      <c r="AK295" s="71"/>
      <c r="AL295" s="69"/>
      <c r="AM295" s="79"/>
      <c r="AN295" s="80"/>
      <c r="AO295" s="80"/>
      <c r="AP295" s="80"/>
      <c r="AQ295" s="81"/>
      <c r="AR295" s="80"/>
      <c r="AS295" s="80"/>
      <c r="AT295" s="80"/>
      <c r="AU295" s="80"/>
      <c r="AV295" s="80"/>
      <c r="AW295" s="80"/>
      <c r="AY295" s="44"/>
      <c r="AZ295" s="45"/>
      <c r="BA295" s="44"/>
      <c r="BB295" s="44"/>
      <c r="BC295" s="55"/>
    </row>
    <row r="296" spans="1:55" x14ac:dyDescent="0.3">
      <c r="A296" s="57"/>
      <c r="B296" s="58"/>
      <c r="D296" s="77"/>
      <c r="E296" s="78"/>
      <c r="F296" s="78"/>
      <c r="G296" s="78"/>
      <c r="H296" s="78"/>
      <c r="I296" s="78"/>
      <c r="J296" s="78"/>
      <c r="K296" s="78"/>
      <c r="L296" s="78"/>
      <c r="M296" s="78"/>
      <c r="N296" s="78"/>
      <c r="O296" s="78"/>
      <c r="P296" s="78"/>
      <c r="Q296" s="78"/>
      <c r="R296" s="78"/>
      <c r="S296" s="78"/>
      <c r="T296" s="78"/>
      <c r="U296" s="78"/>
      <c r="V296" s="78"/>
      <c r="W296" s="78"/>
      <c r="X296" s="78"/>
      <c r="Y296" s="78"/>
      <c r="Z296" s="78"/>
      <c r="AA296" s="78"/>
      <c r="AB296" s="78"/>
      <c r="AC296" s="78"/>
      <c r="AD296" s="78"/>
      <c r="AE296" s="78"/>
      <c r="AF296" s="78"/>
      <c r="AG296" s="78"/>
      <c r="AH296" s="78"/>
      <c r="AI296" s="44"/>
      <c r="AK296" s="68"/>
      <c r="AL296" s="69"/>
      <c r="AM296" s="79"/>
      <c r="AN296" s="80"/>
      <c r="AO296" s="80"/>
      <c r="AP296" s="80"/>
      <c r="AQ296" s="81"/>
      <c r="AR296" s="80"/>
      <c r="AS296" s="80"/>
      <c r="AT296" s="80"/>
      <c r="AU296" s="80"/>
      <c r="AV296" s="80"/>
      <c r="AW296" s="80"/>
      <c r="AY296" s="44"/>
      <c r="AZ296" s="45"/>
      <c r="BA296" s="44"/>
      <c r="BB296" s="44"/>
      <c r="BC296" s="55"/>
    </row>
    <row r="297" spans="1:55" x14ac:dyDescent="0.3">
      <c r="A297" s="57"/>
      <c r="B297" s="58"/>
      <c r="D297" s="77"/>
      <c r="E297" s="78"/>
      <c r="F297" s="78"/>
      <c r="G297" s="78"/>
      <c r="H297" s="78"/>
      <c r="I297" s="78"/>
      <c r="J297" s="78"/>
      <c r="K297" s="78"/>
      <c r="L297" s="78"/>
      <c r="M297" s="78"/>
      <c r="N297" s="78"/>
      <c r="O297" s="78"/>
      <c r="P297" s="78"/>
      <c r="Q297" s="78"/>
      <c r="R297" s="78"/>
      <c r="S297" s="78"/>
      <c r="T297" s="78"/>
      <c r="U297" s="78"/>
      <c r="V297" s="78"/>
      <c r="W297" s="78"/>
      <c r="X297" s="78"/>
      <c r="Y297" s="78"/>
      <c r="Z297" s="78"/>
      <c r="AA297" s="78"/>
      <c r="AB297" s="78"/>
      <c r="AC297" s="78"/>
      <c r="AD297" s="78"/>
      <c r="AE297" s="78"/>
      <c r="AF297" s="78"/>
      <c r="AG297" s="78"/>
      <c r="AH297" s="78"/>
      <c r="AI297" s="44"/>
      <c r="AK297" s="71"/>
      <c r="AL297" s="69"/>
      <c r="AM297" s="79"/>
      <c r="AN297" s="80"/>
      <c r="AO297" s="80"/>
      <c r="AP297" s="80"/>
      <c r="AQ297" s="81"/>
      <c r="AR297" s="80"/>
      <c r="AS297" s="80"/>
      <c r="AT297" s="80"/>
      <c r="AU297" s="80"/>
      <c r="AV297" s="80"/>
      <c r="AW297" s="80"/>
      <c r="AY297" s="44"/>
      <c r="AZ297" s="45"/>
      <c r="BA297" s="44"/>
      <c r="BB297" s="44"/>
      <c r="BC297" s="55"/>
    </row>
    <row r="298" spans="1:55" x14ac:dyDescent="0.3">
      <c r="A298" s="57"/>
      <c r="B298" s="58"/>
      <c r="D298" s="77"/>
      <c r="E298" s="78"/>
      <c r="F298" s="78"/>
      <c r="G298" s="78"/>
      <c r="H298" s="78"/>
      <c r="I298" s="78"/>
      <c r="J298" s="78"/>
      <c r="K298" s="78"/>
      <c r="L298" s="78"/>
      <c r="M298" s="78"/>
      <c r="N298" s="78"/>
      <c r="O298" s="78"/>
      <c r="P298" s="78"/>
      <c r="Q298" s="78"/>
      <c r="R298" s="78"/>
      <c r="S298" s="78"/>
      <c r="T298" s="78"/>
      <c r="U298" s="78"/>
      <c r="V298" s="78"/>
      <c r="W298" s="78"/>
      <c r="X298" s="78"/>
      <c r="Y298" s="78"/>
      <c r="Z298" s="78"/>
      <c r="AA298" s="78"/>
      <c r="AB298" s="78"/>
      <c r="AC298" s="78"/>
      <c r="AD298" s="78"/>
      <c r="AE298" s="78"/>
      <c r="AF298" s="78"/>
      <c r="AG298" s="78"/>
      <c r="AH298" s="78"/>
      <c r="AI298" s="44"/>
      <c r="AK298" s="71"/>
      <c r="AL298" s="69"/>
      <c r="AM298" s="79"/>
      <c r="AN298" s="80"/>
      <c r="AO298" s="80"/>
      <c r="AP298" s="80"/>
      <c r="AQ298" s="81"/>
      <c r="AR298" s="80"/>
      <c r="AS298" s="80"/>
      <c r="AT298" s="80"/>
      <c r="AU298" s="80"/>
      <c r="AV298" s="80"/>
      <c r="AW298" s="80"/>
      <c r="AY298" s="44"/>
      <c r="AZ298" s="45"/>
      <c r="BA298" s="44"/>
      <c r="BB298" s="44"/>
      <c r="BC298" s="55"/>
    </row>
    <row r="299" spans="1:55" x14ac:dyDescent="0.3">
      <c r="A299" s="57"/>
      <c r="B299" s="58"/>
      <c r="D299" s="77"/>
      <c r="E299" s="78"/>
      <c r="F299" s="78"/>
      <c r="G299" s="78"/>
      <c r="H299" s="78"/>
      <c r="I299" s="78"/>
      <c r="J299" s="78"/>
      <c r="K299" s="78"/>
      <c r="L299" s="78"/>
      <c r="M299" s="78"/>
      <c r="N299" s="78"/>
      <c r="O299" s="78"/>
      <c r="P299" s="78"/>
      <c r="Q299" s="78"/>
      <c r="R299" s="78"/>
      <c r="S299" s="78"/>
      <c r="T299" s="78"/>
      <c r="U299" s="78"/>
      <c r="V299" s="78"/>
      <c r="W299" s="78"/>
      <c r="X299" s="78"/>
      <c r="Y299" s="78"/>
      <c r="Z299" s="78"/>
      <c r="AA299" s="78"/>
      <c r="AB299" s="78"/>
      <c r="AC299" s="78"/>
      <c r="AD299" s="78"/>
      <c r="AE299" s="78"/>
      <c r="AF299" s="78"/>
      <c r="AG299" s="78"/>
      <c r="AH299" s="78"/>
      <c r="AI299" s="44"/>
      <c r="AK299" s="68"/>
      <c r="AL299" s="69"/>
      <c r="AM299" s="79"/>
      <c r="AN299" s="80"/>
      <c r="AO299" s="80"/>
      <c r="AP299" s="80"/>
      <c r="AQ299" s="81"/>
      <c r="AR299" s="80"/>
      <c r="AS299" s="80"/>
      <c r="AT299" s="80"/>
      <c r="AU299" s="80"/>
      <c r="AV299" s="80"/>
      <c r="AW299" s="80"/>
      <c r="AY299" s="44"/>
      <c r="AZ299" s="45"/>
      <c r="BA299" s="44"/>
      <c r="BB299" s="44"/>
      <c r="BC299" s="55"/>
    </row>
    <row r="300" spans="1:55" x14ac:dyDescent="0.3">
      <c r="A300" s="62"/>
      <c r="B300" s="63"/>
      <c r="D300" s="77"/>
      <c r="E300" s="78"/>
      <c r="F300" s="78"/>
      <c r="G300" s="78"/>
      <c r="H300" s="78"/>
      <c r="I300" s="78"/>
      <c r="J300" s="78"/>
      <c r="K300" s="78"/>
      <c r="L300" s="78"/>
      <c r="M300" s="78"/>
      <c r="N300" s="78"/>
      <c r="O300" s="78"/>
      <c r="P300" s="78"/>
      <c r="Q300" s="78"/>
      <c r="R300" s="78"/>
      <c r="S300" s="78"/>
      <c r="T300" s="78"/>
      <c r="U300" s="78"/>
      <c r="V300" s="78"/>
      <c r="W300" s="78"/>
      <c r="X300" s="78"/>
      <c r="Y300" s="78"/>
      <c r="Z300" s="78"/>
      <c r="AA300" s="78"/>
      <c r="AB300" s="78"/>
      <c r="AC300" s="78"/>
      <c r="AD300" s="78"/>
      <c r="AE300" s="78"/>
      <c r="AF300" s="78"/>
      <c r="AG300" s="78"/>
      <c r="AH300" s="78"/>
      <c r="AI300" s="44"/>
      <c r="AK300" s="68"/>
      <c r="AL300" s="69"/>
      <c r="AM300" s="79"/>
      <c r="AN300" s="80"/>
      <c r="AO300" s="80"/>
      <c r="AP300" s="80"/>
      <c r="AQ300" s="81"/>
      <c r="AR300" s="80"/>
      <c r="AS300" s="80"/>
      <c r="AT300" s="80"/>
      <c r="AU300" s="80"/>
      <c r="AV300" s="80"/>
      <c r="AW300" s="80"/>
      <c r="AY300" s="44"/>
      <c r="AZ300" s="45"/>
      <c r="BA300" s="44"/>
      <c r="BB300" s="44"/>
      <c r="BC300" s="55"/>
    </row>
    <row r="301" spans="1:55" x14ac:dyDescent="0.3">
      <c r="A301" s="57"/>
      <c r="B301" s="58"/>
      <c r="D301" s="77"/>
      <c r="E301" s="78"/>
      <c r="F301" s="78"/>
      <c r="G301" s="78"/>
      <c r="H301" s="78"/>
      <c r="I301" s="78"/>
      <c r="J301" s="78"/>
      <c r="K301" s="78"/>
      <c r="L301" s="78"/>
      <c r="M301" s="78"/>
      <c r="N301" s="78"/>
      <c r="O301" s="78"/>
      <c r="P301" s="78"/>
      <c r="Q301" s="78"/>
      <c r="R301" s="78"/>
      <c r="S301" s="78"/>
      <c r="T301" s="78"/>
      <c r="U301" s="78"/>
      <c r="V301" s="78"/>
      <c r="W301" s="78"/>
      <c r="X301" s="78"/>
      <c r="Y301" s="78"/>
      <c r="Z301" s="78"/>
      <c r="AA301" s="78"/>
      <c r="AB301" s="78"/>
      <c r="AC301" s="78"/>
      <c r="AD301" s="78"/>
      <c r="AE301" s="78"/>
      <c r="AF301" s="78"/>
      <c r="AG301" s="78"/>
      <c r="AH301" s="78"/>
      <c r="AI301" s="44"/>
      <c r="AK301" s="74"/>
      <c r="AL301" s="69"/>
      <c r="AM301" s="79"/>
      <c r="AN301" s="80"/>
      <c r="AO301" s="80"/>
      <c r="AP301" s="80"/>
      <c r="AQ301" s="81"/>
      <c r="AR301" s="80"/>
      <c r="AS301" s="80"/>
      <c r="AT301" s="80"/>
      <c r="AU301" s="80"/>
      <c r="AV301" s="80"/>
      <c r="AW301" s="80"/>
      <c r="AY301" s="44"/>
      <c r="AZ301" s="45"/>
      <c r="BA301" s="44"/>
      <c r="BB301" s="44"/>
      <c r="BC301" s="55"/>
    </row>
    <row r="302" spans="1:55" x14ac:dyDescent="0.3">
      <c r="A302" s="57"/>
      <c r="B302" s="58"/>
      <c r="D302" s="77"/>
      <c r="E302" s="78"/>
      <c r="F302" s="78"/>
      <c r="G302" s="78"/>
      <c r="H302" s="78"/>
      <c r="I302" s="78"/>
      <c r="J302" s="78"/>
      <c r="K302" s="78"/>
      <c r="L302" s="78"/>
      <c r="M302" s="78"/>
      <c r="N302" s="78"/>
      <c r="O302" s="78"/>
      <c r="P302" s="78"/>
      <c r="Q302" s="78"/>
      <c r="R302" s="78"/>
      <c r="S302" s="78"/>
      <c r="T302" s="78"/>
      <c r="U302" s="78"/>
      <c r="V302" s="78"/>
      <c r="W302" s="78"/>
      <c r="X302" s="78"/>
      <c r="Y302" s="78"/>
      <c r="Z302" s="78"/>
      <c r="AA302" s="78"/>
      <c r="AB302" s="78"/>
      <c r="AC302" s="78"/>
      <c r="AD302" s="78"/>
      <c r="AE302" s="78"/>
      <c r="AF302" s="78"/>
      <c r="AG302" s="78"/>
      <c r="AH302" s="78"/>
      <c r="AI302" s="44"/>
      <c r="AK302" s="68"/>
      <c r="AL302" s="69"/>
      <c r="AM302" s="79"/>
      <c r="AN302" s="13"/>
      <c r="AO302" s="13"/>
      <c r="AP302" s="13"/>
      <c r="AQ302" s="56"/>
      <c r="AR302" s="13"/>
      <c r="AS302" s="13"/>
      <c r="AT302" s="13"/>
      <c r="AU302" s="13"/>
      <c r="AV302" s="13"/>
      <c r="AW302" s="13"/>
      <c r="AY302" s="37"/>
      <c r="AZ302" s="37"/>
      <c r="BA302" s="37"/>
      <c r="BB302" s="37"/>
      <c r="BC302" s="55"/>
    </row>
    <row r="303" spans="1:55" x14ac:dyDescent="0.3">
      <c r="A303" s="57"/>
      <c r="B303" s="58"/>
      <c r="D303" s="77"/>
      <c r="E303" s="78"/>
      <c r="F303" s="78"/>
      <c r="G303" s="78"/>
      <c r="H303" s="78"/>
      <c r="I303" s="78"/>
      <c r="J303" s="78"/>
      <c r="K303" s="78"/>
      <c r="L303" s="78"/>
      <c r="M303" s="78"/>
      <c r="N303" s="78"/>
      <c r="O303" s="78"/>
      <c r="P303" s="78"/>
      <c r="Q303" s="78"/>
      <c r="R303" s="78"/>
      <c r="S303" s="78"/>
      <c r="T303" s="78"/>
      <c r="U303" s="78"/>
      <c r="V303" s="78"/>
      <c r="W303" s="78"/>
      <c r="X303" s="78"/>
      <c r="Y303" s="78"/>
      <c r="Z303" s="78"/>
      <c r="AA303" s="78"/>
      <c r="AB303" s="78"/>
      <c r="AC303" s="78"/>
      <c r="AD303" s="78"/>
      <c r="AE303" s="78"/>
      <c r="AF303" s="78"/>
      <c r="AG303" s="78"/>
      <c r="AH303" s="78"/>
      <c r="AI303" s="44"/>
      <c r="AK303" s="68"/>
      <c r="AL303" s="69"/>
      <c r="AM303" s="79"/>
      <c r="AN303" s="80"/>
      <c r="AO303" s="80"/>
      <c r="AP303" s="80"/>
      <c r="AQ303" s="81"/>
      <c r="AR303" s="80"/>
      <c r="AS303" s="80"/>
      <c r="AT303" s="80"/>
      <c r="AU303" s="80"/>
      <c r="AV303" s="80"/>
      <c r="AW303" s="80"/>
      <c r="AY303" s="44"/>
      <c r="AZ303" s="45"/>
      <c r="BA303" s="44"/>
      <c r="BB303" s="44"/>
      <c r="BC303" s="37"/>
    </row>
    <row r="304" spans="1:55" x14ac:dyDescent="0.3">
      <c r="A304" s="57"/>
      <c r="B304" s="58"/>
      <c r="D304" s="77"/>
      <c r="E304" s="78"/>
      <c r="F304" s="78"/>
      <c r="G304" s="78"/>
      <c r="H304" s="78"/>
      <c r="I304" s="78"/>
      <c r="J304" s="78"/>
      <c r="K304" s="78"/>
      <c r="L304" s="78"/>
      <c r="M304" s="78"/>
      <c r="N304" s="78"/>
      <c r="O304" s="78"/>
      <c r="P304" s="78"/>
      <c r="Q304" s="78"/>
      <c r="R304" s="78"/>
      <c r="S304" s="78"/>
      <c r="T304" s="78"/>
      <c r="U304" s="78"/>
      <c r="V304" s="78"/>
      <c r="W304" s="78"/>
      <c r="X304" s="78"/>
      <c r="Y304" s="78"/>
      <c r="Z304" s="78"/>
      <c r="AA304" s="78"/>
      <c r="AB304" s="78"/>
      <c r="AC304" s="78"/>
      <c r="AD304" s="78"/>
      <c r="AE304" s="78"/>
      <c r="AF304" s="78"/>
      <c r="AG304" s="78"/>
      <c r="AH304" s="78"/>
      <c r="AI304" s="44"/>
      <c r="AK304" s="68"/>
      <c r="AL304" s="69"/>
      <c r="AM304" s="79"/>
      <c r="AN304" s="80"/>
      <c r="AO304" s="80"/>
      <c r="AP304" s="80"/>
      <c r="AQ304" s="81"/>
      <c r="AR304" s="80"/>
      <c r="AS304" s="80"/>
      <c r="AT304" s="80"/>
      <c r="AU304" s="80"/>
      <c r="AV304" s="80"/>
      <c r="AW304" s="80"/>
      <c r="AY304" s="37"/>
      <c r="AZ304" s="37"/>
      <c r="BA304" s="37"/>
      <c r="BB304" s="37"/>
      <c r="BC304" s="55"/>
    </row>
    <row r="305" spans="1:55" x14ac:dyDescent="0.3">
      <c r="A305" s="57"/>
      <c r="B305" s="58"/>
      <c r="D305" s="77"/>
      <c r="E305" s="78"/>
      <c r="F305" s="78"/>
      <c r="G305" s="78"/>
      <c r="H305" s="78"/>
      <c r="I305" s="78"/>
      <c r="J305" s="78"/>
      <c r="K305" s="78"/>
      <c r="L305" s="78"/>
      <c r="M305" s="78"/>
      <c r="N305" s="78"/>
      <c r="O305" s="78"/>
      <c r="P305" s="78"/>
      <c r="Q305" s="78"/>
      <c r="R305" s="78"/>
      <c r="S305" s="78"/>
      <c r="T305" s="78"/>
      <c r="U305" s="78"/>
      <c r="V305" s="78"/>
      <c r="W305" s="78"/>
      <c r="X305" s="78"/>
      <c r="Y305" s="78"/>
      <c r="Z305" s="78"/>
      <c r="AA305" s="78"/>
      <c r="AB305" s="78"/>
      <c r="AC305" s="78"/>
      <c r="AD305" s="78"/>
      <c r="AE305" s="78"/>
      <c r="AF305" s="78"/>
      <c r="AG305" s="78"/>
      <c r="AH305" s="78"/>
      <c r="AI305" s="44"/>
      <c r="AK305" s="71"/>
      <c r="AL305" s="69"/>
      <c r="AM305" s="79"/>
      <c r="AN305" s="80"/>
      <c r="AO305" s="80"/>
      <c r="AP305" s="80"/>
      <c r="AQ305" s="81"/>
      <c r="AR305" s="80"/>
      <c r="AS305" s="80"/>
      <c r="AT305" s="80"/>
      <c r="AU305" s="80"/>
      <c r="AV305" s="80"/>
      <c r="AW305" s="80"/>
      <c r="AY305" s="44"/>
      <c r="AZ305" s="45"/>
      <c r="BA305" s="44"/>
      <c r="BB305" s="44"/>
      <c r="BC305" s="37"/>
    </row>
    <row r="306" spans="1:55" x14ac:dyDescent="0.3">
      <c r="A306" s="57"/>
      <c r="B306" s="58"/>
      <c r="D306" s="77"/>
      <c r="E306" s="78"/>
      <c r="F306" s="78"/>
      <c r="G306" s="78"/>
      <c r="H306" s="78"/>
      <c r="I306" s="78"/>
      <c r="J306" s="78"/>
      <c r="K306" s="78"/>
      <c r="L306" s="78"/>
      <c r="M306" s="78"/>
      <c r="N306" s="78"/>
      <c r="O306" s="78"/>
      <c r="P306" s="78"/>
      <c r="Q306" s="78"/>
      <c r="R306" s="78"/>
      <c r="S306" s="78"/>
      <c r="T306" s="78"/>
      <c r="U306" s="78"/>
      <c r="V306" s="78"/>
      <c r="W306" s="78"/>
      <c r="X306" s="78"/>
      <c r="Y306" s="78"/>
      <c r="Z306" s="78"/>
      <c r="AA306" s="78"/>
      <c r="AB306" s="78"/>
      <c r="AC306" s="78"/>
      <c r="AD306" s="78"/>
      <c r="AE306" s="78"/>
      <c r="AF306" s="78"/>
      <c r="AG306" s="78"/>
      <c r="AH306" s="78"/>
      <c r="AI306" s="44"/>
      <c r="AK306" s="75"/>
      <c r="AL306" s="69"/>
      <c r="AM306" s="79"/>
      <c r="AN306" s="80"/>
      <c r="AO306" s="80"/>
      <c r="AP306" s="80"/>
      <c r="AQ306" s="81"/>
      <c r="AR306" s="80"/>
      <c r="AS306" s="80"/>
      <c r="AT306" s="80"/>
      <c r="AU306" s="80"/>
      <c r="AV306" s="80"/>
      <c r="AW306" s="80"/>
      <c r="AY306" s="44"/>
      <c r="AZ306" s="45"/>
      <c r="BA306" s="44"/>
      <c r="BB306" s="44"/>
      <c r="BC306" s="55"/>
    </row>
    <row r="307" spans="1:55" x14ac:dyDescent="0.3">
      <c r="E307" s="37"/>
      <c r="F307" s="37"/>
      <c r="BC307" s="55"/>
    </row>
    <row r="308" spans="1:55" x14ac:dyDescent="0.3">
      <c r="E308" s="37"/>
      <c r="F308" s="37"/>
    </row>
    <row r="309" spans="1:55" x14ac:dyDescent="0.3">
      <c r="E309" s="37"/>
      <c r="F309" s="37"/>
    </row>
    <row r="310" spans="1:55" x14ac:dyDescent="0.3">
      <c r="E310" s="37"/>
      <c r="F310" s="37"/>
    </row>
    <row r="311" spans="1:55" x14ac:dyDescent="0.3">
      <c r="E311" s="37"/>
      <c r="F311" s="37"/>
    </row>
    <row r="312" spans="1:55" x14ac:dyDescent="0.3">
      <c r="E312" s="37"/>
      <c r="F312" s="37"/>
    </row>
    <row r="313" spans="1:55" x14ac:dyDescent="0.3">
      <c r="E313" s="37"/>
      <c r="F313" s="37"/>
    </row>
    <row r="314" spans="1:55" x14ac:dyDescent="0.3">
      <c r="E314" s="37"/>
      <c r="F314" s="37"/>
    </row>
    <row r="315" spans="1:55" x14ac:dyDescent="0.3">
      <c r="E315" s="37"/>
      <c r="F315" s="37"/>
    </row>
    <row r="316" spans="1:55" x14ac:dyDescent="0.3">
      <c r="E316" s="37"/>
      <c r="F316" s="37"/>
    </row>
    <row r="317" spans="1:55" x14ac:dyDescent="0.3">
      <c r="E317" s="37"/>
      <c r="F317" s="37"/>
    </row>
    <row r="318" spans="1:55" x14ac:dyDescent="0.3">
      <c r="E318" s="37"/>
      <c r="F318" s="37"/>
    </row>
    <row r="319" spans="1:55" x14ac:dyDescent="0.3">
      <c r="E319" s="37"/>
      <c r="F319" s="37"/>
    </row>
    <row r="320" spans="1:55" x14ac:dyDescent="0.3">
      <c r="E320" s="37"/>
      <c r="F320" s="37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9"/>
  <sheetViews>
    <sheetView topLeftCell="A53" zoomScale="75" workbookViewId="0">
      <selection activeCell="B11" sqref="B11:K109"/>
    </sheetView>
  </sheetViews>
  <sheetFormatPr defaultRowHeight="12" x14ac:dyDescent="0.2"/>
  <cols>
    <col min="1" max="1" width="7.21875" customWidth="1"/>
    <col min="2" max="2" width="6.109375" bestFit="1" customWidth="1"/>
    <col min="3" max="3" width="41.88671875" bestFit="1" customWidth="1"/>
    <col min="4" max="4" width="11.88671875" customWidth="1"/>
    <col min="5" max="5" width="7.88671875" bestFit="1" customWidth="1"/>
    <col min="6" max="6" width="9.88671875" bestFit="1" customWidth="1"/>
    <col min="7" max="7" width="11.88671875" customWidth="1"/>
    <col min="8" max="8" width="7.88671875" bestFit="1" customWidth="1"/>
    <col min="9" max="9" width="9.88671875" bestFit="1" customWidth="1"/>
    <col min="10" max="10" width="2.6640625" customWidth="1"/>
    <col min="11" max="11" width="8.109375" bestFit="1" customWidth="1"/>
  </cols>
  <sheetData>
    <row r="1" spans="1:11" x14ac:dyDescent="0.2">
      <c r="A1" s="9" t="s">
        <v>6</v>
      </c>
      <c r="B1" s="6"/>
      <c r="C1" s="6"/>
      <c r="D1" s="6"/>
      <c r="E1" s="6"/>
      <c r="F1" s="7"/>
      <c r="G1" s="6"/>
      <c r="H1" s="6"/>
      <c r="I1" s="6"/>
    </row>
    <row r="2" spans="1:11" x14ac:dyDescent="0.2">
      <c r="A2" s="4"/>
      <c r="F2" s="2"/>
      <c r="K2" s="5" t="s">
        <v>71</v>
      </c>
    </row>
    <row r="3" spans="1:11" x14ac:dyDescent="0.2">
      <c r="A3" s="4"/>
      <c r="D3" s="3"/>
      <c r="F3" s="2"/>
      <c r="K3">
        <v>5</v>
      </c>
    </row>
    <row r="4" spans="1:11" x14ac:dyDescent="0.2">
      <c r="A4" s="7" t="s">
        <v>0</v>
      </c>
      <c r="B4" s="6"/>
      <c r="C4" s="6"/>
      <c r="D4" s="6"/>
      <c r="E4" s="7"/>
      <c r="F4" s="6"/>
      <c r="G4" s="6"/>
      <c r="H4" s="6"/>
      <c r="I4" s="6"/>
    </row>
    <row r="5" spans="1:11" x14ac:dyDescent="0.2">
      <c r="A5" s="7" t="s">
        <v>55</v>
      </c>
      <c r="B5" s="6"/>
      <c r="C5" s="6"/>
      <c r="D5" s="6"/>
      <c r="E5" s="7"/>
      <c r="F5" s="6"/>
      <c r="G5" s="6"/>
      <c r="H5" s="6"/>
      <c r="I5" s="6"/>
    </row>
    <row r="7" spans="1:11" x14ac:dyDescent="0.2">
      <c r="E7" s="76">
        <f>ROUND(+'Aggregate Screens'!C5,0)</f>
        <v>2014</v>
      </c>
      <c r="F7" s="5">
        <f>+E7</f>
        <v>2014</v>
      </c>
      <c r="G7" s="5"/>
      <c r="H7" s="2">
        <f>+F7+1</f>
        <v>2015</v>
      </c>
      <c r="I7" s="5">
        <f>+H7</f>
        <v>2015</v>
      </c>
    </row>
    <row r="8" spans="1:11" x14ac:dyDescent="0.2">
      <c r="A8" s="5"/>
      <c r="B8" s="5"/>
      <c r="C8" s="5"/>
      <c r="D8" s="2" t="s">
        <v>7</v>
      </c>
      <c r="F8" s="14" t="s">
        <v>182</v>
      </c>
      <c r="G8" s="2" t="s">
        <v>7</v>
      </c>
      <c r="I8" s="14" t="s">
        <v>182</v>
      </c>
      <c r="K8" s="5" t="s">
        <v>21</v>
      </c>
    </row>
    <row r="9" spans="1:11" x14ac:dyDescent="0.2">
      <c r="A9" s="5"/>
      <c r="B9" s="5" t="s">
        <v>51</v>
      </c>
      <c r="C9" s="5" t="s">
        <v>52</v>
      </c>
      <c r="D9" s="2" t="s">
        <v>2</v>
      </c>
      <c r="E9" s="2" t="s">
        <v>3</v>
      </c>
      <c r="F9" s="2" t="s">
        <v>3</v>
      </c>
      <c r="G9" s="2" t="s">
        <v>2</v>
      </c>
      <c r="H9" s="2" t="s">
        <v>3</v>
      </c>
      <c r="I9" s="2" t="s">
        <v>3</v>
      </c>
      <c r="K9" s="5" t="s">
        <v>181</v>
      </c>
    </row>
    <row r="10" spans="1:11" x14ac:dyDescent="0.2">
      <c r="B10">
        <f>+'Aggregate Screens'!A5</f>
        <v>1</v>
      </c>
      <c r="C10" t="str">
        <f>+'Aggregate Screens'!B5</f>
        <v>SWEDISH MEDICAL CENTER - FIRST HILL</v>
      </c>
      <c r="D10" s="10">
        <f>ROUND(+'Aggregate Screens'!L5,0)</f>
        <v>1094421329</v>
      </c>
      <c r="E10" s="13">
        <f>ROUND(+'Aggregate Screens'!AN5,0)</f>
        <v>54386</v>
      </c>
      <c r="F10" s="11">
        <f>IF(D10=0,"",IF(E10=0,"",ROUND(D10/E10,2)))</f>
        <v>20123.22</v>
      </c>
      <c r="G10" s="10">
        <f>ROUND(+'Aggregate Screens'!L111,0)</f>
        <v>1201625378</v>
      </c>
      <c r="H10" s="13">
        <f>ROUND(+'Aggregate Screens'!AN111,0)</f>
        <v>67394</v>
      </c>
      <c r="I10" s="11">
        <f>IF(G10=0,"",IF(H10=0,"",ROUND(G10/H10,2)))</f>
        <v>17829.86</v>
      </c>
      <c r="K10" s="12">
        <f>IF(D10=0,"",IF(E10=0,"",IF(G10=0,"",IF(H10=0,"",+I10/F10-1))))</f>
        <v>-0.11396585635897238</v>
      </c>
    </row>
    <row r="11" spans="1:11" x14ac:dyDescent="0.2">
      <c r="B11">
        <f>+'Aggregate Screens'!A6</f>
        <v>3</v>
      </c>
      <c r="C11" t="str">
        <f>+'Aggregate Screens'!B6</f>
        <v>SWEDISH MEDICAL CENTER - CHERRY HILL</v>
      </c>
      <c r="D11" s="10">
        <f>ROUND(+'Aggregate Screens'!L6,0)</f>
        <v>413291608</v>
      </c>
      <c r="E11" s="13">
        <f>ROUND(+'Aggregate Screens'!AN6,0)</f>
        <v>28590</v>
      </c>
      <c r="F11" s="11">
        <f t="shared" ref="F11:F74" si="0">IF(D11=0,"",IF(E11=0,"",ROUND(D11/E11,2)))</f>
        <v>14455.81</v>
      </c>
      <c r="G11" s="10">
        <f>ROUND(+'Aggregate Screens'!L112,0)</f>
        <v>492106867</v>
      </c>
      <c r="H11" s="13">
        <f>ROUND(+'Aggregate Screens'!AN112,0)</f>
        <v>28638</v>
      </c>
      <c r="I11" s="11">
        <f t="shared" ref="I11:I74" si="1">IF(G11=0,"",IF(H11=0,"",ROUND(G11/H11,2)))</f>
        <v>17183.7</v>
      </c>
      <c r="K11" s="12">
        <f t="shared" ref="K11:K74" si="2">IF(D11=0,"",IF(E11=0,"",IF(G11=0,"",IF(H11=0,"",+I11/F11-1))))</f>
        <v>0.18870544092652031</v>
      </c>
    </row>
    <row r="12" spans="1:11" x14ac:dyDescent="0.2">
      <c r="B12">
        <f>+'Aggregate Screens'!A7</f>
        <v>8</v>
      </c>
      <c r="C12" t="str">
        <f>+'Aggregate Screens'!B7</f>
        <v>KLICKITAT VALLEY HEALTH</v>
      </c>
      <c r="D12" s="10">
        <f>ROUND(+'Aggregate Screens'!L7,0)</f>
        <v>18829514</v>
      </c>
      <c r="E12" s="13">
        <f>ROUND(+'Aggregate Screens'!AN7,0)</f>
        <v>1141</v>
      </c>
      <c r="F12" s="11">
        <f t="shared" si="0"/>
        <v>16502.64</v>
      </c>
      <c r="G12" s="10">
        <f>ROUND(+'Aggregate Screens'!L113,0)</f>
        <v>20695052</v>
      </c>
      <c r="H12" s="13">
        <f>ROUND(+'Aggregate Screens'!AN113,0)</f>
        <v>1089</v>
      </c>
      <c r="I12" s="11">
        <f t="shared" si="1"/>
        <v>19003.72</v>
      </c>
      <c r="K12" s="12">
        <f t="shared" si="2"/>
        <v>0.15155635704347925</v>
      </c>
    </row>
    <row r="13" spans="1:11" x14ac:dyDescent="0.2">
      <c r="B13">
        <f>+'Aggregate Screens'!A8</f>
        <v>10</v>
      </c>
      <c r="C13" t="str">
        <f>+'Aggregate Screens'!B8</f>
        <v>VIRGINIA MASON MEDICAL CENTER</v>
      </c>
      <c r="D13" s="10">
        <f>ROUND(+'Aggregate Screens'!L8,0)</f>
        <v>968154450</v>
      </c>
      <c r="E13" s="13">
        <f>ROUND(+'Aggregate Screens'!AN8,0)</f>
        <v>36445</v>
      </c>
      <c r="F13" s="11">
        <f t="shared" si="0"/>
        <v>26564.81</v>
      </c>
      <c r="G13" s="10">
        <f>ROUND(+'Aggregate Screens'!L114,0)</f>
        <v>1026272836</v>
      </c>
      <c r="H13" s="13">
        <f>ROUND(+'Aggregate Screens'!AN114,0)</f>
        <v>67662</v>
      </c>
      <c r="I13" s="11">
        <f t="shared" si="1"/>
        <v>15167.64</v>
      </c>
      <c r="K13" s="12">
        <f t="shared" si="2"/>
        <v>-0.42903261871626419</v>
      </c>
    </row>
    <row r="14" spans="1:11" x14ac:dyDescent="0.2">
      <c r="B14">
        <f>+'Aggregate Screens'!A9</f>
        <v>14</v>
      </c>
      <c r="C14" t="str">
        <f>+'Aggregate Screens'!B9</f>
        <v>SEATTLE CHILDRENS HOSPITAL</v>
      </c>
      <c r="D14" s="10">
        <f>ROUND(+'Aggregate Screens'!L9,0)</f>
        <v>983455971</v>
      </c>
      <c r="E14" s="13">
        <f>ROUND(+'Aggregate Screens'!AN9,0)</f>
        <v>31607</v>
      </c>
      <c r="F14" s="11">
        <f t="shared" si="0"/>
        <v>31115.13</v>
      </c>
      <c r="G14" s="10">
        <f>ROUND(+'Aggregate Screens'!L115,0)</f>
        <v>1086800545</v>
      </c>
      <c r="H14" s="13">
        <f>ROUND(+'Aggregate Screens'!AN115,0)</f>
        <v>33789</v>
      </c>
      <c r="I14" s="11">
        <f t="shared" si="1"/>
        <v>32164.33</v>
      </c>
      <c r="K14" s="12">
        <f t="shared" si="2"/>
        <v>3.3719929821922623E-2</v>
      </c>
    </row>
    <row r="15" spans="1:11" x14ac:dyDescent="0.2">
      <c r="B15">
        <f>+'Aggregate Screens'!A10</f>
        <v>20</v>
      </c>
      <c r="C15" t="str">
        <f>+'Aggregate Screens'!B10</f>
        <v>GROUP HEALTH CENTRAL HOSPITAL</v>
      </c>
      <c r="D15" s="10">
        <f>ROUND(+'Aggregate Screens'!L10,0)</f>
        <v>40228746</v>
      </c>
      <c r="E15" s="13">
        <f>ROUND(+'Aggregate Screens'!AN10,0)</f>
        <v>980</v>
      </c>
      <c r="F15" s="11">
        <f t="shared" si="0"/>
        <v>41049.74</v>
      </c>
      <c r="G15" s="10">
        <f>ROUND(+'Aggregate Screens'!L116,0)</f>
        <v>23375390</v>
      </c>
      <c r="H15" s="13">
        <f>ROUND(+'Aggregate Screens'!AN116,0)</f>
        <v>570</v>
      </c>
      <c r="I15" s="11">
        <f t="shared" si="1"/>
        <v>41009.46</v>
      </c>
      <c r="K15" s="12">
        <f t="shared" si="2"/>
        <v>-9.8124860230541788E-4</v>
      </c>
    </row>
    <row r="16" spans="1:11" x14ac:dyDescent="0.2">
      <c r="B16">
        <f>+'Aggregate Screens'!A11</f>
        <v>21</v>
      </c>
      <c r="C16" t="str">
        <f>+'Aggregate Screens'!B11</f>
        <v>NEWPORT HOSPITAL AND HEALTH SERVICES</v>
      </c>
      <c r="D16" s="10">
        <f>ROUND(+'Aggregate Screens'!L11,0)</f>
        <v>24844307</v>
      </c>
      <c r="E16" s="13">
        <f>ROUND(+'Aggregate Screens'!AN11,0)</f>
        <v>1785</v>
      </c>
      <c r="F16" s="11">
        <f t="shared" si="0"/>
        <v>13918.38</v>
      </c>
      <c r="G16" s="10">
        <f>ROUND(+'Aggregate Screens'!L117,0)</f>
        <v>26080798</v>
      </c>
      <c r="H16" s="13">
        <f>ROUND(+'Aggregate Screens'!AN117,0)</f>
        <v>2056</v>
      </c>
      <c r="I16" s="11">
        <f t="shared" si="1"/>
        <v>12685.21</v>
      </c>
      <c r="K16" s="12">
        <f t="shared" si="2"/>
        <v>-8.8600110070281124E-2</v>
      </c>
    </row>
    <row r="17" spans="2:11" x14ac:dyDescent="0.2">
      <c r="B17">
        <f>+'Aggregate Screens'!A12</f>
        <v>22</v>
      </c>
      <c r="C17" t="str">
        <f>+'Aggregate Screens'!B12</f>
        <v>LOURDES MEDICAL CENTER</v>
      </c>
      <c r="D17" s="10">
        <f>ROUND(+'Aggregate Screens'!L12,0)</f>
        <v>82188251</v>
      </c>
      <c r="E17" s="13">
        <f>ROUND(+'Aggregate Screens'!AN12,0)</f>
        <v>5451</v>
      </c>
      <c r="F17" s="11">
        <f t="shared" si="0"/>
        <v>15077.65</v>
      </c>
      <c r="G17" s="10">
        <f>ROUND(+'Aggregate Screens'!L118,0)</f>
        <v>90507249</v>
      </c>
      <c r="H17" s="13">
        <f>ROUND(+'Aggregate Screens'!AN118,0)</f>
        <v>5984</v>
      </c>
      <c r="I17" s="11">
        <f t="shared" si="1"/>
        <v>15124.87</v>
      </c>
      <c r="K17" s="12">
        <f t="shared" si="2"/>
        <v>3.1317877785994597E-3</v>
      </c>
    </row>
    <row r="18" spans="2:11" x14ac:dyDescent="0.2">
      <c r="B18">
        <f>+'Aggregate Screens'!A13</f>
        <v>23</v>
      </c>
      <c r="C18" t="str">
        <f>+'Aggregate Screens'!B13</f>
        <v>THREE RIVERS HOSPITAL</v>
      </c>
      <c r="D18" s="10">
        <f>ROUND(+'Aggregate Screens'!L13,0)</f>
        <v>10460720</v>
      </c>
      <c r="E18" s="13">
        <f>ROUND(+'Aggregate Screens'!AN13,0)</f>
        <v>954</v>
      </c>
      <c r="F18" s="11">
        <f t="shared" si="0"/>
        <v>10965.12</v>
      </c>
      <c r="G18" s="10">
        <f>ROUND(+'Aggregate Screens'!L119,0)</f>
        <v>11516455</v>
      </c>
      <c r="H18" s="13">
        <f>ROUND(+'Aggregate Screens'!AN119,0)</f>
        <v>991</v>
      </c>
      <c r="I18" s="11">
        <f t="shared" si="1"/>
        <v>11621.04</v>
      </c>
      <c r="K18" s="12">
        <f t="shared" si="2"/>
        <v>5.9818770793206077E-2</v>
      </c>
    </row>
    <row r="19" spans="2:11" x14ac:dyDescent="0.2">
      <c r="B19">
        <f>+'Aggregate Screens'!A14</f>
        <v>26</v>
      </c>
      <c r="C19" t="str">
        <f>+'Aggregate Screens'!B14</f>
        <v>PEACEHEALTH ST JOHN MEDICAL CENTER</v>
      </c>
      <c r="D19" s="10">
        <f>ROUND(+'Aggregate Screens'!L14,0)</f>
        <v>226567766</v>
      </c>
      <c r="E19" s="13">
        <f>ROUND(+'Aggregate Screens'!AN14,0)</f>
        <v>20321</v>
      </c>
      <c r="F19" s="11">
        <f t="shared" si="0"/>
        <v>11149.44</v>
      </c>
      <c r="G19" s="10">
        <f>ROUND(+'Aggregate Screens'!L120,0)</f>
        <v>261486476</v>
      </c>
      <c r="H19" s="13">
        <f>ROUND(+'Aggregate Screens'!AN120,0)</f>
        <v>20706</v>
      </c>
      <c r="I19" s="11">
        <f t="shared" si="1"/>
        <v>12628.54</v>
      </c>
      <c r="K19" s="12">
        <f t="shared" si="2"/>
        <v>0.13266137133344813</v>
      </c>
    </row>
    <row r="20" spans="2:11" x14ac:dyDescent="0.2">
      <c r="B20">
        <f>+'Aggregate Screens'!A15</f>
        <v>29</v>
      </c>
      <c r="C20" t="str">
        <f>+'Aggregate Screens'!B15</f>
        <v>HARBORVIEW MEDICAL CENTER</v>
      </c>
      <c r="D20" s="10">
        <f>ROUND(+'Aggregate Screens'!L15,0)</f>
        <v>747883000</v>
      </c>
      <c r="E20" s="13">
        <f>ROUND(+'Aggregate Screens'!AN15,0)</f>
        <v>43257</v>
      </c>
      <c r="F20" s="11">
        <f t="shared" si="0"/>
        <v>17289.29</v>
      </c>
      <c r="G20" s="10">
        <f>ROUND(+'Aggregate Screens'!L121,0)</f>
        <v>858845244</v>
      </c>
      <c r="H20" s="13">
        <f>ROUND(+'Aggregate Screens'!AN121,0)</f>
        <v>44458</v>
      </c>
      <c r="I20" s="11">
        <f t="shared" si="1"/>
        <v>19318.13</v>
      </c>
      <c r="K20" s="12">
        <f t="shared" si="2"/>
        <v>0.11734663482421781</v>
      </c>
    </row>
    <row r="21" spans="2:11" x14ac:dyDescent="0.2">
      <c r="B21">
        <f>+'Aggregate Screens'!A16</f>
        <v>32</v>
      </c>
      <c r="C21" t="str">
        <f>+'Aggregate Screens'!B16</f>
        <v>ST JOSEPH MEDICAL CENTER</v>
      </c>
      <c r="D21" s="10">
        <f>ROUND(+'Aggregate Screens'!L16,0)</f>
        <v>578552744</v>
      </c>
      <c r="E21" s="13">
        <f>ROUND(+'Aggregate Screens'!AN16,0)</f>
        <v>44012</v>
      </c>
      <c r="F21" s="11">
        <f t="shared" si="0"/>
        <v>13145.34</v>
      </c>
      <c r="G21" s="10">
        <f>ROUND(+'Aggregate Screens'!L122,0)</f>
        <v>610217074</v>
      </c>
      <c r="H21" s="13">
        <f>ROUND(+'Aggregate Screens'!AN122,0)</f>
        <v>45185</v>
      </c>
      <c r="I21" s="11">
        <f t="shared" si="1"/>
        <v>13504.86</v>
      </c>
      <c r="K21" s="12">
        <f t="shared" si="2"/>
        <v>2.7349615909516345E-2</v>
      </c>
    </row>
    <row r="22" spans="2:11" x14ac:dyDescent="0.2">
      <c r="B22">
        <f>+'Aggregate Screens'!A17</f>
        <v>35</v>
      </c>
      <c r="C22" t="str">
        <f>+'Aggregate Screens'!B17</f>
        <v>ST ELIZABETH HOSPITAL</v>
      </c>
      <c r="D22" s="10">
        <f>ROUND(+'Aggregate Screens'!L17,0)</f>
        <v>53441504</v>
      </c>
      <c r="E22" s="13">
        <f>ROUND(+'Aggregate Screens'!AN17,0)</f>
        <v>3194</v>
      </c>
      <c r="F22" s="11">
        <f t="shared" si="0"/>
        <v>16731.84</v>
      </c>
      <c r="G22" s="10">
        <f>ROUND(+'Aggregate Screens'!L123,0)</f>
        <v>52902326</v>
      </c>
      <c r="H22" s="13">
        <f>ROUND(+'Aggregate Screens'!AN123,0)</f>
        <v>3748</v>
      </c>
      <c r="I22" s="11">
        <f t="shared" si="1"/>
        <v>14114.81</v>
      </c>
      <c r="K22" s="12">
        <f t="shared" si="2"/>
        <v>-0.15641017365693199</v>
      </c>
    </row>
    <row r="23" spans="2:11" x14ac:dyDescent="0.2">
      <c r="B23">
        <f>+'Aggregate Screens'!A18</f>
        <v>37</v>
      </c>
      <c r="C23" t="str">
        <f>+'Aggregate Screens'!B18</f>
        <v>DEACONESS HOSPITAL</v>
      </c>
      <c r="D23" s="10">
        <f>ROUND(+'Aggregate Screens'!L18,0)</f>
        <v>243024550</v>
      </c>
      <c r="E23" s="13">
        <f>ROUND(+'Aggregate Screens'!AN18,0)</f>
        <v>24757</v>
      </c>
      <c r="F23" s="11">
        <f t="shared" si="0"/>
        <v>9816.4</v>
      </c>
      <c r="G23" s="10">
        <f>ROUND(+'Aggregate Screens'!L124,0)</f>
        <v>250668987</v>
      </c>
      <c r="H23" s="13">
        <f>ROUND(+'Aggregate Screens'!AN124,0)</f>
        <v>24271</v>
      </c>
      <c r="I23" s="11">
        <f t="shared" si="1"/>
        <v>10327.92</v>
      </c>
      <c r="K23" s="12">
        <f t="shared" si="2"/>
        <v>5.2108716026241897E-2</v>
      </c>
    </row>
    <row r="24" spans="2:11" x14ac:dyDescent="0.2">
      <c r="B24">
        <f>+'Aggregate Screens'!A19</f>
        <v>38</v>
      </c>
      <c r="C24" t="str">
        <f>+'Aggregate Screens'!B19</f>
        <v>OLYMPIC MEDICAL CENTER</v>
      </c>
      <c r="D24" s="10">
        <f>ROUND(+'Aggregate Screens'!L19,0)</f>
        <v>138914708</v>
      </c>
      <c r="E24" s="13">
        <f>ROUND(+'Aggregate Screens'!AN19,0)</f>
        <v>15106</v>
      </c>
      <c r="F24" s="11">
        <f t="shared" si="0"/>
        <v>9196</v>
      </c>
      <c r="G24" s="10">
        <f>ROUND(+'Aggregate Screens'!L125,0)</f>
        <v>155562832</v>
      </c>
      <c r="H24" s="13">
        <f>ROUND(+'Aggregate Screens'!AN125,0)</f>
        <v>14864</v>
      </c>
      <c r="I24" s="11">
        <f t="shared" si="1"/>
        <v>10465.74</v>
      </c>
      <c r="K24" s="12">
        <f t="shared" si="2"/>
        <v>0.138075250108743</v>
      </c>
    </row>
    <row r="25" spans="2:11" x14ac:dyDescent="0.2">
      <c r="B25">
        <f>+'Aggregate Screens'!A20</f>
        <v>39</v>
      </c>
      <c r="C25" t="str">
        <f>+'Aggregate Screens'!B20</f>
        <v>TRIOS HEALTH</v>
      </c>
      <c r="D25" s="10">
        <f>ROUND(+'Aggregate Screens'!L20,0)</f>
        <v>154093270</v>
      </c>
      <c r="E25" s="13">
        <f>ROUND(+'Aggregate Screens'!AN20,0)</f>
        <v>14697</v>
      </c>
      <c r="F25" s="11">
        <f t="shared" si="0"/>
        <v>10484.68</v>
      </c>
      <c r="G25" s="10">
        <f>ROUND(+'Aggregate Screens'!L126,0)</f>
        <v>177934190</v>
      </c>
      <c r="H25" s="13">
        <f>ROUND(+'Aggregate Screens'!AN126,0)</f>
        <v>15632</v>
      </c>
      <c r="I25" s="11">
        <f t="shared" si="1"/>
        <v>11382.69</v>
      </c>
      <c r="K25" s="12">
        <f t="shared" si="2"/>
        <v>8.5649728937840841E-2</v>
      </c>
    </row>
    <row r="26" spans="2:11" x14ac:dyDescent="0.2">
      <c r="B26">
        <f>+'Aggregate Screens'!A21</f>
        <v>42</v>
      </c>
      <c r="C26" t="str">
        <f>+'Aggregate Screens'!B21</f>
        <v>SHRINE HOSPITAL SPOKANE</v>
      </c>
      <c r="D26" s="10">
        <f>ROUND(+'Aggregate Screens'!L21,0)</f>
        <v>0</v>
      </c>
      <c r="E26" s="13">
        <f>ROUND(+'Aggregate Screens'!AN21,0)</f>
        <v>0</v>
      </c>
      <c r="F26" s="11" t="str">
        <f t="shared" si="0"/>
        <v/>
      </c>
      <c r="G26" s="10">
        <f>ROUND(+'Aggregate Screens'!L127,0)</f>
        <v>9301291</v>
      </c>
      <c r="H26" s="13">
        <f>ROUND(+'Aggregate Screens'!AN127,0)</f>
        <v>1048</v>
      </c>
      <c r="I26" s="11">
        <f t="shared" si="1"/>
        <v>8875.2800000000007</v>
      </c>
      <c r="K26" s="12" t="str">
        <f t="shared" si="2"/>
        <v/>
      </c>
    </row>
    <row r="27" spans="2:11" x14ac:dyDescent="0.2">
      <c r="B27">
        <f>+'Aggregate Screens'!A22</f>
        <v>43</v>
      </c>
      <c r="C27" t="str">
        <f>+'Aggregate Screens'!B22</f>
        <v>WALLA WALLA GENERAL HOSPITAL</v>
      </c>
      <c r="D27" s="10">
        <f>ROUND(+'Aggregate Screens'!L22,0)</f>
        <v>49677046</v>
      </c>
      <c r="E27" s="13">
        <f>ROUND(+'Aggregate Screens'!AN22,0)</f>
        <v>4733</v>
      </c>
      <c r="F27" s="11">
        <f t="shared" si="0"/>
        <v>10495.89</v>
      </c>
      <c r="G27" s="10">
        <f>ROUND(+'Aggregate Screens'!L128,0)</f>
        <v>0</v>
      </c>
      <c r="H27" s="13">
        <f>ROUND(+'Aggregate Screens'!AN128,0)</f>
        <v>0</v>
      </c>
      <c r="I27" s="11" t="str">
        <f t="shared" si="1"/>
        <v/>
      </c>
      <c r="K27" s="12" t="str">
        <f t="shared" si="2"/>
        <v/>
      </c>
    </row>
    <row r="28" spans="2:11" x14ac:dyDescent="0.2">
      <c r="B28">
        <f>+'Aggregate Screens'!A23</f>
        <v>45</v>
      </c>
      <c r="C28" t="str">
        <f>+'Aggregate Screens'!B23</f>
        <v>COLUMBIA BASIN HOSPITAL</v>
      </c>
      <c r="D28" s="10">
        <f>ROUND(+'Aggregate Screens'!L23,0)</f>
        <v>13962837</v>
      </c>
      <c r="E28" s="13">
        <f>ROUND(+'Aggregate Screens'!AN23,0)</f>
        <v>1095</v>
      </c>
      <c r="F28" s="11">
        <f t="shared" si="0"/>
        <v>12751.45</v>
      </c>
      <c r="G28" s="10">
        <f>ROUND(+'Aggregate Screens'!L129,0)</f>
        <v>14117224</v>
      </c>
      <c r="H28" s="13">
        <f>ROUND(+'Aggregate Screens'!AN129,0)</f>
        <v>870</v>
      </c>
      <c r="I28" s="11">
        <f t="shared" si="1"/>
        <v>16226.69</v>
      </c>
      <c r="K28" s="12">
        <f t="shared" si="2"/>
        <v>0.27253684875053419</v>
      </c>
    </row>
    <row r="29" spans="2:11" x14ac:dyDescent="0.2">
      <c r="B29">
        <f>+'Aggregate Screens'!A24</f>
        <v>46</v>
      </c>
      <c r="C29" t="str">
        <f>+'Aggregate Screens'!B24</f>
        <v>PMH MEDICAL CENTER</v>
      </c>
      <c r="D29" s="10">
        <f>ROUND(+'Aggregate Screens'!L24,0)</f>
        <v>0</v>
      </c>
      <c r="E29" s="13">
        <f>ROUND(+'Aggregate Screens'!AN24,0)</f>
        <v>0</v>
      </c>
      <c r="F29" s="11" t="str">
        <f t="shared" si="0"/>
        <v/>
      </c>
      <c r="G29" s="10">
        <f>ROUND(+'Aggregate Screens'!L130,0)</f>
        <v>42918519</v>
      </c>
      <c r="H29" s="13">
        <f>ROUND(+'Aggregate Screens'!AN130,0)</f>
        <v>2267</v>
      </c>
      <c r="I29" s="11">
        <f t="shared" si="1"/>
        <v>18931.86</v>
      </c>
      <c r="K29" s="12" t="str">
        <f t="shared" si="2"/>
        <v/>
      </c>
    </row>
    <row r="30" spans="2:11" x14ac:dyDescent="0.2">
      <c r="B30">
        <f>+'Aggregate Screens'!A25</f>
        <v>50</v>
      </c>
      <c r="C30" t="str">
        <f>+'Aggregate Screens'!B25</f>
        <v>PROVIDENCE ST MARY MEDICAL CENTER</v>
      </c>
      <c r="D30" s="10">
        <f>ROUND(+'Aggregate Screens'!L25,0)</f>
        <v>130748970</v>
      </c>
      <c r="E30" s="13">
        <f>ROUND(+'Aggregate Screens'!AN25,0)</f>
        <v>11987</v>
      </c>
      <c r="F30" s="11">
        <f t="shared" si="0"/>
        <v>10907.56</v>
      </c>
      <c r="G30" s="10">
        <f>ROUND(+'Aggregate Screens'!L131,0)</f>
        <v>155934424</v>
      </c>
      <c r="H30" s="13">
        <f>ROUND(+'Aggregate Screens'!AN131,0)</f>
        <v>13181</v>
      </c>
      <c r="I30" s="11">
        <f t="shared" si="1"/>
        <v>11830.24</v>
      </c>
      <c r="K30" s="12">
        <f t="shared" si="2"/>
        <v>8.4590870918885619E-2</v>
      </c>
    </row>
    <row r="31" spans="2:11" x14ac:dyDescent="0.2">
      <c r="B31">
        <f>+'Aggregate Screens'!A26</f>
        <v>54</v>
      </c>
      <c r="C31" t="str">
        <f>+'Aggregate Screens'!B26</f>
        <v>FORKS COMMUNITY HOSPITAL</v>
      </c>
      <c r="D31" s="10">
        <f>ROUND(+'Aggregate Screens'!L26,0)</f>
        <v>22088981</v>
      </c>
      <c r="E31" s="13">
        <f>ROUND(+'Aggregate Screens'!AN26,0)</f>
        <v>1330</v>
      </c>
      <c r="F31" s="11">
        <f t="shared" si="0"/>
        <v>16608.259999999998</v>
      </c>
      <c r="G31" s="10">
        <f>ROUND(+'Aggregate Screens'!L132,0)</f>
        <v>22247069</v>
      </c>
      <c r="H31" s="13">
        <f>ROUND(+'Aggregate Screens'!AN132,0)</f>
        <v>1304</v>
      </c>
      <c r="I31" s="11">
        <f t="shared" si="1"/>
        <v>17060.64</v>
      </c>
      <c r="K31" s="12">
        <f t="shared" si="2"/>
        <v>2.7238253736393991E-2</v>
      </c>
    </row>
    <row r="32" spans="2:11" x14ac:dyDescent="0.2">
      <c r="B32">
        <f>+'Aggregate Screens'!A27</f>
        <v>56</v>
      </c>
      <c r="C32" t="str">
        <f>+'Aggregate Screens'!B27</f>
        <v>WILLAPA HARBOR HOSPITAL</v>
      </c>
      <c r="D32" s="10">
        <f>ROUND(+'Aggregate Screens'!L27,0)</f>
        <v>15697491</v>
      </c>
      <c r="E32" s="13">
        <f>ROUND(+'Aggregate Screens'!AN27,0)</f>
        <v>1037</v>
      </c>
      <c r="F32" s="11">
        <f t="shared" si="0"/>
        <v>15137.41</v>
      </c>
      <c r="G32" s="10">
        <f>ROUND(+'Aggregate Screens'!L133,0)</f>
        <v>16820012</v>
      </c>
      <c r="H32" s="13">
        <f>ROUND(+'Aggregate Screens'!AN133,0)</f>
        <v>1121</v>
      </c>
      <c r="I32" s="11">
        <f t="shared" si="1"/>
        <v>15004.47</v>
      </c>
      <c r="K32" s="12">
        <f t="shared" si="2"/>
        <v>-8.7822157158985448E-3</v>
      </c>
    </row>
    <row r="33" spans="2:11" x14ac:dyDescent="0.2">
      <c r="B33">
        <f>+'Aggregate Screens'!A28</f>
        <v>58</v>
      </c>
      <c r="C33" t="str">
        <f>+'Aggregate Screens'!B28</f>
        <v>YAKIMA VALLEY MEMORIAL HOSPITAL</v>
      </c>
      <c r="D33" s="10">
        <f>ROUND(+'Aggregate Screens'!L28,0)</f>
        <v>379878033</v>
      </c>
      <c r="E33" s="13">
        <f>ROUND(+'Aggregate Screens'!AN28,0)</f>
        <v>34975</v>
      </c>
      <c r="F33" s="11">
        <f t="shared" si="0"/>
        <v>10861.42</v>
      </c>
      <c r="G33" s="10">
        <f>ROUND(+'Aggregate Screens'!L134,0)</f>
        <v>392819956</v>
      </c>
      <c r="H33" s="13">
        <f>ROUND(+'Aggregate Screens'!AN134,0)</f>
        <v>33577</v>
      </c>
      <c r="I33" s="11">
        <f t="shared" si="1"/>
        <v>11699.08</v>
      </c>
      <c r="K33" s="12">
        <f t="shared" si="2"/>
        <v>7.7122512525986453E-2</v>
      </c>
    </row>
    <row r="34" spans="2:11" x14ac:dyDescent="0.2">
      <c r="B34">
        <f>+'Aggregate Screens'!A29</f>
        <v>63</v>
      </c>
      <c r="C34" t="str">
        <f>+'Aggregate Screens'!B29</f>
        <v>GRAYS HARBOR COMMUNITY HOSPITAL</v>
      </c>
      <c r="D34" s="10">
        <f>ROUND(+'Aggregate Screens'!L29,0)</f>
        <v>89189982</v>
      </c>
      <c r="E34" s="13">
        <f>ROUND(+'Aggregate Screens'!AN29,0)</f>
        <v>10620</v>
      </c>
      <c r="F34" s="11">
        <f t="shared" si="0"/>
        <v>8398.2999999999993</v>
      </c>
      <c r="G34" s="10">
        <f>ROUND(+'Aggregate Screens'!L135,0)</f>
        <v>99640221</v>
      </c>
      <c r="H34" s="13">
        <f>ROUND(+'Aggregate Screens'!AN135,0)</f>
        <v>10489</v>
      </c>
      <c r="I34" s="11">
        <f t="shared" si="1"/>
        <v>9499.5</v>
      </c>
      <c r="K34" s="12">
        <f t="shared" si="2"/>
        <v>0.13112177464486874</v>
      </c>
    </row>
    <row r="35" spans="2:11" x14ac:dyDescent="0.2">
      <c r="B35">
        <f>+'Aggregate Screens'!A30</f>
        <v>78</v>
      </c>
      <c r="C35" t="str">
        <f>+'Aggregate Screens'!B30</f>
        <v>SAMARITAN HEALTHCARE</v>
      </c>
      <c r="D35" s="10">
        <f>ROUND(+'Aggregate Screens'!L30,0)</f>
        <v>66621017</v>
      </c>
      <c r="E35" s="13">
        <f>ROUND(+'Aggregate Screens'!AN30,0)</f>
        <v>5534</v>
      </c>
      <c r="F35" s="11">
        <f t="shared" si="0"/>
        <v>12038.49</v>
      </c>
      <c r="G35" s="10">
        <f>ROUND(+'Aggregate Screens'!L136,0)</f>
        <v>72936663</v>
      </c>
      <c r="H35" s="13">
        <f>ROUND(+'Aggregate Screens'!AN136,0)</f>
        <v>5523</v>
      </c>
      <c r="I35" s="11">
        <f t="shared" si="1"/>
        <v>13205.99</v>
      </c>
      <c r="K35" s="12">
        <f t="shared" si="2"/>
        <v>9.698060138771547E-2</v>
      </c>
    </row>
    <row r="36" spans="2:11" x14ac:dyDescent="0.2">
      <c r="B36">
        <f>+'Aggregate Screens'!A31</f>
        <v>79</v>
      </c>
      <c r="C36" t="str">
        <f>+'Aggregate Screens'!B31</f>
        <v>OCEAN BEACH HOSPITAL</v>
      </c>
      <c r="D36" s="10">
        <f>ROUND(+'Aggregate Screens'!L31,0)</f>
        <v>19612316</v>
      </c>
      <c r="E36" s="13">
        <f>ROUND(+'Aggregate Screens'!AN31,0)</f>
        <v>5958</v>
      </c>
      <c r="F36" s="11">
        <f t="shared" si="0"/>
        <v>3291.76</v>
      </c>
      <c r="G36" s="10">
        <f>ROUND(+'Aggregate Screens'!L137,0)</f>
        <v>20709560</v>
      </c>
      <c r="H36" s="13">
        <f>ROUND(+'Aggregate Screens'!AN137,0)</f>
        <v>5110</v>
      </c>
      <c r="I36" s="11">
        <f t="shared" si="1"/>
        <v>4052.75</v>
      </c>
      <c r="K36" s="12">
        <f t="shared" si="2"/>
        <v>0.23118028045787042</v>
      </c>
    </row>
    <row r="37" spans="2:11" x14ac:dyDescent="0.2">
      <c r="B37">
        <f>+'Aggregate Screens'!A32</f>
        <v>80</v>
      </c>
      <c r="C37" t="str">
        <f>+'Aggregate Screens'!B32</f>
        <v>ODESSA MEMORIAL HEALTHCARE CENTER</v>
      </c>
      <c r="D37" s="10">
        <f>ROUND(+'Aggregate Screens'!L32,0)</f>
        <v>6596573</v>
      </c>
      <c r="E37" s="13">
        <f>ROUND(+'Aggregate Screens'!AN32,0)</f>
        <v>63</v>
      </c>
      <c r="F37" s="11">
        <f t="shared" si="0"/>
        <v>104707.51</v>
      </c>
      <c r="G37" s="10">
        <f>ROUND(+'Aggregate Screens'!L138,0)</f>
        <v>6818519</v>
      </c>
      <c r="H37" s="13">
        <f>ROUND(+'Aggregate Screens'!AN138,0)</f>
        <v>71</v>
      </c>
      <c r="I37" s="11">
        <f t="shared" si="1"/>
        <v>96035.48</v>
      </c>
      <c r="K37" s="12">
        <f t="shared" si="2"/>
        <v>-8.2821470971852884E-2</v>
      </c>
    </row>
    <row r="38" spans="2:11" x14ac:dyDescent="0.2">
      <c r="B38">
        <f>+'Aggregate Screens'!A33</f>
        <v>81</v>
      </c>
      <c r="C38" t="str">
        <f>+'Aggregate Screens'!B33</f>
        <v>MULTICARE GOOD SAMARITAN</v>
      </c>
      <c r="D38" s="10">
        <f>ROUND(+'Aggregate Screens'!L33,0)</f>
        <v>425336290</v>
      </c>
      <c r="E38" s="13">
        <f>ROUND(+'Aggregate Screens'!AN33,0)</f>
        <v>25027</v>
      </c>
      <c r="F38" s="11">
        <f t="shared" si="0"/>
        <v>16995.099999999999</v>
      </c>
      <c r="G38" s="10">
        <f>ROUND(+'Aggregate Screens'!L139,0)</f>
        <v>469101980</v>
      </c>
      <c r="H38" s="13">
        <f>ROUND(+'Aggregate Screens'!AN139,0)</f>
        <v>31723</v>
      </c>
      <c r="I38" s="11">
        <f t="shared" si="1"/>
        <v>14787.44</v>
      </c>
      <c r="K38" s="12">
        <f t="shared" si="2"/>
        <v>-0.12989979464669221</v>
      </c>
    </row>
    <row r="39" spans="2:11" x14ac:dyDescent="0.2">
      <c r="B39">
        <f>+'Aggregate Screens'!A34</f>
        <v>82</v>
      </c>
      <c r="C39" t="str">
        <f>+'Aggregate Screens'!B34</f>
        <v>GARFIELD COUNTY MEMORIAL HOSPITAL</v>
      </c>
      <c r="D39" s="10">
        <f>ROUND(+'Aggregate Screens'!L34,0)</f>
        <v>5377052</v>
      </c>
      <c r="E39" s="13">
        <f>ROUND(+'Aggregate Screens'!AN34,0)</f>
        <v>137</v>
      </c>
      <c r="F39" s="11">
        <f t="shared" si="0"/>
        <v>39248.550000000003</v>
      </c>
      <c r="G39" s="10">
        <f>ROUND(+'Aggregate Screens'!L140,0)</f>
        <v>0</v>
      </c>
      <c r="H39" s="13">
        <f>ROUND(+'Aggregate Screens'!AN140,0)</f>
        <v>0</v>
      </c>
      <c r="I39" s="11" t="str">
        <f t="shared" si="1"/>
        <v/>
      </c>
      <c r="K39" s="12" t="str">
        <f t="shared" si="2"/>
        <v/>
      </c>
    </row>
    <row r="40" spans="2:11" x14ac:dyDescent="0.2">
      <c r="B40">
        <f>+'Aggregate Screens'!A35</f>
        <v>84</v>
      </c>
      <c r="C40" t="str">
        <f>+'Aggregate Screens'!B35</f>
        <v>PROVIDENCE REGIONAL MEDICAL CENTER EVERETT</v>
      </c>
      <c r="D40" s="10">
        <f>ROUND(+'Aggregate Screens'!L35,0)</f>
        <v>610996414</v>
      </c>
      <c r="E40" s="13">
        <f>ROUND(+'Aggregate Screens'!AN35,0)</f>
        <v>44491</v>
      </c>
      <c r="F40" s="11">
        <f t="shared" si="0"/>
        <v>13733.03</v>
      </c>
      <c r="G40" s="10">
        <f>ROUND(+'Aggregate Screens'!L141,0)</f>
        <v>677981739</v>
      </c>
      <c r="H40" s="13">
        <f>ROUND(+'Aggregate Screens'!AN141,0)</f>
        <v>49341</v>
      </c>
      <c r="I40" s="11">
        <f t="shared" si="1"/>
        <v>13740.74</v>
      </c>
      <c r="K40" s="12">
        <f t="shared" si="2"/>
        <v>5.6142016729010535E-4</v>
      </c>
    </row>
    <row r="41" spans="2:11" x14ac:dyDescent="0.2">
      <c r="B41">
        <f>+'Aggregate Screens'!A36</f>
        <v>85</v>
      </c>
      <c r="C41" t="str">
        <f>+'Aggregate Screens'!B36</f>
        <v>JEFFERSON HEALTHCARE</v>
      </c>
      <c r="D41" s="10">
        <f>ROUND(+'Aggregate Screens'!L36,0)</f>
        <v>70471890</v>
      </c>
      <c r="E41" s="13">
        <f>ROUND(+'Aggregate Screens'!AN36,0)</f>
        <v>5349</v>
      </c>
      <c r="F41" s="11">
        <f t="shared" si="0"/>
        <v>13174.78</v>
      </c>
      <c r="G41" s="10">
        <f>ROUND(+'Aggregate Screens'!L142,0)</f>
        <v>76707249</v>
      </c>
      <c r="H41" s="13">
        <f>ROUND(+'Aggregate Screens'!AN142,0)</f>
        <v>5526</v>
      </c>
      <c r="I41" s="11">
        <f t="shared" si="1"/>
        <v>13881.15</v>
      </c>
      <c r="K41" s="12">
        <f t="shared" si="2"/>
        <v>5.3615316536594904E-2</v>
      </c>
    </row>
    <row r="42" spans="2:11" x14ac:dyDescent="0.2">
      <c r="B42">
        <f>+'Aggregate Screens'!A37</f>
        <v>96</v>
      </c>
      <c r="C42" t="str">
        <f>+'Aggregate Screens'!B37</f>
        <v>SKYLINE HOSPITAL</v>
      </c>
      <c r="D42" s="10">
        <f>ROUND(+'Aggregate Screens'!L37,0)</f>
        <v>15380654</v>
      </c>
      <c r="E42" s="13">
        <f>ROUND(+'Aggregate Screens'!AN37,0)</f>
        <v>939</v>
      </c>
      <c r="F42" s="11">
        <f t="shared" si="0"/>
        <v>16379.82</v>
      </c>
      <c r="G42" s="10">
        <f>ROUND(+'Aggregate Screens'!L143,0)</f>
        <v>17011253</v>
      </c>
      <c r="H42" s="13">
        <f>ROUND(+'Aggregate Screens'!AN143,0)</f>
        <v>1018</v>
      </c>
      <c r="I42" s="11">
        <f t="shared" si="1"/>
        <v>16710.46</v>
      </c>
      <c r="K42" s="12">
        <f t="shared" si="2"/>
        <v>2.0185814007724012E-2</v>
      </c>
    </row>
    <row r="43" spans="2:11" x14ac:dyDescent="0.2">
      <c r="B43">
        <f>+'Aggregate Screens'!A38</f>
        <v>102</v>
      </c>
      <c r="C43" t="str">
        <f>+'Aggregate Screens'!B38</f>
        <v>YAKIMA REGIONAL MEDICAL AND CARDIAC CENTER</v>
      </c>
      <c r="D43" s="10">
        <f>ROUND(+'Aggregate Screens'!L38,0)</f>
        <v>113673030</v>
      </c>
      <c r="E43" s="13">
        <f>ROUND(+'Aggregate Screens'!AN38,0)</f>
        <v>11248</v>
      </c>
      <c r="F43" s="11">
        <f t="shared" si="0"/>
        <v>10106.07</v>
      </c>
      <c r="G43" s="10">
        <f>ROUND(+'Aggregate Screens'!L144,0)</f>
        <v>109621398</v>
      </c>
      <c r="H43" s="13">
        <f>ROUND(+'Aggregate Screens'!AN144,0)</f>
        <v>10343</v>
      </c>
      <c r="I43" s="11">
        <f t="shared" si="1"/>
        <v>10598.61</v>
      </c>
      <c r="K43" s="12">
        <f t="shared" si="2"/>
        <v>4.8737046151471342E-2</v>
      </c>
    </row>
    <row r="44" spans="2:11" x14ac:dyDescent="0.2">
      <c r="B44">
        <f>+'Aggregate Screens'!A39</f>
        <v>104</v>
      </c>
      <c r="C44" t="str">
        <f>+'Aggregate Screens'!B39</f>
        <v>VALLEY GENERAL HOSPITAL</v>
      </c>
      <c r="D44" s="10">
        <f>ROUND(+'Aggregate Screens'!L39,0)</f>
        <v>0</v>
      </c>
      <c r="E44" s="13">
        <f>ROUND(+'Aggregate Screens'!AN39,0)</f>
        <v>0</v>
      </c>
      <c r="F44" s="11" t="str">
        <f t="shared" si="0"/>
        <v/>
      </c>
      <c r="G44" s="10">
        <f>ROUND(+'Aggregate Screens'!L145,0)</f>
        <v>35363561</v>
      </c>
      <c r="H44" s="13">
        <f>ROUND(+'Aggregate Screens'!AN145,0)</f>
        <v>3891</v>
      </c>
      <c r="I44" s="11">
        <f t="shared" si="1"/>
        <v>9088.5499999999993</v>
      </c>
      <c r="K44" s="12" t="str">
        <f t="shared" si="2"/>
        <v/>
      </c>
    </row>
    <row r="45" spans="2:11" x14ac:dyDescent="0.2">
      <c r="B45">
        <f>+'Aggregate Screens'!A40</f>
        <v>106</v>
      </c>
      <c r="C45" t="str">
        <f>+'Aggregate Screens'!B40</f>
        <v>CASCADE VALLEY HOSPITAL</v>
      </c>
      <c r="D45" s="10">
        <f>ROUND(+'Aggregate Screens'!L40,0)</f>
        <v>42596971</v>
      </c>
      <c r="E45" s="13">
        <f>ROUND(+'Aggregate Screens'!AN40,0)</f>
        <v>3954</v>
      </c>
      <c r="F45" s="11">
        <f t="shared" si="0"/>
        <v>10773.13</v>
      </c>
      <c r="G45" s="10">
        <f>ROUND(+'Aggregate Screens'!L146,0)</f>
        <v>49217918</v>
      </c>
      <c r="H45" s="13">
        <f>ROUND(+'Aggregate Screens'!AN146,0)</f>
        <v>4405</v>
      </c>
      <c r="I45" s="11">
        <f t="shared" si="1"/>
        <v>11173.19</v>
      </c>
      <c r="K45" s="12">
        <f t="shared" si="2"/>
        <v>3.7134983055064019E-2</v>
      </c>
    </row>
    <row r="46" spans="2:11" x14ac:dyDescent="0.2">
      <c r="B46">
        <f>+'Aggregate Screens'!A41</f>
        <v>107</v>
      </c>
      <c r="C46" t="str">
        <f>+'Aggregate Screens'!B41</f>
        <v>NORTH VALLEY HOSPITAL</v>
      </c>
      <c r="D46" s="10">
        <f>ROUND(+'Aggregate Screens'!L41,0)</f>
        <v>18963050</v>
      </c>
      <c r="E46" s="13">
        <f>ROUND(+'Aggregate Screens'!AN41,0)</f>
        <v>2386</v>
      </c>
      <c r="F46" s="11">
        <f t="shared" si="0"/>
        <v>7947.63</v>
      </c>
      <c r="G46" s="10">
        <f>ROUND(+'Aggregate Screens'!L147,0)</f>
        <v>21477185</v>
      </c>
      <c r="H46" s="13">
        <f>ROUND(+'Aggregate Screens'!AN147,0)</f>
        <v>1964</v>
      </c>
      <c r="I46" s="11">
        <f t="shared" si="1"/>
        <v>10935.43</v>
      </c>
      <c r="K46" s="12">
        <f t="shared" si="2"/>
        <v>0.37593597084917141</v>
      </c>
    </row>
    <row r="47" spans="2:11" x14ac:dyDescent="0.2">
      <c r="B47">
        <f>+'Aggregate Screens'!A42</f>
        <v>108</v>
      </c>
      <c r="C47" t="str">
        <f>+'Aggregate Screens'!B42</f>
        <v>TRI-STATE MEMORIAL HOSPITAL</v>
      </c>
      <c r="D47" s="10">
        <f>ROUND(+'Aggregate Screens'!L42,0)</f>
        <v>61028097</v>
      </c>
      <c r="E47" s="13">
        <f>ROUND(+'Aggregate Screens'!AN42,0)</f>
        <v>5563</v>
      </c>
      <c r="F47" s="11">
        <f t="shared" si="0"/>
        <v>10970.36</v>
      </c>
      <c r="G47" s="10">
        <f>ROUND(+'Aggregate Screens'!L148,0)</f>
        <v>63471411</v>
      </c>
      <c r="H47" s="13">
        <f>ROUND(+'Aggregate Screens'!AN148,0)</f>
        <v>5524</v>
      </c>
      <c r="I47" s="11">
        <f t="shared" si="1"/>
        <v>11490.12</v>
      </c>
      <c r="K47" s="12">
        <f t="shared" si="2"/>
        <v>4.7378572808914221E-2</v>
      </c>
    </row>
    <row r="48" spans="2:11" x14ac:dyDescent="0.2">
      <c r="B48">
        <f>+'Aggregate Screens'!A43</f>
        <v>111</v>
      </c>
      <c r="C48" t="str">
        <f>+'Aggregate Screens'!B43</f>
        <v>EAST ADAMS RURAL HEALTHCARE</v>
      </c>
      <c r="D48" s="10">
        <f>ROUND(+'Aggregate Screens'!L43,0)</f>
        <v>4742709</v>
      </c>
      <c r="E48" s="13">
        <f>ROUND(+'Aggregate Screens'!AN43,0)</f>
        <v>447</v>
      </c>
      <c r="F48" s="11">
        <f t="shared" si="0"/>
        <v>10610.09</v>
      </c>
      <c r="G48" s="10">
        <f>ROUND(+'Aggregate Screens'!L149,0)</f>
        <v>7473411</v>
      </c>
      <c r="H48" s="13">
        <f>ROUND(+'Aggregate Screens'!AN149,0)</f>
        <v>621</v>
      </c>
      <c r="I48" s="11">
        <f t="shared" si="1"/>
        <v>12034.48</v>
      </c>
      <c r="K48" s="12">
        <f t="shared" si="2"/>
        <v>0.13424862560072537</v>
      </c>
    </row>
    <row r="49" spans="2:11" x14ac:dyDescent="0.2">
      <c r="B49">
        <f>+'Aggregate Screens'!A44</f>
        <v>125</v>
      </c>
      <c r="C49" t="str">
        <f>+'Aggregate Screens'!B44</f>
        <v>OTHELLO COMMUNITY HOSPITAL</v>
      </c>
      <c r="D49" s="10">
        <f>ROUND(+'Aggregate Screens'!L44,0)</f>
        <v>0</v>
      </c>
      <c r="E49" s="13">
        <f>ROUND(+'Aggregate Screens'!AN44,0)</f>
        <v>0</v>
      </c>
      <c r="F49" s="11" t="str">
        <f t="shared" si="0"/>
        <v/>
      </c>
      <c r="G49" s="10">
        <f>ROUND(+'Aggregate Screens'!L150,0)</f>
        <v>0</v>
      </c>
      <c r="H49" s="13">
        <f>ROUND(+'Aggregate Screens'!AN150,0)</f>
        <v>0</v>
      </c>
      <c r="I49" s="11" t="str">
        <f t="shared" si="1"/>
        <v/>
      </c>
      <c r="K49" s="12" t="str">
        <f t="shared" si="2"/>
        <v/>
      </c>
    </row>
    <row r="50" spans="2:11" x14ac:dyDescent="0.2">
      <c r="B50">
        <f>+'Aggregate Screens'!A45</f>
        <v>126</v>
      </c>
      <c r="C50" t="str">
        <f>+'Aggregate Screens'!B45</f>
        <v>HIGHLINE MEDICAL CENTER</v>
      </c>
      <c r="D50" s="10">
        <f>ROUND(+'Aggregate Screens'!L45,0)</f>
        <v>175463933</v>
      </c>
      <c r="E50" s="13">
        <f>ROUND(+'Aggregate Screens'!AN45,0)</f>
        <v>17824</v>
      </c>
      <c r="F50" s="11">
        <f t="shared" si="0"/>
        <v>9844.25</v>
      </c>
      <c r="G50" s="10">
        <f>ROUND(+'Aggregate Screens'!L151,0)</f>
        <v>180970396</v>
      </c>
      <c r="H50" s="13">
        <f>ROUND(+'Aggregate Screens'!AN151,0)</f>
        <v>14611</v>
      </c>
      <c r="I50" s="11">
        <f t="shared" si="1"/>
        <v>12385.9</v>
      </c>
      <c r="K50" s="12">
        <f t="shared" si="2"/>
        <v>0.25818625085709934</v>
      </c>
    </row>
    <row r="51" spans="2:11" x14ac:dyDescent="0.2">
      <c r="B51">
        <f>+'Aggregate Screens'!A46</f>
        <v>128</v>
      </c>
      <c r="C51" t="str">
        <f>+'Aggregate Screens'!B46</f>
        <v>UNIVERSITY OF WASHINGTON MEDICAL CENTER</v>
      </c>
      <c r="D51" s="10">
        <f>ROUND(+'Aggregate Screens'!L46,0)</f>
        <v>924355429</v>
      </c>
      <c r="E51" s="13">
        <f>ROUND(+'Aggregate Screens'!AN46,0)</f>
        <v>53381</v>
      </c>
      <c r="F51" s="11">
        <f t="shared" si="0"/>
        <v>17316.189999999999</v>
      </c>
      <c r="G51" s="10">
        <f>ROUND(+'Aggregate Screens'!L152,0)</f>
        <v>1031926384</v>
      </c>
      <c r="H51" s="13">
        <f>ROUND(+'Aggregate Screens'!AN152,0)</f>
        <v>58058</v>
      </c>
      <c r="I51" s="11">
        <f t="shared" si="1"/>
        <v>17774.060000000001</v>
      </c>
      <c r="K51" s="12">
        <f t="shared" si="2"/>
        <v>2.644172880985951E-2</v>
      </c>
    </row>
    <row r="52" spans="2:11" x14ac:dyDescent="0.2">
      <c r="B52">
        <f>+'Aggregate Screens'!A47</f>
        <v>129</v>
      </c>
      <c r="C52" t="str">
        <f>+'Aggregate Screens'!B47</f>
        <v>QUINCY VALLEY MEDICAL CENTER</v>
      </c>
      <c r="D52" s="10">
        <f>ROUND(+'Aggregate Screens'!L47,0)</f>
        <v>0</v>
      </c>
      <c r="E52" s="13">
        <f>ROUND(+'Aggregate Screens'!AN47,0)</f>
        <v>0</v>
      </c>
      <c r="F52" s="11" t="str">
        <f t="shared" si="0"/>
        <v/>
      </c>
      <c r="G52" s="10">
        <f>ROUND(+'Aggregate Screens'!L153,0)</f>
        <v>8858918</v>
      </c>
      <c r="H52" s="13">
        <f>ROUND(+'Aggregate Screens'!AN153,0)</f>
        <v>255</v>
      </c>
      <c r="I52" s="11">
        <f t="shared" si="1"/>
        <v>34740.85</v>
      </c>
      <c r="K52" s="12" t="str">
        <f t="shared" si="2"/>
        <v/>
      </c>
    </row>
    <row r="53" spans="2:11" x14ac:dyDescent="0.2">
      <c r="B53">
        <f>+'Aggregate Screens'!A48</f>
        <v>130</v>
      </c>
      <c r="C53" t="str">
        <f>+'Aggregate Screens'!B48</f>
        <v>UW MEDICINE/NORTHWEST HOSPITAL</v>
      </c>
      <c r="D53" s="10">
        <f>ROUND(+'Aggregate Screens'!L48,0)</f>
        <v>274384698</v>
      </c>
      <c r="E53" s="13">
        <f>ROUND(+'Aggregate Screens'!AN48,0)</f>
        <v>23240</v>
      </c>
      <c r="F53" s="11">
        <f t="shared" si="0"/>
        <v>11806.57</v>
      </c>
      <c r="G53" s="10">
        <f>ROUND(+'Aggregate Screens'!L154,0)</f>
        <v>313425000</v>
      </c>
      <c r="H53" s="13">
        <f>ROUND(+'Aggregate Screens'!AN154,0)</f>
        <v>24110</v>
      </c>
      <c r="I53" s="11">
        <f t="shared" si="1"/>
        <v>12999.79</v>
      </c>
      <c r="K53" s="12">
        <f t="shared" si="2"/>
        <v>0.10106406856521422</v>
      </c>
    </row>
    <row r="54" spans="2:11" x14ac:dyDescent="0.2">
      <c r="B54">
        <f>+'Aggregate Screens'!A49</f>
        <v>131</v>
      </c>
      <c r="C54" t="str">
        <f>+'Aggregate Screens'!B49</f>
        <v>OVERLAKE HOSPITAL MEDICAL CENTER</v>
      </c>
      <c r="D54" s="10">
        <f>ROUND(+'Aggregate Screens'!L49,0)</f>
        <v>419757018</v>
      </c>
      <c r="E54" s="13">
        <f>ROUND(+'Aggregate Screens'!AN49,0)</f>
        <v>34509</v>
      </c>
      <c r="F54" s="11">
        <f t="shared" si="0"/>
        <v>12163.7</v>
      </c>
      <c r="G54" s="10">
        <f>ROUND(+'Aggregate Screens'!L155,0)</f>
        <v>471759354</v>
      </c>
      <c r="H54" s="13">
        <f>ROUND(+'Aggregate Screens'!AN155,0)</f>
        <v>34703</v>
      </c>
      <c r="I54" s="11">
        <f t="shared" si="1"/>
        <v>13594.2</v>
      </c>
      <c r="K54" s="12">
        <f t="shared" si="2"/>
        <v>0.1176040185141034</v>
      </c>
    </row>
    <row r="55" spans="2:11" x14ac:dyDescent="0.2">
      <c r="B55">
        <f>+'Aggregate Screens'!A50</f>
        <v>132</v>
      </c>
      <c r="C55" t="str">
        <f>+'Aggregate Screens'!B50</f>
        <v>ST CLARE HOSPITAL</v>
      </c>
      <c r="D55" s="10">
        <f>ROUND(+'Aggregate Screens'!L50,0)</f>
        <v>122882814</v>
      </c>
      <c r="E55" s="13">
        <f>ROUND(+'Aggregate Screens'!AN50,0)</f>
        <v>12480</v>
      </c>
      <c r="F55" s="11">
        <f t="shared" si="0"/>
        <v>9846.3799999999992</v>
      </c>
      <c r="G55" s="10">
        <f>ROUND(+'Aggregate Screens'!L156,0)</f>
        <v>137622620</v>
      </c>
      <c r="H55" s="13">
        <f>ROUND(+'Aggregate Screens'!AN156,0)</f>
        <v>13193</v>
      </c>
      <c r="I55" s="11">
        <f t="shared" si="1"/>
        <v>10431.49</v>
      </c>
      <c r="K55" s="12">
        <f t="shared" si="2"/>
        <v>5.9423869482997826E-2</v>
      </c>
    </row>
    <row r="56" spans="2:11" x14ac:dyDescent="0.2">
      <c r="B56">
        <f>+'Aggregate Screens'!A51</f>
        <v>134</v>
      </c>
      <c r="C56" t="str">
        <f>+'Aggregate Screens'!B51</f>
        <v>ISLAND HOSPITAL</v>
      </c>
      <c r="D56" s="10">
        <f>ROUND(+'Aggregate Screens'!L51,0)</f>
        <v>82356568</v>
      </c>
      <c r="E56" s="13">
        <f>ROUND(+'Aggregate Screens'!AN51,0)</f>
        <v>9374</v>
      </c>
      <c r="F56" s="11">
        <f t="shared" si="0"/>
        <v>8785.64</v>
      </c>
      <c r="G56" s="10">
        <f>ROUND(+'Aggregate Screens'!L157,0)</f>
        <v>92440027</v>
      </c>
      <c r="H56" s="13">
        <f>ROUND(+'Aggregate Screens'!AN157,0)</f>
        <v>10503</v>
      </c>
      <c r="I56" s="11">
        <f t="shared" si="1"/>
        <v>8801.2999999999993</v>
      </c>
      <c r="K56" s="12">
        <f t="shared" si="2"/>
        <v>1.7824540955468926E-3</v>
      </c>
    </row>
    <row r="57" spans="2:11" x14ac:dyDescent="0.2">
      <c r="B57">
        <f>+'Aggregate Screens'!A52</f>
        <v>137</v>
      </c>
      <c r="C57" t="str">
        <f>+'Aggregate Screens'!B52</f>
        <v>LINCOLN HOSPITAL</v>
      </c>
      <c r="D57" s="10">
        <f>ROUND(+'Aggregate Screens'!L52,0)</f>
        <v>20178063</v>
      </c>
      <c r="E57" s="13">
        <f>ROUND(+'Aggregate Screens'!AN52,0)</f>
        <v>1159</v>
      </c>
      <c r="F57" s="11">
        <f t="shared" si="0"/>
        <v>17409.89</v>
      </c>
      <c r="G57" s="10">
        <f>ROUND(+'Aggregate Screens'!L158,0)</f>
        <v>20383665</v>
      </c>
      <c r="H57" s="13">
        <f>ROUND(+'Aggregate Screens'!AN158,0)</f>
        <v>1112</v>
      </c>
      <c r="I57" s="11">
        <f t="shared" si="1"/>
        <v>18330.63</v>
      </c>
      <c r="K57" s="12">
        <f t="shared" si="2"/>
        <v>5.2886032019731299E-2</v>
      </c>
    </row>
    <row r="58" spans="2:11" x14ac:dyDescent="0.2">
      <c r="B58">
        <f>+'Aggregate Screens'!A53</f>
        <v>138</v>
      </c>
      <c r="C58" t="str">
        <f>+'Aggregate Screens'!B53</f>
        <v>SWEDISH EDMONDS</v>
      </c>
      <c r="D58" s="10">
        <f>ROUND(+'Aggregate Screens'!L53,0)</f>
        <v>189375488</v>
      </c>
      <c r="E58" s="13">
        <f>ROUND(+'Aggregate Screens'!AN53,0)</f>
        <v>13638</v>
      </c>
      <c r="F58" s="11">
        <f t="shared" si="0"/>
        <v>13885.87</v>
      </c>
      <c r="G58" s="10">
        <f>ROUND(+'Aggregate Screens'!L159,0)</f>
        <v>222854362</v>
      </c>
      <c r="H58" s="13">
        <f>ROUND(+'Aggregate Screens'!AN159,0)</f>
        <v>16770</v>
      </c>
      <c r="I58" s="11">
        <f t="shared" si="1"/>
        <v>13288.87</v>
      </c>
      <c r="K58" s="12">
        <f t="shared" si="2"/>
        <v>-4.2993345033476515E-2</v>
      </c>
    </row>
    <row r="59" spans="2:11" x14ac:dyDescent="0.2">
      <c r="B59">
        <f>+'Aggregate Screens'!A54</f>
        <v>139</v>
      </c>
      <c r="C59" t="str">
        <f>+'Aggregate Screens'!B54</f>
        <v>PROVIDENCE HOLY FAMILY HOSPITAL</v>
      </c>
      <c r="D59" s="10">
        <f>ROUND(+'Aggregate Screens'!L54,0)</f>
        <v>174979712</v>
      </c>
      <c r="E59" s="13">
        <f>ROUND(+'Aggregate Screens'!AN54,0)</f>
        <v>19071</v>
      </c>
      <c r="F59" s="11">
        <f t="shared" si="0"/>
        <v>9175.17</v>
      </c>
      <c r="G59" s="10">
        <f>ROUND(+'Aggregate Screens'!L160,0)</f>
        <v>205806704</v>
      </c>
      <c r="H59" s="13">
        <f>ROUND(+'Aggregate Screens'!AN160,0)</f>
        <v>18114</v>
      </c>
      <c r="I59" s="11">
        <f t="shared" si="1"/>
        <v>11361.75</v>
      </c>
      <c r="K59" s="12">
        <f t="shared" si="2"/>
        <v>0.23831493040455931</v>
      </c>
    </row>
    <row r="60" spans="2:11" x14ac:dyDescent="0.2">
      <c r="B60">
        <f>+'Aggregate Screens'!A55</f>
        <v>140</v>
      </c>
      <c r="C60" t="str">
        <f>+'Aggregate Screens'!B55</f>
        <v>KITTITAS VALLEY HEALTHCARE</v>
      </c>
      <c r="D60" s="10">
        <f>ROUND(+'Aggregate Screens'!L55,0)</f>
        <v>67782975</v>
      </c>
      <c r="E60" s="13">
        <f>ROUND(+'Aggregate Screens'!AN55,0)</f>
        <v>5359</v>
      </c>
      <c r="F60" s="11">
        <f t="shared" si="0"/>
        <v>12648.44</v>
      </c>
      <c r="G60" s="10">
        <f>ROUND(+'Aggregate Screens'!L161,0)</f>
        <v>67899133</v>
      </c>
      <c r="H60" s="13">
        <f>ROUND(+'Aggregate Screens'!AN161,0)</f>
        <v>5367</v>
      </c>
      <c r="I60" s="11">
        <f t="shared" si="1"/>
        <v>12651.23</v>
      </c>
      <c r="K60" s="12">
        <f t="shared" si="2"/>
        <v>2.2058056171347928E-4</v>
      </c>
    </row>
    <row r="61" spans="2:11" x14ac:dyDescent="0.2">
      <c r="B61">
        <f>+'Aggregate Screens'!A56</f>
        <v>141</v>
      </c>
      <c r="C61" t="str">
        <f>+'Aggregate Screens'!B56</f>
        <v>DAYTON GENERAL HOSPITAL</v>
      </c>
      <c r="D61" s="10">
        <f>ROUND(+'Aggregate Screens'!L56,0)</f>
        <v>0</v>
      </c>
      <c r="E61" s="13">
        <f>ROUND(+'Aggregate Screens'!AN56,0)</f>
        <v>0</v>
      </c>
      <c r="F61" s="11" t="str">
        <f t="shared" si="0"/>
        <v/>
      </c>
      <c r="G61" s="10">
        <f>ROUND(+'Aggregate Screens'!L162,0)</f>
        <v>11525141</v>
      </c>
      <c r="H61" s="13">
        <f>ROUND(+'Aggregate Screens'!AN162,0)</f>
        <v>579</v>
      </c>
      <c r="I61" s="11">
        <f t="shared" si="1"/>
        <v>19905.25</v>
      </c>
      <c r="K61" s="12" t="str">
        <f t="shared" si="2"/>
        <v/>
      </c>
    </row>
    <row r="62" spans="2:11" x14ac:dyDescent="0.2">
      <c r="B62">
        <f>+'Aggregate Screens'!A57</f>
        <v>142</v>
      </c>
      <c r="C62" t="str">
        <f>+'Aggregate Screens'!B57</f>
        <v>HARRISON MEDICAL CENTER</v>
      </c>
      <c r="D62" s="10">
        <f>ROUND(+'Aggregate Screens'!L57,0)</f>
        <v>395218569</v>
      </c>
      <c r="E62" s="13">
        <f>ROUND(+'Aggregate Screens'!AN57,0)</f>
        <v>29528</v>
      </c>
      <c r="F62" s="11">
        <f t="shared" si="0"/>
        <v>13384.54</v>
      </c>
      <c r="G62" s="10">
        <f>ROUND(+'Aggregate Screens'!L163,0)</f>
        <v>426527531</v>
      </c>
      <c r="H62" s="13">
        <f>ROUND(+'Aggregate Screens'!AN163,0)</f>
        <v>30421</v>
      </c>
      <c r="I62" s="11">
        <f t="shared" si="1"/>
        <v>14020.83</v>
      </c>
      <c r="K62" s="12">
        <f t="shared" si="2"/>
        <v>4.7539175795357824E-2</v>
      </c>
    </row>
    <row r="63" spans="2:11" x14ac:dyDescent="0.2">
      <c r="B63">
        <f>+'Aggregate Screens'!A58</f>
        <v>145</v>
      </c>
      <c r="C63" t="str">
        <f>+'Aggregate Screens'!B58</f>
        <v>PEACEHEALTH ST JOSEPH HOSPITAL</v>
      </c>
      <c r="D63" s="10">
        <f>ROUND(+'Aggregate Screens'!L58,0)</f>
        <v>446371970</v>
      </c>
      <c r="E63" s="13">
        <f>ROUND(+'Aggregate Screens'!AN58,0)</f>
        <v>30721</v>
      </c>
      <c r="F63" s="11">
        <f t="shared" si="0"/>
        <v>14529.86</v>
      </c>
      <c r="G63" s="10">
        <f>ROUND(+'Aggregate Screens'!L164,0)</f>
        <v>499620861</v>
      </c>
      <c r="H63" s="13">
        <f>ROUND(+'Aggregate Screens'!AN164,0)</f>
        <v>33079</v>
      </c>
      <c r="I63" s="11">
        <f t="shared" si="1"/>
        <v>15103.87</v>
      </c>
      <c r="K63" s="12">
        <f t="shared" si="2"/>
        <v>3.9505542379623781E-2</v>
      </c>
    </row>
    <row r="64" spans="2:11" x14ac:dyDescent="0.2">
      <c r="B64">
        <f>+'Aggregate Screens'!A59</f>
        <v>147</v>
      </c>
      <c r="C64" t="str">
        <f>+'Aggregate Screens'!B59</f>
        <v>MID VALLEY HOSPITAL</v>
      </c>
      <c r="D64" s="10">
        <f>ROUND(+'Aggregate Screens'!L59,0)</f>
        <v>28496586</v>
      </c>
      <c r="E64" s="13">
        <f>ROUND(+'Aggregate Screens'!AN59,0)</f>
        <v>2618</v>
      </c>
      <c r="F64" s="11">
        <f t="shared" si="0"/>
        <v>10884.87</v>
      </c>
      <c r="G64" s="10">
        <f>ROUND(+'Aggregate Screens'!L165,0)</f>
        <v>30302142</v>
      </c>
      <c r="H64" s="13">
        <f>ROUND(+'Aggregate Screens'!AN165,0)</f>
        <v>2786</v>
      </c>
      <c r="I64" s="11">
        <f t="shared" si="1"/>
        <v>10876.58</v>
      </c>
      <c r="K64" s="12">
        <f t="shared" si="2"/>
        <v>-7.6160762599841725E-4</v>
      </c>
    </row>
    <row r="65" spans="2:11" x14ac:dyDescent="0.2">
      <c r="B65">
        <f>+'Aggregate Screens'!A60</f>
        <v>148</v>
      </c>
      <c r="C65" t="str">
        <f>+'Aggregate Screens'!B60</f>
        <v>KINDRED HOSPITAL SEATTLE - NORTHGATE</v>
      </c>
      <c r="D65" s="10">
        <f>ROUND(+'Aggregate Screens'!L60,0)</f>
        <v>39636771</v>
      </c>
      <c r="E65" s="13">
        <f>ROUND(+'Aggregate Screens'!AN60,0)</f>
        <v>1126</v>
      </c>
      <c r="F65" s="11">
        <f t="shared" si="0"/>
        <v>35201.4</v>
      </c>
      <c r="G65" s="10">
        <f>ROUND(+'Aggregate Screens'!L166,0)</f>
        <v>43658607</v>
      </c>
      <c r="H65" s="13">
        <f>ROUND(+'Aggregate Screens'!AN166,0)</f>
        <v>1271</v>
      </c>
      <c r="I65" s="11">
        <f t="shared" si="1"/>
        <v>34349.81</v>
      </c>
      <c r="K65" s="12">
        <f t="shared" si="2"/>
        <v>-2.4191935548018129E-2</v>
      </c>
    </row>
    <row r="66" spans="2:11" x14ac:dyDescent="0.2">
      <c r="B66">
        <f>+'Aggregate Screens'!A61</f>
        <v>150</v>
      </c>
      <c r="C66" t="str">
        <f>+'Aggregate Screens'!B61</f>
        <v>COULEE MEDICAL CENTER</v>
      </c>
      <c r="D66" s="10">
        <f>ROUND(+'Aggregate Screens'!L61,0)</f>
        <v>16144898</v>
      </c>
      <c r="E66" s="13">
        <f>ROUND(+'Aggregate Screens'!AN61,0)</f>
        <v>1247</v>
      </c>
      <c r="F66" s="11">
        <f t="shared" si="0"/>
        <v>12946.99</v>
      </c>
      <c r="G66" s="10">
        <f>ROUND(+'Aggregate Screens'!L167,0)</f>
        <v>21641161</v>
      </c>
      <c r="H66" s="13">
        <f>ROUND(+'Aggregate Screens'!AN167,0)</f>
        <v>1232</v>
      </c>
      <c r="I66" s="11">
        <f t="shared" si="1"/>
        <v>17565.88</v>
      </c>
      <c r="K66" s="12">
        <f t="shared" si="2"/>
        <v>0.35675396366259648</v>
      </c>
    </row>
    <row r="67" spans="2:11" x14ac:dyDescent="0.2">
      <c r="B67">
        <f>+'Aggregate Screens'!A62</f>
        <v>152</v>
      </c>
      <c r="C67" t="str">
        <f>+'Aggregate Screens'!B62</f>
        <v>MASON GENERAL HOSPITAL</v>
      </c>
      <c r="D67" s="10">
        <f>ROUND(+'Aggregate Screens'!L62,0)</f>
        <v>75479443</v>
      </c>
      <c r="E67" s="13">
        <f>ROUND(+'Aggregate Screens'!AN62,0)</f>
        <v>4594</v>
      </c>
      <c r="F67" s="11">
        <f t="shared" si="0"/>
        <v>16430.009999999998</v>
      </c>
      <c r="G67" s="10">
        <f>ROUND(+'Aggregate Screens'!L168,0)</f>
        <v>81836230</v>
      </c>
      <c r="H67" s="13">
        <f>ROUND(+'Aggregate Screens'!AN168,0)</f>
        <v>4806</v>
      </c>
      <c r="I67" s="11">
        <f t="shared" si="1"/>
        <v>17027.93</v>
      </c>
      <c r="K67" s="12">
        <f t="shared" si="2"/>
        <v>3.6391943766315604E-2</v>
      </c>
    </row>
    <row r="68" spans="2:11" x14ac:dyDescent="0.2">
      <c r="B68">
        <f>+'Aggregate Screens'!A63</f>
        <v>153</v>
      </c>
      <c r="C68" t="str">
        <f>+'Aggregate Screens'!B63</f>
        <v>WHITMAN HOSPITAL AND MEDICAL CENTER</v>
      </c>
      <c r="D68" s="10">
        <f>ROUND(+'Aggregate Screens'!L63,0)</f>
        <v>23624146</v>
      </c>
      <c r="E68" s="13">
        <f>ROUND(+'Aggregate Screens'!AN63,0)</f>
        <v>1291</v>
      </c>
      <c r="F68" s="11">
        <f t="shared" si="0"/>
        <v>18299.11</v>
      </c>
      <c r="G68" s="10">
        <f>ROUND(+'Aggregate Screens'!L169,0)</f>
        <v>24743685</v>
      </c>
      <c r="H68" s="13">
        <f>ROUND(+'Aggregate Screens'!AN169,0)</f>
        <v>1373</v>
      </c>
      <c r="I68" s="11">
        <f t="shared" si="1"/>
        <v>18021.62</v>
      </c>
      <c r="K68" s="12">
        <f t="shared" si="2"/>
        <v>-1.5164125468397183E-2</v>
      </c>
    </row>
    <row r="69" spans="2:11" x14ac:dyDescent="0.2">
      <c r="B69">
        <f>+'Aggregate Screens'!A64</f>
        <v>155</v>
      </c>
      <c r="C69" t="str">
        <f>+'Aggregate Screens'!B64</f>
        <v>UW MEDICINE/VALLEY MEDICAL CENTER</v>
      </c>
      <c r="D69" s="10">
        <f>ROUND(+'Aggregate Screens'!L64,0)</f>
        <v>440712924</v>
      </c>
      <c r="E69" s="13">
        <f>ROUND(+'Aggregate Screens'!AN64,0)</f>
        <v>40555</v>
      </c>
      <c r="F69" s="11">
        <f t="shared" si="0"/>
        <v>10867.04</v>
      </c>
      <c r="G69" s="10">
        <f>ROUND(+'Aggregate Screens'!L170,0)</f>
        <v>480517819</v>
      </c>
      <c r="H69" s="13">
        <f>ROUND(+'Aggregate Screens'!AN170,0)</f>
        <v>42810</v>
      </c>
      <c r="I69" s="11">
        <f t="shared" si="1"/>
        <v>11224.43</v>
      </c>
      <c r="K69" s="12">
        <f t="shared" si="2"/>
        <v>3.2887520428745987E-2</v>
      </c>
    </row>
    <row r="70" spans="2:11" x14ac:dyDescent="0.2">
      <c r="B70">
        <f>+'Aggregate Screens'!A65</f>
        <v>156</v>
      </c>
      <c r="C70" t="str">
        <f>+'Aggregate Screens'!B65</f>
        <v>WHIDBEY GENERAL HOSPITAL</v>
      </c>
      <c r="D70" s="10">
        <f>ROUND(+'Aggregate Screens'!L65,0)</f>
        <v>84348762</v>
      </c>
      <c r="E70" s="13">
        <f>ROUND(+'Aggregate Screens'!AN65,0)</f>
        <v>8340</v>
      </c>
      <c r="F70" s="11">
        <f t="shared" si="0"/>
        <v>10113.76</v>
      </c>
      <c r="G70" s="10">
        <f>ROUND(+'Aggregate Screens'!L171,0)</f>
        <v>95401029</v>
      </c>
      <c r="H70" s="13">
        <f>ROUND(+'Aggregate Screens'!AN171,0)</f>
        <v>7772</v>
      </c>
      <c r="I70" s="11">
        <f t="shared" si="1"/>
        <v>12274.97</v>
      </c>
      <c r="K70" s="12">
        <f t="shared" si="2"/>
        <v>0.21369006185632244</v>
      </c>
    </row>
    <row r="71" spans="2:11" x14ac:dyDescent="0.2">
      <c r="B71">
        <f>+'Aggregate Screens'!A66</f>
        <v>157</v>
      </c>
      <c r="C71" t="str">
        <f>+'Aggregate Screens'!B66</f>
        <v>ST LUKES REHABILIATION INSTITUTE</v>
      </c>
      <c r="D71" s="10">
        <f>ROUND(+'Aggregate Screens'!L66,0)</f>
        <v>38806227</v>
      </c>
      <c r="E71" s="13">
        <f>ROUND(+'Aggregate Screens'!AN66,0)</f>
        <v>2506</v>
      </c>
      <c r="F71" s="11">
        <f t="shared" si="0"/>
        <v>15485.33</v>
      </c>
      <c r="G71" s="10">
        <f>ROUND(+'Aggregate Screens'!L172,0)</f>
        <v>41071705</v>
      </c>
      <c r="H71" s="13">
        <f>ROUND(+'Aggregate Screens'!AN172,0)</f>
        <v>2238</v>
      </c>
      <c r="I71" s="11">
        <f t="shared" si="1"/>
        <v>18351.97</v>
      </c>
      <c r="K71" s="12">
        <f t="shared" si="2"/>
        <v>0.18511972298943591</v>
      </c>
    </row>
    <row r="72" spans="2:11" x14ac:dyDescent="0.2">
      <c r="B72">
        <f>+'Aggregate Screens'!A67</f>
        <v>158</v>
      </c>
      <c r="C72" t="str">
        <f>+'Aggregate Screens'!B67</f>
        <v>CASCADE MEDICAL CENTER</v>
      </c>
      <c r="D72" s="10">
        <f>ROUND(+'Aggregate Screens'!L67,0)</f>
        <v>11571248</v>
      </c>
      <c r="E72" s="13">
        <f>ROUND(+'Aggregate Screens'!AN67,0)</f>
        <v>453</v>
      </c>
      <c r="F72" s="11">
        <f t="shared" si="0"/>
        <v>25543.59</v>
      </c>
      <c r="G72" s="10">
        <f>ROUND(+'Aggregate Screens'!L173,0)</f>
        <v>12187014</v>
      </c>
      <c r="H72" s="13">
        <f>ROUND(+'Aggregate Screens'!AN173,0)</f>
        <v>625</v>
      </c>
      <c r="I72" s="11">
        <f t="shared" si="1"/>
        <v>19499.22</v>
      </c>
      <c r="K72" s="12">
        <f t="shared" si="2"/>
        <v>-0.23662962019042744</v>
      </c>
    </row>
    <row r="73" spans="2:11" x14ac:dyDescent="0.2">
      <c r="B73">
        <f>+'Aggregate Screens'!A68</f>
        <v>159</v>
      </c>
      <c r="C73" t="str">
        <f>+'Aggregate Screens'!B68</f>
        <v>PROVIDENCE ST PETER HOSPITAL</v>
      </c>
      <c r="D73" s="10">
        <f>ROUND(+'Aggregate Screens'!L68,0)</f>
        <v>392924449</v>
      </c>
      <c r="E73" s="13">
        <f>ROUND(+'Aggregate Screens'!AN68,0)</f>
        <v>32148</v>
      </c>
      <c r="F73" s="11">
        <f t="shared" si="0"/>
        <v>12222.36</v>
      </c>
      <c r="G73" s="10">
        <f>ROUND(+'Aggregate Screens'!L174,0)</f>
        <v>456838508</v>
      </c>
      <c r="H73" s="13">
        <f>ROUND(+'Aggregate Screens'!AN174,0)</f>
        <v>32864</v>
      </c>
      <c r="I73" s="11">
        <f t="shared" si="1"/>
        <v>13900.88</v>
      </c>
      <c r="K73" s="12">
        <f t="shared" si="2"/>
        <v>0.13733190644032733</v>
      </c>
    </row>
    <row r="74" spans="2:11" x14ac:dyDescent="0.2">
      <c r="B74">
        <f>+'Aggregate Screens'!A69</f>
        <v>161</v>
      </c>
      <c r="C74" t="str">
        <f>+'Aggregate Screens'!B69</f>
        <v>KADLEC REGIONAL MEDICAL CENTER</v>
      </c>
      <c r="D74" s="10">
        <f>ROUND(+'Aggregate Screens'!L69,0)</f>
        <v>417487874</v>
      </c>
      <c r="E74" s="13">
        <f>ROUND(+'Aggregate Screens'!AN69,0)</f>
        <v>38995</v>
      </c>
      <c r="F74" s="11">
        <f t="shared" si="0"/>
        <v>10706.19</v>
      </c>
      <c r="G74" s="10">
        <f>ROUND(+'Aggregate Screens'!L175,0)</f>
        <v>526975679</v>
      </c>
      <c r="H74" s="13">
        <f>ROUND(+'Aggregate Screens'!AN175,0)</f>
        <v>45708</v>
      </c>
      <c r="I74" s="11">
        <f t="shared" si="1"/>
        <v>11529.18</v>
      </c>
      <c r="K74" s="12">
        <f t="shared" si="2"/>
        <v>7.6870483337209583E-2</v>
      </c>
    </row>
    <row r="75" spans="2:11" x14ac:dyDescent="0.2">
      <c r="B75">
        <f>+'Aggregate Screens'!A70</f>
        <v>162</v>
      </c>
      <c r="C75" t="str">
        <f>+'Aggregate Screens'!B70</f>
        <v>PROVIDENCE SACRED HEART MEDICAL CENTER</v>
      </c>
      <c r="D75" s="10">
        <f>ROUND(+'Aggregate Screens'!L70,0)</f>
        <v>724846237</v>
      </c>
      <c r="E75" s="13">
        <f>ROUND(+'Aggregate Screens'!AN70,0)</f>
        <v>62420</v>
      </c>
      <c r="F75" s="11">
        <f t="shared" ref="F75:F109" si="3">IF(D75=0,"",IF(E75=0,"",ROUND(D75/E75,2)))</f>
        <v>11612.4</v>
      </c>
      <c r="G75" s="10">
        <f>ROUND(+'Aggregate Screens'!L176,0)</f>
        <v>826275381</v>
      </c>
      <c r="H75" s="13">
        <f>ROUND(+'Aggregate Screens'!AN176,0)</f>
        <v>60667</v>
      </c>
      <c r="I75" s="11">
        <f t="shared" ref="I75:I109" si="4">IF(G75=0,"",IF(H75=0,"",ROUND(G75/H75,2)))</f>
        <v>13619.85</v>
      </c>
      <c r="K75" s="12">
        <f t="shared" ref="K75:K109" si="5">IF(D75=0,"",IF(E75=0,"",IF(G75=0,"",IF(H75=0,"",+I75/F75-1))))</f>
        <v>0.17287124108711382</v>
      </c>
    </row>
    <row r="76" spans="2:11" x14ac:dyDescent="0.2">
      <c r="B76">
        <f>+'Aggregate Screens'!A71</f>
        <v>164</v>
      </c>
      <c r="C76" t="str">
        <f>+'Aggregate Screens'!B71</f>
        <v>EVERGREENHEALTH MEDICAL CENTER</v>
      </c>
      <c r="D76" s="10">
        <f>ROUND(+'Aggregate Screens'!L71,0)</f>
        <v>511862199</v>
      </c>
      <c r="E76" s="13">
        <f>ROUND(+'Aggregate Screens'!AN71,0)</f>
        <v>33452</v>
      </c>
      <c r="F76" s="11">
        <f t="shared" si="3"/>
        <v>15301.39</v>
      </c>
      <c r="G76" s="10">
        <f>ROUND(+'Aggregate Screens'!L177,0)</f>
        <v>565832177</v>
      </c>
      <c r="H76" s="13">
        <f>ROUND(+'Aggregate Screens'!AN177,0)</f>
        <v>33657</v>
      </c>
      <c r="I76" s="11">
        <f t="shared" si="4"/>
        <v>16811.72</v>
      </c>
      <c r="K76" s="12">
        <f t="shared" si="5"/>
        <v>9.8705411730568349E-2</v>
      </c>
    </row>
    <row r="77" spans="2:11" x14ac:dyDescent="0.2">
      <c r="B77">
        <f>+'Aggregate Screens'!A72</f>
        <v>165</v>
      </c>
      <c r="C77" t="str">
        <f>+'Aggregate Screens'!B72</f>
        <v>LAKE CHELAN COMMUNITY HOSPITAL</v>
      </c>
      <c r="D77" s="10">
        <f>ROUND(+'Aggregate Screens'!L72,0)</f>
        <v>22744993</v>
      </c>
      <c r="E77" s="13">
        <f>ROUND(+'Aggregate Screens'!AN72,0)</f>
        <v>1169</v>
      </c>
      <c r="F77" s="11">
        <f t="shared" si="3"/>
        <v>19456.79</v>
      </c>
      <c r="G77" s="10">
        <f>ROUND(+'Aggregate Screens'!L178,0)</f>
        <v>23310675</v>
      </c>
      <c r="H77" s="13">
        <f>ROUND(+'Aggregate Screens'!AN178,0)</f>
        <v>1431</v>
      </c>
      <c r="I77" s="11">
        <f t="shared" si="4"/>
        <v>16289.78</v>
      </c>
      <c r="K77" s="12">
        <f t="shared" si="5"/>
        <v>-0.16277145407849902</v>
      </c>
    </row>
    <row r="78" spans="2:11" x14ac:dyDescent="0.2">
      <c r="B78">
        <f>+'Aggregate Screens'!A73</f>
        <v>167</v>
      </c>
      <c r="C78" t="str">
        <f>+'Aggregate Screens'!B73</f>
        <v>FERRY COUNTY MEMORIAL HOSPITAL</v>
      </c>
      <c r="D78" s="10">
        <f>ROUND(+'Aggregate Screens'!L73,0)</f>
        <v>0</v>
      </c>
      <c r="E78" s="13">
        <f>ROUND(+'Aggregate Screens'!AN73,0)</f>
        <v>0</v>
      </c>
      <c r="F78" s="11" t="str">
        <f t="shared" si="3"/>
        <v/>
      </c>
      <c r="G78" s="10">
        <f>ROUND(+'Aggregate Screens'!L179,0)</f>
        <v>9609040</v>
      </c>
      <c r="H78" s="13">
        <f>ROUND(+'Aggregate Screens'!AN179,0)</f>
        <v>305</v>
      </c>
      <c r="I78" s="11">
        <f t="shared" si="4"/>
        <v>31505.05</v>
      </c>
      <c r="K78" s="12" t="str">
        <f t="shared" si="5"/>
        <v/>
      </c>
    </row>
    <row r="79" spans="2:11" x14ac:dyDescent="0.2">
      <c r="B79">
        <f>+'Aggregate Screens'!A74</f>
        <v>168</v>
      </c>
      <c r="C79" t="str">
        <f>+'Aggregate Screens'!B74</f>
        <v>CENTRAL WASHINGTON HOSPITAL</v>
      </c>
      <c r="D79" s="10">
        <f>ROUND(+'Aggregate Screens'!L74,0)</f>
        <v>262713380</v>
      </c>
      <c r="E79" s="13">
        <f>ROUND(+'Aggregate Screens'!AN74,0)</f>
        <v>21021</v>
      </c>
      <c r="F79" s="11">
        <f t="shared" si="3"/>
        <v>12497.66</v>
      </c>
      <c r="G79" s="10">
        <f>ROUND(+'Aggregate Screens'!L180,0)</f>
        <v>291482823</v>
      </c>
      <c r="H79" s="13">
        <f>ROUND(+'Aggregate Screens'!AN180,0)</f>
        <v>23522</v>
      </c>
      <c r="I79" s="11">
        <f t="shared" si="4"/>
        <v>12391.92</v>
      </c>
      <c r="K79" s="12">
        <f t="shared" si="5"/>
        <v>-8.4607838587383855E-3</v>
      </c>
    </row>
    <row r="80" spans="2:11" x14ac:dyDescent="0.2">
      <c r="B80">
        <f>+'Aggregate Screens'!A75</f>
        <v>170</v>
      </c>
      <c r="C80" t="str">
        <f>+'Aggregate Screens'!B75</f>
        <v>PEACEHEALTH SOUTHWEST MEDICAL CENTER</v>
      </c>
      <c r="D80" s="10">
        <f>ROUND(+'Aggregate Screens'!L75,0)</f>
        <v>486858416</v>
      </c>
      <c r="E80" s="13">
        <f>ROUND(+'Aggregate Screens'!AN75,0)</f>
        <v>46775</v>
      </c>
      <c r="F80" s="11">
        <f t="shared" si="3"/>
        <v>10408.52</v>
      </c>
      <c r="G80" s="10">
        <f>ROUND(+'Aggregate Screens'!L181,0)</f>
        <v>543720357</v>
      </c>
      <c r="H80" s="13">
        <f>ROUND(+'Aggregate Screens'!AN181,0)</f>
        <v>47001</v>
      </c>
      <c r="I80" s="11">
        <f t="shared" si="4"/>
        <v>11568.27</v>
      </c>
      <c r="K80" s="12">
        <f t="shared" si="5"/>
        <v>0.11142314181074742</v>
      </c>
    </row>
    <row r="81" spans="2:11" x14ac:dyDescent="0.2">
      <c r="B81">
        <f>+'Aggregate Screens'!A76</f>
        <v>172</v>
      </c>
      <c r="C81" t="str">
        <f>+'Aggregate Screens'!B76</f>
        <v>PULLMAN REGIONAL HOSPITAL</v>
      </c>
      <c r="D81" s="10">
        <f>ROUND(+'Aggregate Screens'!L76,0)</f>
        <v>53118705</v>
      </c>
      <c r="E81" s="13">
        <f>ROUND(+'Aggregate Screens'!AN76,0)</f>
        <v>4071</v>
      </c>
      <c r="F81" s="11">
        <f t="shared" si="3"/>
        <v>13048.07</v>
      </c>
      <c r="G81" s="10">
        <f>ROUND(+'Aggregate Screens'!L182,0)</f>
        <v>56554857</v>
      </c>
      <c r="H81" s="13">
        <f>ROUND(+'Aggregate Screens'!AN182,0)</f>
        <v>4515</v>
      </c>
      <c r="I81" s="11">
        <f t="shared" si="4"/>
        <v>12525.99</v>
      </c>
      <c r="K81" s="12">
        <f t="shared" si="5"/>
        <v>-4.0012047758787306E-2</v>
      </c>
    </row>
    <row r="82" spans="2:11" x14ac:dyDescent="0.2">
      <c r="B82">
        <f>+'Aggregate Screens'!A77</f>
        <v>173</v>
      </c>
      <c r="C82" t="str">
        <f>+'Aggregate Screens'!B77</f>
        <v>MORTON GENERAL HOSPITAL</v>
      </c>
      <c r="D82" s="10">
        <f>ROUND(+'Aggregate Screens'!L77,0)</f>
        <v>21353626</v>
      </c>
      <c r="E82" s="13">
        <f>ROUND(+'Aggregate Screens'!AN77,0)</f>
        <v>1208</v>
      </c>
      <c r="F82" s="11">
        <f t="shared" si="3"/>
        <v>17676.84</v>
      </c>
      <c r="G82" s="10">
        <f>ROUND(+'Aggregate Screens'!L183,0)</f>
        <v>21959106</v>
      </c>
      <c r="H82" s="13">
        <f>ROUND(+'Aggregate Screens'!AN183,0)</f>
        <v>1118</v>
      </c>
      <c r="I82" s="11">
        <f t="shared" si="4"/>
        <v>19641.419999999998</v>
      </c>
      <c r="K82" s="12">
        <f t="shared" si="5"/>
        <v>0.11113864242703997</v>
      </c>
    </row>
    <row r="83" spans="2:11" x14ac:dyDescent="0.2">
      <c r="B83">
        <f>+'Aggregate Screens'!A78</f>
        <v>175</v>
      </c>
      <c r="C83" t="str">
        <f>+'Aggregate Screens'!B78</f>
        <v>MARY BRIDGE CHILDRENS HEALTH CENTER</v>
      </c>
      <c r="D83" s="10">
        <f>ROUND(+'Aggregate Screens'!L78,0)</f>
        <v>211570744</v>
      </c>
      <c r="E83" s="13">
        <f>ROUND(+'Aggregate Screens'!AN78,0)</f>
        <v>8765</v>
      </c>
      <c r="F83" s="11">
        <f t="shared" si="3"/>
        <v>24138.13</v>
      </c>
      <c r="G83" s="10">
        <f>ROUND(+'Aggregate Screens'!L184,0)</f>
        <v>238979901</v>
      </c>
      <c r="H83" s="13">
        <f>ROUND(+'Aggregate Screens'!AN184,0)</f>
        <v>10012</v>
      </c>
      <c r="I83" s="11">
        <f t="shared" si="4"/>
        <v>23869.35</v>
      </c>
      <c r="K83" s="12">
        <f t="shared" si="5"/>
        <v>-1.1135079643700752E-2</v>
      </c>
    </row>
    <row r="84" spans="2:11" x14ac:dyDescent="0.2">
      <c r="B84">
        <f>+'Aggregate Screens'!A79</f>
        <v>176</v>
      </c>
      <c r="C84" t="str">
        <f>+'Aggregate Screens'!B79</f>
        <v>TACOMA GENERAL/ALLENMORE HOSPITAL</v>
      </c>
      <c r="D84" s="10">
        <f>ROUND(+'Aggregate Screens'!L79,0)</f>
        <v>698419972</v>
      </c>
      <c r="E84" s="13">
        <f>ROUND(+'Aggregate Screens'!AN79,0)</f>
        <v>40195</v>
      </c>
      <c r="F84" s="11">
        <f t="shared" si="3"/>
        <v>17375.79</v>
      </c>
      <c r="G84" s="10">
        <f>ROUND(+'Aggregate Screens'!L185,0)</f>
        <v>772443291</v>
      </c>
      <c r="H84" s="13">
        <f>ROUND(+'Aggregate Screens'!AN185,0)</f>
        <v>44924</v>
      </c>
      <c r="I84" s="11">
        <f t="shared" si="4"/>
        <v>17194.45</v>
      </c>
      <c r="K84" s="12">
        <f t="shared" si="5"/>
        <v>-1.0436360015861124E-2</v>
      </c>
    </row>
    <row r="85" spans="2:11" x14ac:dyDescent="0.2">
      <c r="B85">
        <f>+'Aggregate Screens'!A80</f>
        <v>180</v>
      </c>
      <c r="C85" t="str">
        <f>+'Aggregate Screens'!B80</f>
        <v>VALLEY HOSPITAL</v>
      </c>
      <c r="D85" s="10">
        <f>ROUND(+'Aggregate Screens'!L80,0)</f>
        <v>112285767</v>
      </c>
      <c r="E85" s="13">
        <f>ROUND(+'Aggregate Screens'!AN80,0)</f>
        <v>11541</v>
      </c>
      <c r="F85" s="11">
        <f t="shared" si="3"/>
        <v>9729.2900000000009</v>
      </c>
      <c r="G85" s="10">
        <f>ROUND(+'Aggregate Screens'!L186,0)</f>
        <v>112359377</v>
      </c>
      <c r="H85" s="13">
        <f>ROUND(+'Aggregate Screens'!AN186,0)</f>
        <v>11207</v>
      </c>
      <c r="I85" s="11">
        <f t="shared" si="4"/>
        <v>10025.82</v>
      </c>
      <c r="K85" s="12">
        <f t="shared" si="5"/>
        <v>3.0478071883970781E-2</v>
      </c>
    </row>
    <row r="86" spans="2:11" x14ac:dyDescent="0.2">
      <c r="B86">
        <f>+'Aggregate Screens'!A81</f>
        <v>183</v>
      </c>
      <c r="C86" t="str">
        <f>+'Aggregate Screens'!B81</f>
        <v>MULTICARE AUBURN MEDICAL CENTER</v>
      </c>
      <c r="D86" s="10">
        <f>ROUND(+'Aggregate Screens'!L81,0)</f>
        <v>123992467</v>
      </c>
      <c r="E86" s="13">
        <f>ROUND(+'Aggregate Screens'!AN81,0)</f>
        <v>10939</v>
      </c>
      <c r="F86" s="11">
        <f t="shared" si="3"/>
        <v>11334.9</v>
      </c>
      <c r="G86" s="10">
        <f>ROUND(+'Aggregate Screens'!L187,0)</f>
        <v>149048675</v>
      </c>
      <c r="H86" s="13">
        <f>ROUND(+'Aggregate Screens'!AN187,0)</f>
        <v>12923</v>
      </c>
      <c r="I86" s="11">
        <f t="shared" si="4"/>
        <v>11533.6</v>
      </c>
      <c r="K86" s="12">
        <f t="shared" si="5"/>
        <v>1.7529929686190604E-2</v>
      </c>
    </row>
    <row r="87" spans="2:11" x14ac:dyDescent="0.2">
      <c r="B87">
        <f>+'Aggregate Screens'!A82</f>
        <v>186</v>
      </c>
      <c r="C87" t="str">
        <f>+'Aggregate Screens'!B82</f>
        <v>SUMMIT PACIFIC MEDICAL CENTER</v>
      </c>
      <c r="D87" s="10">
        <f>ROUND(+'Aggregate Screens'!L82,0)</f>
        <v>18627865</v>
      </c>
      <c r="E87" s="13">
        <f>ROUND(+'Aggregate Screens'!AN82,0)</f>
        <v>1607</v>
      </c>
      <c r="F87" s="11">
        <f t="shared" si="3"/>
        <v>11591.7</v>
      </c>
      <c r="G87" s="10">
        <f>ROUND(+'Aggregate Screens'!L188,0)</f>
        <v>23582860</v>
      </c>
      <c r="H87" s="13">
        <f>ROUND(+'Aggregate Screens'!AN188,0)</f>
        <v>1756</v>
      </c>
      <c r="I87" s="11">
        <f t="shared" si="4"/>
        <v>13429.87</v>
      </c>
      <c r="K87" s="12">
        <f t="shared" si="5"/>
        <v>0.15857639517930933</v>
      </c>
    </row>
    <row r="88" spans="2:11" x14ac:dyDescent="0.2">
      <c r="B88">
        <f>+'Aggregate Screens'!A83</f>
        <v>191</v>
      </c>
      <c r="C88" t="str">
        <f>+'Aggregate Screens'!B83</f>
        <v>PROVIDENCE CENTRALIA HOSPITAL</v>
      </c>
      <c r="D88" s="10">
        <f>ROUND(+'Aggregate Screens'!L83,0)</f>
        <v>142072087</v>
      </c>
      <c r="E88" s="13">
        <f>ROUND(+'Aggregate Screens'!AN83,0)</f>
        <v>11395</v>
      </c>
      <c r="F88" s="11">
        <f t="shared" si="3"/>
        <v>12467.93</v>
      </c>
      <c r="G88" s="10">
        <f>ROUND(+'Aggregate Screens'!L189,0)</f>
        <v>165615140</v>
      </c>
      <c r="H88" s="13">
        <f>ROUND(+'Aggregate Screens'!AN189,0)</f>
        <v>13074</v>
      </c>
      <c r="I88" s="11">
        <f t="shared" si="4"/>
        <v>12667.52</v>
      </c>
      <c r="K88" s="12">
        <f t="shared" si="5"/>
        <v>1.6008270819614756E-2</v>
      </c>
    </row>
    <row r="89" spans="2:11" x14ac:dyDescent="0.2">
      <c r="B89">
        <f>+'Aggregate Screens'!A84</f>
        <v>193</v>
      </c>
      <c r="C89" t="str">
        <f>+'Aggregate Screens'!B84</f>
        <v>PROVIDENCE MOUNT CARMEL HOSPITAL</v>
      </c>
      <c r="D89" s="10">
        <f>ROUND(+'Aggregate Screens'!L84,0)</f>
        <v>47770064</v>
      </c>
      <c r="E89" s="13">
        <f>ROUND(+'Aggregate Screens'!AN84,0)</f>
        <v>3716</v>
      </c>
      <c r="F89" s="11">
        <f t="shared" si="3"/>
        <v>12855.24</v>
      </c>
      <c r="G89" s="10">
        <f>ROUND(+'Aggregate Screens'!L190,0)</f>
        <v>50442290</v>
      </c>
      <c r="H89" s="13">
        <f>ROUND(+'Aggregate Screens'!AN190,0)</f>
        <v>3487</v>
      </c>
      <c r="I89" s="11">
        <f t="shared" si="4"/>
        <v>14465.81</v>
      </c>
      <c r="K89" s="12">
        <f t="shared" si="5"/>
        <v>0.12528509775002261</v>
      </c>
    </row>
    <row r="90" spans="2:11" x14ac:dyDescent="0.2">
      <c r="B90">
        <f>+'Aggregate Screens'!A85</f>
        <v>194</v>
      </c>
      <c r="C90" t="str">
        <f>+'Aggregate Screens'!B85</f>
        <v>PROVIDENCE ST JOSEPHS HOSPITAL</v>
      </c>
      <c r="D90" s="10">
        <f>ROUND(+'Aggregate Screens'!L85,0)</f>
        <v>19323717</v>
      </c>
      <c r="E90" s="13">
        <f>ROUND(+'Aggregate Screens'!AN85,0)</f>
        <v>1137</v>
      </c>
      <c r="F90" s="11">
        <f t="shared" si="3"/>
        <v>16995.349999999999</v>
      </c>
      <c r="G90" s="10">
        <f>ROUND(+'Aggregate Screens'!L191,0)</f>
        <v>20922897</v>
      </c>
      <c r="H90" s="13">
        <f>ROUND(+'Aggregate Screens'!AN191,0)</f>
        <v>1220</v>
      </c>
      <c r="I90" s="11">
        <f t="shared" si="4"/>
        <v>17149.919999999998</v>
      </c>
      <c r="K90" s="12">
        <f t="shared" si="5"/>
        <v>9.0948406475888088E-3</v>
      </c>
    </row>
    <row r="91" spans="2:11" x14ac:dyDescent="0.2">
      <c r="B91">
        <f>+'Aggregate Screens'!A86</f>
        <v>195</v>
      </c>
      <c r="C91" t="str">
        <f>+'Aggregate Screens'!B86</f>
        <v>SNOQUALMIE VALLEY HOSPITAL</v>
      </c>
      <c r="D91" s="10">
        <f>ROUND(+'Aggregate Screens'!L86,0)</f>
        <v>24153178</v>
      </c>
      <c r="E91" s="13">
        <f>ROUND(+'Aggregate Screens'!AN86,0)</f>
        <v>290</v>
      </c>
      <c r="F91" s="11">
        <f t="shared" si="3"/>
        <v>83286.820000000007</v>
      </c>
      <c r="G91" s="10">
        <f>ROUND(+'Aggregate Screens'!L192,0)</f>
        <v>28261638</v>
      </c>
      <c r="H91" s="13">
        <f>ROUND(+'Aggregate Screens'!AN192,0)</f>
        <v>4172</v>
      </c>
      <c r="I91" s="11">
        <f t="shared" si="4"/>
        <v>6774.12</v>
      </c>
      <c r="K91" s="12">
        <f t="shared" si="5"/>
        <v>-0.91866516214690397</v>
      </c>
    </row>
    <row r="92" spans="2:11" x14ac:dyDescent="0.2">
      <c r="B92">
        <f>+'Aggregate Screens'!A87</f>
        <v>197</v>
      </c>
      <c r="C92" t="str">
        <f>+'Aggregate Screens'!B87</f>
        <v>CAPITAL MEDICAL CENTER</v>
      </c>
      <c r="D92" s="10">
        <f>ROUND(+'Aggregate Screens'!L87,0)</f>
        <v>104418901</v>
      </c>
      <c r="E92" s="13">
        <f>ROUND(+'Aggregate Screens'!AN87,0)</f>
        <v>10782</v>
      </c>
      <c r="F92" s="11">
        <f t="shared" si="3"/>
        <v>9684.56</v>
      </c>
      <c r="G92" s="10">
        <f>ROUND(+'Aggregate Screens'!L193,0)</f>
        <v>109097612</v>
      </c>
      <c r="H92" s="13">
        <f>ROUND(+'Aggregate Screens'!AN193,0)</f>
        <v>10932</v>
      </c>
      <c r="I92" s="11">
        <f t="shared" si="4"/>
        <v>9979.66</v>
      </c>
      <c r="K92" s="12">
        <f t="shared" si="5"/>
        <v>3.0471182996439694E-2</v>
      </c>
    </row>
    <row r="93" spans="2:11" x14ac:dyDescent="0.2">
      <c r="B93">
        <f>+'Aggregate Screens'!A88</f>
        <v>198</v>
      </c>
      <c r="C93" t="str">
        <f>+'Aggregate Screens'!B88</f>
        <v>SUNNYSIDE COMMUNITY HOSPITAL</v>
      </c>
      <c r="D93" s="10">
        <f>ROUND(+'Aggregate Screens'!L88,0)</f>
        <v>65281349</v>
      </c>
      <c r="E93" s="13">
        <f>ROUND(+'Aggregate Screens'!AN88,0)</f>
        <v>4751</v>
      </c>
      <c r="F93" s="11">
        <f t="shared" si="3"/>
        <v>13740.55</v>
      </c>
      <c r="G93" s="10">
        <f>ROUND(+'Aggregate Screens'!L194,0)</f>
        <v>72904140</v>
      </c>
      <c r="H93" s="13">
        <f>ROUND(+'Aggregate Screens'!AN194,0)</f>
        <v>6879</v>
      </c>
      <c r="I93" s="11">
        <f t="shared" si="4"/>
        <v>10598.07</v>
      </c>
      <c r="K93" s="12">
        <f t="shared" si="5"/>
        <v>-0.22870118008376661</v>
      </c>
    </row>
    <row r="94" spans="2:11" x14ac:dyDescent="0.2">
      <c r="B94">
        <f>+'Aggregate Screens'!A89</f>
        <v>199</v>
      </c>
      <c r="C94" t="str">
        <f>+'Aggregate Screens'!B89</f>
        <v>TOPPENISH COMMUNITY HOSPITAL</v>
      </c>
      <c r="D94" s="10">
        <f>ROUND(+'Aggregate Screens'!L89,0)</f>
        <v>18844834</v>
      </c>
      <c r="E94" s="13">
        <f>ROUND(+'Aggregate Screens'!AN89,0)</f>
        <v>2379</v>
      </c>
      <c r="F94" s="11">
        <f t="shared" si="3"/>
        <v>7921.33</v>
      </c>
      <c r="G94" s="10">
        <f>ROUND(+'Aggregate Screens'!L195,0)</f>
        <v>21948322</v>
      </c>
      <c r="H94" s="13">
        <f>ROUND(+'Aggregate Screens'!AN195,0)</f>
        <v>2641</v>
      </c>
      <c r="I94" s="11">
        <f t="shared" si="4"/>
        <v>8310.61</v>
      </c>
      <c r="K94" s="12">
        <f t="shared" si="5"/>
        <v>4.9143262558181577E-2</v>
      </c>
    </row>
    <row r="95" spans="2:11" x14ac:dyDescent="0.2">
      <c r="B95">
        <f>+'Aggregate Screens'!A90</f>
        <v>201</v>
      </c>
      <c r="C95" t="str">
        <f>+'Aggregate Screens'!B90</f>
        <v>ST FRANCIS COMMUNITY HOSPITAL</v>
      </c>
      <c r="D95" s="10">
        <f>ROUND(+'Aggregate Screens'!L90,0)</f>
        <v>210534640</v>
      </c>
      <c r="E95" s="13">
        <f>ROUND(+'Aggregate Screens'!AN90,0)</f>
        <v>13448</v>
      </c>
      <c r="F95" s="11">
        <f t="shared" si="3"/>
        <v>15655.46</v>
      </c>
      <c r="G95" s="10">
        <f>ROUND(+'Aggregate Screens'!L196,0)</f>
        <v>231483757</v>
      </c>
      <c r="H95" s="13">
        <f>ROUND(+'Aggregate Screens'!AN196,0)</f>
        <v>16937</v>
      </c>
      <c r="I95" s="11">
        <f t="shared" si="4"/>
        <v>13667.34</v>
      </c>
      <c r="K95" s="12">
        <f t="shared" si="5"/>
        <v>-0.12699211648843278</v>
      </c>
    </row>
    <row r="96" spans="2:11" x14ac:dyDescent="0.2">
      <c r="B96">
        <f>+'Aggregate Screens'!A91</f>
        <v>202</v>
      </c>
      <c r="C96" t="str">
        <f>+'Aggregate Screens'!B91</f>
        <v>REGIONAL HOSPITAL</v>
      </c>
      <c r="D96" s="10">
        <f>ROUND(+'Aggregate Screens'!L91,0)</f>
        <v>9249376</v>
      </c>
      <c r="E96" s="13">
        <f>ROUND(+'Aggregate Screens'!AN91,0)</f>
        <v>357</v>
      </c>
      <c r="F96" s="11">
        <f t="shared" si="3"/>
        <v>25908.62</v>
      </c>
      <c r="G96" s="10">
        <f>ROUND(+'Aggregate Screens'!L197,0)</f>
        <v>17235525</v>
      </c>
      <c r="H96" s="13">
        <f>ROUND(+'Aggregate Screens'!AN197,0)</f>
        <v>663</v>
      </c>
      <c r="I96" s="11">
        <f t="shared" si="4"/>
        <v>25996.27</v>
      </c>
      <c r="K96" s="12">
        <f t="shared" si="5"/>
        <v>3.3830439444479943E-3</v>
      </c>
    </row>
    <row r="97" spans="2:11" x14ac:dyDescent="0.2">
      <c r="B97">
        <f>+'Aggregate Screens'!A92</f>
        <v>204</v>
      </c>
      <c r="C97" t="str">
        <f>+'Aggregate Screens'!B92</f>
        <v>SEATTLE CANCER CARE ALLIANCE</v>
      </c>
      <c r="D97" s="10">
        <f>ROUND(+'Aggregate Screens'!L92,0)</f>
        <v>406180594</v>
      </c>
      <c r="E97" s="13">
        <f>ROUND(+'Aggregate Screens'!AN92,0)</f>
        <v>14365</v>
      </c>
      <c r="F97" s="11">
        <f t="shared" si="3"/>
        <v>28275.71</v>
      </c>
      <c r="G97" s="10">
        <f>ROUND(+'Aggregate Screens'!L198,0)</f>
        <v>447445427</v>
      </c>
      <c r="H97" s="13">
        <f>ROUND(+'Aggregate Screens'!AN198,0)</f>
        <v>15771</v>
      </c>
      <c r="I97" s="11">
        <f t="shared" si="4"/>
        <v>28371.4</v>
      </c>
      <c r="K97" s="12">
        <f t="shared" si="5"/>
        <v>3.384176736852984E-3</v>
      </c>
    </row>
    <row r="98" spans="2:11" x14ac:dyDescent="0.2">
      <c r="B98">
        <f>+'Aggregate Screens'!A93</f>
        <v>205</v>
      </c>
      <c r="C98" t="str">
        <f>+'Aggregate Screens'!B93</f>
        <v>WENATCHEE VALLEY HOSPITAL</v>
      </c>
      <c r="D98" s="10">
        <f>ROUND(+'Aggregate Screens'!L93,0)</f>
        <v>255881007</v>
      </c>
      <c r="E98" s="13">
        <f>ROUND(+'Aggregate Screens'!AN93,0)</f>
        <v>27379</v>
      </c>
      <c r="F98" s="11">
        <f t="shared" si="3"/>
        <v>9345.89</v>
      </c>
      <c r="G98" s="10">
        <f>ROUND(+'Aggregate Screens'!L199,0)</f>
        <v>258579105</v>
      </c>
      <c r="H98" s="13">
        <f>ROUND(+'Aggregate Screens'!AN199,0)</f>
        <v>24216</v>
      </c>
      <c r="I98" s="11">
        <f t="shared" si="4"/>
        <v>10678.03</v>
      </c>
      <c r="K98" s="12">
        <f t="shared" si="5"/>
        <v>0.14253752184115176</v>
      </c>
    </row>
    <row r="99" spans="2:11" x14ac:dyDescent="0.2">
      <c r="B99">
        <f>+'Aggregate Screens'!A94</f>
        <v>206</v>
      </c>
      <c r="C99" t="str">
        <f>+'Aggregate Screens'!B94</f>
        <v>PEACEHEALTH UNITED GENERAL MEDICAL CENTER</v>
      </c>
      <c r="D99" s="10">
        <f>ROUND(+'Aggregate Screens'!L94,0)</f>
        <v>10015735</v>
      </c>
      <c r="E99" s="13">
        <f>ROUND(+'Aggregate Screens'!AN94,0)</f>
        <v>838</v>
      </c>
      <c r="F99" s="11">
        <f t="shared" si="3"/>
        <v>11951.95</v>
      </c>
      <c r="G99" s="10">
        <f>ROUND(+'Aggregate Screens'!L200,0)</f>
        <v>41210495</v>
      </c>
      <c r="H99" s="13">
        <f>ROUND(+'Aggregate Screens'!AN200,0)</f>
        <v>3056</v>
      </c>
      <c r="I99" s="11">
        <f t="shared" si="4"/>
        <v>13485.11</v>
      </c>
      <c r="K99" s="12">
        <f t="shared" si="5"/>
        <v>0.12827697572362662</v>
      </c>
    </row>
    <row r="100" spans="2:11" x14ac:dyDescent="0.2">
      <c r="B100">
        <f>+'Aggregate Screens'!A95</f>
        <v>207</v>
      </c>
      <c r="C100" t="str">
        <f>+'Aggregate Screens'!B95</f>
        <v>SKAGIT VALLEY HOSPITAL</v>
      </c>
      <c r="D100" s="10">
        <f>ROUND(+'Aggregate Screens'!L95,0)</f>
        <v>263189654</v>
      </c>
      <c r="E100" s="13">
        <f>ROUND(+'Aggregate Screens'!AN95,0)</f>
        <v>21501</v>
      </c>
      <c r="F100" s="11">
        <f t="shared" si="3"/>
        <v>12240.81</v>
      </c>
      <c r="G100" s="10">
        <f>ROUND(+'Aggregate Screens'!L201,0)</f>
        <v>287604055</v>
      </c>
      <c r="H100" s="13">
        <f>ROUND(+'Aggregate Screens'!AN201,0)</f>
        <v>19905</v>
      </c>
      <c r="I100" s="11">
        <f t="shared" si="4"/>
        <v>14448.83</v>
      </c>
      <c r="K100" s="12">
        <f t="shared" si="5"/>
        <v>0.18038185381522953</v>
      </c>
    </row>
    <row r="101" spans="2:11" x14ac:dyDescent="0.2">
      <c r="B101">
        <f>+'Aggregate Screens'!A96</f>
        <v>208</v>
      </c>
      <c r="C101" t="str">
        <f>+'Aggregate Screens'!B96</f>
        <v>LEGACY SALMON CREEK HOSPITAL</v>
      </c>
      <c r="D101" s="10">
        <f>ROUND(+'Aggregate Screens'!L96,0)</f>
        <v>224590230</v>
      </c>
      <c r="E101" s="13">
        <f>ROUND(+'Aggregate Screens'!AN96,0)</f>
        <v>19284</v>
      </c>
      <c r="F101" s="11">
        <f t="shared" si="3"/>
        <v>11646.45</v>
      </c>
      <c r="G101" s="10">
        <f>ROUND(+'Aggregate Screens'!L202,0)</f>
        <v>277127274</v>
      </c>
      <c r="H101" s="13">
        <f>ROUND(+'Aggregate Screens'!AN202,0)</f>
        <v>23709</v>
      </c>
      <c r="I101" s="11">
        <f t="shared" si="4"/>
        <v>11688.7</v>
      </c>
      <c r="K101" s="12">
        <f t="shared" si="5"/>
        <v>3.6277148830758943E-3</v>
      </c>
    </row>
    <row r="102" spans="2:11" x14ac:dyDescent="0.2">
      <c r="B102">
        <f>+'Aggregate Screens'!A97</f>
        <v>209</v>
      </c>
      <c r="C102" t="str">
        <f>+'Aggregate Screens'!B97</f>
        <v>ST ANTHONY HOSPITAL</v>
      </c>
      <c r="D102" s="10">
        <f>ROUND(+'Aggregate Screens'!L97,0)</f>
        <v>113913345</v>
      </c>
      <c r="E102" s="13">
        <f>ROUND(+'Aggregate Screens'!AN97,0)</f>
        <v>9720</v>
      </c>
      <c r="F102" s="11">
        <f t="shared" si="3"/>
        <v>11719.48</v>
      </c>
      <c r="G102" s="10">
        <f>ROUND(+'Aggregate Screens'!L203,0)</f>
        <v>129063444</v>
      </c>
      <c r="H102" s="13">
        <f>ROUND(+'Aggregate Screens'!AN203,0)</f>
        <v>10979</v>
      </c>
      <c r="I102" s="11">
        <f t="shared" si="4"/>
        <v>11755.48</v>
      </c>
      <c r="K102" s="12">
        <f t="shared" si="5"/>
        <v>3.0718086468000116E-3</v>
      </c>
    </row>
    <row r="103" spans="2:11" x14ac:dyDescent="0.2">
      <c r="B103">
        <f>+'Aggregate Screens'!A98</f>
        <v>210</v>
      </c>
      <c r="C103" t="str">
        <f>+'Aggregate Screens'!B98</f>
        <v>SWEDISH MEDICAL CENTER - ISSAQUAH CAMPUS</v>
      </c>
      <c r="D103" s="10">
        <f>ROUND(+'Aggregate Screens'!L98,0)</f>
        <v>152742960</v>
      </c>
      <c r="E103" s="13">
        <f>ROUND(+'Aggregate Screens'!AN98,0)</f>
        <v>9423</v>
      </c>
      <c r="F103" s="11">
        <f t="shared" si="3"/>
        <v>16209.59</v>
      </c>
      <c r="G103" s="10">
        <f>ROUND(+'Aggregate Screens'!L204,0)</f>
        <v>176131397</v>
      </c>
      <c r="H103" s="13">
        <f>ROUND(+'Aggregate Screens'!AN204,0)</f>
        <v>13006</v>
      </c>
      <c r="I103" s="11">
        <f t="shared" si="4"/>
        <v>13542.32</v>
      </c>
      <c r="K103" s="12">
        <f t="shared" si="5"/>
        <v>-0.16454888741788043</v>
      </c>
    </row>
    <row r="104" spans="2:11" x14ac:dyDescent="0.2">
      <c r="B104">
        <f>+'Aggregate Screens'!A99</f>
        <v>211</v>
      </c>
      <c r="C104" t="str">
        <f>+'Aggregate Screens'!B99</f>
        <v>PEACEHEALTH PEACE ISLAND MEDICAL CENTER</v>
      </c>
      <c r="D104" s="10">
        <f>ROUND(+'Aggregate Screens'!L99,0)</f>
        <v>10010514</v>
      </c>
      <c r="E104" s="13">
        <f>ROUND(+'Aggregate Screens'!AN99,0)</f>
        <v>886</v>
      </c>
      <c r="F104" s="11">
        <f t="shared" si="3"/>
        <v>11298.55</v>
      </c>
      <c r="G104" s="10">
        <f>ROUND(+'Aggregate Screens'!L205,0)</f>
        <v>14025052</v>
      </c>
      <c r="H104" s="13">
        <f>ROUND(+'Aggregate Screens'!AN205,0)</f>
        <v>1050</v>
      </c>
      <c r="I104" s="11">
        <f t="shared" si="4"/>
        <v>13357.19</v>
      </c>
      <c r="K104" s="12">
        <f t="shared" si="5"/>
        <v>0.18220391112133871</v>
      </c>
    </row>
    <row r="105" spans="2:11" x14ac:dyDescent="0.2">
      <c r="B105">
        <f>+'Aggregate Screens'!A100</f>
        <v>904</v>
      </c>
      <c r="C105" t="str">
        <f>+'Aggregate Screens'!B100</f>
        <v>BHC FAIRFAX HOSPITAL</v>
      </c>
      <c r="D105" s="10">
        <f>ROUND(+'Aggregate Screens'!L100,0)</f>
        <v>40158602</v>
      </c>
      <c r="E105" s="13">
        <f>ROUND(+'Aggregate Screens'!AN100,0)</f>
        <v>2770</v>
      </c>
      <c r="F105" s="11">
        <f t="shared" si="3"/>
        <v>14497.69</v>
      </c>
      <c r="G105" s="10">
        <f>ROUND(+'Aggregate Screens'!L206,0)</f>
        <v>43155505</v>
      </c>
      <c r="H105" s="13">
        <f>ROUND(+'Aggregate Screens'!AN206,0)</f>
        <v>3639</v>
      </c>
      <c r="I105" s="11">
        <f t="shared" si="4"/>
        <v>11859.17</v>
      </c>
      <c r="K105" s="12">
        <f t="shared" si="5"/>
        <v>-0.18199589037977781</v>
      </c>
    </row>
    <row r="106" spans="2:11" x14ac:dyDescent="0.2">
      <c r="B106">
        <f>+'Aggregate Screens'!A101</f>
        <v>915</v>
      </c>
      <c r="C106" t="str">
        <f>+'Aggregate Screens'!B101</f>
        <v>LOURDES COUNSELING CENTER</v>
      </c>
      <c r="D106" s="10">
        <f>ROUND(+'Aggregate Screens'!L101,0)</f>
        <v>13499150</v>
      </c>
      <c r="E106" s="13">
        <f>ROUND(+'Aggregate Screens'!AN101,0)</f>
        <v>702</v>
      </c>
      <c r="F106" s="11">
        <f t="shared" si="3"/>
        <v>19229.560000000001</v>
      </c>
      <c r="G106" s="10">
        <f>ROUND(+'Aggregate Screens'!L207,0)</f>
        <v>16688652</v>
      </c>
      <c r="H106" s="13">
        <f>ROUND(+'Aggregate Screens'!AN207,0)</f>
        <v>845</v>
      </c>
      <c r="I106" s="11">
        <f t="shared" si="4"/>
        <v>19749.88</v>
      </c>
      <c r="K106" s="12">
        <f t="shared" si="5"/>
        <v>2.7058341428509047E-2</v>
      </c>
    </row>
    <row r="107" spans="2:11" x14ac:dyDescent="0.2">
      <c r="B107">
        <f>+'Aggregate Screens'!A102</f>
        <v>919</v>
      </c>
      <c r="C107" t="str">
        <f>+'Aggregate Screens'!B102</f>
        <v>NAVOS</v>
      </c>
      <c r="D107" s="10">
        <f>ROUND(+'Aggregate Screens'!L102,0)</f>
        <v>12360811</v>
      </c>
      <c r="E107" s="13">
        <f>ROUND(+'Aggregate Screens'!AN102,0)</f>
        <v>688</v>
      </c>
      <c r="F107" s="11">
        <f t="shared" si="3"/>
        <v>17966.3</v>
      </c>
      <c r="G107" s="10">
        <f>ROUND(+'Aggregate Screens'!L208,0)</f>
        <v>11959487</v>
      </c>
      <c r="H107" s="13">
        <f>ROUND(+'Aggregate Screens'!AN208,0)</f>
        <v>568</v>
      </c>
      <c r="I107" s="11">
        <f t="shared" si="4"/>
        <v>21055.43</v>
      </c>
      <c r="K107" s="12">
        <f t="shared" si="5"/>
        <v>0.17194024367844252</v>
      </c>
    </row>
    <row r="108" spans="2:11" x14ac:dyDescent="0.2">
      <c r="B108">
        <f>+'Aggregate Screens'!A103</f>
        <v>921</v>
      </c>
      <c r="C108" t="str">
        <f>+'Aggregate Screens'!B103</f>
        <v>Cascade Behavioral Health</v>
      </c>
      <c r="D108" s="10">
        <f>ROUND(+'Aggregate Screens'!L103,0)</f>
        <v>11569314</v>
      </c>
      <c r="E108" s="13">
        <f>ROUND(+'Aggregate Screens'!AN103,0)</f>
        <v>664</v>
      </c>
      <c r="F108" s="11">
        <f t="shared" si="3"/>
        <v>17423.669999999998</v>
      </c>
      <c r="G108" s="10">
        <f>ROUND(+'Aggregate Screens'!L209,0)</f>
        <v>21443954</v>
      </c>
      <c r="H108" s="13">
        <f>ROUND(+'Aggregate Screens'!AN209,0)</f>
        <v>1144</v>
      </c>
      <c r="I108" s="11">
        <f t="shared" si="4"/>
        <v>18744.72</v>
      </c>
      <c r="K108" s="12">
        <f t="shared" si="5"/>
        <v>7.5819273436652734E-2</v>
      </c>
    </row>
    <row r="109" spans="2:11" x14ac:dyDescent="0.2">
      <c r="B109">
        <f>+'Aggregate Screens'!A104</f>
        <v>922</v>
      </c>
      <c r="C109" t="str">
        <f>+'Aggregate Screens'!B104</f>
        <v>FAIRFAX EVERETT</v>
      </c>
      <c r="D109" s="10">
        <f>ROUND(+'Aggregate Screens'!L104,0)</f>
        <v>1456803</v>
      </c>
      <c r="E109" s="13">
        <f>ROUND(+'Aggregate Screens'!AN104,0)</f>
        <v>113</v>
      </c>
      <c r="F109" s="11">
        <f t="shared" si="3"/>
        <v>12892.06</v>
      </c>
      <c r="G109" s="10">
        <f>ROUND(+'Aggregate Screens'!L210,0)</f>
        <v>8257005</v>
      </c>
      <c r="H109" s="13">
        <f>ROUND(+'Aggregate Screens'!AN210,0)</f>
        <v>401</v>
      </c>
      <c r="I109" s="11">
        <f t="shared" si="4"/>
        <v>20591.03</v>
      </c>
      <c r="K109" s="12">
        <f t="shared" si="5"/>
        <v>0.59718695072781225</v>
      </c>
    </row>
  </sheetData>
  <phoneticPr fontId="0" type="noConversion"/>
  <printOptions horizontalCentered="1" verticalCentered="1" gridLines="1"/>
  <pageMargins left="0" right="0" top="0" bottom="0" header="0" footer="0"/>
  <pageSetup paperSize="5" scale="7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9"/>
  <sheetViews>
    <sheetView topLeftCell="A53" zoomScale="75" workbookViewId="0">
      <selection activeCell="B11" sqref="B11:K109"/>
    </sheetView>
  </sheetViews>
  <sheetFormatPr defaultRowHeight="12" x14ac:dyDescent="0.2"/>
  <cols>
    <col min="1" max="1" width="7.21875" customWidth="1"/>
    <col min="2" max="2" width="6.109375" bestFit="1" customWidth="1"/>
    <col min="3" max="3" width="41.88671875" bestFit="1" customWidth="1"/>
    <col min="4" max="4" width="11.88671875" customWidth="1"/>
    <col min="5" max="5" width="7.88671875" bestFit="1" customWidth="1"/>
    <col min="6" max="6" width="9.88671875" bestFit="1" customWidth="1"/>
    <col min="7" max="7" width="11.88671875" customWidth="1"/>
    <col min="8" max="8" width="7.88671875" bestFit="1" customWidth="1"/>
    <col min="9" max="9" width="9.88671875" bestFit="1" customWidth="1"/>
    <col min="10" max="10" width="2.6640625" customWidth="1"/>
    <col min="11" max="11" width="8.109375" bestFit="1" customWidth="1"/>
  </cols>
  <sheetData>
    <row r="1" spans="1:11" x14ac:dyDescent="0.2">
      <c r="A1" s="9" t="s">
        <v>8</v>
      </c>
      <c r="B1" s="6"/>
      <c r="C1" s="6"/>
      <c r="D1" s="6"/>
      <c r="E1" s="6"/>
      <c r="F1" s="7"/>
      <c r="G1" s="6"/>
      <c r="H1" s="6"/>
      <c r="I1" s="6"/>
    </row>
    <row r="2" spans="1:11" x14ac:dyDescent="0.2">
      <c r="A2" s="4"/>
      <c r="F2" s="2"/>
      <c r="K2" s="5" t="s">
        <v>71</v>
      </c>
    </row>
    <row r="3" spans="1:11" x14ac:dyDescent="0.2">
      <c r="A3" s="4"/>
      <c r="D3" s="3"/>
      <c r="F3" s="2"/>
      <c r="K3">
        <v>7</v>
      </c>
    </row>
    <row r="4" spans="1:11" x14ac:dyDescent="0.2">
      <c r="A4" s="7" t="s">
        <v>0</v>
      </c>
      <c r="B4" s="6"/>
      <c r="C4" s="6"/>
      <c r="D4" s="6"/>
      <c r="E4" s="7"/>
      <c r="F4" s="6"/>
      <c r="G4" s="6"/>
      <c r="H4" s="6"/>
      <c r="I4" s="6"/>
    </row>
    <row r="5" spans="1:11" x14ac:dyDescent="0.2">
      <c r="A5" s="7" t="s">
        <v>56</v>
      </c>
      <c r="B5" s="6"/>
      <c r="C5" s="6"/>
      <c r="D5" s="6"/>
      <c r="E5" s="7"/>
      <c r="F5" s="6"/>
      <c r="G5" s="6"/>
      <c r="H5" s="6"/>
      <c r="I5" s="6"/>
    </row>
    <row r="7" spans="1:11" x14ac:dyDescent="0.2">
      <c r="E7" s="76">
        <f>ROUND(+'Aggregate Screens'!C5,0)</f>
        <v>2014</v>
      </c>
      <c r="F7" s="5">
        <f>+E7</f>
        <v>2014</v>
      </c>
      <c r="G7" s="5"/>
      <c r="H7" s="2">
        <f>+F7+1</f>
        <v>2015</v>
      </c>
      <c r="I7" s="5">
        <f>+H7</f>
        <v>2015</v>
      </c>
    </row>
    <row r="8" spans="1:11" x14ac:dyDescent="0.2">
      <c r="A8" s="5"/>
      <c r="B8" s="5"/>
      <c r="C8" s="5"/>
      <c r="D8" s="2" t="s">
        <v>9</v>
      </c>
      <c r="F8" s="14" t="s">
        <v>182</v>
      </c>
      <c r="G8" s="2" t="s">
        <v>9</v>
      </c>
      <c r="I8" s="14" t="s">
        <v>182</v>
      </c>
      <c r="K8" s="5" t="s">
        <v>21</v>
      </c>
    </row>
    <row r="9" spans="1:11" x14ac:dyDescent="0.2">
      <c r="A9" s="5"/>
      <c r="B9" s="5" t="s">
        <v>51</v>
      </c>
      <c r="C9" s="5" t="s">
        <v>52</v>
      </c>
      <c r="D9" s="2" t="s">
        <v>10</v>
      </c>
      <c r="E9" s="2" t="s">
        <v>3</v>
      </c>
      <c r="F9" s="2" t="s">
        <v>3</v>
      </c>
      <c r="G9" s="2" t="s">
        <v>10</v>
      </c>
      <c r="H9" s="2" t="s">
        <v>3</v>
      </c>
      <c r="I9" s="2" t="s">
        <v>3</v>
      </c>
      <c r="K9" s="5" t="s">
        <v>181</v>
      </c>
    </row>
    <row r="10" spans="1:11" x14ac:dyDescent="0.2">
      <c r="B10">
        <f>+'Aggregate Screens'!A5</f>
        <v>1</v>
      </c>
      <c r="C10" t="str">
        <f>+'Aggregate Screens'!B5</f>
        <v>SWEDISH MEDICAL CENTER - FIRST HILL</v>
      </c>
      <c r="D10" s="10">
        <f>ROUND(+'Aggregate Screens'!AC5-'Aggregate Screens'!M5,0)</f>
        <v>1012005020</v>
      </c>
      <c r="E10" s="13">
        <f>ROUND(+'Aggregate Screens'!AN5,0)</f>
        <v>54386</v>
      </c>
      <c r="F10" s="11">
        <f>IF(D10=0,"",IF(E10=0,"",ROUND(D10/E10,2)))</f>
        <v>18607.82</v>
      </c>
      <c r="G10" s="10">
        <f>ROUND(+'Aggregate Screens'!AC111-'Aggregate Screens'!M111,0)</f>
        <v>1144014364</v>
      </c>
      <c r="H10" s="13">
        <f>ROUND(+'Aggregate Screens'!AN111,0)</f>
        <v>67394</v>
      </c>
      <c r="I10" s="11">
        <f>IF(G10=0,"",IF(H10=0,"",ROUND(G10/H10,2)))</f>
        <v>16975.02</v>
      </c>
      <c r="K10" s="12">
        <f>IF(D10=0,"",IF(E10=0,"",IF(G10=0,"",IF(H10=0,"",+I10/F10-1))))</f>
        <v>-8.7748054312649204E-2</v>
      </c>
    </row>
    <row r="11" spans="1:11" x14ac:dyDescent="0.2">
      <c r="B11">
        <f>+'Aggregate Screens'!A6</f>
        <v>3</v>
      </c>
      <c r="C11" t="str">
        <f>+'Aggregate Screens'!B6</f>
        <v>SWEDISH MEDICAL CENTER - CHERRY HILL</v>
      </c>
      <c r="D11" s="10">
        <f>ROUND(+'Aggregate Screens'!AC6-'Aggregate Screens'!M6,0)</f>
        <v>399670474</v>
      </c>
      <c r="E11" s="13">
        <f>ROUND(+'Aggregate Screens'!AN6,0)</f>
        <v>28590</v>
      </c>
      <c r="F11" s="11">
        <f t="shared" ref="F11:F74" si="0">IF(D11=0,"",IF(E11=0,"",ROUND(D11/E11,2)))</f>
        <v>13979.38</v>
      </c>
      <c r="G11" s="10">
        <f>ROUND(+'Aggregate Screens'!AC112-'Aggregate Screens'!M112,0)</f>
        <v>459332054</v>
      </c>
      <c r="H11" s="13">
        <f>ROUND(+'Aggregate Screens'!AN112,0)</f>
        <v>28638</v>
      </c>
      <c r="I11" s="11">
        <f t="shared" ref="I11:I74" si="1">IF(G11=0,"",IF(H11=0,"",ROUND(G11/H11,2)))</f>
        <v>16039.25</v>
      </c>
      <c r="K11" s="12">
        <f t="shared" ref="K11:K74" si="2">IF(D11=0,"",IF(E11=0,"",IF(G11=0,"",IF(H11=0,"",+I11/F11-1))))</f>
        <v>0.14735059780905879</v>
      </c>
    </row>
    <row r="12" spans="1:11" x14ac:dyDescent="0.2">
      <c r="B12">
        <f>+'Aggregate Screens'!A7</f>
        <v>8</v>
      </c>
      <c r="C12" t="str">
        <f>+'Aggregate Screens'!B7</f>
        <v>KLICKITAT VALLEY HEALTH</v>
      </c>
      <c r="D12" s="10">
        <f>ROUND(+'Aggregate Screens'!AC7-'Aggregate Screens'!M7,0)</f>
        <v>19733523</v>
      </c>
      <c r="E12" s="13">
        <f>ROUND(+'Aggregate Screens'!AN7,0)</f>
        <v>1141</v>
      </c>
      <c r="F12" s="11">
        <f t="shared" si="0"/>
        <v>17294.939999999999</v>
      </c>
      <c r="G12" s="10">
        <f>ROUND(+'Aggregate Screens'!AC113-'Aggregate Screens'!M113,0)</f>
        <v>20799556</v>
      </c>
      <c r="H12" s="13">
        <f>ROUND(+'Aggregate Screens'!AN113,0)</f>
        <v>1089</v>
      </c>
      <c r="I12" s="11">
        <f t="shared" si="1"/>
        <v>19099.68</v>
      </c>
      <c r="K12" s="12">
        <f t="shared" si="2"/>
        <v>0.10435075230096214</v>
      </c>
    </row>
    <row r="13" spans="1:11" x14ac:dyDescent="0.2">
      <c r="B13">
        <f>+'Aggregate Screens'!A8</f>
        <v>10</v>
      </c>
      <c r="C13" t="str">
        <f>+'Aggregate Screens'!B8</f>
        <v>VIRGINIA MASON MEDICAL CENTER</v>
      </c>
      <c r="D13" s="10">
        <f>ROUND(+'Aggregate Screens'!AC8-'Aggregate Screens'!M8,0)</f>
        <v>926625286</v>
      </c>
      <c r="E13" s="13">
        <f>ROUND(+'Aggregate Screens'!AN8,0)</f>
        <v>36445</v>
      </c>
      <c r="F13" s="11">
        <f t="shared" si="0"/>
        <v>25425.31</v>
      </c>
      <c r="G13" s="10">
        <f>ROUND(+'Aggregate Screens'!AC114-'Aggregate Screens'!M114,0)</f>
        <v>985924485</v>
      </c>
      <c r="H13" s="13">
        <f>ROUND(+'Aggregate Screens'!AN114,0)</f>
        <v>67662</v>
      </c>
      <c r="I13" s="11">
        <f t="shared" si="1"/>
        <v>14571.32</v>
      </c>
      <c r="K13" s="12">
        <f t="shared" si="2"/>
        <v>-0.42689705651573184</v>
      </c>
    </row>
    <row r="14" spans="1:11" x14ac:dyDescent="0.2">
      <c r="B14">
        <f>+'Aggregate Screens'!A9</f>
        <v>14</v>
      </c>
      <c r="C14" t="str">
        <f>+'Aggregate Screens'!B9</f>
        <v>SEATTLE CHILDRENS HOSPITAL</v>
      </c>
      <c r="D14" s="10">
        <f>ROUND(+'Aggregate Screens'!AC9-'Aggregate Screens'!M9,0)</f>
        <v>826778971</v>
      </c>
      <c r="E14" s="13">
        <f>ROUND(+'Aggregate Screens'!AN9,0)</f>
        <v>31607</v>
      </c>
      <c r="F14" s="11">
        <f t="shared" si="0"/>
        <v>26158.1</v>
      </c>
      <c r="G14" s="10">
        <f>ROUND(+'Aggregate Screens'!AC115-'Aggregate Screens'!M115,0)</f>
        <v>898685268</v>
      </c>
      <c r="H14" s="13">
        <f>ROUND(+'Aggregate Screens'!AN115,0)</f>
        <v>33789</v>
      </c>
      <c r="I14" s="11">
        <f t="shared" si="1"/>
        <v>26596.98</v>
      </c>
      <c r="K14" s="12">
        <f t="shared" si="2"/>
        <v>1.677797699374195E-2</v>
      </c>
    </row>
    <row r="15" spans="1:11" x14ac:dyDescent="0.2">
      <c r="B15">
        <f>+'Aggregate Screens'!A10</f>
        <v>20</v>
      </c>
      <c r="C15" t="str">
        <f>+'Aggregate Screens'!B10</f>
        <v>GROUP HEALTH CENTRAL HOSPITAL</v>
      </c>
      <c r="D15" s="10">
        <f>ROUND(+'Aggregate Screens'!AC10-'Aggregate Screens'!M10,0)</f>
        <v>40228746</v>
      </c>
      <c r="E15" s="13">
        <f>ROUND(+'Aggregate Screens'!AN10,0)</f>
        <v>980</v>
      </c>
      <c r="F15" s="11">
        <f t="shared" si="0"/>
        <v>41049.74</v>
      </c>
      <c r="G15" s="10">
        <f>ROUND(+'Aggregate Screens'!AC116-'Aggregate Screens'!M116,0)</f>
        <v>23375390</v>
      </c>
      <c r="H15" s="13">
        <f>ROUND(+'Aggregate Screens'!AN116,0)</f>
        <v>570</v>
      </c>
      <c r="I15" s="11">
        <f t="shared" si="1"/>
        <v>41009.46</v>
      </c>
      <c r="K15" s="12">
        <f t="shared" si="2"/>
        <v>-9.8124860230541788E-4</v>
      </c>
    </row>
    <row r="16" spans="1:11" x14ac:dyDescent="0.2">
      <c r="B16">
        <f>+'Aggregate Screens'!A11</f>
        <v>21</v>
      </c>
      <c r="C16" t="str">
        <f>+'Aggregate Screens'!B11</f>
        <v>NEWPORT HOSPITAL AND HEALTH SERVICES</v>
      </c>
      <c r="D16" s="10">
        <f>ROUND(+'Aggregate Screens'!AC11-'Aggregate Screens'!M11,0)</f>
        <v>24700061</v>
      </c>
      <c r="E16" s="13">
        <f>ROUND(+'Aggregate Screens'!AN11,0)</f>
        <v>1785</v>
      </c>
      <c r="F16" s="11">
        <f t="shared" si="0"/>
        <v>13837.57</v>
      </c>
      <c r="G16" s="10">
        <f>ROUND(+'Aggregate Screens'!AC117-'Aggregate Screens'!M117,0)</f>
        <v>26258835</v>
      </c>
      <c r="H16" s="13">
        <f>ROUND(+'Aggregate Screens'!AN117,0)</f>
        <v>2056</v>
      </c>
      <c r="I16" s="11">
        <f t="shared" si="1"/>
        <v>12771.81</v>
      </c>
      <c r="K16" s="12">
        <f t="shared" si="2"/>
        <v>-7.7019303244717063E-2</v>
      </c>
    </row>
    <row r="17" spans="2:11" x14ac:dyDescent="0.2">
      <c r="B17">
        <f>+'Aggregate Screens'!A12</f>
        <v>22</v>
      </c>
      <c r="C17" t="str">
        <f>+'Aggregate Screens'!B12</f>
        <v>LOURDES MEDICAL CENTER</v>
      </c>
      <c r="D17" s="10">
        <f>ROUND(+'Aggregate Screens'!AC12-'Aggregate Screens'!M12,0)</f>
        <v>82695000</v>
      </c>
      <c r="E17" s="13">
        <f>ROUND(+'Aggregate Screens'!AN12,0)</f>
        <v>5451</v>
      </c>
      <c r="F17" s="11">
        <f t="shared" si="0"/>
        <v>15170.61</v>
      </c>
      <c r="G17" s="10">
        <f>ROUND(+'Aggregate Screens'!AC118-'Aggregate Screens'!M118,0)</f>
        <v>88255105</v>
      </c>
      <c r="H17" s="13">
        <f>ROUND(+'Aggregate Screens'!AN118,0)</f>
        <v>5984</v>
      </c>
      <c r="I17" s="11">
        <f t="shared" si="1"/>
        <v>14748.51</v>
      </c>
      <c r="K17" s="12">
        <f t="shared" si="2"/>
        <v>-2.7823535111640263E-2</v>
      </c>
    </row>
    <row r="18" spans="2:11" x14ac:dyDescent="0.2">
      <c r="B18">
        <f>+'Aggregate Screens'!A13</f>
        <v>23</v>
      </c>
      <c r="C18" t="str">
        <f>+'Aggregate Screens'!B13</f>
        <v>THREE RIVERS HOSPITAL</v>
      </c>
      <c r="D18" s="10">
        <f>ROUND(+'Aggregate Screens'!AC13-'Aggregate Screens'!M13,0)</f>
        <v>11916358</v>
      </c>
      <c r="E18" s="13">
        <f>ROUND(+'Aggregate Screens'!AN13,0)</f>
        <v>954</v>
      </c>
      <c r="F18" s="11">
        <f t="shared" si="0"/>
        <v>12490.94</v>
      </c>
      <c r="G18" s="10">
        <f>ROUND(+'Aggregate Screens'!AC119-'Aggregate Screens'!M119,0)</f>
        <v>12343234</v>
      </c>
      <c r="H18" s="13">
        <f>ROUND(+'Aggregate Screens'!AN119,0)</f>
        <v>991</v>
      </c>
      <c r="I18" s="11">
        <f t="shared" si="1"/>
        <v>12455.33</v>
      </c>
      <c r="K18" s="12">
        <f t="shared" si="2"/>
        <v>-2.8508663078999907E-3</v>
      </c>
    </row>
    <row r="19" spans="2:11" x14ac:dyDescent="0.2">
      <c r="B19">
        <f>+'Aggregate Screens'!A14</f>
        <v>26</v>
      </c>
      <c r="C19" t="str">
        <f>+'Aggregate Screens'!B14</f>
        <v>PEACEHEALTH ST JOHN MEDICAL CENTER</v>
      </c>
      <c r="D19" s="10">
        <f>ROUND(+'Aggregate Screens'!AC14-'Aggregate Screens'!M14,0)</f>
        <v>239785684</v>
      </c>
      <c r="E19" s="13">
        <f>ROUND(+'Aggregate Screens'!AN14,0)</f>
        <v>20321</v>
      </c>
      <c r="F19" s="11">
        <f t="shared" si="0"/>
        <v>11799.9</v>
      </c>
      <c r="G19" s="10">
        <f>ROUND(+'Aggregate Screens'!AC120-'Aggregate Screens'!M120,0)</f>
        <v>248538206</v>
      </c>
      <c r="H19" s="13">
        <f>ROUND(+'Aggregate Screens'!AN120,0)</f>
        <v>20706</v>
      </c>
      <c r="I19" s="11">
        <f t="shared" si="1"/>
        <v>12003.2</v>
      </c>
      <c r="K19" s="12">
        <f t="shared" si="2"/>
        <v>1.7228959567453961E-2</v>
      </c>
    </row>
    <row r="20" spans="2:11" x14ac:dyDescent="0.2">
      <c r="B20">
        <f>+'Aggregate Screens'!A15</f>
        <v>29</v>
      </c>
      <c r="C20" t="str">
        <f>+'Aggregate Screens'!B15</f>
        <v>HARBORVIEW MEDICAL CENTER</v>
      </c>
      <c r="D20" s="10">
        <f>ROUND(+'Aggregate Screens'!AC15-'Aggregate Screens'!M15,0)</f>
        <v>748828000</v>
      </c>
      <c r="E20" s="13">
        <f>ROUND(+'Aggregate Screens'!AN15,0)</f>
        <v>43257</v>
      </c>
      <c r="F20" s="11">
        <f t="shared" si="0"/>
        <v>17311.14</v>
      </c>
      <c r="G20" s="10">
        <f>ROUND(+'Aggregate Screens'!AC121-'Aggregate Screens'!M121,0)</f>
        <v>797866505</v>
      </c>
      <c r="H20" s="13">
        <f>ROUND(+'Aggregate Screens'!AN121,0)</f>
        <v>44458</v>
      </c>
      <c r="I20" s="11">
        <f t="shared" si="1"/>
        <v>17946.52</v>
      </c>
      <c r="K20" s="12">
        <f t="shared" si="2"/>
        <v>3.6703533100650887E-2</v>
      </c>
    </row>
    <row r="21" spans="2:11" x14ac:dyDescent="0.2">
      <c r="B21">
        <f>+'Aggregate Screens'!A16</f>
        <v>32</v>
      </c>
      <c r="C21" t="str">
        <f>+'Aggregate Screens'!B16</f>
        <v>ST JOSEPH MEDICAL CENTER</v>
      </c>
      <c r="D21" s="10">
        <f>ROUND(+'Aggregate Screens'!AC16-'Aggregate Screens'!M16,0)</f>
        <v>540064375</v>
      </c>
      <c r="E21" s="13">
        <f>ROUND(+'Aggregate Screens'!AN16,0)</f>
        <v>44012</v>
      </c>
      <c r="F21" s="11">
        <f t="shared" si="0"/>
        <v>12270.84</v>
      </c>
      <c r="G21" s="10">
        <f>ROUND(+'Aggregate Screens'!AC122-'Aggregate Screens'!M122,0)</f>
        <v>555135409</v>
      </c>
      <c r="H21" s="13">
        <f>ROUND(+'Aggregate Screens'!AN122,0)</f>
        <v>45185</v>
      </c>
      <c r="I21" s="11">
        <f t="shared" si="1"/>
        <v>12285.83</v>
      </c>
      <c r="K21" s="12">
        <f t="shared" si="2"/>
        <v>1.2215952616121406E-3</v>
      </c>
    </row>
    <row r="22" spans="2:11" x14ac:dyDescent="0.2">
      <c r="B22">
        <f>+'Aggregate Screens'!A17</f>
        <v>35</v>
      </c>
      <c r="C22" t="str">
        <f>+'Aggregate Screens'!B17</f>
        <v>ST ELIZABETH HOSPITAL</v>
      </c>
      <c r="D22" s="10">
        <f>ROUND(+'Aggregate Screens'!AC17-'Aggregate Screens'!M17,0)</f>
        <v>44213834</v>
      </c>
      <c r="E22" s="13">
        <f>ROUND(+'Aggregate Screens'!AN17,0)</f>
        <v>3194</v>
      </c>
      <c r="F22" s="11">
        <f t="shared" si="0"/>
        <v>13842.78</v>
      </c>
      <c r="G22" s="10">
        <f>ROUND(+'Aggregate Screens'!AC123-'Aggregate Screens'!M123,0)</f>
        <v>43657753</v>
      </c>
      <c r="H22" s="13">
        <f>ROUND(+'Aggregate Screens'!AN123,0)</f>
        <v>3748</v>
      </c>
      <c r="I22" s="11">
        <f t="shared" si="1"/>
        <v>11648.28</v>
      </c>
      <c r="K22" s="12">
        <f t="shared" si="2"/>
        <v>-0.1585302952152674</v>
      </c>
    </row>
    <row r="23" spans="2:11" x14ac:dyDescent="0.2">
      <c r="B23">
        <f>+'Aggregate Screens'!A18</f>
        <v>37</v>
      </c>
      <c r="C23" t="str">
        <f>+'Aggregate Screens'!B18</f>
        <v>DEACONESS HOSPITAL</v>
      </c>
      <c r="D23" s="10">
        <f>ROUND(+'Aggregate Screens'!AC18-'Aggregate Screens'!M18,0)</f>
        <v>249048386</v>
      </c>
      <c r="E23" s="13">
        <f>ROUND(+'Aggregate Screens'!AN18,0)</f>
        <v>24757</v>
      </c>
      <c r="F23" s="11">
        <f t="shared" si="0"/>
        <v>10059.719999999999</v>
      </c>
      <c r="G23" s="10">
        <f>ROUND(+'Aggregate Screens'!AC124-'Aggregate Screens'!M124,0)</f>
        <v>259795766</v>
      </c>
      <c r="H23" s="13">
        <f>ROUND(+'Aggregate Screens'!AN124,0)</f>
        <v>24271</v>
      </c>
      <c r="I23" s="11">
        <f t="shared" si="1"/>
        <v>10703.96</v>
      </c>
      <c r="K23" s="12">
        <f t="shared" si="2"/>
        <v>6.40415438998303E-2</v>
      </c>
    </row>
    <row r="24" spans="2:11" x14ac:dyDescent="0.2">
      <c r="B24">
        <f>+'Aggregate Screens'!A19</f>
        <v>38</v>
      </c>
      <c r="C24" t="str">
        <f>+'Aggregate Screens'!B19</f>
        <v>OLYMPIC MEDICAL CENTER</v>
      </c>
      <c r="D24" s="10">
        <f>ROUND(+'Aggregate Screens'!AC19-'Aggregate Screens'!M19,0)</f>
        <v>141662660</v>
      </c>
      <c r="E24" s="13">
        <f>ROUND(+'Aggregate Screens'!AN19,0)</f>
        <v>15106</v>
      </c>
      <c r="F24" s="11">
        <f t="shared" si="0"/>
        <v>9377.91</v>
      </c>
      <c r="G24" s="10">
        <f>ROUND(+'Aggregate Screens'!AC125-'Aggregate Screens'!M125,0)</f>
        <v>150945606</v>
      </c>
      <c r="H24" s="13">
        <f>ROUND(+'Aggregate Screens'!AN125,0)</f>
        <v>14864</v>
      </c>
      <c r="I24" s="11">
        <f t="shared" si="1"/>
        <v>10155.11</v>
      </c>
      <c r="K24" s="12">
        <f t="shared" si="2"/>
        <v>8.2875608744379159E-2</v>
      </c>
    </row>
    <row r="25" spans="2:11" x14ac:dyDescent="0.2">
      <c r="B25">
        <f>+'Aggregate Screens'!A20</f>
        <v>39</v>
      </c>
      <c r="C25" t="str">
        <f>+'Aggregate Screens'!B20</f>
        <v>TRIOS HEALTH</v>
      </c>
      <c r="D25" s="10">
        <f>ROUND(+'Aggregate Screens'!AC20-'Aggregate Screens'!M20,0)</f>
        <v>167235750</v>
      </c>
      <c r="E25" s="13">
        <f>ROUND(+'Aggregate Screens'!AN20,0)</f>
        <v>14697</v>
      </c>
      <c r="F25" s="11">
        <f t="shared" si="0"/>
        <v>11378.9</v>
      </c>
      <c r="G25" s="10">
        <f>ROUND(+'Aggregate Screens'!AC126-'Aggregate Screens'!M126,0)</f>
        <v>185143354</v>
      </c>
      <c r="H25" s="13">
        <f>ROUND(+'Aggregate Screens'!AN126,0)</f>
        <v>15632</v>
      </c>
      <c r="I25" s="11">
        <f t="shared" si="1"/>
        <v>11843.87</v>
      </c>
      <c r="K25" s="12">
        <f t="shared" si="2"/>
        <v>4.0862473525560494E-2</v>
      </c>
    </row>
    <row r="26" spans="2:11" x14ac:dyDescent="0.2">
      <c r="B26">
        <f>+'Aggregate Screens'!A21</f>
        <v>42</v>
      </c>
      <c r="C26" t="str">
        <f>+'Aggregate Screens'!B21</f>
        <v>SHRINE HOSPITAL SPOKANE</v>
      </c>
      <c r="D26" s="10">
        <f>ROUND(+'Aggregate Screens'!AC21-'Aggregate Screens'!M21,0)</f>
        <v>0</v>
      </c>
      <c r="E26" s="13">
        <f>ROUND(+'Aggregate Screens'!AN21,0)</f>
        <v>0</v>
      </c>
      <c r="F26" s="11" t="str">
        <f t="shared" si="0"/>
        <v/>
      </c>
      <c r="G26" s="10">
        <f>ROUND(+'Aggregate Screens'!AC127-'Aggregate Screens'!M127,0)</f>
        <v>21527396</v>
      </c>
      <c r="H26" s="13">
        <f>ROUND(+'Aggregate Screens'!AN127,0)</f>
        <v>1048</v>
      </c>
      <c r="I26" s="11">
        <f t="shared" si="1"/>
        <v>20541.41</v>
      </c>
      <c r="K26" s="12" t="str">
        <f t="shared" si="2"/>
        <v/>
      </c>
    </row>
    <row r="27" spans="2:11" x14ac:dyDescent="0.2">
      <c r="B27">
        <f>+'Aggregate Screens'!A22</f>
        <v>43</v>
      </c>
      <c r="C27" t="str">
        <f>+'Aggregate Screens'!B22</f>
        <v>WALLA WALLA GENERAL HOSPITAL</v>
      </c>
      <c r="D27" s="10">
        <f>ROUND(+'Aggregate Screens'!AC22-'Aggregate Screens'!M22,0)</f>
        <v>58528461</v>
      </c>
      <c r="E27" s="13">
        <f>ROUND(+'Aggregate Screens'!AN22,0)</f>
        <v>4733</v>
      </c>
      <c r="F27" s="11">
        <f t="shared" si="0"/>
        <v>12366.04</v>
      </c>
      <c r="G27" s="10">
        <f>ROUND(+'Aggregate Screens'!AC128-'Aggregate Screens'!M128,0)</f>
        <v>0</v>
      </c>
      <c r="H27" s="13">
        <f>ROUND(+'Aggregate Screens'!AN128,0)</f>
        <v>0</v>
      </c>
      <c r="I27" s="11" t="str">
        <f t="shared" si="1"/>
        <v/>
      </c>
      <c r="K27" s="12" t="str">
        <f t="shared" si="2"/>
        <v/>
      </c>
    </row>
    <row r="28" spans="2:11" x14ac:dyDescent="0.2">
      <c r="B28">
        <f>+'Aggregate Screens'!A23</f>
        <v>45</v>
      </c>
      <c r="C28" t="str">
        <f>+'Aggregate Screens'!B23</f>
        <v>COLUMBIA BASIN HOSPITAL</v>
      </c>
      <c r="D28" s="10">
        <f>ROUND(+'Aggregate Screens'!AC23-'Aggregate Screens'!M23,0)</f>
        <v>15204927</v>
      </c>
      <c r="E28" s="13">
        <f>ROUND(+'Aggregate Screens'!AN23,0)</f>
        <v>1095</v>
      </c>
      <c r="F28" s="11">
        <f t="shared" si="0"/>
        <v>13885.78</v>
      </c>
      <c r="G28" s="10">
        <f>ROUND(+'Aggregate Screens'!AC129-'Aggregate Screens'!M129,0)</f>
        <v>15695847</v>
      </c>
      <c r="H28" s="13">
        <f>ROUND(+'Aggregate Screens'!AN129,0)</f>
        <v>870</v>
      </c>
      <c r="I28" s="11">
        <f t="shared" si="1"/>
        <v>18041.2</v>
      </c>
      <c r="K28" s="12">
        <f t="shared" si="2"/>
        <v>0.29925722573740909</v>
      </c>
    </row>
    <row r="29" spans="2:11" x14ac:dyDescent="0.2">
      <c r="B29">
        <f>+'Aggregate Screens'!A24</f>
        <v>46</v>
      </c>
      <c r="C29" t="str">
        <f>+'Aggregate Screens'!B24</f>
        <v>PMH MEDICAL CENTER</v>
      </c>
      <c r="D29" s="10">
        <f>ROUND(+'Aggregate Screens'!AC24-'Aggregate Screens'!M24,0)</f>
        <v>0</v>
      </c>
      <c r="E29" s="13">
        <f>ROUND(+'Aggregate Screens'!AN24,0)</f>
        <v>0</v>
      </c>
      <c r="F29" s="11" t="str">
        <f t="shared" si="0"/>
        <v/>
      </c>
      <c r="G29" s="10">
        <f>ROUND(+'Aggregate Screens'!AC130-'Aggregate Screens'!M130,0)</f>
        <v>41528632</v>
      </c>
      <c r="H29" s="13">
        <f>ROUND(+'Aggregate Screens'!AN130,0)</f>
        <v>2267</v>
      </c>
      <c r="I29" s="11">
        <f t="shared" si="1"/>
        <v>18318.759999999998</v>
      </c>
      <c r="K29" s="12" t="str">
        <f t="shared" si="2"/>
        <v/>
      </c>
    </row>
    <row r="30" spans="2:11" x14ac:dyDescent="0.2">
      <c r="B30">
        <f>+'Aggregate Screens'!A25</f>
        <v>50</v>
      </c>
      <c r="C30" t="str">
        <f>+'Aggregate Screens'!B25</f>
        <v>PROVIDENCE ST MARY MEDICAL CENTER</v>
      </c>
      <c r="D30" s="10">
        <f>ROUND(+'Aggregate Screens'!AC25-'Aggregate Screens'!M25,0)</f>
        <v>130722717</v>
      </c>
      <c r="E30" s="13">
        <f>ROUND(+'Aggregate Screens'!AN25,0)</f>
        <v>11987</v>
      </c>
      <c r="F30" s="11">
        <f t="shared" si="0"/>
        <v>10905.37</v>
      </c>
      <c r="G30" s="10">
        <f>ROUND(+'Aggregate Screens'!AC131-'Aggregate Screens'!M131,0)</f>
        <v>159381869</v>
      </c>
      <c r="H30" s="13">
        <f>ROUND(+'Aggregate Screens'!AN131,0)</f>
        <v>13181</v>
      </c>
      <c r="I30" s="11">
        <f t="shared" si="1"/>
        <v>12091.79</v>
      </c>
      <c r="K30" s="12">
        <f t="shared" si="2"/>
        <v>0.10879227389808865</v>
      </c>
    </row>
    <row r="31" spans="2:11" x14ac:dyDescent="0.2">
      <c r="B31">
        <f>+'Aggregate Screens'!A26</f>
        <v>54</v>
      </c>
      <c r="C31" t="str">
        <f>+'Aggregate Screens'!B26</f>
        <v>FORKS COMMUNITY HOSPITAL</v>
      </c>
      <c r="D31" s="10">
        <f>ROUND(+'Aggregate Screens'!AC26-'Aggregate Screens'!M26,0)</f>
        <v>22674413</v>
      </c>
      <c r="E31" s="13">
        <f>ROUND(+'Aggregate Screens'!AN26,0)</f>
        <v>1330</v>
      </c>
      <c r="F31" s="11">
        <f t="shared" si="0"/>
        <v>17048.43</v>
      </c>
      <c r="G31" s="10">
        <f>ROUND(+'Aggregate Screens'!AC132-'Aggregate Screens'!M132,0)</f>
        <v>24435992</v>
      </c>
      <c r="H31" s="13">
        <f>ROUND(+'Aggregate Screens'!AN132,0)</f>
        <v>1304</v>
      </c>
      <c r="I31" s="11">
        <f t="shared" si="1"/>
        <v>18739.259999999998</v>
      </c>
      <c r="K31" s="12">
        <f t="shared" si="2"/>
        <v>9.9178047480031672E-2</v>
      </c>
    </row>
    <row r="32" spans="2:11" x14ac:dyDescent="0.2">
      <c r="B32">
        <f>+'Aggregate Screens'!A27</f>
        <v>56</v>
      </c>
      <c r="C32" t="str">
        <f>+'Aggregate Screens'!B27</f>
        <v>WILLAPA HARBOR HOSPITAL</v>
      </c>
      <c r="D32" s="10">
        <f>ROUND(+'Aggregate Screens'!AC27-'Aggregate Screens'!M27,0)</f>
        <v>17232834</v>
      </c>
      <c r="E32" s="13">
        <f>ROUND(+'Aggregate Screens'!AN27,0)</f>
        <v>1037</v>
      </c>
      <c r="F32" s="11">
        <f t="shared" si="0"/>
        <v>16617.97</v>
      </c>
      <c r="G32" s="10">
        <f>ROUND(+'Aggregate Screens'!AC133-'Aggregate Screens'!M133,0)</f>
        <v>18473639</v>
      </c>
      <c r="H32" s="13">
        <f>ROUND(+'Aggregate Screens'!AN133,0)</f>
        <v>1121</v>
      </c>
      <c r="I32" s="11">
        <f t="shared" si="1"/>
        <v>16479.61</v>
      </c>
      <c r="K32" s="12">
        <f t="shared" si="2"/>
        <v>-8.3259266926104525E-3</v>
      </c>
    </row>
    <row r="33" spans="2:11" x14ac:dyDescent="0.2">
      <c r="B33">
        <f>+'Aggregate Screens'!A28</f>
        <v>58</v>
      </c>
      <c r="C33" t="str">
        <f>+'Aggregate Screens'!B28</f>
        <v>YAKIMA VALLEY MEMORIAL HOSPITAL</v>
      </c>
      <c r="D33" s="10">
        <f>ROUND(+'Aggregate Screens'!AC28-'Aggregate Screens'!M28,0)</f>
        <v>370627166</v>
      </c>
      <c r="E33" s="13">
        <f>ROUND(+'Aggregate Screens'!AN28,0)</f>
        <v>34975</v>
      </c>
      <c r="F33" s="11">
        <f t="shared" si="0"/>
        <v>10596.92</v>
      </c>
      <c r="G33" s="10">
        <f>ROUND(+'Aggregate Screens'!AC134-'Aggregate Screens'!M134,0)</f>
        <v>379607033</v>
      </c>
      <c r="H33" s="13">
        <f>ROUND(+'Aggregate Screens'!AN134,0)</f>
        <v>33577</v>
      </c>
      <c r="I33" s="11">
        <f t="shared" si="1"/>
        <v>11305.57</v>
      </c>
      <c r="K33" s="12">
        <f t="shared" si="2"/>
        <v>6.6873204667016406E-2</v>
      </c>
    </row>
    <row r="34" spans="2:11" x14ac:dyDescent="0.2">
      <c r="B34">
        <f>+'Aggregate Screens'!A29</f>
        <v>63</v>
      </c>
      <c r="C34" t="str">
        <f>+'Aggregate Screens'!B29</f>
        <v>GRAYS HARBOR COMMUNITY HOSPITAL</v>
      </c>
      <c r="D34" s="10">
        <f>ROUND(+'Aggregate Screens'!AC29-'Aggregate Screens'!M29,0)</f>
        <v>100627582</v>
      </c>
      <c r="E34" s="13">
        <f>ROUND(+'Aggregate Screens'!AN29,0)</f>
        <v>10620</v>
      </c>
      <c r="F34" s="11">
        <f t="shared" si="0"/>
        <v>9475.2900000000009</v>
      </c>
      <c r="G34" s="10">
        <f>ROUND(+'Aggregate Screens'!AC135-'Aggregate Screens'!M135,0)</f>
        <v>100049583</v>
      </c>
      <c r="H34" s="13">
        <f>ROUND(+'Aggregate Screens'!AN135,0)</f>
        <v>10489</v>
      </c>
      <c r="I34" s="11">
        <f t="shared" si="1"/>
        <v>9538.52</v>
      </c>
      <c r="K34" s="12">
        <f t="shared" si="2"/>
        <v>6.6731466794156535E-3</v>
      </c>
    </row>
    <row r="35" spans="2:11" x14ac:dyDescent="0.2">
      <c r="B35">
        <f>+'Aggregate Screens'!A30</f>
        <v>78</v>
      </c>
      <c r="C35" t="str">
        <f>+'Aggregate Screens'!B30</f>
        <v>SAMARITAN HEALTHCARE</v>
      </c>
      <c r="D35" s="10">
        <f>ROUND(+'Aggregate Screens'!AC30-'Aggregate Screens'!M30,0)</f>
        <v>63153702</v>
      </c>
      <c r="E35" s="13">
        <f>ROUND(+'Aggregate Screens'!AN30,0)</f>
        <v>5534</v>
      </c>
      <c r="F35" s="11">
        <f t="shared" si="0"/>
        <v>11411.94</v>
      </c>
      <c r="G35" s="10">
        <f>ROUND(+'Aggregate Screens'!AC136-'Aggregate Screens'!M136,0)</f>
        <v>67349062</v>
      </c>
      <c r="H35" s="13">
        <f>ROUND(+'Aggregate Screens'!AN136,0)</f>
        <v>5523</v>
      </c>
      <c r="I35" s="11">
        <f t="shared" si="1"/>
        <v>12194.29</v>
      </c>
      <c r="K35" s="12">
        <f t="shared" si="2"/>
        <v>6.8555390231634705E-2</v>
      </c>
    </row>
    <row r="36" spans="2:11" x14ac:dyDescent="0.2">
      <c r="B36">
        <f>+'Aggregate Screens'!A31</f>
        <v>79</v>
      </c>
      <c r="C36" t="str">
        <f>+'Aggregate Screens'!B31</f>
        <v>OCEAN BEACH HOSPITAL</v>
      </c>
      <c r="D36" s="10">
        <f>ROUND(+'Aggregate Screens'!AC31-'Aggregate Screens'!M31,0)</f>
        <v>20805514</v>
      </c>
      <c r="E36" s="13">
        <f>ROUND(+'Aggregate Screens'!AN31,0)</f>
        <v>5958</v>
      </c>
      <c r="F36" s="11">
        <f t="shared" si="0"/>
        <v>3492.03</v>
      </c>
      <c r="G36" s="10">
        <f>ROUND(+'Aggregate Screens'!AC137-'Aggregate Screens'!M137,0)</f>
        <v>19771739</v>
      </c>
      <c r="H36" s="13">
        <f>ROUND(+'Aggregate Screens'!AN137,0)</f>
        <v>5110</v>
      </c>
      <c r="I36" s="11">
        <f t="shared" si="1"/>
        <v>3869.22</v>
      </c>
      <c r="K36" s="12">
        <f t="shared" si="2"/>
        <v>0.1080145359575948</v>
      </c>
    </row>
    <row r="37" spans="2:11" x14ac:dyDescent="0.2">
      <c r="B37">
        <f>+'Aggregate Screens'!A32</f>
        <v>80</v>
      </c>
      <c r="C37" t="str">
        <f>+'Aggregate Screens'!B32</f>
        <v>ODESSA MEMORIAL HEALTHCARE CENTER</v>
      </c>
      <c r="D37" s="10">
        <f>ROUND(+'Aggregate Screens'!AC32-'Aggregate Screens'!M32,0)</f>
        <v>7597748</v>
      </c>
      <c r="E37" s="13">
        <f>ROUND(+'Aggregate Screens'!AN32,0)</f>
        <v>63</v>
      </c>
      <c r="F37" s="11">
        <f t="shared" si="0"/>
        <v>120599.17</v>
      </c>
      <c r="G37" s="10">
        <f>ROUND(+'Aggregate Screens'!AC138-'Aggregate Screens'!M138,0)</f>
        <v>7419213</v>
      </c>
      <c r="H37" s="13">
        <f>ROUND(+'Aggregate Screens'!AN138,0)</f>
        <v>71</v>
      </c>
      <c r="I37" s="11">
        <f t="shared" si="1"/>
        <v>104495.96</v>
      </c>
      <c r="K37" s="12">
        <f t="shared" si="2"/>
        <v>-0.13352670669292332</v>
      </c>
    </row>
    <row r="38" spans="2:11" x14ac:dyDescent="0.2">
      <c r="B38">
        <f>+'Aggregate Screens'!A33</f>
        <v>81</v>
      </c>
      <c r="C38" t="str">
        <f>+'Aggregate Screens'!B33</f>
        <v>MULTICARE GOOD SAMARITAN</v>
      </c>
      <c r="D38" s="10">
        <f>ROUND(+'Aggregate Screens'!AC33-'Aggregate Screens'!M33,0)</f>
        <v>379036737</v>
      </c>
      <c r="E38" s="13">
        <f>ROUND(+'Aggregate Screens'!AN33,0)</f>
        <v>25027</v>
      </c>
      <c r="F38" s="11">
        <f t="shared" si="0"/>
        <v>15145.11</v>
      </c>
      <c r="G38" s="10">
        <f>ROUND(+'Aggregate Screens'!AC139-'Aggregate Screens'!M139,0)</f>
        <v>407949617</v>
      </c>
      <c r="H38" s="13">
        <f>ROUND(+'Aggregate Screens'!AN139,0)</f>
        <v>31723</v>
      </c>
      <c r="I38" s="11">
        <f t="shared" si="1"/>
        <v>12859.74</v>
      </c>
      <c r="K38" s="12">
        <f t="shared" si="2"/>
        <v>-0.15089821070959542</v>
      </c>
    </row>
    <row r="39" spans="2:11" x14ac:dyDescent="0.2">
      <c r="B39">
        <f>+'Aggregate Screens'!A34</f>
        <v>82</v>
      </c>
      <c r="C39" t="str">
        <f>+'Aggregate Screens'!B34</f>
        <v>GARFIELD COUNTY MEMORIAL HOSPITAL</v>
      </c>
      <c r="D39" s="10">
        <f>ROUND(+'Aggregate Screens'!AC34-'Aggregate Screens'!M34,0)</f>
        <v>6167618</v>
      </c>
      <c r="E39" s="13">
        <f>ROUND(+'Aggregate Screens'!AN34,0)</f>
        <v>137</v>
      </c>
      <c r="F39" s="11">
        <f t="shared" si="0"/>
        <v>45019.11</v>
      </c>
      <c r="G39" s="10">
        <f>ROUND(+'Aggregate Screens'!AC140-'Aggregate Screens'!M140,0)</f>
        <v>0</v>
      </c>
      <c r="H39" s="13">
        <f>ROUND(+'Aggregate Screens'!AN140,0)</f>
        <v>0</v>
      </c>
      <c r="I39" s="11" t="str">
        <f t="shared" si="1"/>
        <v/>
      </c>
      <c r="K39" s="12" t="str">
        <f t="shared" si="2"/>
        <v/>
      </c>
    </row>
    <row r="40" spans="2:11" x14ac:dyDescent="0.2">
      <c r="B40">
        <f>+'Aggregate Screens'!A35</f>
        <v>84</v>
      </c>
      <c r="C40" t="str">
        <f>+'Aggregate Screens'!B35</f>
        <v>PROVIDENCE REGIONAL MEDICAL CENTER EVERETT</v>
      </c>
      <c r="D40" s="10">
        <f>ROUND(+'Aggregate Screens'!AC35-'Aggregate Screens'!M35,0)</f>
        <v>569194819</v>
      </c>
      <c r="E40" s="13">
        <f>ROUND(+'Aggregate Screens'!AN35,0)</f>
        <v>44491</v>
      </c>
      <c r="F40" s="11">
        <f t="shared" si="0"/>
        <v>12793.48</v>
      </c>
      <c r="G40" s="10">
        <f>ROUND(+'Aggregate Screens'!AC141-'Aggregate Screens'!M141,0)</f>
        <v>653624240</v>
      </c>
      <c r="H40" s="13">
        <f>ROUND(+'Aggregate Screens'!AN141,0)</f>
        <v>49341</v>
      </c>
      <c r="I40" s="11">
        <f t="shared" si="1"/>
        <v>13247.08</v>
      </c>
      <c r="K40" s="12">
        <f t="shared" si="2"/>
        <v>3.545556017596474E-2</v>
      </c>
    </row>
    <row r="41" spans="2:11" x14ac:dyDescent="0.2">
      <c r="B41">
        <f>+'Aggregate Screens'!A36</f>
        <v>85</v>
      </c>
      <c r="C41" t="str">
        <f>+'Aggregate Screens'!B36</f>
        <v>JEFFERSON HEALTHCARE</v>
      </c>
      <c r="D41" s="10">
        <f>ROUND(+'Aggregate Screens'!AC36-'Aggregate Screens'!M36,0)</f>
        <v>69096718</v>
      </c>
      <c r="E41" s="13">
        <f>ROUND(+'Aggregate Screens'!AN36,0)</f>
        <v>5349</v>
      </c>
      <c r="F41" s="11">
        <f t="shared" si="0"/>
        <v>12917.69</v>
      </c>
      <c r="G41" s="10">
        <f>ROUND(+'Aggregate Screens'!AC142-'Aggregate Screens'!M142,0)</f>
        <v>73726323</v>
      </c>
      <c r="H41" s="13">
        <f>ROUND(+'Aggregate Screens'!AN142,0)</f>
        <v>5526</v>
      </c>
      <c r="I41" s="11">
        <f t="shared" si="1"/>
        <v>13341.72</v>
      </c>
      <c r="K41" s="12">
        <f t="shared" si="2"/>
        <v>3.282552840329811E-2</v>
      </c>
    </row>
    <row r="42" spans="2:11" x14ac:dyDescent="0.2">
      <c r="B42">
        <f>+'Aggregate Screens'!A37</f>
        <v>96</v>
      </c>
      <c r="C42" t="str">
        <f>+'Aggregate Screens'!B37</f>
        <v>SKYLINE HOSPITAL</v>
      </c>
      <c r="D42" s="10">
        <f>ROUND(+'Aggregate Screens'!AC37-'Aggregate Screens'!M37,0)</f>
        <v>16872232</v>
      </c>
      <c r="E42" s="13">
        <f>ROUND(+'Aggregate Screens'!AN37,0)</f>
        <v>939</v>
      </c>
      <c r="F42" s="11">
        <f t="shared" si="0"/>
        <v>17968.3</v>
      </c>
      <c r="G42" s="10">
        <f>ROUND(+'Aggregate Screens'!AC143-'Aggregate Screens'!M143,0)</f>
        <v>17545577</v>
      </c>
      <c r="H42" s="13">
        <f>ROUND(+'Aggregate Screens'!AN143,0)</f>
        <v>1018</v>
      </c>
      <c r="I42" s="11">
        <f t="shared" si="1"/>
        <v>17235.34</v>
      </c>
      <c r="K42" s="12">
        <f t="shared" si="2"/>
        <v>-4.0791838960836491E-2</v>
      </c>
    </row>
    <row r="43" spans="2:11" x14ac:dyDescent="0.2">
      <c r="B43">
        <f>+'Aggregate Screens'!A38</f>
        <v>102</v>
      </c>
      <c r="C43" t="str">
        <f>+'Aggregate Screens'!B38</f>
        <v>YAKIMA REGIONAL MEDICAL AND CARDIAC CENTER</v>
      </c>
      <c r="D43" s="10">
        <f>ROUND(+'Aggregate Screens'!AC38-'Aggregate Screens'!M38,0)</f>
        <v>103955235</v>
      </c>
      <c r="E43" s="13">
        <f>ROUND(+'Aggregate Screens'!AN38,0)</f>
        <v>11248</v>
      </c>
      <c r="F43" s="11">
        <f t="shared" si="0"/>
        <v>9242.11</v>
      </c>
      <c r="G43" s="10">
        <f>ROUND(+'Aggregate Screens'!AC144-'Aggregate Screens'!M144,0)</f>
        <v>102428087</v>
      </c>
      <c r="H43" s="13">
        <f>ROUND(+'Aggregate Screens'!AN144,0)</f>
        <v>10343</v>
      </c>
      <c r="I43" s="11">
        <f t="shared" si="1"/>
        <v>9903.1299999999992</v>
      </c>
      <c r="K43" s="12">
        <f t="shared" si="2"/>
        <v>7.1522628490680029E-2</v>
      </c>
    </row>
    <row r="44" spans="2:11" x14ac:dyDescent="0.2">
      <c r="B44">
        <f>+'Aggregate Screens'!A39</f>
        <v>104</v>
      </c>
      <c r="C44" t="str">
        <f>+'Aggregate Screens'!B39</f>
        <v>VALLEY GENERAL HOSPITAL</v>
      </c>
      <c r="D44" s="10">
        <f>ROUND(+'Aggregate Screens'!AC39-'Aggregate Screens'!M39,0)</f>
        <v>0</v>
      </c>
      <c r="E44" s="13">
        <f>ROUND(+'Aggregate Screens'!AN39,0)</f>
        <v>0</v>
      </c>
      <c r="F44" s="11" t="str">
        <f t="shared" si="0"/>
        <v/>
      </c>
      <c r="G44" s="10">
        <f>ROUND(+'Aggregate Screens'!AC145-'Aggregate Screens'!M145,0)</f>
        <v>38059351</v>
      </c>
      <c r="H44" s="13">
        <f>ROUND(+'Aggregate Screens'!AN145,0)</f>
        <v>3891</v>
      </c>
      <c r="I44" s="11">
        <f t="shared" si="1"/>
        <v>9781.3799999999992</v>
      </c>
      <c r="K44" s="12" t="str">
        <f t="shared" si="2"/>
        <v/>
      </c>
    </row>
    <row r="45" spans="2:11" x14ac:dyDescent="0.2">
      <c r="B45">
        <f>+'Aggregate Screens'!A40</f>
        <v>106</v>
      </c>
      <c r="C45" t="str">
        <f>+'Aggregate Screens'!B40</f>
        <v>CASCADE VALLEY HOSPITAL</v>
      </c>
      <c r="D45" s="10">
        <f>ROUND(+'Aggregate Screens'!AC40-'Aggregate Screens'!M40,0)</f>
        <v>41080850</v>
      </c>
      <c r="E45" s="13">
        <f>ROUND(+'Aggregate Screens'!AN40,0)</f>
        <v>3954</v>
      </c>
      <c r="F45" s="11">
        <f t="shared" si="0"/>
        <v>10389.69</v>
      </c>
      <c r="G45" s="10">
        <f>ROUND(+'Aggregate Screens'!AC146-'Aggregate Screens'!M146,0)</f>
        <v>49020000</v>
      </c>
      <c r="H45" s="13">
        <f>ROUND(+'Aggregate Screens'!AN146,0)</f>
        <v>4405</v>
      </c>
      <c r="I45" s="11">
        <f t="shared" si="1"/>
        <v>11128.26</v>
      </c>
      <c r="K45" s="12">
        <f t="shared" si="2"/>
        <v>7.1086817797258561E-2</v>
      </c>
    </row>
    <row r="46" spans="2:11" x14ac:dyDescent="0.2">
      <c r="B46">
        <f>+'Aggregate Screens'!A41</f>
        <v>107</v>
      </c>
      <c r="C46" t="str">
        <f>+'Aggregate Screens'!B41</f>
        <v>NORTH VALLEY HOSPITAL</v>
      </c>
      <c r="D46" s="10">
        <f>ROUND(+'Aggregate Screens'!AC41-'Aggregate Screens'!M41,0)</f>
        <v>19435933</v>
      </c>
      <c r="E46" s="13">
        <f>ROUND(+'Aggregate Screens'!AN41,0)</f>
        <v>2386</v>
      </c>
      <c r="F46" s="11">
        <f t="shared" si="0"/>
        <v>8145.82</v>
      </c>
      <c r="G46" s="10">
        <f>ROUND(+'Aggregate Screens'!AC147-'Aggregate Screens'!M147,0)</f>
        <v>19719977</v>
      </c>
      <c r="H46" s="13">
        <f>ROUND(+'Aggregate Screens'!AN147,0)</f>
        <v>1964</v>
      </c>
      <c r="I46" s="11">
        <f t="shared" si="1"/>
        <v>10040.719999999999</v>
      </c>
      <c r="K46" s="12">
        <f t="shared" si="2"/>
        <v>0.23262237564787824</v>
      </c>
    </row>
    <row r="47" spans="2:11" x14ac:dyDescent="0.2">
      <c r="B47">
        <f>+'Aggregate Screens'!A42</f>
        <v>108</v>
      </c>
      <c r="C47" t="str">
        <f>+'Aggregate Screens'!B42</f>
        <v>TRI-STATE MEMORIAL HOSPITAL</v>
      </c>
      <c r="D47" s="10">
        <f>ROUND(+'Aggregate Screens'!AC42-'Aggregate Screens'!M42,0)</f>
        <v>57916240</v>
      </c>
      <c r="E47" s="13">
        <f>ROUND(+'Aggregate Screens'!AN42,0)</f>
        <v>5563</v>
      </c>
      <c r="F47" s="11">
        <f t="shared" si="0"/>
        <v>10410.969999999999</v>
      </c>
      <c r="G47" s="10">
        <f>ROUND(+'Aggregate Screens'!AC148-'Aggregate Screens'!M148,0)</f>
        <v>62903938</v>
      </c>
      <c r="H47" s="13">
        <f>ROUND(+'Aggregate Screens'!AN148,0)</f>
        <v>5524</v>
      </c>
      <c r="I47" s="11">
        <f t="shared" si="1"/>
        <v>11387.39</v>
      </c>
      <c r="K47" s="12">
        <f t="shared" si="2"/>
        <v>9.3787610568467628E-2</v>
      </c>
    </row>
    <row r="48" spans="2:11" x14ac:dyDescent="0.2">
      <c r="B48">
        <f>+'Aggregate Screens'!A43</f>
        <v>111</v>
      </c>
      <c r="C48" t="str">
        <f>+'Aggregate Screens'!B43</f>
        <v>EAST ADAMS RURAL HEALTHCARE</v>
      </c>
      <c r="D48" s="10">
        <f>ROUND(+'Aggregate Screens'!AC43-'Aggregate Screens'!M43,0)</f>
        <v>5149278</v>
      </c>
      <c r="E48" s="13">
        <f>ROUND(+'Aggregate Screens'!AN43,0)</f>
        <v>447</v>
      </c>
      <c r="F48" s="11">
        <f t="shared" si="0"/>
        <v>11519.64</v>
      </c>
      <c r="G48" s="10">
        <f>ROUND(+'Aggregate Screens'!AC149-'Aggregate Screens'!M149,0)</f>
        <v>6832391</v>
      </c>
      <c r="H48" s="13">
        <f>ROUND(+'Aggregate Screens'!AN149,0)</f>
        <v>621</v>
      </c>
      <c r="I48" s="11">
        <f t="shared" si="1"/>
        <v>11002.24</v>
      </c>
      <c r="K48" s="12">
        <f t="shared" si="2"/>
        <v>-4.491459802563269E-2</v>
      </c>
    </row>
    <row r="49" spans="2:11" x14ac:dyDescent="0.2">
      <c r="B49">
        <f>+'Aggregate Screens'!A44</f>
        <v>125</v>
      </c>
      <c r="C49" t="str">
        <f>+'Aggregate Screens'!B44</f>
        <v>OTHELLO COMMUNITY HOSPITAL</v>
      </c>
      <c r="D49" s="10">
        <f>ROUND(+'Aggregate Screens'!AC44-'Aggregate Screens'!M44,0)</f>
        <v>0</v>
      </c>
      <c r="E49" s="13">
        <f>ROUND(+'Aggregate Screens'!AN44,0)</f>
        <v>0</v>
      </c>
      <c r="F49" s="11" t="str">
        <f t="shared" si="0"/>
        <v/>
      </c>
      <c r="G49" s="10">
        <f>ROUND(+'Aggregate Screens'!AC150-'Aggregate Screens'!M150,0)</f>
        <v>0</v>
      </c>
      <c r="H49" s="13">
        <f>ROUND(+'Aggregate Screens'!AN150,0)</f>
        <v>0</v>
      </c>
      <c r="I49" s="11" t="str">
        <f t="shared" si="1"/>
        <v/>
      </c>
      <c r="K49" s="12" t="str">
        <f t="shared" si="2"/>
        <v/>
      </c>
    </row>
    <row r="50" spans="2:11" x14ac:dyDescent="0.2">
      <c r="B50">
        <f>+'Aggregate Screens'!A45</f>
        <v>126</v>
      </c>
      <c r="C50" t="str">
        <f>+'Aggregate Screens'!B45</f>
        <v>HIGHLINE MEDICAL CENTER</v>
      </c>
      <c r="D50" s="10">
        <f>ROUND(+'Aggregate Screens'!AC45-'Aggregate Screens'!M45,0)</f>
        <v>153155679</v>
      </c>
      <c r="E50" s="13">
        <f>ROUND(+'Aggregate Screens'!AN45,0)</f>
        <v>17824</v>
      </c>
      <c r="F50" s="11">
        <f t="shared" si="0"/>
        <v>8592.67</v>
      </c>
      <c r="G50" s="10">
        <f>ROUND(+'Aggregate Screens'!AC151-'Aggregate Screens'!M151,0)</f>
        <v>166327071</v>
      </c>
      <c r="H50" s="13">
        <f>ROUND(+'Aggregate Screens'!AN151,0)</f>
        <v>14611</v>
      </c>
      <c r="I50" s="11">
        <f t="shared" si="1"/>
        <v>11383.69</v>
      </c>
      <c r="K50" s="12">
        <f t="shared" si="2"/>
        <v>0.32481405663198992</v>
      </c>
    </row>
    <row r="51" spans="2:11" x14ac:dyDescent="0.2">
      <c r="B51">
        <f>+'Aggregate Screens'!A46</f>
        <v>128</v>
      </c>
      <c r="C51" t="str">
        <f>+'Aggregate Screens'!B46</f>
        <v>UNIVERSITY OF WASHINGTON MEDICAL CENTER</v>
      </c>
      <c r="D51" s="10">
        <f>ROUND(+'Aggregate Screens'!AC46-'Aggregate Screens'!M46,0)</f>
        <v>909509717</v>
      </c>
      <c r="E51" s="13">
        <f>ROUND(+'Aggregate Screens'!AN46,0)</f>
        <v>53381</v>
      </c>
      <c r="F51" s="11">
        <f t="shared" si="0"/>
        <v>17038.080000000002</v>
      </c>
      <c r="G51" s="10">
        <f>ROUND(+'Aggregate Screens'!AC152-'Aggregate Screens'!M152,0)</f>
        <v>984812546</v>
      </c>
      <c r="H51" s="13">
        <f>ROUND(+'Aggregate Screens'!AN152,0)</f>
        <v>58058</v>
      </c>
      <c r="I51" s="11">
        <f t="shared" si="1"/>
        <v>16962.560000000001</v>
      </c>
      <c r="K51" s="12">
        <f t="shared" si="2"/>
        <v>-4.4324243107204397E-3</v>
      </c>
    </row>
    <row r="52" spans="2:11" x14ac:dyDescent="0.2">
      <c r="B52">
        <f>+'Aggregate Screens'!A47</f>
        <v>129</v>
      </c>
      <c r="C52" t="str">
        <f>+'Aggregate Screens'!B47</f>
        <v>QUINCY VALLEY MEDICAL CENTER</v>
      </c>
      <c r="D52" s="10">
        <f>ROUND(+'Aggregate Screens'!AC47-'Aggregate Screens'!M47,0)</f>
        <v>0</v>
      </c>
      <c r="E52" s="13">
        <f>ROUND(+'Aggregate Screens'!AN47,0)</f>
        <v>0</v>
      </c>
      <c r="F52" s="11" t="str">
        <f t="shared" si="0"/>
        <v/>
      </c>
      <c r="G52" s="10">
        <f>ROUND(+'Aggregate Screens'!AC153-'Aggregate Screens'!M153,0)</f>
        <v>10763668</v>
      </c>
      <c r="H52" s="13">
        <f>ROUND(+'Aggregate Screens'!AN153,0)</f>
        <v>255</v>
      </c>
      <c r="I52" s="11">
        <f t="shared" si="1"/>
        <v>42210.46</v>
      </c>
      <c r="K52" s="12" t="str">
        <f t="shared" si="2"/>
        <v/>
      </c>
    </row>
    <row r="53" spans="2:11" x14ac:dyDescent="0.2">
      <c r="B53">
        <f>+'Aggregate Screens'!A48</f>
        <v>130</v>
      </c>
      <c r="C53" t="str">
        <f>+'Aggregate Screens'!B48</f>
        <v>UW MEDICINE/NORTHWEST HOSPITAL</v>
      </c>
      <c r="D53" s="10">
        <f>ROUND(+'Aggregate Screens'!AC48-'Aggregate Screens'!M48,0)</f>
        <v>279449435</v>
      </c>
      <c r="E53" s="13">
        <f>ROUND(+'Aggregate Screens'!AN48,0)</f>
        <v>23240</v>
      </c>
      <c r="F53" s="11">
        <f t="shared" si="0"/>
        <v>12024.5</v>
      </c>
      <c r="G53" s="10">
        <f>ROUND(+'Aggregate Screens'!AC154-'Aggregate Screens'!M154,0)</f>
        <v>327111000</v>
      </c>
      <c r="H53" s="13">
        <f>ROUND(+'Aggregate Screens'!AN154,0)</f>
        <v>24110</v>
      </c>
      <c r="I53" s="11">
        <f t="shared" si="1"/>
        <v>13567.44</v>
      </c>
      <c r="K53" s="12">
        <f t="shared" si="2"/>
        <v>0.12831635411035802</v>
      </c>
    </row>
    <row r="54" spans="2:11" x14ac:dyDescent="0.2">
      <c r="B54">
        <f>+'Aggregate Screens'!A49</f>
        <v>131</v>
      </c>
      <c r="C54" t="str">
        <f>+'Aggregate Screens'!B49</f>
        <v>OVERLAKE HOSPITAL MEDICAL CENTER</v>
      </c>
      <c r="D54" s="10">
        <f>ROUND(+'Aggregate Screens'!AC49-'Aggregate Screens'!M49,0)</f>
        <v>405015224</v>
      </c>
      <c r="E54" s="13">
        <f>ROUND(+'Aggregate Screens'!AN49,0)</f>
        <v>34509</v>
      </c>
      <c r="F54" s="11">
        <f t="shared" si="0"/>
        <v>11736.51</v>
      </c>
      <c r="G54" s="10">
        <f>ROUND(+'Aggregate Screens'!AC155-'Aggregate Screens'!M155,0)</f>
        <v>453280349</v>
      </c>
      <c r="H54" s="13">
        <f>ROUND(+'Aggregate Screens'!AN155,0)</f>
        <v>34703</v>
      </c>
      <c r="I54" s="11">
        <f t="shared" si="1"/>
        <v>13061.71</v>
      </c>
      <c r="K54" s="12">
        <f t="shared" si="2"/>
        <v>0.11291261201157754</v>
      </c>
    </row>
    <row r="55" spans="2:11" x14ac:dyDescent="0.2">
      <c r="B55">
        <f>+'Aggregate Screens'!A50</f>
        <v>132</v>
      </c>
      <c r="C55" t="str">
        <f>+'Aggregate Screens'!B50</f>
        <v>ST CLARE HOSPITAL</v>
      </c>
      <c r="D55" s="10">
        <f>ROUND(+'Aggregate Screens'!AC50-'Aggregate Screens'!M50,0)</f>
        <v>124669471</v>
      </c>
      <c r="E55" s="13">
        <f>ROUND(+'Aggregate Screens'!AN50,0)</f>
        <v>12480</v>
      </c>
      <c r="F55" s="11">
        <f t="shared" si="0"/>
        <v>9989.5400000000009</v>
      </c>
      <c r="G55" s="10">
        <f>ROUND(+'Aggregate Screens'!AC156-'Aggregate Screens'!M156,0)</f>
        <v>125046100</v>
      </c>
      <c r="H55" s="13">
        <f>ROUND(+'Aggregate Screens'!AN156,0)</f>
        <v>13193</v>
      </c>
      <c r="I55" s="11">
        <f t="shared" si="1"/>
        <v>9478.2199999999993</v>
      </c>
      <c r="K55" s="12">
        <f t="shared" si="2"/>
        <v>-5.118554007491849E-2</v>
      </c>
    </row>
    <row r="56" spans="2:11" x14ac:dyDescent="0.2">
      <c r="B56">
        <f>+'Aggregate Screens'!A51</f>
        <v>134</v>
      </c>
      <c r="C56" t="str">
        <f>+'Aggregate Screens'!B51</f>
        <v>ISLAND HOSPITAL</v>
      </c>
      <c r="D56" s="10">
        <f>ROUND(+'Aggregate Screens'!AC51-'Aggregate Screens'!M51,0)</f>
        <v>83189087</v>
      </c>
      <c r="E56" s="13">
        <f>ROUND(+'Aggregate Screens'!AN51,0)</f>
        <v>9374</v>
      </c>
      <c r="F56" s="11">
        <f t="shared" si="0"/>
        <v>8874.4500000000007</v>
      </c>
      <c r="G56" s="10">
        <f>ROUND(+'Aggregate Screens'!AC157-'Aggregate Screens'!M157,0)</f>
        <v>93771382</v>
      </c>
      <c r="H56" s="13">
        <f>ROUND(+'Aggregate Screens'!AN157,0)</f>
        <v>10503</v>
      </c>
      <c r="I56" s="11">
        <f t="shared" si="1"/>
        <v>8928.06</v>
      </c>
      <c r="K56" s="12">
        <f t="shared" si="2"/>
        <v>6.0409377482546489E-3</v>
      </c>
    </row>
    <row r="57" spans="2:11" x14ac:dyDescent="0.2">
      <c r="B57">
        <f>+'Aggregate Screens'!A52</f>
        <v>137</v>
      </c>
      <c r="C57" t="str">
        <f>+'Aggregate Screens'!B52</f>
        <v>LINCOLN HOSPITAL</v>
      </c>
      <c r="D57" s="10">
        <f>ROUND(+'Aggregate Screens'!AC52-'Aggregate Screens'!M52,0)</f>
        <v>20376420</v>
      </c>
      <c r="E57" s="13">
        <f>ROUND(+'Aggregate Screens'!AN52,0)</f>
        <v>1159</v>
      </c>
      <c r="F57" s="11">
        <f t="shared" si="0"/>
        <v>17581.04</v>
      </c>
      <c r="G57" s="10">
        <f>ROUND(+'Aggregate Screens'!AC158-'Aggregate Screens'!M158,0)</f>
        <v>21447711</v>
      </c>
      <c r="H57" s="13">
        <f>ROUND(+'Aggregate Screens'!AN158,0)</f>
        <v>1112</v>
      </c>
      <c r="I57" s="11">
        <f t="shared" si="1"/>
        <v>19287.509999999998</v>
      </c>
      <c r="K57" s="12">
        <f t="shared" si="2"/>
        <v>9.7063086142799238E-2</v>
      </c>
    </row>
    <row r="58" spans="2:11" x14ac:dyDescent="0.2">
      <c r="B58">
        <f>+'Aggregate Screens'!A53</f>
        <v>138</v>
      </c>
      <c r="C58" t="str">
        <f>+'Aggregate Screens'!B53</f>
        <v>SWEDISH EDMONDS</v>
      </c>
      <c r="D58" s="10">
        <f>ROUND(+'Aggregate Screens'!AC53-'Aggregate Screens'!M53,0)</f>
        <v>183622714</v>
      </c>
      <c r="E58" s="13">
        <f>ROUND(+'Aggregate Screens'!AN53,0)</f>
        <v>13638</v>
      </c>
      <c r="F58" s="11">
        <f t="shared" si="0"/>
        <v>13464.05</v>
      </c>
      <c r="G58" s="10">
        <f>ROUND(+'Aggregate Screens'!AC159-'Aggregate Screens'!M159,0)</f>
        <v>244130861</v>
      </c>
      <c r="H58" s="13">
        <f>ROUND(+'Aggregate Screens'!AN159,0)</f>
        <v>16770</v>
      </c>
      <c r="I58" s="11">
        <f t="shared" si="1"/>
        <v>14557.59</v>
      </c>
      <c r="K58" s="12">
        <f t="shared" si="2"/>
        <v>8.1219246809095313E-2</v>
      </c>
    </row>
    <row r="59" spans="2:11" x14ac:dyDescent="0.2">
      <c r="B59">
        <f>+'Aggregate Screens'!A54</f>
        <v>139</v>
      </c>
      <c r="C59" t="str">
        <f>+'Aggregate Screens'!B54</f>
        <v>PROVIDENCE HOLY FAMILY HOSPITAL</v>
      </c>
      <c r="D59" s="10">
        <f>ROUND(+'Aggregate Screens'!AC54-'Aggregate Screens'!M54,0)</f>
        <v>180692122</v>
      </c>
      <c r="E59" s="13">
        <f>ROUND(+'Aggregate Screens'!AN54,0)</f>
        <v>19071</v>
      </c>
      <c r="F59" s="11">
        <f t="shared" si="0"/>
        <v>9474.7099999999991</v>
      </c>
      <c r="G59" s="10">
        <f>ROUND(+'Aggregate Screens'!AC160-'Aggregate Screens'!M160,0)</f>
        <v>198868691</v>
      </c>
      <c r="H59" s="13">
        <f>ROUND(+'Aggregate Screens'!AN160,0)</f>
        <v>18114</v>
      </c>
      <c r="I59" s="11">
        <f t="shared" si="1"/>
        <v>10978.73</v>
      </c>
      <c r="K59" s="12">
        <f t="shared" si="2"/>
        <v>0.15874047860040053</v>
      </c>
    </row>
    <row r="60" spans="2:11" x14ac:dyDescent="0.2">
      <c r="B60">
        <f>+'Aggregate Screens'!A55</f>
        <v>140</v>
      </c>
      <c r="C60" t="str">
        <f>+'Aggregate Screens'!B55</f>
        <v>KITTITAS VALLEY HEALTHCARE</v>
      </c>
      <c r="D60" s="10">
        <f>ROUND(+'Aggregate Screens'!AC55-'Aggregate Screens'!M55,0)</f>
        <v>63390163</v>
      </c>
      <c r="E60" s="13">
        <f>ROUND(+'Aggregate Screens'!AN55,0)</f>
        <v>5359</v>
      </c>
      <c r="F60" s="11">
        <f t="shared" si="0"/>
        <v>11828.73</v>
      </c>
      <c r="G60" s="10">
        <f>ROUND(+'Aggregate Screens'!AC161-'Aggregate Screens'!M161,0)</f>
        <v>64496763</v>
      </c>
      <c r="H60" s="13">
        <f>ROUND(+'Aggregate Screens'!AN161,0)</f>
        <v>5367</v>
      </c>
      <c r="I60" s="11">
        <f t="shared" si="1"/>
        <v>12017.28</v>
      </c>
      <c r="K60" s="12">
        <f t="shared" si="2"/>
        <v>1.5940003702848982E-2</v>
      </c>
    </row>
    <row r="61" spans="2:11" x14ac:dyDescent="0.2">
      <c r="B61">
        <f>+'Aggregate Screens'!A56</f>
        <v>141</v>
      </c>
      <c r="C61" t="str">
        <f>+'Aggregate Screens'!B56</f>
        <v>DAYTON GENERAL HOSPITAL</v>
      </c>
      <c r="D61" s="10">
        <f>ROUND(+'Aggregate Screens'!AC56-'Aggregate Screens'!M56,0)</f>
        <v>0</v>
      </c>
      <c r="E61" s="13">
        <f>ROUND(+'Aggregate Screens'!AN56,0)</f>
        <v>0</v>
      </c>
      <c r="F61" s="11" t="str">
        <f t="shared" si="0"/>
        <v/>
      </c>
      <c r="G61" s="10">
        <f>ROUND(+'Aggregate Screens'!AC162-'Aggregate Screens'!M162,0)</f>
        <v>13062598</v>
      </c>
      <c r="H61" s="13">
        <f>ROUND(+'Aggregate Screens'!AN162,0)</f>
        <v>579</v>
      </c>
      <c r="I61" s="11">
        <f t="shared" si="1"/>
        <v>22560.62</v>
      </c>
      <c r="K61" s="12" t="str">
        <f t="shared" si="2"/>
        <v/>
      </c>
    </row>
    <row r="62" spans="2:11" x14ac:dyDescent="0.2">
      <c r="B62">
        <f>+'Aggregate Screens'!A57</f>
        <v>142</v>
      </c>
      <c r="C62" t="str">
        <f>+'Aggregate Screens'!B57</f>
        <v>HARRISON MEDICAL CENTER</v>
      </c>
      <c r="D62" s="10">
        <f>ROUND(+'Aggregate Screens'!AC57-'Aggregate Screens'!M57,0)</f>
        <v>373409446</v>
      </c>
      <c r="E62" s="13">
        <f>ROUND(+'Aggregate Screens'!AN57,0)</f>
        <v>29528</v>
      </c>
      <c r="F62" s="11">
        <f t="shared" si="0"/>
        <v>12645.94</v>
      </c>
      <c r="G62" s="10">
        <f>ROUND(+'Aggregate Screens'!AC163-'Aggregate Screens'!M163,0)</f>
        <v>402406687</v>
      </c>
      <c r="H62" s="13">
        <f>ROUND(+'Aggregate Screens'!AN163,0)</f>
        <v>30421</v>
      </c>
      <c r="I62" s="11">
        <f t="shared" si="1"/>
        <v>13227.92</v>
      </c>
      <c r="K62" s="12">
        <f t="shared" si="2"/>
        <v>4.6021094517291639E-2</v>
      </c>
    </row>
    <row r="63" spans="2:11" x14ac:dyDescent="0.2">
      <c r="B63">
        <f>+'Aggregate Screens'!A58</f>
        <v>145</v>
      </c>
      <c r="C63" t="str">
        <f>+'Aggregate Screens'!B58</f>
        <v>PEACEHEALTH ST JOSEPH HOSPITAL</v>
      </c>
      <c r="D63" s="10">
        <f>ROUND(+'Aggregate Screens'!AC58-'Aggregate Screens'!M58,0)</f>
        <v>408743026</v>
      </c>
      <c r="E63" s="13">
        <f>ROUND(+'Aggregate Screens'!AN58,0)</f>
        <v>30721</v>
      </c>
      <c r="F63" s="11">
        <f t="shared" si="0"/>
        <v>13305</v>
      </c>
      <c r="G63" s="10">
        <f>ROUND(+'Aggregate Screens'!AC164-'Aggregate Screens'!M164,0)</f>
        <v>451030472</v>
      </c>
      <c r="H63" s="13">
        <f>ROUND(+'Aggregate Screens'!AN164,0)</f>
        <v>33079</v>
      </c>
      <c r="I63" s="11">
        <f t="shared" si="1"/>
        <v>13634.95</v>
      </c>
      <c r="K63" s="12">
        <f t="shared" si="2"/>
        <v>2.4798947763998491E-2</v>
      </c>
    </row>
    <row r="64" spans="2:11" x14ac:dyDescent="0.2">
      <c r="B64">
        <f>+'Aggregate Screens'!A59</f>
        <v>147</v>
      </c>
      <c r="C64" t="str">
        <f>+'Aggregate Screens'!B59</f>
        <v>MID VALLEY HOSPITAL</v>
      </c>
      <c r="D64" s="10">
        <f>ROUND(+'Aggregate Screens'!AC59-'Aggregate Screens'!M59,0)</f>
        <v>29558530</v>
      </c>
      <c r="E64" s="13">
        <f>ROUND(+'Aggregate Screens'!AN59,0)</f>
        <v>2618</v>
      </c>
      <c r="F64" s="11">
        <f t="shared" si="0"/>
        <v>11290.5</v>
      </c>
      <c r="G64" s="10">
        <f>ROUND(+'Aggregate Screens'!AC165-'Aggregate Screens'!M165,0)</f>
        <v>30427366</v>
      </c>
      <c r="H64" s="13">
        <f>ROUND(+'Aggregate Screens'!AN165,0)</f>
        <v>2786</v>
      </c>
      <c r="I64" s="11">
        <f t="shared" si="1"/>
        <v>10921.52</v>
      </c>
      <c r="K64" s="12">
        <f t="shared" si="2"/>
        <v>-3.268057216243736E-2</v>
      </c>
    </row>
    <row r="65" spans="2:11" x14ac:dyDescent="0.2">
      <c r="B65">
        <f>+'Aggregate Screens'!A60</f>
        <v>148</v>
      </c>
      <c r="C65" t="str">
        <f>+'Aggregate Screens'!B60</f>
        <v>KINDRED HOSPITAL SEATTLE - NORTHGATE</v>
      </c>
      <c r="D65" s="10">
        <f>ROUND(+'Aggregate Screens'!AC60-'Aggregate Screens'!M60,0)</f>
        <v>36174179</v>
      </c>
      <c r="E65" s="13">
        <f>ROUND(+'Aggregate Screens'!AN60,0)</f>
        <v>1126</v>
      </c>
      <c r="F65" s="11">
        <f t="shared" si="0"/>
        <v>32126.27</v>
      </c>
      <c r="G65" s="10">
        <f>ROUND(+'Aggregate Screens'!AC166-'Aggregate Screens'!M166,0)</f>
        <v>40171134</v>
      </c>
      <c r="H65" s="13">
        <f>ROUND(+'Aggregate Screens'!AN166,0)</f>
        <v>1271</v>
      </c>
      <c r="I65" s="11">
        <f t="shared" si="1"/>
        <v>31605.93</v>
      </c>
      <c r="K65" s="12">
        <f t="shared" si="2"/>
        <v>-1.6196713779719873E-2</v>
      </c>
    </row>
    <row r="66" spans="2:11" x14ac:dyDescent="0.2">
      <c r="B66">
        <f>+'Aggregate Screens'!A61</f>
        <v>150</v>
      </c>
      <c r="C66" t="str">
        <f>+'Aggregate Screens'!B61</f>
        <v>COULEE MEDICAL CENTER</v>
      </c>
      <c r="D66" s="10">
        <f>ROUND(+'Aggregate Screens'!AC61-'Aggregate Screens'!M61,0)</f>
        <v>23037545</v>
      </c>
      <c r="E66" s="13">
        <f>ROUND(+'Aggregate Screens'!AN61,0)</f>
        <v>1247</v>
      </c>
      <c r="F66" s="11">
        <f t="shared" si="0"/>
        <v>18474.37</v>
      </c>
      <c r="G66" s="10">
        <f>ROUND(+'Aggregate Screens'!AC167-'Aggregate Screens'!M167,0)</f>
        <v>23782539</v>
      </c>
      <c r="H66" s="13">
        <f>ROUND(+'Aggregate Screens'!AN167,0)</f>
        <v>1232</v>
      </c>
      <c r="I66" s="11">
        <f t="shared" si="1"/>
        <v>19304.009999999998</v>
      </c>
      <c r="K66" s="12">
        <f t="shared" si="2"/>
        <v>4.4907620665819659E-2</v>
      </c>
    </row>
    <row r="67" spans="2:11" x14ac:dyDescent="0.2">
      <c r="B67">
        <f>+'Aggregate Screens'!A62</f>
        <v>152</v>
      </c>
      <c r="C67" t="str">
        <f>+'Aggregate Screens'!B62</f>
        <v>MASON GENERAL HOSPITAL</v>
      </c>
      <c r="D67" s="10">
        <f>ROUND(+'Aggregate Screens'!AC62-'Aggregate Screens'!M62,0)</f>
        <v>75891521</v>
      </c>
      <c r="E67" s="13">
        <f>ROUND(+'Aggregate Screens'!AN62,0)</f>
        <v>4594</v>
      </c>
      <c r="F67" s="11">
        <f t="shared" si="0"/>
        <v>16519.7</v>
      </c>
      <c r="G67" s="10">
        <f>ROUND(+'Aggregate Screens'!AC168-'Aggregate Screens'!M168,0)</f>
        <v>80483981</v>
      </c>
      <c r="H67" s="13">
        <f>ROUND(+'Aggregate Screens'!AN168,0)</f>
        <v>4806</v>
      </c>
      <c r="I67" s="11">
        <f t="shared" si="1"/>
        <v>16746.560000000001</v>
      </c>
      <c r="K67" s="12">
        <f t="shared" si="2"/>
        <v>1.373269490366047E-2</v>
      </c>
    </row>
    <row r="68" spans="2:11" x14ac:dyDescent="0.2">
      <c r="B68">
        <f>+'Aggregate Screens'!A63</f>
        <v>153</v>
      </c>
      <c r="C68" t="str">
        <f>+'Aggregate Screens'!B63</f>
        <v>WHITMAN HOSPITAL AND MEDICAL CENTER</v>
      </c>
      <c r="D68" s="10">
        <f>ROUND(+'Aggregate Screens'!AC63-'Aggregate Screens'!M63,0)</f>
        <v>23082842</v>
      </c>
      <c r="E68" s="13">
        <f>ROUND(+'Aggregate Screens'!AN63,0)</f>
        <v>1291</v>
      </c>
      <c r="F68" s="11">
        <f t="shared" si="0"/>
        <v>17879.82</v>
      </c>
      <c r="G68" s="10">
        <f>ROUND(+'Aggregate Screens'!AC169-'Aggregate Screens'!M169,0)</f>
        <v>24111472</v>
      </c>
      <c r="H68" s="13">
        <f>ROUND(+'Aggregate Screens'!AN169,0)</f>
        <v>1373</v>
      </c>
      <c r="I68" s="11">
        <f t="shared" si="1"/>
        <v>17561.16</v>
      </c>
      <c r="K68" s="12">
        <f t="shared" si="2"/>
        <v>-1.7822327070406763E-2</v>
      </c>
    </row>
    <row r="69" spans="2:11" x14ac:dyDescent="0.2">
      <c r="B69">
        <f>+'Aggregate Screens'!A64</f>
        <v>155</v>
      </c>
      <c r="C69" t="str">
        <f>+'Aggregate Screens'!B64</f>
        <v>UW MEDICINE/VALLEY MEDICAL CENTER</v>
      </c>
      <c r="D69" s="10">
        <f>ROUND(+'Aggregate Screens'!AC64-'Aggregate Screens'!M64,0)</f>
        <v>435722010</v>
      </c>
      <c r="E69" s="13">
        <f>ROUND(+'Aggregate Screens'!AN64,0)</f>
        <v>40555</v>
      </c>
      <c r="F69" s="11">
        <f t="shared" si="0"/>
        <v>10743.98</v>
      </c>
      <c r="G69" s="10">
        <f>ROUND(+'Aggregate Screens'!AC170-'Aggregate Screens'!M170,0)</f>
        <v>466890214</v>
      </c>
      <c r="H69" s="13">
        <f>ROUND(+'Aggregate Screens'!AN170,0)</f>
        <v>42810</v>
      </c>
      <c r="I69" s="11">
        <f t="shared" si="1"/>
        <v>10906.1</v>
      </c>
      <c r="K69" s="12">
        <f t="shared" si="2"/>
        <v>1.5089380285518095E-2</v>
      </c>
    </row>
    <row r="70" spans="2:11" x14ac:dyDescent="0.2">
      <c r="B70">
        <f>+'Aggregate Screens'!A65</f>
        <v>156</v>
      </c>
      <c r="C70" t="str">
        <f>+'Aggregate Screens'!B65</f>
        <v>WHIDBEY GENERAL HOSPITAL</v>
      </c>
      <c r="D70" s="10">
        <f>ROUND(+'Aggregate Screens'!AC65-'Aggregate Screens'!M65,0)</f>
        <v>94459741</v>
      </c>
      <c r="E70" s="13">
        <f>ROUND(+'Aggregate Screens'!AN65,0)</f>
        <v>8340</v>
      </c>
      <c r="F70" s="11">
        <f t="shared" si="0"/>
        <v>11326.11</v>
      </c>
      <c r="G70" s="10">
        <f>ROUND(+'Aggregate Screens'!AC171-'Aggregate Screens'!M171,0)</f>
        <v>98273046</v>
      </c>
      <c r="H70" s="13">
        <f>ROUND(+'Aggregate Screens'!AN171,0)</f>
        <v>7772</v>
      </c>
      <c r="I70" s="11">
        <f t="shared" si="1"/>
        <v>12644.5</v>
      </c>
      <c r="K70" s="12">
        <f t="shared" si="2"/>
        <v>0.11640271902709753</v>
      </c>
    </row>
    <row r="71" spans="2:11" x14ac:dyDescent="0.2">
      <c r="B71">
        <f>+'Aggregate Screens'!A66</f>
        <v>157</v>
      </c>
      <c r="C71" t="str">
        <f>+'Aggregate Screens'!B66</f>
        <v>ST LUKES REHABILIATION INSTITUTE</v>
      </c>
      <c r="D71" s="10">
        <f>ROUND(+'Aggregate Screens'!AC66-'Aggregate Screens'!M66,0)</f>
        <v>37135477</v>
      </c>
      <c r="E71" s="13">
        <f>ROUND(+'Aggregate Screens'!AN66,0)</f>
        <v>2506</v>
      </c>
      <c r="F71" s="11">
        <f t="shared" si="0"/>
        <v>14818.63</v>
      </c>
      <c r="G71" s="10">
        <f>ROUND(+'Aggregate Screens'!AC172-'Aggregate Screens'!M172,0)</f>
        <v>37925311</v>
      </c>
      <c r="H71" s="13">
        <f>ROUND(+'Aggregate Screens'!AN172,0)</f>
        <v>2238</v>
      </c>
      <c r="I71" s="11">
        <f t="shared" si="1"/>
        <v>16946.07</v>
      </c>
      <c r="K71" s="12">
        <f t="shared" si="2"/>
        <v>0.14356522836456542</v>
      </c>
    </row>
    <row r="72" spans="2:11" x14ac:dyDescent="0.2">
      <c r="B72">
        <f>+'Aggregate Screens'!A67</f>
        <v>158</v>
      </c>
      <c r="C72" t="str">
        <f>+'Aggregate Screens'!B67</f>
        <v>CASCADE MEDICAL CENTER</v>
      </c>
      <c r="D72" s="10">
        <f>ROUND(+'Aggregate Screens'!AC67-'Aggregate Screens'!M67,0)</f>
        <v>13074079</v>
      </c>
      <c r="E72" s="13">
        <f>ROUND(+'Aggregate Screens'!AN67,0)</f>
        <v>453</v>
      </c>
      <c r="F72" s="11">
        <f t="shared" si="0"/>
        <v>28861.1</v>
      </c>
      <c r="G72" s="10">
        <f>ROUND(+'Aggregate Screens'!AC173-'Aggregate Screens'!M173,0)</f>
        <v>14575173</v>
      </c>
      <c r="H72" s="13">
        <f>ROUND(+'Aggregate Screens'!AN173,0)</f>
        <v>625</v>
      </c>
      <c r="I72" s="11">
        <f t="shared" si="1"/>
        <v>23320.28</v>
      </c>
      <c r="K72" s="12">
        <f t="shared" si="2"/>
        <v>-0.19198228757739655</v>
      </c>
    </row>
    <row r="73" spans="2:11" x14ac:dyDescent="0.2">
      <c r="B73">
        <f>+'Aggregate Screens'!A68</f>
        <v>159</v>
      </c>
      <c r="C73" t="str">
        <f>+'Aggregate Screens'!B68</f>
        <v>PROVIDENCE ST PETER HOSPITAL</v>
      </c>
      <c r="D73" s="10">
        <f>ROUND(+'Aggregate Screens'!AC68-'Aggregate Screens'!M68,0)</f>
        <v>374244076</v>
      </c>
      <c r="E73" s="13">
        <f>ROUND(+'Aggregate Screens'!AN68,0)</f>
        <v>32148</v>
      </c>
      <c r="F73" s="11">
        <f t="shared" si="0"/>
        <v>11641.29</v>
      </c>
      <c r="G73" s="10">
        <f>ROUND(+'Aggregate Screens'!AC174-'Aggregate Screens'!M174,0)</f>
        <v>432507120</v>
      </c>
      <c r="H73" s="13">
        <f>ROUND(+'Aggregate Screens'!AN174,0)</f>
        <v>32864</v>
      </c>
      <c r="I73" s="11">
        <f t="shared" si="1"/>
        <v>13160.51</v>
      </c>
      <c r="K73" s="12">
        <f t="shared" si="2"/>
        <v>0.13050271920036338</v>
      </c>
    </row>
    <row r="74" spans="2:11" x14ac:dyDescent="0.2">
      <c r="B74">
        <f>+'Aggregate Screens'!A69</f>
        <v>161</v>
      </c>
      <c r="C74" t="str">
        <f>+'Aggregate Screens'!B69</f>
        <v>KADLEC REGIONAL MEDICAL CENTER</v>
      </c>
      <c r="D74" s="10">
        <f>ROUND(+'Aggregate Screens'!AC69-'Aggregate Screens'!M69,0)</f>
        <v>418276553</v>
      </c>
      <c r="E74" s="13">
        <f>ROUND(+'Aggregate Screens'!AN69,0)</f>
        <v>38995</v>
      </c>
      <c r="F74" s="11">
        <f t="shared" si="0"/>
        <v>10726.42</v>
      </c>
      <c r="G74" s="10">
        <f>ROUND(+'Aggregate Screens'!AC175-'Aggregate Screens'!M175,0)</f>
        <v>497524666</v>
      </c>
      <c r="H74" s="13">
        <f>ROUND(+'Aggregate Screens'!AN175,0)</f>
        <v>45708</v>
      </c>
      <c r="I74" s="11">
        <f t="shared" si="1"/>
        <v>10884.85</v>
      </c>
      <c r="K74" s="12">
        <f t="shared" si="2"/>
        <v>1.477007240067052E-2</v>
      </c>
    </row>
    <row r="75" spans="2:11" x14ac:dyDescent="0.2">
      <c r="B75">
        <f>+'Aggregate Screens'!A70</f>
        <v>162</v>
      </c>
      <c r="C75" t="str">
        <f>+'Aggregate Screens'!B70</f>
        <v>PROVIDENCE SACRED HEART MEDICAL CENTER</v>
      </c>
      <c r="D75" s="10">
        <f>ROUND(+'Aggregate Screens'!AC70-'Aggregate Screens'!M70,0)</f>
        <v>724314319</v>
      </c>
      <c r="E75" s="13">
        <f>ROUND(+'Aggregate Screens'!AN70,0)</f>
        <v>62420</v>
      </c>
      <c r="F75" s="11">
        <f t="shared" ref="F75:F109" si="3">IF(D75=0,"",IF(E75=0,"",ROUND(D75/E75,2)))</f>
        <v>11603.88</v>
      </c>
      <c r="G75" s="10">
        <f>ROUND(+'Aggregate Screens'!AC176-'Aggregate Screens'!M176,0)</f>
        <v>804150236</v>
      </c>
      <c r="H75" s="13">
        <f>ROUND(+'Aggregate Screens'!AN176,0)</f>
        <v>60667</v>
      </c>
      <c r="I75" s="11">
        <f t="shared" ref="I75:I109" si="4">IF(G75=0,"",IF(H75=0,"",ROUND(G75/H75,2)))</f>
        <v>13255.15</v>
      </c>
      <c r="K75" s="12">
        <f t="shared" ref="K75:K109" si="5">IF(D75=0,"",IF(E75=0,"",IF(G75=0,"",IF(H75=0,"",+I75/F75-1))))</f>
        <v>0.14230326408063521</v>
      </c>
    </row>
    <row r="76" spans="2:11" x14ac:dyDescent="0.2">
      <c r="B76">
        <f>+'Aggregate Screens'!A71</f>
        <v>164</v>
      </c>
      <c r="C76" t="str">
        <f>+'Aggregate Screens'!B71</f>
        <v>EVERGREENHEALTH MEDICAL CENTER</v>
      </c>
      <c r="D76" s="10">
        <f>ROUND(+'Aggregate Screens'!AC71-'Aggregate Screens'!M71,0)</f>
        <v>515451076</v>
      </c>
      <c r="E76" s="13">
        <f>ROUND(+'Aggregate Screens'!AN71,0)</f>
        <v>33452</v>
      </c>
      <c r="F76" s="11">
        <f t="shared" si="3"/>
        <v>15408.68</v>
      </c>
      <c r="G76" s="10">
        <f>ROUND(+'Aggregate Screens'!AC177-'Aggregate Screens'!M177,0)</f>
        <v>569489537</v>
      </c>
      <c r="H76" s="13">
        <f>ROUND(+'Aggregate Screens'!AN177,0)</f>
        <v>33657</v>
      </c>
      <c r="I76" s="11">
        <f t="shared" si="4"/>
        <v>16920.39</v>
      </c>
      <c r="K76" s="12">
        <f t="shared" si="5"/>
        <v>9.8107689951377974E-2</v>
      </c>
    </row>
    <row r="77" spans="2:11" x14ac:dyDescent="0.2">
      <c r="B77">
        <f>+'Aggregate Screens'!A72</f>
        <v>165</v>
      </c>
      <c r="C77" t="str">
        <f>+'Aggregate Screens'!B72</f>
        <v>LAKE CHELAN COMMUNITY HOSPITAL</v>
      </c>
      <c r="D77" s="10">
        <f>ROUND(+'Aggregate Screens'!AC72-'Aggregate Screens'!M72,0)</f>
        <v>24002559</v>
      </c>
      <c r="E77" s="13">
        <f>ROUND(+'Aggregate Screens'!AN72,0)</f>
        <v>1169</v>
      </c>
      <c r="F77" s="11">
        <f t="shared" si="3"/>
        <v>20532.560000000001</v>
      </c>
      <c r="G77" s="10">
        <f>ROUND(+'Aggregate Screens'!AC178-'Aggregate Screens'!M178,0)</f>
        <v>25132585</v>
      </c>
      <c r="H77" s="13">
        <f>ROUND(+'Aggregate Screens'!AN178,0)</f>
        <v>1431</v>
      </c>
      <c r="I77" s="11">
        <f t="shared" si="4"/>
        <v>17562.95</v>
      </c>
      <c r="K77" s="12">
        <f t="shared" si="5"/>
        <v>-0.14462931071429963</v>
      </c>
    </row>
    <row r="78" spans="2:11" x14ac:dyDescent="0.2">
      <c r="B78">
        <f>+'Aggregate Screens'!A73</f>
        <v>167</v>
      </c>
      <c r="C78" t="str">
        <f>+'Aggregate Screens'!B73</f>
        <v>FERRY COUNTY MEMORIAL HOSPITAL</v>
      </c>
      <c r="D78" s="10">
        <f>ROUND(+'Aggregate Screens'!AC73-'Aggregate Screens'!M73,0)</f>
        <v>0</v>
      </c>
      <c r="E78" s="13">
        <f>ROUND(+'Aggregate Screens'!AN73,0)</f>
        <v>0</v>
      </c>
      <c r="F78" s="11" t="str">
        <f t="shared" si="3"/>
        <v/>
      </c>
      <c r="G78" s="10">
        <f>ROUND(+'Aggregate Screens'!AC179-'Aggregate Screens'!M179,0)</f>
        <v>9906850</v>
      </c>
      <c r="H78" s="13">
        <f>ROUND(+'Aggregate Screens'!AN179,0)</f>
        <v>305</v>
      </c>
      <c r="I78" s="11">
        <f t="shared" si="4"/>
        <v>32481.48</v>
      </c>
      <c r="K78" s="12" t="str">
        <f t="shared" si="5"/>
        <v/>
      </c>
    </row>
    <row r="79" spans="2:11" x14ac:dyDescent="0.2">
      <c r="B79">
        <f>+'Aggregate Screens'!A74</f>
        <v>168</v>
      </c>
      <c r="C79" t="str">
        <f>+'Aggregate Screens'!B74</f>
        <v>CENTRAL WASHINGTON HOSPITAL</v>
      </c>
      <c r="D79" s="10">
        <f>ROUND(+'Aggregate Screens'!AC74-'Aggregate Screens'!M74,0)</f>
        <v>249353025</v>
      </c>
      <c r="E79" s="13">
        <f>ROUND(+'Aggregate Screens'!AN74,0)</f>
        <v>21021</v>
      </c>
      <c r="F79" s="11">
        <f t="shared" si="3"/>
        <v>11862.09</v>
      </c>
      <c r="G79" s="10">
        <f>ROUND(+'Aggregate Screens'!AC180-'Aggregate Screens'!M180,0)</f>
        <v>275532113</v>
      </c>
      <c r="H79" s="13">
        <f>ROUND(+'Aggregate Screens'!AN180,0)</f>
        <v>23522</v>
      </c>
      <c r="I79" s="11">
        <f t="shared" si="4"/>
        <v>11713.8</v>
      </c>
      <c r="K79" s="12">
        <f t="shared" si="5"/>
        <v>-1.2501169692693326E-2</v>
      </c>
    </row>
    <row r="80" spans="2:11" x14ac:dyDescent="0.2">
      <c r="B80">
        <f>+'Aggregate Screens'!A75</f>
        <v>170</v>
      </c>
      <c r="C80" t="str">
        <f>+'Aggregate Screens'!B75</f>
        <v>PEACEHEALTH SOUTHWEST MEDICAL CENTER</v>
      </c>
      <c r="D80" s="10">
        <f>ROUND(+'Aggregate Screens'!AC75-'Aggregate Screens'!M75,0)</f>
        <v>489154002</v>
      </c>
      <c r="E80" s="13">
        <f>ROUND(+'Aggregate Screens'!AN75,0)</f>
        <v>46775</v>
      </c>
      <c r="F80" s="11">
        <f t="shared" si="3"/>
        <v>10457.59</v>
      </c>
      <c r="G80" s="10">
        <f>ROUND(+'Aggregate Screens'!AC181-'Aggregate Screens'!M181,0)</f>
        <v>533881097</v>
      </c>
      <c r="H80" s="13">
        <f>ROUND(+'Aggregate Screens'!AN181,0)</f>
        <v>47001</v>
      </c>
      <c r="I80" s="11">
        <f t="shared" si="4"/>
        <v>11358.93</v>
      </c>
      <c r="K80" s="12">
        <f t="shared" si="5"/>
        <v>8.6190030398973327E-2</v>
      </c>
    </row>
    <row r="81" spans="2:11" x14ac:dyDescent="0.2">
      <c r="B81">
        <f>+'Aggregate Screens'!A76</f>
        <v>172</v>
      </c>
      <c r="C81" t="str">
        <f>+'Aggregate Screens'!B76</f>
        <v>PULLMAN REGIONAL HOSPITAL</v>
      </c>
      <c r="D81" s="10">
        <f>ROUND(+'Aggregate Screens'!AC76-'Aggregate Screens'!M76,0)</f>
        <v>52749054</v>
      </c>
      <c r="E81" s="13">
        <f>ROUND(+'Aggregate Screens'!AN76,0)</f>
        <v>4071</v>
      </c>
      <c r="F81" s="11">
        <f t="shared" si="3"/>
        <v>12957.27</v>
      </c>
      <c r="G81" s="10">
        <f>ROUND(+'Aggregate Screens'!AC182-'Aggregate Screens'!M182,0)</f>
        <v>54450410</v>
      </c>
      <c r="H81" s="13">
        <f>ROUND(+'Aggregate Screens'!AN182,0)</f>
        <v>4515</v>
      </c>
      <c r="I81" s="11">
        <f t="shared" si="4"/>
        <v>12059.89</v>
      </c>
      <c r="K81" s="12">
        <f t="shared" si="5"/>
        <v>-6.9256872782615497E-2</v>
      </c>
    </row>
    <row r="82" spans="2:11" x14ac:dyDescent="0.2">
      <c r="B82">
        <f>+'Aggregate Screens'!A77</f>
        <v>173</v>
      </c>
      <c r="C82" t="str">
        <f>+'Aggregate Screens'!B77</f>
        <v>MORTON GENERAL HOSPITAL</v>
      </c>
      <c r="D82" s="10">
        <f>ROUND(+'Aggregate Screens'!AC77-'Aggregate Screens'!M77,0)</f>
        <v>22799022</v>
      </c>
      <c r="E82" s="13">
        <f>ROUND(+'Aggregate Screens'!AN77,0)</f>
        <v>1208</v>
      </c>
      <c r="F82" s="11">
        <f t="shared" si="3"/>
        <v>18873.36</v>
      </c>
      <c r="G82" s="10">
        <f>ROUND(+'Aggregate Screens'!AC183-'Aggregate Screens'!M183,0)</f>
        <v>23532029</v>
      </c>
      <c r="H82" s="13">
        <f>ROUND(+'Aggregate Screens'!AN183,0)</f>
        <v>1118</v>
      </c>
      <c r="I82" s="11">
        <f t="shared" si="4"/>
        <v>21048.33</v>
      </c>
      <c r="K82" s="12">
        <f t="shared" si="5"/>
        <v>0.11524021159984232</v>
      </c>
    </row>
    <row r="83" spans="2:11" x14ac:dyDescent="0.2">
      <c r="B83">
        <f>+'Aggregate Screens'!A78</f>
        <v>175</v>
      </c>
      <c r="C83" t="str">
        <f>+'Aggregate Screens'!B78</f>
        <v>MARY BRIDGE CHILDRENS HEALTH CENTER</v>
      </c>
      <c r="D83" s="10">
        <f>ROUND(+'Aggregate Screens'!AC78-'Aggregate Screens'!M78,0)</f>
        <v>162650871</v>
      </c>
      <c r="E83" s="13">
        <f>ROUND(+'Aggregate Screens'!AN78,0)</f>
        <v>8765</v>
      </c>
      <c r="F83" s="11">
        <f t="shared" si="3"/>
        <v>18556.86</v>
      </c>
      <c r="G83" s="10">
        <f>ROUND(+'Aggregate Screens'!AC184-'Aggregate Screens'!M184,0)</f>
        <v>183379414</v>
      </c>
      <c r="H83" s="13">
        <f>ROUND(+'Aggregate Screens'!AN184,0)</f>
        <v>10012</v>
      </c>
      <c r="I83" s="11">
        <f t="shared" si="4"/>
        <v>18315.96</v>
      </c>
      <c r="K83" s="12">
        <f t="shared" si="5"/>
        <v>-1.2981722123247219E-2</v>
      </c>
    </row>
    <row r="84" spans="2:11" x14ac:dyDescent="0.2">
      <c r="B84">
        <f>+'Aggregate Screens'!A79</f>
        <v>176</v>
      </c>
      <c r="C84" t="str">
        <f>+'Aggregate Screens'!B79</f>
        <v>TACOMA GENERAL/ALLENMORE HOSPITAL</v>
      </c>
      <c r="D84" s="10">
        <f>ROUND(+'Aggregate Screens'!AC79-'Aggregate Screens'!M79,0)</f>
        <v>615119187</v>
      </c>
      <c r="E84" s="13">
        <f>ROUND(+'Aggregate Screens'!AN79,0)</f>
        <v>40195</v>
      </c>
      <c r="F84" s="11">
        <f t="shared" si="3"/>
        <v>15303.38</v>
      </c>
      <c r="G84" s="10">
        <f>ROUND(+'Aggregate Screens'!AC185-'Aggregate Screens'!M185,0)</f>
        <v>703148274</v>
      </c>
      <c r="H84" s="13">
        <f>ROUND(+'Aggregate Screens'!AN185,0)</f>
        <v>44924</v>
      </c>
      <c r="I84" s="11">
        <f t="shared" si="4"/>
        <v>15651.95</v>
      </c>
      <c r="K84" s="12">
        <f t="shared" si="5"/>
        <v>2.2777321088544022E-2</v>
      </c>
    </row>
    <row r="85" spans="2:11" x14ac:dyDescent="0.2">
      <c r="B85">
        <f>+'Aggregate Screens'!A80</f>
        <v>180</v>
      </c>
      <c r="C85" t="str">
        <f>+'Aggregate Screens'!B80</f>
        <v>VALLEY HOSPITAL</v>
      </c>
      <c r="D85" s="10">
        <f>ROUND(+'Aggregate Screens'!AC80-'Aggregate Screens'!M80,0)</f>
        <v>89599339</v>
      </c>
      <c r="E85" s="13">
        <f>ROUND(+'Aggregate Screens'!AN80,0)</f>
        <v>11541</v>
      </c>
      <c r="F85" s="11">
        <f t="shared" si="3"/>
        <v>7763.57</v>
      </c>
      <c r="G85" s="10">
        <f>ROUND(+'Aggregate Screens'!AC186-'Aggregate Screens'!M186,0)</f>
        <v>88011617</v>
      </c>
      <c r="H85" s="13">
        <f>ROUND(+'Aggregate Screens'!AN186,0)</f>
        <v>11207</v>
      </c>
      <c r="I85" s="11">
        <f t="shared" si="4"/>
        <v>7853.27</v>
      </c>
      <c r="K85" s="12">
        <f t="shared" si="5"/>
        <v>1.1553962932001838E-2</v>
      </c>
    </row>
    <row r="86" spans="2:11" x14ac:dyDescent="0.2">
      <c r="B86">
        <f>+'Aggregate Screens'!A81</f>
        <v>183</v>
      </c>
      <c r="C86" t="str">
        <f>+'Aggregate Screens'!B81</f>
        <v>MULTICARE AUBURN MEDICAL CENTER</v>
      </c>
      <c r="D86" s="10">
        <f>ROUND(+'Aggregate Screens'!AC81-'Aggregate Screens'!M81,0)</f>
        <v>141887740</v>
      </c>
      <c r="E86" s="13">
        <f>ROUND(+'Aggregate Screens'!AN81,0)</f>
        <v>10939</v>
      </c>
      <c r="F86" s="11">
        <f t="shared" si="3"/>
        <v>12970.81</v>
      </c>
      <c r="G86" s="10">
        <f>ROUND(+'Aggregate Screens'!AC187-'Aggregate Screens'!M187,0)</f>
        <v>155582477</v>
      </c>
      <c r="H86" s="13">
        <f>ROUND(+'Aggregate Screens'!AN187,0)</f>
        <v>12923</v>
      </c>
      <c r="I86" s="11">
        <f t="shared" si="4"/>
        <v>12039.19</v>
      </c>
      <c r="K86" s="12">
        <f t="shared" si="5"/>
        <v>-7.1824350214057531E-2</v>
      </c>
    </row>
    <row r="87" spans="2:11" x14ac:dyDescent="0.2">
      <c r="B87">
        <f>+'Aggregate Screens'!A82</f>
        <v>186</v>
      </c>
      <c r="C87" t="str">
        <f>+'Aggregate Screens'!B82</f>
        <v>SUMMIT PACIFIC MEDICAL CENTER</v>
      </c>
      <c r="D87" s="10">
        <f>ROUND(+'Aggregate Screens'!AC82-'Aggregate Screens'!M82,0)</f>
        <v>18009147</v>
      </c>
      <c r="E87" s="13">
        <f>ROUND(+'Aggregate Screens'!AN82,0)</f>
        <v>1607</v>
      </c>
      <c r="F87" s="11">
        <f t="shared" si="3"/>
        <v>11206.69</v>
      </c>
      <c r="G87" s="10">
        <f>ROUND(+'Aggregate Screens'!AC188-'Aggregate Screens'!M188,0)</f>
        <v>22365272</v>
      </c>
      <c r="H87" s="13">
        <f>ROUND(+'Aggregate Screens'!AN188,0)</f>
        <v>1756</v>
      </c>
      <c r="I87" s="11">
        <f t="shared" si="4"/>
        <v>12736.49</v>
      </c>
      <c r="K87" s="12">
        <f t="shared" si="5"/>
        <v>0.1365077467120086</v>
      </c>
    </row>
    <row r="88" spans="2:11" x14ac:dyDescent="0.2">
      <c r="B88">
        <f>+'Aggregate Screens'!A83</f>
        <v>191</v>
      </c>
      <c r="C88" t="str">
        <f>+'Aggregate Screens'!B83</f>
        <v>PROVIDENCE CENTRALIA HOSPITAL</v>
      </c>
      <c r="D88" s="10">
        <f>ROUND(+'Aggregate Screens'!AC83-'Aggregate Screens'!M83,0)</f>
        <v>129505953</v>
      </c>
      <c r="E88" s="13">
        <f>ROUND(+'Aggregate Screens'!AN83,0)</f>
        <v>11395</v>
      </c>
      <c r="F88" s="11">
        <f t="shared" si="3"/>
        <v>11365.16</v>
      </c>
      <c r="G88" s="10">
        <f>ROUND(+'Aggregate Screens'!AC189-'Aggregate Screens'!M189,0)</f>
        <v>147029036</v>
      </c>
      <c r="H88" s="13">
        <f>ROUND(+'Aggregate Screens'!AN189,0)</f>
        <v>13074</v>
      </c>
      <c r="I88" s="11">
        <f t="shared" si="4"/>
        <v>11245.91</v>
      </c>
      <c r="K88" s="12">
        <f t="shared" si="5"/>
        <v>-1.0492593153110019E-2</v>
      </c>
    </row>
    <row r="89" spans="2:11" x14ac:dyDescent="0.2">
      <c r="B89">
        <f>+'Aggregate Screens'!A84</f>
        <v>193</v>
      </c>
      <c r="C89" t="str">
        <f>+'Aggregate Screens'!B84</f>
        <v>PROVIDENCE MOUNT CARMEL HOSPITAL</v>
      </c>
      <c r="D89" s="10">
        <f>ROUND(+'Aggregate Screens'!AC84-'Aggregate Screens'!M84,0)</f>
        <v>42095715</v>
      </c>
      <c r="E89" s="13">
        <f>ROUND(+'Aggregate Screens'!AN84,0)</f>
        <v>3716</v>
      </c>
      <c r="F89" s="11">
        <f t="shared" si="3"/>
        <v>11328.23</v>
      </c>
      <c r="G89" s="10">
        <f>ROUND(+'Aggregate Screens'!AC190-'Aggregate Screens'!M190,0)</f>
        <v>43351151</v>
      </c>
      <c r="H89" s="13">
        <f>ROUND(+'Aggregate Screens'!AN190,0)</f>
        <v>3487</v>
      </c>
      <c r="I89" s="11">
        <f t="shared" si="4"/>
        <v>12432.22</v>
      </c>
      <c r="K89" s="12">
        <f t="shared" si="5"/>
        <v>9.7454765660654807E-2</v>
      </c>
    </row>
    <row r="90" spans="2:11" x14ac:dyDescent="0.2">
      <c r="B90">
        <f>+'Aggregate Screens'!A85</f>
        <v>194</v>
      </c>
      <c r="C90" t="str">
        <f>+'Aggregate Screens'!B85</f>
        <v>PROVIDENCE ST JOSEPHS HOSPITAL</v>
      </c>
      <c r="D90" s="10">
        <f>ROUND(+'Aggregate Screens'!AC85-'Aggregate Screens'!M85,0)</f>
        <v>20339609</v>
      </c>
      <c r="E90" s="13">
        <f>ROUND(+'Aggregate Screens'!AN85,0)</f>
        <v>1137</v>
      </c>
      <c r="F90" s="11">
        <f t="shared" si="3"/>
        <v>17888.84</v>
      </c>
      <c r="G90" s="10">
        <f>ROUND(+'Aggregate Screens'!AC191-'Aggregate Screens'!M191,0)</f>
        <v>20988738</v>
      </c>
      <c r="H90" s="13">
        <f>ROUND(+'Aggregate Screens'!AN191,0)</f>
        <v>1220</v>
      </c>
      <c r="I90" s="11">
        <f t="shared" si="4"/>
        <v>17203.88</v>
      </c>
      <c r="K90" s="12">
        <f t="shared" si="5"/>
        <v>-3.8289794083909201E-2</v>
      </c>
    </row>
    <row r="91" spans="2:11" x14ac:dyDescent="0.2">
      <c r="B91">
        <f>+'Aggregate Screens'!A86</f>
        <v>195</v>
      </c>
      <c r="C91" t="str">
        <f>+'Aggregate Screens'!B86</f>
        <v>SNOQUALMIE VALLEY HOSPITAL</v>
      </c>
      <c r="D91" s="10">
        <f>ROUND(+'Aggregate Screens'!AC86-'Aggregate Screens'!M86,0)</f>
        <v>28994189</v>
      </c>
      <c r="E91" s="13">
        <f>ROUND(+'Aggregate Screens'!AN86,0)</f>
        <v>290</v>
      </c>
      <c r="F91" s="11">
        <f t="shared" si="3"/>
        <v>99979.96</v>
      </c>
      <c r="G91" s="10">
        <f>ROUND(+'Aggregate Screens'!AC192-'Aggregate Screens'!M192,0)</f>
        <v>37635004</v>
      </c>
      <c r="H91" s="13">
        <f>ROUND(+'Aggregate Screens'!AN192,0)</f>
        <v>4172</v>
      </c>
      <c r="I91" s="11">
        <f t="shared" si="4"/>
        <v>9020.85</v>
      </c>
      <c r="K91" s="12">
        <f t="shared" si="5"/>
        <v>-0.90977341859308603</v>
      </c>
    </row>
    <row r="92" spans="2:11" x14ac:dyDescent="0.2">
      <c r="B92">
        <f>+'Aggregate Screens'!A87</f>
        <v>197</v>
      </c>
      <c r="C92" t="str">
        <f>+'Aggregate Screens'!B87</f>
        <v>CAPITAL MEDICAL CENTER</v>
      </c>
      <c r="D92" s="10">
        <f>ROUND(+'Aggregate Screens'!AC87-'Aggregate Screens'!M87,0)</f>
        <v>88388188</v>
      </c>
      <c r="E92" s="13">
        <f>ROUND(+'Aggregate Screens'!AN87,0)</f>
        <v>10782</v>
      </c>
      <c r="F92" s="11">
        <f t="shared" si="3"/>
        <v>8197.75</v>
      </c>
      <c r="G92" s="10">
        <f>ROUND(+'Aggregate Screens'!AC193-'Aggregate Screens'!M193,0)</f>
        <v>91268236</v>
      </c>
      <c r="H92" s="13">
        <f>ROUND(+'Aggregate Screens'!AN193,0)</f>
        <v>10932</v>
      </c>
      <c r="I92" s="11">
        <f t="shared" si="4"/>
        <v>8348.7199999999993</v>
      </c>
      <c r="K92" s="12">
        <f t="shared" si="5"/>
        <v>1.8416028788386996E-2</v>
      </c>
    </row>
    <row r="93" spans="2:11" x14ac:dyDescent="0.2">
      <c r="B93">
        <f>+'Aggregate Screens'!A88</f>
        <v>198</v>
      </c>
      <c r="C93" t="str">
        <f>+'Aggregate Screens'!B88</f>
        <v>SUNNYSIDE COMMUNITY HOSPITAL</v>
      </c>
      <c r="D93" s="10">
        <f>ROUND(+'Aggregate Screens'!AC88-'Aggregate Screens'!M88,0)</f>
        <v>57431584</v>
      </c>
      <c r="E93" s="13">
        <f>ROUND(+'Aggregate Screens'!AN88,0)</f>
        <v>4751</v>
      </c>
      <c r="F93" s="11">
        <f t="shared" si="3"/>
        <v>12088.31</v>
      </c>
      <c r="G93" s="10">
        <f>ROUND(+'Aggregate Screens'!AC194-'Aggregate Screens'!M194,0)</f>
        <v>66520800</v>
      </c>
      <c r="H93" s="13">
        <f>ROUND(+'Aggregate Screens'!AN194,0)</f>
        <v>6879</v>
      </c>
      <c r="I93" s="11">
        <f t="shared" si="4"/>
        <v>9670.1299999999992</v>
      </c>
      <c r="K93" s="12">
        <f t="shared" si="5"/>
        <v>-0.20004285131668531</v>
      </c>
    </row>
    <row r="94" spans="2:11" x14ac:dyDescent="0.2">
      <c r="B94">
        <f>+'Aggregate Screens'!A89</f>
        <v>199</v>
      </c>
      <c r="C94" t="str">
        <f>+'Aggregate Screens'!B89</f>
        <v>TOPPENISH COMMUNITY HOSPITAL</v>
      </c>
      <c r="D94" s="10">
        <f>ROUND(+'Aggregate Screens'!AC89-'Aggregate Screens'!M89,0)</f>
        <v>19172647</v>
      </c>
      <c r="E94" s="13">
        <f>ROUND(+'Aggregate Screens'!AN89,0)</f>
        <v>2379</v>
      </c>
      <c r="F94" s="11">
        <f t="shared" si="3"/>
        <v>8059.12</v>
      </c>
      <c r="G94" s="10">
        <f>ROUND(+'Aggregate Screens'!AC195-'Aggregate Screens'!M195,0)</f>
        <v>20618879</v>
      </c>
      <c r="H94" s="13">
        <f>ROUND(+'Aggregate Screens'!AN195,0)</f>
        <v>2641</v>
      </c>
      <c r="I94" s="11">
        <f t="shared" si="4"/>
        <v>7807.22</v>
      </c>
      <c r="K94" s="12">
        <f t="shared" si="5"/>
        <v>-3.1256514358887766E-2</v>
      </c>
    </row>
    <row r="95" spans="2:11" x14ac:dyDescent="0.2">
      <c r="B95">
        <f>+'Aggregate Screens'!A90</f>
        <v>201</v>
      </c>
      <c r="C95" t="str">
        <f>+'Aggregate Screens'!B90</f>
        <v>ST FRANCIS COMMUNITY HOSPITAL</v>
      </c>
      <c r="D95" s="10">
        <f>ROUND(+'Aggregate Screens'!AC90-'Aggregate Screens'!M90,0)</f>
        <v>178257865</v>
      </c>
      <c r="E95" s="13">
        <f>ROUND(+'Aggregate Screens'!AN90,0)</f>
        <v>13448</v>
      </c>
      <c r="F95" s="11">
        <f t="shared" si="3"/>
        <v>13255.34</v>
      </c>
      <c r="G95" s="10">
        <f>ROUND(+'Aggregate Screens'!AC196-'Aggregate Screens'!M196,0)</f>
        <v>181923220</v>
      </c>
      <c r="H95" s="13">
        <f>ROUND(+'Aggregate Screens'!AN196,0)</f>
        <v>16937</v>
      </c>
      <c r="I95" s="11">
        <f t="shared" si="4"/>
        <v>10741.17</v>
      </c>
      <c r="K95" s="12">
        <f t="shared" si="5"/>
        <v>-0.1896722377547464</v>
      </c>
    </row>
    <row r="96" spans="2:11" x14ac:dyDescent="0.2">
      <c r="B96">
        <f>+'Aggregate Screens'!A91</f>
        <v>202</v>
      </c>
      <c r="C96" t="str">
        <f>+'Aggregate Screens'!B91</f>
        <v>REGIONAL HOSPITAL</v>
      </c>
      <c r="D96" s="10">
        <f>ROUND(+'Aggregate Screens'!AC91-'Aggregate Screens'!M91,0)</f>
        <v>8813363</v>
      </c>
      <c r="E96" s="13">
        <f>ROUND(+'Aggregate Screens'!AN91,0)</f>
        <v>357</v>
      </c>
      <c r="F96" s="11">
        <f t="shared" si="3"/>
        <v>24687.29</v>
      </c>
      <c r="G96" s="10">
        <f>ROUND(+'Aggregate Screens'!AC197-'Aggregate Screens'!M197,0)</f>
        <v>16562403</v>
      </c>
      <c r="H96" s="13">
        <f>ROUND(+'Aggregate Screens'!AN197,0)</f>
        <v>663</v>
      </c>
      <c r="I96" s="11">
        <f t="shared" si="4"/>
        <v>24981</v>
      </c>
      <c r="K96" s="12">
        <f t="shared" si="5"/>
        <v>1.1897215125677985E-2</v>
      </c>
    </row>
    <row r="97" spans="2:11" x14ac:dyDescent="0.2">
      <c r="B97">
        <f>+'Aggregate Screens'!A92</f>
        <v>204</v>
      </c>
      <c r="C97" t="str">
        <f>+'Aggregate Screens'!B92</f>
        <v>SEATTLE CANCER CARE ALLIANCE</v>
      </c>
      <c r="D97" s="10">
        <f>ROUND(+'Aggregate Screens'!AC92-'Aggregate Screens'!M92,0)</f>
        <v>379107622</v>
      </c>
      <c r="E97" s="13">
        <f>ROUND(+'Aggregate Screens'!AN92,0)</f>
        <v>14365</v>
      </c>
      <c r="F97" s="11">
        <f t="shared" si="3"/>
        <v>26391.06</v>
      </c>
      <c r="G97" s="10">
        <f>ROUND(+'Aggregate Screens'!AC198-'Aggregate Screens'!M198,0)</f>
        <v>413041353</v>
      </c>
      <c r="H97" s="13">
        <f>ROUND(+'Aggregate Screens'!AN198,0)</f>
        <v>15771</v>
      </c>
      <c r="I97" s="11">
        <f t="shared" si="4"/>
        <v>26189.93</v>
      </c>
      <c r="K97" s="12">
        <f t="shared" si="5"/>
        <v>-7.6211414016716938E-3</v>
      </c>
    </row>
    <row r="98" spans="2:11" x14ac:dyDescent="0.2">
      <c r="B98">
        <f>+'Aggregate Screens'!A93</f>
        <v>205</v>
      </c>
      <c r="C98" t="str">
        <f>+'Aggregate Screens'!B93</f>
        <v>WENATCHEE VALLEY HOSPITAL</v>
      </c>
      <c r="D98" s="10">
        <f>ROUND(+'Aggregate Screens'!AC93-'Aggregate Screens'!M93,0)</f>
        <v>248065690</v>
      </c>
      <c r="E98" s="13">
        <f>ROUND(+'Aggregate Screens'!AN93,0)</f>
        <v>27379</v>
      </c>
      <c r="F98" s="11">
        <f t="shared" si="3"/>
        <v>9060.44</v>
      </c>
      <c r="G98" s="10">
        <f>ROUND(+'Aggregate Screens'!AC199-'Aggregate Screens'!M199,0)</f>
        <v>256136075</v>
      </c>
      <c r="H98" s="13">
        <f>ROUND(+'Aggregate Screens'!AN199,0)</f>
        <v>24216</v>
      </c>
      <c r="I98" s="11">
        <f t="shared" si="4"/>
        <v>10577.14</v>
      </c>
      <c r="K98" s="12">
        <f t="shared" si="5"/>
        <v>0.16739805130876628</v>
      </c>
    </row>
    <row r="99" spans="2:11" x14ac:dyDescent="0.2">
      <c r="B99">
        <f>+'Aggregate Screens'!A94</f>
        <v>206</v>
      </c>
      <c r="C99" t="str">
        <f>+'Aggregate Screens'!B94</f>
        <v>PEACEHEALTH UNITED GENERAL MEDICAL CENTER</v>
      </c>
      <c r="D99" s="10">
        <f>ROUND(+'Aggregate Screens'!AC94-'Aggregate Screens'!M94,0)</f>
        <v>8794035</v>
      </c>
      <c r="E99" s="13">
        <f>ROUND(+'Aggregate Screens'!AN94,0)</f>
        <v>838</v>
      </c>
      <c r="F99" s="11">
        <f t="shared" si="3"/>
        <v>10494.08</v>
      </c>
      <c r="G99" s="10">
        <f>ROUND(+'Aggregate Screens'!AC200-'Aggregate Screens'!M200,0)</f>
        <v>38405373</v>
      </c>
      <c r="H99" s="13">
        <f>ROUND(+'Aggregate Screens'!AN200,0)</f>
        <v>3056</v>
      </c>
      <c r="I99" s="11">
        <f t="shared" si="4"/>
        <v>12567.2</v>
      </c>
      <c r="K99" s="12">
        <f t="shared" si="5"/>
        <v>0.19755138135024697</v>
      </c>
    </row>
    <row r="100" spans="2:11" x14ac:dyDescent="0.2">
      <c r="B100">
        <f>+'Aggregate Screens'!A95</f>
        <v>207</v>
      </c>
      <c r="C100" t="str">
        <f>+'Aggregate Screens'!B95</f>
        <v>SKAGIT VALLEY HOSPITAL</v>
      </c>
      <c r="D100" s="10">
        <f>ROUND(+'Aggregate Screens'!AC95-'Aggregate Screens'!M95,0)</f>
        <v>268153130</v>
      </c>
      <c r="E100" s="13">
        <f>ROUND(+'Aggregate Screens'!AN95,0)</f>
        <v>21501</v>
      </c>
      <c r="F100" s="11">
        <f t="shared" si="3"/>
        <v>12471.66</v>
      </c>
      <c r="G100" s="10">
        <f>ROUND(+'Aggregate Screens'!AC201-'Aggregate Screens'!M201,0)</f>
        <v>297176343</v>
      </c>
      <c r="H100" s="13">
        <f>ROUND(+'Aggregate Screens'!AN201,0)</f>
        <v>19905</v>
      </c>
      <c r="I100" s="11">
        <f t="shared" si="4"/>
        <v>14929.73</v>
      </c>
      <c r="K100" s="12">
        <f t="shared" si="5"/>
        <v>0.19709244799810133</v>
      </c>
    </row>
    <row r="101" spans="2:11" x14ac:dyDescent="0.2">
      <c r="B101">
        <f>+'Aggregate Screens'!A96</f>
        <v>208</v>
      </c>
      <c r="C101" t="str">
        <f>+'Aggregate Screens'!B96</f>
        <v>LEGACY SALMON CREEK HOSPITAL</v>
      </c>
      <c r="D101" s="10">
        <f>ROUND(+'Aggregate Screens'!AC96-'Aggregate Screens'!M96,0)</f>
        <v>210895465</v>
      </c>
      <c r="E101" s="13">
        <f>ROUND(+'Aggregate Screens'!AN96,0)</f>
        <v>19284</v>
      </c>
      <c r="F101" s="11">
        <f t="shared" si="3"/>
        <v>10936.29</v>
      </c>
      <c r="G101" s="10">
        <f>ROUND(+'Aggregate Screens'!AC202-'Aggregate Screens'!M202,0)</f>
        <v>244225460</v>
      </c>
      <c r="H101" s="13">
        <f>ROUND(+'Aggregate Screens'!AN202,0)</f>
        <v>23709</v>
      </c>
      <c r="I101" s="11">
        <f t="shared" si="4"/>
        <v>10300.959999999999</v>
      </c>
      <c r="K101" s="12">
        <f t="shared" si="5"/>
        <v>-5.8093741113302788E-2</v>
      </c>
    </row>
    <row r="102" spans="2:11" x14ac:dyDescent="0.2">
      <c r="B102">
        <f>+'Aggregate Screens'!A97</f>
        <v>209</v>
      </c>
      <c r="C102" t="str">
        <f>+'Aggregate Screens'!B97</f>
        <v>ST ANTHONY HOSPITAL</v>
      </c>
      <c r="D102" s="10">
        <f>ROUND(+'Aggregate Screens'!AC97-'Aggregate Screens'!M97,0)</f>
        <v>103071825</v>
      </c>
      <c r="E102" s="13">
        <f>ROUND(+'Aggregate Screens'!AN97,0)</f>
        <v>9720</v>
      </c>
      <c r="F102" s="11">
        <f t="shared" si="3"/>
        <v>10604.1</v>
      </c>
      <c r="G102" s="10">
        <f>ROUND(+'Aggregate Screens'!AC203-'Aggregate Screens'!M203,0)</f>
        <v>105670119</v>
      </c>
      <c r="H102" s="13">
        <f>ROUND(+'Aggregate Screens'!AN203,0)</f>
        <v>10979</v>
      </c>
      <c r="I102" s="11">
        <f t="shared" si="4"/>
        <v>9624.75</v>
      </c>
      <c r="K102" s="12">
        <f t="shared" si="5"/>
        <v>-9.2355786912609261E-2</v>
      </c>
    </row>
    <row r="103" spans="2:11" x14ac:dyDescent="0.2">
      <c r="B103">
        <f>+'Aggregate Screens'!A98</f>
        <v>210</v>
      </c>
      <c r="C103" t="str">
        <f>+'Aggregate Screens'!B98</f>
        <v>SWEDISH MEDICAL CENTER - ISSAQUAH CAMPUS</v>
      </c>
      <c r="D103" s="10">
        <f>ROUND(+'Aggregate Screens'!AC98-'Aggregate Screens'!M98,0)</f>
        <v>144581054</v>
      </c>
      <c r="E103" s="13">
        <f>ROUND(+'Aggregate Screens'!AN98,0)</f>
        <v>9423</v>
      </c>
      <c r="F103" s="11">
        <f t="shared" si="3"/>
        <v>15343.42</v>
      </c>
      <c r="G103" s="10">
        <f>ROUND(+'Aggregate Screens'!AC204-'Aggregate Screens'!M204,0)</f>
        <v>190065098</v>
      </c>
      <c r="H103" s="13">
        <f>ROUND(+'Aggregate Screens'!AN204,0)</f>
        <v>13006</v>
      </c>
      <c r="I103" s="11">
        <f t="shared" si="4"/>
        <v>14613.65</v>
      </c>
      <c r="K103" s="12">
        <f t="shared" si="5"/>
        <v>-4.756240785952548E-2</v>
      </c>
    </row>
    <row r="104" spans="2:11" x14ac:dyDescent="0.2">
      <c r="B104">
        <f>+'Aggregate Screens'!A99</f>
        <v>211</v>
      </c>
      <c r="C104" t="str">
        <f>+'Aggregate Screens'!B99</f>
        <v>PEACEHEALTH PEACE ISLAND MEDICAL CENTER</v>
      </c>
      <c r="D104" s="10">
        <f>ROUND(+'Aggregate Screens'!AC99-'Aggregate Screens'!M99,0)</f>
        <v>11168017</v>
      </c>
      <c r="E104" s="13">
        <f>ROUND(+'Aggregate Screens'!AN99,0)</f>
        <v>886</v>
      </c>
      <c r="F104" s="11">
        <f t="shared" si="3"/>
        <v>12604.99</v>
      </c>
      <c r="G104" s="10">
        <f>ROUND(+'Aggregate Screens'!AC205-'Aggregate Screens'!M205,0)</f>
        <v>13579814</v>
      </c>
      <c r="H104" s="13">
        <f>ROUND(+'Aggregate Screens'!AN205,0)</f>
        <v>1050</v>
      </c>
      <c r="I104" s="11">
        <f t="shared" si="4"/>
        <v>12933.16</v>
      </c>
      <c r="K104" s="12">
        <f t="shared" si="5"/>
        <v>2.6034927437467159E-2</v>
      </c>
    </row>
    <row r="105" spans="2:11" x14ac:dyDescent="0.2">
      <c r="B105">
        <f>+'Aggregate Screens'!A100</f>
        <v>904</v>
      </c>
      <c r="C105" t="str">
        <f>+'Aggregate Screens'!B100</f>
        <v>BHC FAIRFAX HOSPITAL</v>
      </c>
      <c r="D105" s="10">
        <f>ROUND(+'Aggregate Screens'!AC100-'Aggregate Screens'!M100,0)</f>
        <v>35258739</v>
      </c>
      <c r="E105" s="13">
        <f>ROUND(+'Aggregate Screens'!AN100,0)</f>
        <v>2770</v>
      </c>
      <c r="F105" s="11">
        <f t="shared" si="3"/>
        <v>12728.79</v>
      </c>
      <c r="G105" s="10">
        <f>ROUND(+'Aggregate Screens'!AC206-'Aggregate Screens'!M206,0)</f>
        <v>37580058</v>
      </c>
      <c r="H105" s="13">
        <f>ROUND(+'Aggregate Screens'!AN206,0)</f>
        <v>3639</v>
      </c>
      <c r="I105" s="11">
        <f t="shared" si="4"/>
        <v>10327.030000000001</v>
      </c>
      <c r="K105" s="12">
        <f t="shared" si="5"/>
        <v>-0.18868722007354977</v>
      </c>
    </row>
    <row r="106" spans="2:11" x14ac:dyDescent="0.2">
      <c r="B106">
        <f>+'Aggregate Screens'!A101</f>
        <v>915</v>
      </c>
      <c r="C106" t="str">
        <f>+'Aggregate Screens'!B101</f>
        <v>LOURDES COUNSELING CENTER</v>
      </c>
      <c r="D106" s="10">
        <f>ROUND(+'Aggregate Screens'!AC101-'Aggregate Screens'!M101,0)</f>
        <v>13644721</v>
      </c>
      <c r="E106" s="13">
        <f>ROUND(+'Aggregate Screens'!AN101,0)</f>
        <v>702</v>
      </c>
      <c r="F106" s="11">
        <f t="shared" si="3"/>
        <v>19436.919999999998</v>
      </c>
      <c r="G106" s="10">
        <f>ROUND(+'Aggregate Screens'!AC207-'Aggregate Screens'!M207,0)</f>
        <v>16923245</v>
      </c>
      <c r="H106" s="13">
        <f>ROUND(+'Aggregate Screens'!AN207,0)</f>
        <v>845</v>
      </c>
      <c r="I106" s="11">
        <f t="shared" si="4"/>
        <v>20027.509999999998</v>
      </c>
      <c r="K106" s="12">
        <f t="shared" si="5"/>
        <v>3.0384958110647231E-2</v>
      </c>
    </row>
    <row r="107" spans="2:11" x14ac:dyDescent="0.2">
      <c r="B107">
        <f>+'Aggregate Screens'!A102</f>
        <v>919</v>
      </c>
      <c r="C107" t="str">
        <f>+'Aggregate Screens'!B102</f>
        <v>NAVOS</v>
      </c>
      <c r="D107" s="10">
        <f>ROUND(+'Aggregate Screens'!AC102-'Aggregate Screens'!M102,0)</f>
        <v>8532028</v>
      </c>
      <c r="E107" s="13">
        <f>ROUND(+'Aggregate Screens'!AN102,0)</f>
        <v>688</v>
      </c>
      <c r="F107" s="11">
        <f t="shared" si="3"/>
        <v>12401.2</v>
      </c>
      <c r="G107" s="10">
        <f>ROUND(+'Aggregate Screens'!AC208-'Aggregate Screens'!M208,0)</f>
        <v>9270132</v>
      </c>
      <c r="H107" s="13">
        <f>ROUND(+'Aggregate Screens'!AN208,0)</f>
        <v>568</v>
      </c>
      <c r="I107" s="11">
        <f t="shared" si="4"/>
        <v>16320.65</v>
      </c>
      <c r="K107" s="12">
        <f t="shared" si="5"/>
        <v>0.31605409153952824</v>
      </c>
    </row>
    <row r="108" spans="2:11" x14ac:dyDescent="0.2">
      <c r="B108">
        <f>+'Aggregate Screens'!A103</f>
        <v>921</v>
      </c>
      <c r="C108" t="str">
        <f>+'Aggregate Screens'!B103</f>
        <v>Cascade Behavioral Health</v>
      </c>
      <c r="D108" s="10">
        <f>ROUND(+'Aggregate Screens'!AC103-'Aggregate Screens'!M103,0)</f>
        <v>12673393</v>
      </c>
      <c r="E108" s="13">
        <f>ROUND(+'Aggregate Screens'!AN103,0)</f>
        <v>664</v>
      </c>
      <c r="F108" s="11">
        <f t="shared" si="3"/>
        <v>19086.439999999999</v>
      </c>
      <c r="G108" s="10">
        <f>ROUND(+'Aggregate Screens'!AC209-'Aggregate Screens'!M209,0)</f>
        <v>19975756</v>
      </c>
      <c r="H108" s="13">
        <f>ROUND(+'Aggregate Screens'!AN209,0)</f>
        <v>1144</v>
      </c>
      <c r="I108" s="11">
        <f t="shared" si="4"/>
        <v>17461.330000000002</v>
      </c>
      <c r="K108" s="12">
        <f t="shared" si="5"/>
        <v>-8.5144741502343968E-2</v>
      </c>
    </row>
    <row r="109" spans="2:11" x14ac:dyDescent="0.2">
      <c r="B109">
        <f>+'Aggregate Screens'!A104</f>
        <v>922</v>
      </c>
      <c r="C109" t="str">
        <f>+'Aggregate Screens'!B104</f>
        <v>FAIRFAX EVERETT</v>
      </c>
      <c r="D109" s="10">
        <f>ROUND(+'Aggregate Screens'!AC104-'Aggregate Screens'!M104,0)</f>
        <v>2053934</v>
      </c>
      <c r="E109" s="13">
        <f>ROUND(+'Aggregate Screens'!AN104,0)</f>
        <v>113</v>
      </c>
      <c r="F109" s="11">
        <f t="shared" si="3"/>
        <v>18176.41</v>
      </c>
      <c r="G109" s="10">
        <f>ROUND(+'Aggregate Screens'!AC210-'Aggregate Screens'!M210,0)</f>
        <v>7249501</v>
      </c>
      <c r="H109" s="13">
        <f>ROUND(+'Aggregate Screens'!AN210,0)</f>
        <v>401</v>
      </c>
      <c r="I109" s="11">
        <f t="shared" si="4"/>
        <v>18078.560000000001</v>
      </c>
      <c r="K109" s="12">
        <f t="shared" si="5"/>
        <v>-5.3833512778375114E-3</v>
      </c>
    </row>
  </sheetData>
  <phoneticPr fontId="0" type="noConversion"/>
  <printOptions horizontalCentered="1" verticalCentered="1" gridLines="1"/>
  <pageMargins left="0" right="0" top="0" bottom="0" header="0" footer="0"/>
  <pageSetup paperSize="5" scale="7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9"/>
  <sheetViews>
    <sheetView zoomScale="75" workbookViewId="0">
      <selection activeCell="E52" sqref="E52"/>
    </sheetView>
  </sheetViews>
  <sheetFormatPr defaultRowHeight="12" x14ac:dyDescent="0.2"/>
  <cols>
    <col min="1" max="1" width="7.21875" customWidth="1"/>
    <col min="2" max="2" width="6.109375" bestFit="1" customWidth="1"/>
    <col min="3" max="3" width="41.88671875" bestFit="1" customWidth="1"/>
    <col min="4" max="4" width="11.88671875" customWidth="1"/>
    <col min="5" max="5" width="8.88671875" customWidth="1"/>
    <col min="6" max="6" width="8.88671875" bestFit="1" customWidth="1"/>
    <col min="7" max="7" width="11.88671875" customWidth="1"/>
    <col min="8" max="8" width="8.88671875" customWidth="1"/>
    <col min="9" max="9" width="8.88671875" bestFit="1" customWidth="1"/>
    <col min="10" max="10" width="2.6640625" customWidth="1"/>
    <col min="11" max="11" width="8.109375" bestFit="1" customWidth="1"/>
  </cols>
  <sheetData>
    <row r="1" spans="1:11" x14ac:dyDescent="0.2">
      <c r="A1" s="9" t="s">
        <v>12</v>
      </c>
      <c r="B1" s="6"/>
      <c r="C1" s="6"/>
      <c r="D1" s="6"/>
      <c r="E1" s="6"/>
      <c r="F1" s="7"/>
      <c r="G1" s="6"/>
      <c r="H1" s="6"/>
      <c r="I1" s="6"/>
    </row>
    <row r="2" spans="1:11" x14ac:dyDescent="0.2">
      <c r="A2" s="4"/>
      <c r="F2" s="2"/>
      <c r="K2" s="5" t="s">
        <v>71</v>
      </c>
    </row>
    <row r="3" spans="1:11" x14ac:dyDescent="0.2">
      <c r="A3" s="4"/>
      <c r="D3" s="3"/>
      <c r="F3" s="2"/>
      <c r="K3">
        <v>9</v>
      </c>
    </row>
    <row r="4" spans="1:11" x14ac:dyDescent="0.2">
      <c r="A4" s="7" t="s">
        <v>11</v>
      </c>
      <c r="B4" s="6"/>
      <c r="C4" s="6"/>
      <c r="D4" s="6"/>
      <c r="E4" s="7"/>
      <c r="F4" s="6"/>
      <c r="G4" s="6"/>
      <c r="H4" s="6"/>
      <c r="I4" s="6"/>
    </row>
    <row r="5" spans="1:11" x14ac:dyDescent="0.2">
      <c r="A5" s="7" t="s">
        <v>57</v>
      </c>
      <c r="B5" s="6"/>
      <c r="C5" s="6"/>
      <c r="D5" s="6"/>
      <c r="E5" s="7"/>
      <c r="F5" s="6"/>
      <c r="G5" s="6"/>
      <c r="H5" s="6"/>
      <c r="I5" s="6"/>
    </row>
    <row r="7" spans="1:11" x14ac:dyDescent="0.2">
      <c r="E7" s="76">
        <f>ROUND(+'Aggregate Screens'!C5,0)</f>
        <v>2014</v>
      </c>
      <c r="F7" s="5">
        <f>+E7</f>
        <v>2014</v>
      </c>
      <c r="G7" s="5"/>
      <c r="H7" s="2">
        <f>+F7+1</f>
        <v>2015</v>
      </c>
      <c r="I7" s="5">
        <f>+H7</f>
        <v>2015</v>
      </c>
    </row>
    <row r="8" spans="1:11" x14ac:dyDescent="0.2">
      <c r="A8" s="5"/>
      <c r="B8" s="5"/>
      <c r="C8" s="5"/>
      <c r="D8" s="2" t="s">
        <v>9</v>
      </c>
      <c r="F8" s="14" t="s">
        <v>182</v>
      </c>
      <c r="G8" s="2" t="s">
        <v>9</v>
      </c>
      <c r="I8" s="14" t="s">
        <v>182</v>
      </c>
      <c r="K8" s="5" t="s">
        <v>21</v>
      </c>
    </row>
    <row r="9" spans="1:11" x14ac:dyDescent="0.2">
      <c r="A9" s="5"/>
      <c r="B9" s="5" t="s">
        <v>51</v>
      </c>
      <c r="C9" s="5" t="s">
        <v>52</v>
      </c>
      <c r="D9" s="2" t="s">
        <v>10</v>
      </c>
      <c r="E9" s="2" t="s">
        <v>13</v>
      </c>
      <c r="F9" s="2" t="s">
        <v>13</v>
      </c>
      <c r="G9" s="2" t="s">
        <v>10</v>
      </c>
      <c r="H9" s="2" t="s">
        <v>13</v>
      </c>
      <c r="I9" s="2" t="s">
        <v>13</v>
      </c>
      <c r="K9" s="5" t="s">
        <v>181</v>
      </c>
    </row>
    <row r="10" spans="1:11" x14ac:dyDescent="0.2">
      <c r="B10">
        <f>+'Aggregate Screens'!A5</f>
        <v>1</v>
      </c>
      <c r="C10" t="str">
        <f>+'Aggregate Screens'!B5</f>
        <v>SWEDISH MEDICAL CENTER - FIRST HILL</v>
      </c>
      <c r="D10" s="10">
        <f>ROUND(+'Aggregate Screens'!AC5-'Aggregate Screens'!M5,0)</f>
        <v>1012005020</v>
      </c>
      <c r="E10" s="13">
        <f>ROUND(+'Aggregate Screens'!AO5,0)</f>
        <v>230642</v>
      </c>
      <c r="F10" s="11">
        <f>IF(D10=0,"",IF(E10=0,"",ROUND(D10/E10,2)))</f>
        <v>4387.7700000000004</v>
      </c>
      <c r="G10" s="10">
        <f>ROUND(+'Aggregate Screens'!AC111-'Aggregate Screens'!M111,0)</f>
        <v>1144014364</v>
      </c>
      <c r="H10" s="13">
        <f>ROUND(+'Aggregate Screens'!AO111,0)</f>
        <v>268118</v>
      </c>
      <c r="I10" s="11">
        <f>IF(G10=0,"",IF(H10=0,"",ROUND(G10/H10,2)))</f>
        <v>4266.83</v>
      </c>
      <c r="K10" s="12">
        <f>IF(D10=0,"",IF(E10=0,"",IF(G10=0,"",IF(H10=0,"",+I10/F10-1))))</f>
        <v>-2.7562976181522814E-2</v>
      </c>
    </row>
    <row r="11" spans="1:11" x14ac:dyDescent="0.2">
      <c r="B11">
        <f>+'Aggregate Screens'!A6</f>
        <v>3</v>
      </c>
      <c r="C11" t="str">
        <f>+'Aggregate Screens'!B6</f>
        <v>SWEDISH MEDICAL CENTER - CHERRY HILL</v>
      </c>
      <c r="D11" s="10">
        <f>ROUND(+'Aggregate Screens'!AC6-'Aggregate Screens'!M6,0)</f>
        <v>399670474</v>
      </c>
      <c r="E11" s="13">
        <f>ROUND(+'Aggregate Screens'!AO6,0)</f>
        <v>73350</v>
      </c>
      <c r="F11" s="11">
        <f t="shared" ref="F11:F74" si="0">IF(D11=0,"",IF(E11=0,"",ROUND(D11/E11,2)))</f>
        <v>5448.81</v>
      </c>
      <c r="G11" s="10">
        <f>ROUND(+'Aggregate Screens'!AC112-'Aggregate Screens'!M112,0)</f>
        <v>459332054</v>
      </c>
      <c r="H11" s="13">
        <f>ROUND(+'Aggregate Screens'!AO112,0)</f>
        <v>76443</v>
      </c>
      <c r="I11" s="11">
        <f t="shared" ref="I11:I74" si="1">IF(G11=0,"",IF(H11=0,"",ROUND(G11/H11,2)))</f>
        <v>6008.82</v>
      </c>
      <c r="K11" s="12">
        <f t="shared" ref="K11:K74" si="2">IF(D11=0,"",IF(E11=0,"",IF(G11=0,"",IF(H11=0,"",+I11/F11-1))))</f>
        <v>0.10277656956289527</v>
      </c>
    </row>
    <row r="12" spans="1:11" x14ac:dyDescent="0.2">
      <c r="B12">
        <f>+'Aggregate Screens'!A7</f>
        <v>8</v>
      </c>
      <c r="C12" t="str">
        <f>+'Aggregate Screens'!B7</f>
        <v>KLICKITAT VALLEY HEALTH</v>
      </c>
      <c r="D12" s="10">
        <f>ROUND(+'Aggregate Screens'!AC7-'Aggregate Screens'!M7,0)</f>
        <v>19733523</v>
      </c>
      <c r="E12" s="13">
        <f>ROUND(+'Aggregate Screens'!AO7,0)</f>
        <v>5361</v>
      </c>
      <c r="F12" s="11">
        <f t="shared" si="0"/>
        <v>3680.94</v>
      </c>
      <c r="G12" s="10">
        <f>ROUND(+'Aggregate Screens'!AC113-'Aggregate Screens'!M113,0)</f>
        <v>20799556</v>
      </c>
      <c r="H12" s="13">
        <f>ROUND(+'Aggregate Screens'!AO113,0)</f>
        <v>5376</v>
      </c>
      <c r="I12" s="11">
        <f t="shared" si="1"/>
        <v>3868.97</v>
      </c>
      <c r="K12" s="12">
        <f t="shared" si="2"/>
        <v>5.1082060560617704E-2</v>
      </c>
    </row>
    <row r="13" spans="1:11" x14ac:dyDescent="0.2">
      <c r="B13">
        <f>+'Aggregate Screens'!A8</f>
        <v>10</v>
      </c>
      <c r="C13" t="str">
        <f>+'Aggregate Screens'!B8</f>
        <v>VIRGINIA MASON MEDICAL CENTER</v>
      </c>
      <c r="D13" s="10">
        <f>ROUND(+'Aggregate Screens'!AC8-'Aggregate Screens'!M8,0)</f>
        <v>926625286</v>
      </c>
      <c r="E13" s="13">
        <f>ROUND(+'Aggregate Screens'!AO8,0)</f>
        <v>119734</v>
      </c>
      <c r="F13" s="11">
        <f t="shared" si="0"/>
        <v>7739.03</v>
      </c>
      <c r="G13" s="10">
        <f>ROUND(+'Aggregate Screens'!AC114-'Aggregate Screens'!M114,0)</f>
        <v>985924485</v>
      </c>
      <c r="H13" s="13">
        <f>ROUND(+'Aggregate Screens'!AO114,0)</f>
        <v>225230</v>
      </c>
      <c r="I13" s="11">
        <f t="shared" si="1"/>
        <v>4377.41</v>
      </c>
      <c r="K13" s="12">
        <f t="shared" si="2"/>
        <v>-0.43437226629177039</v>
      </c>
    </row>
    <row r="14" spans="1:11" x14ac:dyDescent="0.2">
      <c r="B14">
        <f>+'Aggregate Screens'!A9</f>
        <v>14</v>
      </c>
      <c r="C14" t="str">
        <f>+'Aggregate Screens'!B9</f>
        <v>SEATTLE CHILDRENS HOSPITAL</v>
      </c>
      <c r="D14" s="10">
        <f>ROUND(+'Aggregate Screens'!AC9-'Aggregate Screens'!M9,0)</f>
        <v>826778971</v>
      </c>
      <c r="E14" s="13">
        <f>ROUND(+'Aggregate Screens'!AO9,0)</f>
        <v>125413</v>
      </c>
      <c r="F14" s="11">
        <f t="shared" si="0"/>
        <v>6592.45</v>
      </c>
      <c r="G14" s="10">
        <f>ROUND(+'Aggregate Screens'!AC115-'Aggregate Screens'!M115,0)</f>
        <v>898685268</v>
      </c>
      <c r="H14" s="13">
        <f>ROUND(+'Aggregate Screens'!AO115,0)</f>
        <v>131212</v>
      </c>
      <c r="I14" s="11">
        <f t="shared" si="1"/>
        <v>6849.11</v>
      </c>
      <c r="K14" s="12">
        <f t="shared" si="2"/>
        <v>3.8932415111225804E-2</v>
      </c>
    </row>
    <row r="15" spans="1:11" x14ac:dyDescent="0.2">
      <c r="B15">
        <f>+'Aggregate Screens'!A10</f>
        <v>20</v>
      </c>
      <c r="C15" t="str">
        <f>+'Aggregate Screens'!B10</f>
        <v>GROUP HEALTH CENTRAL HOSPITAL</v>
      </c>
      <c r="D15" s="10">
        <f>ROUND(+'Aggregate Screens'!AC10-'Aggregate Screens'!M10,0)</f>
        <v>40228746</v>
      </c>
      <c r="E15" s="13">
        <f>ROUND(+'Aggregate Screens'!AO10,0)</f>
        <v>4707</v>
      </c>
      <c r="F15" s="11">
        <f t="shared" si="0"/>
        <v>8546.58</v>
      </c>
      <c r="G15" s="10">
        <f>ROUND(+'Aggregate Screens'!AC116-'Aggregate Screens'!M116,0)</f>
        <v>23375390</v>
      </c>
      <c r="H15" s="13">
        <f>ROUND(+'Aggregate Screens'!AO116,0)</f>
        <v>561</v>
      </c>
      <c r="I15" s="11">
        <f t="shared" si="1"/>
        <v>41667.360000000001</v>
      </c>
      <c r="K15" s="12">
        <f t="shared" si="2"/>
        <v>3.8753255688240209</v>
      </c>
    </row>
    <row r="16" spans="1:11" x14ac:dyDescent="0.2">
      <c r="B16">
        <f>+'Aggregate Screens'!A11</f>
        <v>21</v>
      </c>
      <c r="C16" t="str">
        <f>+'Aggregate Screens'!B11</f>
        <v>NEWPORT HOSPITAL AND HEALTH SERVICES</v>
      </c>
      <c r="D16" s="10">
        <f>ROUND(+'Aggregate Screens'!AC11-'Aggregate Screens'!M11,0)</f>
        <v>24700061</v>
      </c>
      <c r="E16" s="13">
        <f>ROUND(+'Aggregate Screens'!AO11,0)</f>
        <v>7448</v>
      </c>
      <c r="F16" s="11">
        <f t="shared" si="0"/>
        <v>3316.33</v>
      </c>
      <c r="G16" s="10">
        <f>ROUND(+'Aggregate Screens'!AC117-'Aggregate Screens'!M117,0)</f>
        <v>26258835</v>
      </c>
      <c r="H16" s="13">
        <f>ROUND(+'Aggregate Screens'!AO117,0)</f>
        <v>9139</v>
      </c>
      <c r="I16" s="11">
        <f t="shared" si="1"/>
        <v>2873.27</v>
      </c>
      <c r="K16" s="12">
        <f t="shared" si="2"/>
        <v>-0.13359949100360935</v>
      </c>
    </row>
    <row r="17" spans="2:11" x14ac:dyDescent="0.2">
      <c r="B17">
        <f>+'Aggregate Screens'!A12</f>
        <v>22</v>
      </c>
      <c r="C17" t="str">
        <f>+'Aggregate Screens'!B12</f>
        <v>LOURDES MEDICAL CENTER</v>
      </c>
      <c r="D17" s="10">
        <f>ROUND(+'Aggregate Screens'!AC12-'Aggregate Screens'!M12,0)</f>
        <v>82695000</v>
      </c>
      <c r="E17" s="13">
        <f>ROUND(+'Aggregate Screens'!AO12,0)</f>
        <v>15404</v>
      </c>
      <c r="F17" s="11">
        <f t="shared" si="0"/>
        <v>5368.41</v>
      </c>
      <c r="G17" s="10">
        <f>ROUND(+'Aggregate Screens'!AC118-'Aggregate Screens'!M118,0)</f>
        <v>88255105</v>
      </c>
      <c r="H17" s="13">
        <f>ROUND(+'Aggregate Screens'!AO118,0)</f>
        <v>16785</v>
      </c>
      <c r="I17" s="11">
        <f t="shared" si="1"/>
        <v>5257.97</v>
      </c>
      <c r="K17" s="12">
        <f t="shared" si="2"/>
        <v>-2.0572199217272824E-2</v>
      </c>
    </row>
    <row r="18" spans="2:11" x14ac:dyDescent="0.2">
      <c r="B18">
        <f>+'Aggregate Screens'!A13</f>
        <v>23</v>
      </c>
      <c r="C18" t="str">
        <f>+'Aggregate Screens'!B13</f>
        <v>THREE RIVERS HOSPITAL</v>
      </c>
      <c r="D18" s="10">
        <f>ROUND(+'Aggregate Screens'!AC13-'Aggregate Screens'!M13,0)</f>
        <v>11916358</v>
      </c>
      <c r="E18" s="13">
        <f>ROUND(+'Aggregate Screens'!AO13,0)</f>
        <v>2599</v>
      </c>
      <c r="F18" s="11">
        <f t="shared" si="0"/>
        <v>4584.9799999999996</v>
      </c>
      <c r="G18" s="10">
        <f>ROUND(+'Aggregate Screens'!AC119-'Aggregate Screens'!M119,0)</f>
        <v>12343234</v>
      </c>
      <c r="H18" s="13">
        <f>ROUND(+'Aggregate Screens'!AO119,0)</f>
        <v>2957</v>
      </c>
      <c r="I18" s="11">
        <f t="shared" si="1"/>
        <v>4174.24</v>
      </c>
      <c r="K18" s="12">
        <f t="shared" si="2"/>
        <v>-8.958381497847312E-2</v>
      </c>
    </row>
    <row r="19" spans="2:11" x14ac:dyDescent="0.2">
      <c r="B19">
        <f>+'Aggregate Screens'!A14</f>
        <v>26</v>
      </c>
      <c r="C19" t="str">
        <f>+'Aggregate Screens'!B14</f>
        <v>PEACEHEALTH ST JOHN MEDICAL CENTER</v>
      </c>
      <c r="D19" s="10">
        <f>ROUND(+'Aggregate Screens'!AC14-'Aggregate Screens'!M14,0)</f>
        <v>239785684</v>
      </c>
      <c r="E19" s="13">
        <f>ROUND(+'Aggregate Screens'!AO14,0)</f>
        <v>86675</v>
      </c>
      <c r="F19" s="11">
        <f t="shared" si="0"/>
        <v>2766.49</v>
      </c>
      <c r="G19" s="10">
        <f>ROUND(+'Aggregate Screens'!AC120-'Aggregate Screens'!M120,0)</f>
        <v>248538206</v>
      </c>
      <c r="H19" s="13">
        <f>ROUND(+'Aggregate Screens'!AO120,0)</f>
        <v>86607</v>
      </c>
      <c r="I19" s="11">
        <f t="shared" si="1"/>
        <v>2869.72</v>
      </c>
      <c r="K19" s="12">
        <f t="shared" si="2"/>
        <v>3.7314430921492558E-2</v>
      </c>
    </row>
    <row r="20" spans="2:11" x14ac:dyDescent="0.2">
      <c r="B20">
        <f>+'Aggregate Screens'!A15</f>
        <v>29</v>
      </c>
      <c r="C20" t="str">
        <f>+'Aggregate Screens'!B15</f>
        <v>HARBORVIEW MEDICAL CENTER</v>
      </c>
      <c r="D20" s="10">
        <f>ROUND(+'Aggregate Screens'!AC15-'Aggregate Screens'!M15,0)</f>
        <v>748828000</v>
      </c>
      <c r="E20" s="13">
        <f>ROUND(+'Aggregate Screens'!AO15,0)</f>
        <v>203016</v>
      </c>
      <c r="F20" s="11">
        <f t="shared" si="0"/>
        <v>3688.52</v>
      </c>
      <c r="G20" s="10">
        <f>ROUND(+'Aggregate Screens'!AC121-'Aggregate Screens'!M121,0)</f>
        <v>797866505</v>
      </c>
      <c r="H20" s="13">
        <f>ROUND(+'Aggregate Screens'!AO121,0)</f>
        <v>213320</v>
      </c>
      <c r="I20" s="11">
        <f t="shared" si="1"/>
        <v>3740.23</v>
      </c>
      <c r="K20" s="12">
        <f t="shared" si="2"/>
        <v>1.4019173001637464E-2</v>
      </c>
    </row>
    <row r="21" spans="2:11" x14ac:dyDescent="0.2">
      <c r="B21">
        <f>+'Aggregate Screens'!A16</f>
        <v>32</v>
      </c>
      <c r="C21" t="str">
        <f>+'Aggregate Screens'!B16</f>
        <v>ST JOSEPH MEDICAL CENTER</v>
      </c>
      <c r="D21" s="10">
        <f>ROUND(+'Aggregate Screens'!AC16-'Aggregate Screens'!M16,0)</f>
        <v>540064375</v>
      </c>
      <c r="E21" s="13">
        <f>ROUND(+'Aggregate Screens'!AO16,0)</f>
        <v>178926</v>
      </c>
      <c r="F21" s="11">
        <f t="shared" si="0"/>
        <v>3018.37</v>
      </c>
      <c r="G21" s="10">
        <f>ROUND(+'Aggregate Screens'!AC122-'Aggregate Screens'!M122,0)</f>
        <v>555135409</v>
      </c>
      <c r="H21" s="13">
        <f>ROUND(+'Aggregate Screens'!AO122,0)</f>
        <v>187446</v>
      </c>
      <c r="I21" s="11">
        <f t="shared" si="1"/>
        <v>2961.58</v>
      </c>
      <c r="K21" s="12">
        <f t="shared" si="2"/>
        <v>-1.8814790764551725E-2</v>
      </c>
    </row>
    <row r="22" spans="2:11" x14ac:dyDescent="0.2">
      <c r="B22">
        <f>+'Aggregate Screens'!A17</f>
        <v>35</v>
      </c>
      <c r="C22" t="str">
        <f>+'Aggregate Screens'!B17</f>
        <v>ST ELIZABETH HOSPITAL</v>
      </c>
      <c r="D22" s="10">
        <f>ROUND(+'Aggregate Screens'!AC17-'Aggregate Screens'!M17,0)</f>
        <v>44213834</v>
      </c>
      <c r="E22" s="13">
        <f>ROUND(+'Aggregate Screens'!AO17,0)</f>
        <v>15249</v>
      </c>
      <c r="F22" s="11">
        <f t="shared" si="0"/>
        <v>2899.46</v>
      </c>
      <c r="G22" s="10">
        <f>ROUND(+'Aggregate Screens'!AC123-'Aggregate Screens'!M123,0)</f>
        <v>43657753</v>
      </c>
      <c r="H22" s="13">
        <f>ROUND(+'Aggregate Screens'!AO123,0)</f>
        <v>14849</v>
      </c>
      <c r="I22" s="11">
        <f t="shared" si="1"/>
        <v>2940.11</v>
      </c>
      <c r="K22" s="12">
        <f t="shared" si="2"/>
        <v>1.4019851972436381E-2</v>
      </c>
    </row>
    <row r="23" spans="2:11" x14ac:dyDescent="0.2">
      <c r="B23">
        <f>+'Aggregate Screens'!A18</f>
        <v>37</v>
      </c>
      <c r="C23" t="str">
        <f>+'Aggregate Screens'!B18</f>
        <v>DEACONESS HOSPITAL</v>
      </c>
      <c r="D23" s="10">
        <f>ROUND(+'Aggregate Screens'!AC18-'Aggregate Screens'!M18,0)</f>
        <v>249048386</v>
      </c>
      <c r="E23" s="13">
        <f>ROUND(+'Aggregate Screens'!AO18,0)</f>
        <v>98263</v>
      </c>
      <c r="F23" s="11">
        <f t="shared" si="0"/>
        <v>2534.5100000000002</v>
      </c>
      <c r="G23" s="10">
        <f>ROUND(+'Aggregate Screens'!AC124-'Aggregate Screens'!M124,0)</f>
        <v>259795766</v>
      </c>
      <c r="H23" s="13">
        <f>ROUND(+'Aggregate Screens'!AO124,0)</f>
        <v>104303</v>
      </c>
      <c r="I23" s="11">
        <f t="shared" si="1"/>
        <v>2490.7800000000002</v>
      </c>
      <c r="K23" s="12">
        <f t="shared" si="2"/>
        <v>-1.7253828156132744E-2</v>
      </c>
    </row>
    <row r="24" spans="2:11" x14ac:dyDescent="0.2">
      <c r="B24">
        <f>+'Aggregate Screens'!A19</f>
        <v>38</v>
      </c>
      <c r="C24" t="str">
        <f>+'Aggregate Screens'!B19</f>
        <v>OLYMPIC MEDICAL CENTER</v>
      </c>
      <c r="D24" s="10">
        <f>ROUND(+'Aggregate Screens'!AC19-'Aggregate Screens'!M19,0)</f>
        <v>141662660</v>
      </c>
      <c r="E24" s="13">
        <f>ROUND(+'Aggregate Screens'!AO19,0)</f>
        <v>52168</v>
      </c>
      <c r="F24" s="11">
        <f t="shared" si="0"/>
        <v>2715.51</v>
      </c>
      <c r="G24" s="10">
        <f>ROUND(+'Aggregate Screens'!AC125-'Aggregate Screens'!M125,0)</f>
        <v>150945606</v>
      </c>
      <c r="H24" s="13">
        <f>ROUND(+'Aggregate Screens'!AO125,0)</f>
        <v>55034</v>
      </c>
      <c r="I24" s="11">
        <f t="shared" si="1"/>
        <v>2742.77</v>
      </c>
      <c r="K24" s="12">
        <f t="shared" si="2"/>
        <v>1.0038629944282951E-2</v>
      </c>
    </row>
    <row r="25" spans="2:11" x14ac:dyDescent="0.2">
      <c r="B25">
        <f>+'Aggregate Screens'!A20</f>
        <v>39</v>
      </c>
      <c r="C25" t="str">
        <f>+'Aggregate Screens'!B20</f>
        <v>TRIOS HEALTH</v>
      </c>
      <c r="D25" s="10">
        <f>ROUND(+'Aggregate Screens'!AC20-'Aggregate Screens'!M20,0)</f>
        <v>167235750</v>
      </c>
      <c r="E25" s="13">
        <f>ROUND(+'Aggregate Screens'!AO20,0)</f>
        <v>51896</v>
      </c>
      <c r="F25" s="11">
        <f t="shared" si="0"/>
        <v>3222.52</v>
      </c>
      <c r="G25" s="10">
        <f>ROUND(+'Aggregate Screens'!AC126-'Aggregate Screens'!M126,0)</f>
        <v>185143354</v>
      </c>
      <c r="H25" s="13">
        <f>ROUND(+'Aggregate Screens'!AO126,0)</f>
        <v>55041</v>
      </c>
      <c r="I25" s="11">
        <f t="shared" si="1"/>
        <v>3363.74</v>
      </c>
      <c r="K25" s="12">
        <f t="shared" si="2"/>
        <v>4.3822846716234487E-2</v>
      </c>
    </row>
    <row r="26" spans="2:11" x14ac:dyDescent="0.2">
      <c r="B26">
        <f>+'Aggregate Screens'!A21</f>
        <v>42</v>
      </c>
      <c r="C26" t="str">
        <f>+'Aggregate Screens'!B21</f>
        <v>SHRINE HOSPITAL SPOKANE</v>
      </c>
      <c r="D26" s="10">
        <f>ROUND(+'Aggregate Screens'!AC21-'Aggregate Screens'!M21,0)</f>
        <v>0</v>
      </c>
      <c r="E26" s="13">
        <f>ROUND(+'Aggregate Screens'!AO21,0)</f>
        <v>0</v>
      </c>
      <c r="F26" s="11" t="str">
        <f t="shared" si="0"/>
        <v/>
      </c>
      <c r="G26" s="10">
        <f>ROUND(+'Aggregate Screens'!AC127-'Aggregate Screens'!M127,0)</f>
        <v>21527396</v>
      </c>
      <c r="H26" s="13">
        <f>ROUND(+'Aggregate Screens'!AO127,0)</f>
        <v>2704</v>
      </c>
      <c r="I26" s="11">
        <f t="shared" si="1"/>
        <v>7961.32</v>
      </c>
      <c r="K26" s="12" t="str">
        <f t="shared" si="2"/>
        <v/>
      </c>
    </row>
    <row r="27" spans="2:11" x14ac:dyDescent="0.2">
      <c r="B27">
        <f>+'Aggregate Screens'!A22</f>
        <v>43</v>
      </c>
      <c r="C27" t="str">
        <f>+'Aggregate Screens'!B22</f>
        <v>WALLA WALLA GENERAL HOSPITAL</v>
      </c>
      <c r="D27" s="10">
        <f>ROUND(+'Aggregate Screens'!AC22-'Aggregate Screens'!M22,0)</f>
        <v>58528461</v>
      </c>
      <c r="E27" s="13">
        <f>ROUND(+'Aggregate Screens'!AO22,0)</f>
        <v>14145</v>
      </c>
      <c r="F27" s="11">
        <f t="shared" si="0"/>
        <v>4137.75</v>
      </c>
      <c r="G27" s="10">
        <f>ROUND(+'Aggregate Screens'!AC128-'Aggregate Screens'!M128,0)</f>
        <v>0</v>
      </c>
      <c r="H27" s="13">
        <f>ROUND(+'Aggregate Screens'!AO128,0)</f>
        <v>0</v>
      </c>
      <c r="I27" s="11" t="str">
        <f t="shared" si="1"/>
        <v/>
      </c>
      <c r="K27" s="12" t="str">
        <f t="shared" si="2"/>
        <v/>
      </c>
    </row>
    <row r="28" spans="2:11" x14ac:dyDescent="0.2">
      <c r="B28">
        <f>+'Aggregate Screens'!A23</f>
        <v>45</v>
      </c>
      <c r="C28" t="str">
        <f>+'Aggregate Screens'!B23</f>
        <v>COLUMBIA BASIN HOSPITAL</v>
      </c>
      <c r="D28" s="10">
        <f>ROUND(+'Aggregate Screens'!AC23-'Aggregate Screens'!M23,0)</f>
        <v>15204927</v>
      </c>
      <c r="E28" s="13">
        <f>ROUND(+'Aggregate Screens'!AO23,0)</f>
        <v>3419</v>
      </c>
      <c r="F28" s="11">
        <f t="shared" si="0"/>
        <v>4447.1899999999996</v>
      </c>
      <c r="G28" s="10">
        <f>ROUND(+'Aggregate Screens'!AC129-'Aggregate Screens'!M129,0)</f>
        <v>15695847</v>
      </c>
      <c r="H28" s="13">
        <f>ROUND(+'Aggregate Screens'!AO129,0)</f>
        <v>3291</v>
      </c>
      <c r="I28" s="11">
        <f t="shared" si="1"/>
        <v>4769.32</v>
      </c>
      <c r="K28" s="12">
        <f t="shared" si="2"/>
        <v>7.2434503585410148E-2</v>
      </c>
    </row>
    <row r="29" spans="2:11" x14ac:dyDescent="0.2">
      <c r="B29">
        <f>+'Aggregate Screens'!A24</f>
        <v>46</v>
      </c>
      <c r="C29" t="str">
        <f>+'Aggregate Screens'!B24</f>
        <v>PMH MEDICAL CENTER</v>
      </c>
      <c r="D29" s="10">
        <f>ROUND(+'Aggregate Screens'!AC24-'Aggregate Screens'!M24,0)</f>
        <v>0</v>
      </c>
      <c r="E29" s="13">
        <f>ROUND(+'Aggregate Screens'!AO24,0)</f>
        <v>0</v>
      </c>
      <c r="F29" s="11" t="str">
        <f t="shared" si="0"/>
        <v/>
      </c>
      <c r="G29" s="10">
        <f>ROUND(+'Aggregate Screens'!AC130-'Aggregate Screens'!M130,0)</f>
        <v>41528632</v>
      </c>
      <c r="H29" s="13">
        <f>ROUND(+'Aggregate Screens'!AO130,0)</f>
        <v>7035</v>
      </c>
      <c r="I29" s="11">
        <f t="shared" si="1"/>
        <v>5903.15</v>
      </c>
      <c r="K29" s="12" t="str">
        <f t="shared" si="2"/>
        <v/>
      </c>
    </row>
    <row r="30" spans="2:11" x14ac:dyDescent="0.2">
      <c r="B30">
        <f>+'Aggregate Screens'!A25</f>
        <v>50</v>
      </c>
      <c r="C30" t="str">
        <f>+'Aggregate Screens'!B25</f>
        <v>PROVIDENCE ST MARY MEDICAL CENTER</v>
      </c>
      <c r="D30" s="10">
        <f>ROUND(+'Aggregate Screens'!AC25-'Aggregate Screens'!M25,0)</f>
        <v>130722717</v>
      </c>
      <c r="E30" s="13">
        <f>ROUND(+'Aggregate Screens'!AO25,0)</f>
        <v>33860</v>
      </c>
      <c r="F30" s="11">
        <f t="shared" si="0"/>
        <v>3860.68</v>
      </c>
      <c r="G30" s="10">
        <f>ROUND(+'Aggregate Screens'!AC131-'Aggregate Screens'!M131,0)</f>
        <v>159381869</v>
      </c>
      <c r="H30" s="13">
        <f>ROUND(+'Aggregate Screens'!AO131,0)</f>
        <v>35392</v>
      </c>
      <c r="I30" s="11">
        <f t="shared" si="1"/>
        <v>4503.33</v>
      </c>
      <c r="K30" s="12">
        <f t="shared" si="2"/>
        <v>0.16646031269102846</v>
      </c>
    </row>
    <row r="31" spans="2:11" x14ac:dyDescent="0.2">
      <c r="B31">
        <f>+'Aggregate Screens'!A26</f>
        <v>54</v>
      </c>
      <c r="C31" t="str">
        <f>+'Aggregate Screens'!B26</f>
        <v>FORKS COMMUNITY HOSPITAL</v>
      </c>
      <c r="D31" s="10">
        <f>ROUND(+'Aggregate Screens'!AC26-'Aggregate Screens'!M26,0)</f>
        <v>22674413</v>
      </c>
      <c r="E31" s="13">
        <f>ROUND(+'Aggregate Screens'!AO26,0)</f>
        <v>5566</v>
      </c>
      <c r="F31" s="11">
        <f t="shared" si="0"/>
        <v>4073.74</v>
      </c>
      <c r="G31" s="10">
        <f>ROUND(+'Aggregate Screens'!AC132-'Aggregate Screens'!M132,0)</f>
        <v>24435992</v>
      </c>
      <c r="H31" s="13">
        <f>ROUND(+'Aggregate Screens'!AO132,0)</f>
        <v>5543</v>
      </c>
      <c r="I31" s="11">
        <f t="shared" si="1"/>
        <v>4408.4399999999996</v>
      </c>
      <c r="K31" s="12">
        <f t="shared" si="2"/>
        <v>8.2160373514264418E-2</v>
      </c>
    </row>
    <row r="32" spans="2:11" x14ac:dyDescent="0.2">
      <c r="B32">
        <f>+'Aggregate Screens'!A27</f>
        <v>56</v>
      </c>
      <c r="C32" t="str">
        <f>+'Aggregate Screens'!B27</f>
        <v>WILLAPA HARBOR HOSPITAL</v>
      </c>
      <c r="D32" s="10">
        <f>ROUND(+'Aggregate Screens'!AC27-'Aggregate Screens'!M27,0)</f>
        <v>17232834</v>
      </c>
      <c r="E32" s="13">
        <f>ROUND(+'Aggregate Screens'!AO27,0)</f>
        <v>5473</v>
      </c>
      <c r="F32" s="11">
        <f t="shared" si="0"/>
        <v>3148.7</v>
      </c>
      <c r="G32" s="10">
        <f>ROUND(+'Aggregate Screens'!AC133-'Aggregate Screens'!M133,0)</f>
        <v>18473639</v>
      </c>
      <c r="H32" s="13">
        <f>ROUND(+'Aggregate Screens'!AO133,0)</f>
        <v>5549</v>
      </c>
      <c r="I32" s="11">
        <f t="shared" si="1"/>
        <v>3329.18</v>
      </c>
      <c r="K32" s="12">
        <f t="shared" si="2"/>
        <v>5.7318893511608016E-2</v>
      </c>
    </row>
    <row r="33" spans="2:11" x14ac:dyDescent="0.2">
      <c r="B33">
        <f>+'Aggregate Screens'!A28</f>
        <v>58</v>
      </c>
      <c r="C33" t="str">
        <f>+'Aggregate Screens'!B28</f>
        <v>YAKIMA VALLEY MEMORIAL HOSPITAL</v>
      </c>
      <c r="D33" s="10">
        <f>ROUND(+'Aggregate Screens'!AC28-'Aggregate Screens'!M28,0)</f>
        <v>370627166</v>
      </c>
      <c r="E33" s="13">
        <f>ROUND(+'Aggregate Screens'!AO28,0)</f>
        <v>131944</v>
      </c>
      <c r="F33" s="11">
        <f t="shared" si="0"/>
        <v>2808.97</v>
      </c>
      <c r="G33" s="10">
        <f>ROUND(+'Aggregate Screens'!AC134-'Aggregate Screens'!M134,0)</f>
        <v>379607033</v>
      </c>
      <c r="H33" s="13">
        <f>ROUND(+'Aggregate Screens'!AO134,0)</f>
        <v>126666</v>
      </c>
      <c r="I33" s="11">
        <f t="shared" si="1"/>
        <v>2996.91</v>
      </c>
      <c r="K33" s="12">
        <f t="shared" si="2"/>
        <v>6.6907086939340887E-2</v>
      </c>
    </row>
    <row r="34" spans="2:11" x14ac:dyDescent="0.2">
      <c r="B34">
        <f>+'Aggregate Screens'!A29</f>
        <v>63</v>
      </c>
      <c r="C34" t="str">
        <f>+'Aggregate Screens'!B29</f>
        <v>GRAYS HARBOR COMMUNITY HOSPITAL</v>
      </c>
      <c r="D34" s="10">
        <f>ROUND(+'Aggregate Screens'!AC29-'Aggregate Screens'!M29,0)</f>
        <v>100627582</v>
      </c>
      <c r="E34" s="13">
        <f>ROUND(+'Aggregate Screens'!AO29,0)</f>
        <v>35382</v>
      </c>
      <c r="F34" s="11">
        <f t="shared" si="0"/>
        <v>2844.03</v>
      </c>
      <c r="G34" s="10">
        <f>ROUND(+'Aggregate Screens'!AC135-'Aggregate Screens'!M135,0)</f>
        <v>100049583</v>
      </c>
      <c r="H34" s="13">
        <f>ROUND(+'Aggregate Screens'!AO135,0)</f>
        <v>34694</v>
      </c>
      <c r="I34" s="11">
        <f t="shared" si="1"/>
        <v>2883.77</v>
      </c>
      <c r="K34" s="12">
        <f t="shared" si="2"/>
        <v>1.3973129678660046E-2</v>
      </c>
    </row>
    <row r="35" spans="2:11" x14ac:dyDescent="0.2">
      <c r="B35">
        <f>+'Aggregate Screens'!A30</f>
        <v>78</v>
      </c>
      <c r="C35" t="str">
        <f>+'Aggregate Screens'!B30</f>
        <v>SAMARITAN HEALTHCARE</v>
      </c>
      <c r="D35" s="10">
        <f>ROUND(+'Aggregate Screens'!AC30-'Aggregate Screens'!M30,0)</f>
        <v>63153702</v>
      </c>
      <c r="E35" s="13">
        <f>ROUND(+'Aggregate Screens'!AO30,0)</f>
        <v>21063</v>
      </c>
      <c r="F35" s="11">
        <f t="shared" si="0"/>
        <v>2998.32</v>
      </c>
      <c r="G35" s="10">
        <f>ROUND(+'Aggregate Screens'!AC136-'Aggregate Screens'!M136,0)</f>
        <v>67349062</v>
      </c>
      <c r="H35" s="13">
        <f>ROUND(+'Aggregate Screens'!AO136,0)</f>
        <v>19522</v>
      </c>
      <c r="I35" s="11">
        <f t="shared" si="1"/>
        <v>3449.91</v>
      </c>
      <c r="K35" s="12">
        <f t="shared" si="2"/>
        <v>0.15061434403265817</v>
      </c>
    </row>
    <row r="36" spans="2:11" x14ac:dyDescent="0.2">
      <c r="B36">
        <f>+'Aggregate Screens'!A31</f>
        <v>79</v>
      </c>
      <c r="C36" t="str">
        <f>+'Aggregate Screens'!B31</f>
        <v>OCEAN BEACH HOSPITAL</v>
      </c>
      <c r="D36" s="10">
        <f>ROUND(+'Aggregate Screens'!AC31-'Aggregate Screens'!M31,0)</f>
        <v>20805514</v>
      </c>
      <c r="E36" s="13">
        <f>ROUND(+'Aggregate Screens'!AO31,0)</f>
        <v>8099</v>
      </c>
      <c r="F36" s="11">
        <f t="shared" si="0"/>
        <v>2568.9</v>
      </c>
      <c r="G36" s="10">
        <f>ROUND(+'Aggregate Screens'!AC137-'Aggregate Screens'!M137,0)</f>
        <v>19771739</v>
      </c>
      <c r="H36" s="13">
        <f>ROUND(+'Aggregate Screens'!AO137,0)</f>
        <v>7769</v>
      </c>
      <c r="I36" s="11">
        <f t="shared" si="1"/>
        <v>2544.9499999999998</v>
      </c>
      <c r="K36" s="12">
        <f t="shared" si="2"/>
        <v>-9.3230565611741589E-3</v>
      </c>
    </row>
    <row r="37" spans="2:11" x14ac:dyDescent="0.2">
      <c r="B37">
        <f>+'Aggregate Screens'!A32</f>
        <v>80</v>
      </c>
      <c r="C37" t="str">
        <f>+'Aggregate Screens'!B32</f>
        <v>ODESSA MEMORIAL HEALTHCARE CENTER</v>
      </c>
      <c r="D37" s="10">
        <f>ROUND(+'Aggregate Screens'!AC32-'Aggregate Screens'!M32,0)</f>
        <v>7597748</v>
      </c>
      <c r="E37" s="13">
        <f>ROUND(+'Aggregate Screens'!AO32,0)</f>
        <v>94</v>
      </c>
      <c r="F37" s="11">
        <f t="shared" si="0"/>
        <v>80827.11</v>
      </c>
      <c r="G37" s="10">
        <f>ROUND(+'Aggregate Screens'!AC138-'Aggregate Screens'!M138,0)</f>
        <v>7419213</v>
      </c>
      <c r="H37" s="13">
        <f>ROUND(+'Aggregate Screens'!AO138,0)</f>
        <v>332</v>
      </c>
      <c r="I37" s="11">
        <f t="shared" si="1"/>
        <v>22347.03</v>
      </c>
      <c r="K37" s="12">
        <f t="shared" si="2"/>
        <v>-0.72352061084455455</v>
      </c>
    </row>
    <row r="38" spans="2:11" x14ac:dyDescent="0.2">
      <c r="B38">
        <f>+'Aggregate Screens'!A33</f>
        <v>81</v>
      </c>
      <c r="C38" t="str">
        <f>+'Aggregate Screens'!B33</f>
        <v>MULTICARE GOOD SAMARITAN</v>
      </c>
      <c r="D38" s="10">
        <f>ROUND(+'Aggregate Screens'!AC33-'Aggregate Screens'!M33,0)</f>
        <v>379036737</v>
      </c>
      <c r="E38" s="13">
        <f>ROUND(+'Aggregate Screens'!AO33,0)</f>
        <v>134103</v>
      </c>
      <c r="F38" s="11">
        <f t="shared" si="0"/>
        <v>2826.46</v>
      </c>
      <c r="G38" s="10">
        <f>ROUND(+'Aggregate Screens'!AC139-'Aggregate Screens'!M139,0)</f>
        <v>407949617</v>
      </c>
      <c r="H38" s="13">
        <f>ROUND(+'Aggregate Screens'!AO139,0)</f>
        <v>178235</v>
      </c>
      <c r="I38" s="11">
        <f t="shared" si="1"/>
        <v>2288.83</v>
      </c>
      <c r="K38" s="12">
        <f t="shared" si="2"/>
        <v>-0.19021319954996718</v>
      </c>
    </row>
    <row r="39" spans="2:11" x14ac:dyDescent="0.2">
      <c r="B39">
        <f>+'Aggregate Screens'!A34</f>
        <v>82</v>
      </c>
      <c r="C39" t="str">
        <f>+'Aggregate Screens'!B34</f>
        <v>GARFIELD COUNTY MEMORIAL HOSPITAL</v>
      </c>
      <c r="D39" s="10">
        <f>ROUND(+'Aggregate Screens'!AC34-'Aggregate Screens'!M34,0)</f>
        <v>6167618</v>
      </c>
      <c r="E39" s="13">
        <f>ROUND(+'Aggregate Screens'!AO34,0)</f>
        <v>737</v>
      </c>
      <c r="F39" s="11">
        <f t="shared" si="0"/>
        <v>8368.5499999999993</v>
      </c>
      <c r="G39" s="10">
        <f>ROUND(+'Aggregate Screens'!AC140-'Aggregate Screens'!M140,0)</f>
        <v>0</v>
      </c>
      <c r="H39" s="13">
        <f>ROUND(+'Aggregate Screens'!AO140,0)</f>
        <v>0</v>
      </c>
      <c r="I39" s="11" t="str">
        <f t="shared" si="1"/>
        <v/>
      </c>
      <c r="K39" s="12" t="str">
        <f t="shared" si="2"/>
        <v/>
      </c>
    </row>
    <row r="40" spans="2:11" x14ac:dyDescent="0.2">
      <c r="B40">
        <f>+'Aggregate Screens'!A35</f>
        <v>84</v>
      </c>
      <c r="C40" t="str">
        <f>+'Aggregate Screens'!B35</f>
        <v>PROVIDENCE REGIONAL MEDICAL CENTER EVERETT</v>
      </c>
      <c r="D40" s="10">
        <f>ROUND(+'Aggregate Screens'!AC35-'Aggregate Screens'!M35,0)</f>
        <v>569194819</v>
      </c>
      <c r="E40" s="13">
        <f>ROUND(+'Aggregate Screens'!AO35,0)</f>
        <v>204492</v>
      </c>
      <c r="F40" s="11">
        <f t="shared" si="0"/>
        <v>2783.46</v>
      </c>
      <c r="G40" s="10">
        <f>ROUND(+'Aggregate Screens'!AC141-'Aggregate Screens'!M141,0)</f>
        <v>653624240</v>
      </c>
      <c r="H40" s="13">
        <f>ROUND(+'Aggregate Screens'!AO141,0)</f>
        <v>218139</v>
      </c>
      <c r="I40" s="11">
        <f t="shared" si="1"/>
        <v>2996.37</v>
      </c>
      <c r="K40" s="12">
        <f t="shared" si="2"/>
        <v>7.6491129744993502E-2</v>
      </c>
    </row>
    <row r="41" spans="2:11" x14ac:dyDescent="0.2">
      <c r="B41">
        <f>+'Aggregate Screens'!A36</f>
        <v>85</v>
      </c>
      <c r="C41" t="str">
        <f>+'Aggregate Screens'!B36</f>
        <v>JEFFERSON HEALTHCARE</v>
      </c>
      <c r="D41" s="10">
        <f>ROUND(+'Aggregate Screens'!AC36-'Aggregate Screens'!M36,0)</f>
        <v>69096718</v>
      </c>
      <c r="E41" s="13">
        <f>ROUND(+'Aggregate Screens'!AO36,0)</f>
        <v>18011</v>
      </c>
      <c r="F41" s="11">
        <f t="shared" si="0"/>
        <v>3836.36</v>
      </c>
      <c r="G41" s="10">
        <f>ROUND(+'Aggregate Screens'!AC142-'Aggregate Screens'!M142,0)</f>
        <v>73726323</v>
      </c>
      <c r="H41" s="13">
        <f>ROUND(+'Aggregate Screens'!AO142,0)</f>
        <v>20271</v>
      </c>
      <c r="I41" s="11">
        <f t="shared" si="1"/>
        <v>3637.03</v>
      </c>
      <c r="K41" s="12">
        <f t="shared" si="2"/>
        <v>-5.1958106121427594E-2</v>
      </c>
    </row>
    <row r="42" spans="2:11" x14ac:dyDescent="0.2">
      <c r="B42">
        <f>+'Aggregate Screens'!A37</f>
        <v>96</v>
      </c>
      <c r="C42" t="str">
        <f>+'Aggregate Screens'!B37</f>
        <v>SKYLINE HOSPITAL</v>
      </c>
      <c r="D42" s="10">
        <f>ROUND(+'Aggregate Screens'!AC37-'Aggregate Screens'!M37,0)</f>
        <v>16872232</v>
      </c>
      <c r="E42" s="13">
        <f>ROUND(+'Aggregate Screens'!AO37,0)</f>
        <v>4477</v>
      </c>
      <c r="F42" s="11">
        <f t="shared" si="0"/>
        <v>3768.65</v>
      </c>
      <c r="G42" s="10">
        <f>ROUND(+'Aggregate Screens'!AC143-'Aggregate Screens'!M143,0)</f>
        <v>17545577</v>
      </c>
      <c r="H42" s="13">
        <f>ROUND(+'Aggregate Screens'!AO143,0)</f>
        <v>4618</v>
      </c>
      <c r="I42" s="11">
        <f t="shared" si="1"/>
        <v>3799.39</v>
      </c>
      <c r="K42" s="12">
        <f t="shared" si="2"/>
        <v>8.1567670120599178E-3</v>
      </c>
    </row>
    <row r="43" spans="2:11" x14ac:dyDescent="0.2">
      <c r="B43">
        <f>+'Aggregate Screens'!A38</f>
        <v>102</v>
      </c>
      <c r="C43" t="str">
        <f>+'Aggregate Screens'!B38</f>
        <v>YAKIMA REGIONAL MEDICAL AND CARDIAC CENTER</v>
      </c>
      <c r="D43" s="10">
        <f>ROUND(+'Aggregate Screens'!AC38-'Aggregate Screens'!M38,0)</f>
        <v>103955235</v>
      </c>
      <c r="E43" s="13">
        <f>ROUND(+'Aggregate Screens'!AO38,0)</f>
        <v>37824</v>
      </c>
      <c r="F43" s="11">
        <f t="shared" si="0"/>
        <v>2748.39</v>
      </c>
      <c r="G43" s="10">
        <f>ROUND(+'Aggregate Screens'!AC144-'Aggregate Screens'!M144,0)</f>
        <v>102428087</v>
      </c>
      <c r="H43" s="13">
        <f>ROUND(+'Aggregate Screens'!AO144,0)</f>
        <v>39000</v>
      </c>
      <c r="I43" s="11">
        <f t="shared" si="1"/>
        <v>2626.36</v>
      </c>
      <c r="K43" s="12">
        <f t="shared" si="2"/>
        <v>-4.4400539952481166E-2</v>
      </c>
    </row>
    <row r="44" spans="2:11" x14ac:dyDescent="0.2">
      <c r="B44">
        <f>+'Aggregate Screens'!A39</f>
        <v>104</v>
      </c>
      <c r="C44" t="str">
        <f>+'Aggregate Screens'!B39</f>
        <v>VALLEY GENERAL HOSPITAL</v>
      </c>
      <c r="D44" s="10">
        <f>ROUND(+'Aggregate Screens'!AC39-'Aggregate Screens'!M39,0)</f>
        <v>0</v>
      </c>
      <c r="E44" s="13">
        <f>ROUND(+'Aggregate Screens'!AO39,0)</f>
        <v>0</v>
      </c>
      <c r="F44" s="11" t="str">
        <f t="shared" si="0"/>
        <v/>
      </c>
      <c r="G44" s="10">
        <f>ROUND(+'Aggregate Screens'!AC145-'Aggregate Screens'!M145,0)</f>
        <v>38059351</v>
      </c>
      <c r="H44" s="13">
        <f>ROUND(+'Aggregate Screens'!AO145,0)</f>
        <v>33666</v>
      </c>
      <c r="I44" s="11">
        <f t="shared" si="1"/>
        <v>1130.5</v>
      </c>
      <c r="K44" s="12" t="str">
        <f t="shared" si="2"/>
        <v/>
      </c>
    </row>
    <row r="45" spans="2:11" x14ac:dyDescent="0.2">
      <c r="B45">
        <f>+'Aggregate Screens'!A40</f>
        <v>106</v>
      </c>
      <c r="C45" t="str">
        <f>+'Aggregate Screens'!B40</f>
        <v>CASCADE VALLEY HOSPITAL</v>
      </c>
      <c r="D45" s="10">
        <f>ROUND(+'Aggregate Screens'!AC40-'Aggregate Screens'!M40,0)</f>
        <v>41080850</v>
      </c>
      <c r="E45" s="13">
        <f>ROUND(+'Aggregate Screens'!AO40,0)</f>
        <v>15022</v>
      </c>
      <c r="F45" s="11">
        <f t="shared" si="0"/>
        <v>2734.71</v>
      </c>
      <c r="G45" s="10">
        <f>ROUND(+'Aggregate Screens'!AC146-'Aggregate Screens'!M146,0)</f>
        <v>49020000</v>
      </c>
      <c r="H45" s="13">
        <f>ROUND(+'Aggregate Screens'!AO146,0)</f>
        <v>17834</v>
      </c>
      <c r="I45" s="11">
        <f t="shared" si="1"/>
        <v>2748.68</v>
      </c>
      <c r="K45" s="12">
        <f t="shared" si="2"/>
        <v>5.1084027191181658E-3</v>
      </c>
    </row>
    <row r="46" spans="2:11" x14ac:dyDescent="0.2">
      <c r="B46">
        <f>+'Aggregate Screens'!A41</f>
        <v>107</v>
      </c>
      <c r="C46" t="str">
        <f>+'Aggregate Screens'!B41</f>
        <v>NORTH VALLEY HOSPITAL</v>
      </c>
      <c r="D46" s="10">
        <f>ROUND(+'Aggregate Screens'!AC41-'Aggregate Screens'!M41,0)</f>
        <v>19435933</v>
      </c>
      <c r="E46" s="13">
        <f>ROUND(+'Aggregate Screens'!AO41,0)</f>
        <v>6283</v>
      </c>
      <c r="F46" s="11">
        <f t="shared" si="0"/>
        <v>3093.42</v>
      </c>
      <c r="G46" s="10">
        <f>ROUND(+'Aggregate Screens'!AC147-'Aggregate Screens'!M147,0)</f>
        <v>19719977</v>
      </c>
      <c r="H46" s="13">
        <f>ROUND(+'Aggregate Screens'!AO147,0)</f>
        <v>6279</v>
      </c>
      <c r="I46" s="11">
        <f t="shared" si="1"/>
        <v>3140.62</v>
      </c>
      <c r="K46" s="12">
        <f t="shared" si="2"/>
        <v>1.5258193197173364E-2</v>
      </c>
    </row>
    <row r="47" spans="2:11" x14ac:dyDescent="0.2">
      <c r="B47">
        <f>+'Aggregate Screens'!A42</f>
        <v>108</v>
      </c>
      <c r="C47" t="str">
        <f>+'Aggregate Screens'!B42</f>
        <v>TRI-STATE MEMORIAL HOSPITAL</v>
      </c>
      <c r="D47" s="10">
        <f>ROUND(+'Aggregate Screens'!AC42-'Aggregate Screens'!M42,0)</f>
        <v>57916240</v>
      </c>
      <c r="E47" s="13">
        <f>ROUND(+'Aggregate Screens'!AO42,0)</f>
        <v>15564</v>
      </c>
      <c r="F47" s="11">
        <f t="shared" si="0"/>
        <v>3721.17</v>
      </c>
      <c r="G47" s="10">
        <f>ROUND(+'Aggregate Screens'!AC148-'Aggregate Screens'!M148,0)</f>
        <v>62903938</v>
      </c>
      <c r="H47" s="13">
        <f>ROUND(+'Aggregate Screens'!AO148,0)</f>
        <v>15147</v>
      </c>
      <c r="I47" s="11">
        <f t="shared" si="1"/>
        <v>4152.8999999999996</v>
      </c>
      <c r="K47" s="12">
        <f t="shared" si="2"/>
        <v>0.11601996146373317</v>
      </c>
    </row>
    <row r="48" spans="2:11" x14ac:dyDescent="0.2">
      <c r="B48">
        <f>+'Aggregate Screens'!A43</f>
        <v>111</v>
      </c>
      <c r="C48" t="str">
        <f>+'Aggregate Screens'!B43</f>
        <v>EAST ADAMS RURAL HEALTHCARE</v>
      </c>
      <c r="D48" s="10">
        <f>ROUND(+'Aggregate Screens'!AC43-'Aggregate Screens'!M43,0)</f>
        <v>5149278</v>
      </c>
      <c r="E48" s="13">
        <f>ROUND(+'Aggregate Screens'!AO43,0)</f>
        <v>1588</v>
      </c>
      <c r="F48" s="11">
        <f t="shared" si="0"/>
        <v>3242.62</v>
      </c>
      <c r="G48" s="10">
        <f>ROUND(+'Aggregate Screens'!AC149-'Aggregate Screens'!M149,0)</f>
        <v>6832391</v>
      </c>
      <c r="H48" s="13">
        <f>ROUND(+'Aggregate Screens'!AO149,0)</f>
        <v>2896</v>
      </c>
      <c r="I48" s="11">
        <f t="shared" si="1"/>
        <v>2359.25</v>
      </c>
      <c r="K48" s="12">
        <f t="shared" si="2"/>
        <v>-0.27242476762617884</v>
      </c>
    </row>
    <row r="49" spans="2:11" x14ac:dyDescent="0.2">
      <c r="B49">
        <f>+'Aggregate Screens'!A44</f>
        <v>125</v>
      </c>
      <c r="C49" t="str">
        <f>+'Aggregate Screens'!B44</f>
        <v>OTHELLO COMMUNITY HOSPITAL</v>
      </c>
      <c r="D49" s="10">
        <f>ROUND(+'Aggregate Screens'!AC44-'Aggregate Screens'!M44,0)</f>
        <v>0</v>
      </c>
      <c r="E49" s="13">
        <f>ROUND(+'Aggregate Screens'!AO44,0)</f>
        <v>0</v>
      </c>
      <c r="F49" s="11" t="str">
        <f t="shared" si="0"/>
        <v/>
      </c>
      <c r="G49" s="10">
        <f>ROUND(+'Aggregate Screens'!AC150-'Aggregate Screens'!M150,0)</f>
        <v>0</v>
      </c>
      <c r="H49" s="13">
        <f>ROUND(+'Aggregate Screens'!AO150,0)</f>
        <v>0</v>
      </c>
      <c r="I49" s="11" t="str">
        <f t="shared" si="1"/>
        <v/>
      </c>
      <c r="K49" s="12" t="str">
        <f t="shared" si="2"/>
        <v/>
      </c>
    </row>
    <row r="50" spans="2:11" x14ac:dyDescent="0.2">
      <c r="B50">
        <f>+'Aggregate Screens'!A45</f>
        <v>126</v>
      </c>
      <c r="C50" t="str">
        <f>+'Aggregate Screens'!B45</f>
        <v>HIGHLINE MEDICAL CENTER</v>
      </c>
      <c r="D50" s="10">
        <f>ROUND(+'Aggregate Screens'!AC45-'Aggregate Screens'!M45,0)</f>
        <v>153155679</v>
      </c>
      <c r="E50" s="13">
        <f>ROUND(+'Aggregate Screens'!AO45,0)</f>
        <v>84942</v>
      </c>
      <c r="F50" s="11">
        <f t="shared" si="0"/>
        <v>1803.06</v>
      </c>
      <c r="G50" s="10">
        <f>ROUND(+'Aggregate Screens'!AC151-'Aggregate Screens'!M151,0)</f>
        <v>166327071</v>
      </c>
      <c r="H50" s="13">
        <f>ROUND(+'Aggregate Screens'!AO151,0)</f>
        <v>65918</v>
      </c>
      <c r="I50" s="11">
        <f t="shared" si="1"/>
        <v>2523.2399999999998</v>
      </c>
      <c r="K50" s="12">
        <f t="shared" si="2"/>
        <v>0.39942098432664452</v>
      </c>
    </row>
    <row r="51" spans="2:11" x14ac:dyDescent="0.2">
      <c r="B51">
        <f>+'Aggregate Screens'!A46</f>
        <v>128</v>
      </c>
      <c r="C51" t="str">
        <f>+'Aggregate Screens'!B46</f>
        <v>UNIVERSITY OF WASHINGTON MEDICAL CENTER</v>
      </c>
      <c r="D51" s="10">
        <f>ROUND(+'Aggregate Screens'!AC46-'Aggregate Screens'!M46,0)</f>
        <v>909509717</v>
      </c>
      <c r="E51" s="13">
        <f>ROUND(+'Aggregate Screens'!AO46,0)</f>
        <v>215448</v>
      </c>
      <c r="F51" s="11">
        <f t="shared" si="0"/>
        <v>4221.4799999999996</v>
      </c>
      <c r="G51" s="10">
        <f>ROUND(+'Aggregate Screens'!AC152-'Aggregate Screens'!M152,0)</f>
        <v>984812546</v>
      </c>
      <c r="H51" s="13">
        <f>ROUND(+'Aggregate Screens'!AO152,0)</f>
        <v>221438</v>
      </c>
      <c r="I51" s="11">
        <f t="shared" si="1"/>
        <v>4447.3500000000004</v>
      </c>
      <c r="K51" s="12">
        <f t="shared" si="2"/>
        <v>5.3504931919611254E-2</v>
      </c>
    </row>
    <row r="52" spans="2:11" x14ac:dyDescent="0.2">
      <c r="B52">
        <f>+'Aggregate Screens'!A47</f>
        <v>129</v>
      </c>
      <c r="C52" t="str">
        <f>+'Aggregate Screens'!B47</f>
        <v>QUINCY VALLEY MEDICAL CENTER</v>
      </c>
      <c r="D52" s="10">
        <f>ROUND(+'Aggregate Screens'!AC47-'Aggregate Screens'!M47,0)</f>
        <v>0</v>
      </c>
      <c r="E52" s="13">
        <f>ROUND(+'Aggregate Screens'!AO47,0)</f>
        <v>0</v>
      </c>
      <c r="F52" s="11" t="str">
        <f t="shared" si="0"/>
        <v/>
      </c>
      <c r="G52" s="10">
        <f>ROUND(+'Aggregate Screens'!AC153-'Aggregate Screens'!M153,0)</f>
        <v>10763668</v>
      </c>
      <c r="H52" s="13">
        <f>ROUND(+'Aggregate Screens'!AO153,0)</f>
        <v>1395</v>
      </c>
      <c r="I52" s="11">
        <f t="shared" si="1"/>
        <v>7715.89</v>
      </c>
      <c r="K52" s="12" t="str">
        <f t="shared" si="2"/>
        <v/>
      </c>
    </row>
    <row r="53" spans="2:11" x14ac:dyDescent="0.2">
      <c r="B53">
        <f>+'Aggregate Screens'!A48</f>
        <v>130</v>
      </c>
      <c r="C53" t="str">
        <f>+'Aggregate Screens'!B48</f>
        <v>UW MEDICINE/NORTHWEST HOSPITAL</v>
      </c>
      <c r="D53" s="10">
        <f>ROUND(+'Aggregate Screens'!AC48-'Aggregate Screens'!M48,0)</f>
        <v>279449435</v>
      </c>
      <c r="E53" s="13">
        <f>ROUND(+'Aggregate Screens'!AO48,0)</f>
        <v>97911</v>
      </c>
      <c r="F53" s="11">
        <f t="shared" si="0"/>
        <v>2854.12</v>
      </c>
      <c r="G53" s="10">
        <f>ROUND(+'Aggregate Screens'!AC154-'Aggregate Screens'!M154,0)</f>
        <v>327111000</v>
      </c>
      <c r="H53" s="13">
        <f>ROUND(+'Aggregate Screens'!AO154,0)</f>
        <v>102757</v>
      </c>
      <c r="I53" s="11">
        <f t="shared" si="1"/>
        <v>3183.35</v>
      </c>
      <c r="K53" s="12">
        <f t="shared" si="2"/>
        <v>0.11535254299048403</v>
      </c>
    </row>
    <row r="54" spans="2:11" x14ac:dyDescent="0.2">
      <c r="B54">
        <f>+'Aggregate Screens'!A49</f>
        <v>131</v>
      </c>
      <c r="C54" t="str">
        <f>+'Aggregate Screens'!B49</f>
        <v>OVERLAKE HOSPITAL MEDICAL CENTER</v>
      </c>
      <c r="D54" s="10">
        <f>ROUND(+'Aggregate Screens'!AC49-'Aggregate Screens'!M49,0)</f>
        <v>405015224</v>
      </c>
      <c r="E54" s="13">
        <f>ROUND(+'Aggregate Screens'!AO49,0)</f>
        <v>112644</v>
      </c>
      <c r="F54" s="11">
        <f t="shared" si="0"/>
        <v>3595.53</v>
      </c>
      <c r="G54" s="10">
        <f>ROUND(+'Aggregate Screens'!AC155-'Aggregate Screens'!M155,0)</f>
        <v>453280349</v>
      </c>
      <c r="H54" s="13">
        <f>ROUND(+'Aggregate Screens'!AO155,0)</f>
        <v>110985</v>
      </c>
      <c r="I54" s="11">
        <f t="shared" si="1"/>
        <v>4084.16</v>
      </c>
      <c r="K54" s="12">
        <f t="shared" si="2"/>
        <v>0.13589929718289095</v>
      </c>
    </row>
    <row r="55" spans="2:11" x14ac:dyDescent="0.2">
      <c r="B55">
        <f>+'Aggregate Screens'!A50</f>
        <v>132</v>
      </c>
      <c r="C55" t="str">
        <f>+'Aggregate Screens'!B50</f>
        <v>ST CLARE HOSPITAL</v>
      </c>
      <c r="D55" s="10">
        <f>ROUND(+'Aggregate Screens'!AC50-'Aggregate Screens'!M50,0)</f>
        <v>124669471</v>
      </c>
      <c r="E55" s="13">
        <f>ROUND(+'Aggregate Screens'!AO50,0)</f>
        <v>58434</v>
      </c>
      <c r="F55" s="11">
        <f t="shared" si="0"/>
        <v>2133.5100000000002</v>
      </c>
      <c r="G55" s="10">
        <f>ROUND(+'Aggregate Screens'!AC156-'Aggregate Screens'!M156,0)</f>
        <v>125046100</v>
      </c>
      <c r="H55" s="13">
        <f>ROUND(+'Aggregate Screens'!AO156,0)</f>
        <v>62767</v>
      </c>
      <c r="I55" s="11">
        <f t="shared" si="1"/>
        <v>1992.23</v>
      </c>
      <c r="K55" s="12">
        <f t="shared" si="2"/>
        <v>-6.6219516196315054E-2</v>
      </c>
    </row>
    <row r="56" spans="2:11" x14ac:dyDescent="0.2">
      <c r="B56">
        <f>+'Aggregate Screens'!A51</f>
        <v>134</v>
      </c>
      <c r="C56" t="str">
        <f>+'Aggregate Screens'!B51</f>
        <v>ISLAND HOSPITAL</v>
      </c>
      <c r="D56" s="10">
        <f>ROUND(+'Aggregate Screens'!AC51-'Aggregate Screens'!M51,0)</f>
        <v>83189087</v>
      </c>
      <c r="E56" s="13">
        <f>ROUND(+'Aggregate Screens'!AO51,0)</f>
        <v>31792</v>
      </c>
      <c r="F56" s="11">
        <f t="shared" si="0"/>
        <v>2616.67</v>
      </c>
      <c r="G56" s="10">
        <f>ROUND(+'Aggregate Screens'!AC157-'Aggregate Screens'!M157,0)</f>
        <v>93771382</v>
      </c>
      <c r="H56" s="13">
        <f>ROUND(+'Aggregate Screens'!AO157,0)</f>
        <v>30399</v>
      </c>
      <c r="I56" s="11">
        <f t="shared" si="1"/>
        <v>3084.69</v>
      </c>
      <c r="K56" s="12">
        <f t="shared" si="2"/>
        <v>0.17886091864851128</v>
      </c>
    </row>
    <row r="57" spans="2:11" x14ac:dyDescent="0.2">
      <c r="B57">
        <f>+'Aggregate Screens'!A52</f>
        <v>137</v>
      </c>
      <c r="C57" t="str">
        <f>+'Aggregate Screens'!B52</f>
        <v>LINCOLN HOSPITAL</v>
      </c>
      <c r="D57" s="10">
        <f>ROUND(+'Aggregate Screens'!AC52-'Aggregate Screens'!M52,0)</f>
        <v>20376420</v>
      </c>
      <c r="E57" s="13">
        <f>ROUND(+'Aggregate Screens'!AO52,0)</f>
        <v>5953</v>
      </c>
      <c r="F57" s="11">
        <f t="shared" si="0"/>
        <v>3422.88</v>
      </c>
      <c r="G57" s="10">
        <f>ROUND(+'Aggregate Screens'!AC158-'Aggregate Screens'!M158,0)</f>
        <v>21447711</v>
      </c>
      <c r="H57" s="13">
        <f>ROUND(+'Aggregate Screens'!AO158,0)</f>
        <v>5312</v>
      </c>
      <c r="I57" s="11">
        <f t="shared" si="1"/>
        <v>4037.6</v>
      </c>
      <c r="K57" s="12">
        <f t="shared" si="2"/>
        <v>0.17959145514888042</v>
      </c>
    </row>
    <row r="58" spans="2:11" x14ac:dyDescent="0.2">
      <c r="B58">
        <f>+'Aggregate Screens'!A53</f>
        <v>138</v>
      </c>
      <c r="C58" t="str">
        <f>+'Aggregate Screens'!B53</f>
        <v>SWEDISH EDMONDS</v>
      </c>
      <c r="D58" s="10">
        <f>ROUND(+'Aggregate Screens'!AC53-'Aggregate Screens'!M53,0)</f>
        <v>183622714</v>
      </c>
      <c r="E58" s="13">
        <f>ROUND(+'Aggregate Screens'!AO53,0)</f>
        <v>65154</v>
      </c>
      <c r="F58" s="11">
        <f t="shared" si="0"/>
        <v>2818.29</v>
      </c>
      <c r="G58" s="10">
        <f>ROUND(+'Aggregate Screens'!AC159-'Aggregate Screens'!M159,0)</f>
        <v>244130861</v>
      </c>
      <c r="H58" s="13">
        <f>ROUND(+'Aggregate Screens'!AO159,0)</f>
        <v>71872</v>
      </c>
      <c r="I58" s="11">
        <f t="shared" si="1"/>
        <v>3396.75</v>
      </c>
      <c r="K58" s="12">
        <f t="shared" si="2"/>
        <v>0.20525212096696932</v>
      </c>
    </row>
    <row r="59" spans="2:11" x14ac:dyDescent="0.2">
      <c r="B59">
        <f>+'Aggregate Screens'!A54</f>
        <v>139</v>
      </c>
      <c r="C59" t="str">
        <f>+'Aggregate Screens'!B54</f>
        <v>PROVIDENCE HOLY FAMILY HOSPITAL</v>
      </c>
      <c r="D59" s="10">
        <f>ROUND(+'Aggregate Screens'!AC54-'Aggregate Screens'!M54,0)</f>
        <v>180692122</v>
      </c>
      <c r="E59" s="13">
        <f>ROUND(+'Aggregate Screens'!AO54,0)</f>
        <v>72792</v>
      </c>
      <c r="F59" s="11">
        <f t="shared" si="0"/>
        <v>2482.31</v>
      </c>
      <c r="G59" s="10">
        <f>ROUND(+'Aggregate Screens'!AC160-'Aggregate Screens'!M160,0)</f>
        <v>198868691</v>
      </c>
      <c r="H59" s="13">
        <f>ROUND(+'Aggregate Screens'!AO160,0)</f>
        <v>71244</v>
      </c>
      <c r="I59" s="11">
        <f t="shared" si="1"/>
        <v>2791.37</v>
      </c>
      <c r="K59" s="12">
        <f t="shared" si="2"/>
        <v>0.12450499736132881</v>
      </c>
    </row>
    <row r="60" spans="2:11" x14ac:dyDescent="0.2">
      <c r="B60">
        <f>+'Aggregate Screens'!A55</f>
        <v>140</v>
      </c>
      <c r="C60" t="str">
        <f>+'Aggregate Screens'!B55</f>
        <v>KITTITAS VALLEY HEALTHCARE</v>
      </c>
      <c r="D60" s="10">
        <f>ROUND(+'Aggregate Screens'!AC55-'Aggregate Screens'!M55,0)</f>
        <v>63390163</v>
      </c>
      <c r="E60" s="13">
        <f>ROUND(+'Aggregate Screens'!AO55,0)</f>
        <v>17419</v>
      </c>
      <c r="F60" s="11">
        <f t="shared" si="0"/>
        <v>3639.14</v>
      </c>
      <c r="G60" s="10">
        <f>ROUND(+'Aggregate Screens'!AC161-'Aggregate Screens'!M161,0)</f>
        <v>64496763</v>
      </c>
      <c r="H60" s="13">
        <f>ROUND(+'Aggregate Screens'!AO161,0)</f>
        <v>16867</v>
      </c>
      <c r="I60" s="11">
        <f t="shared" si="1"/>
        <v>3823.84</v>
      </c>
      <c r="K60" s="12">
        <f t="shared" si="2"/>
        <v>5.0753749512247426E-2</v>
      </c>
    </row>
    <row r="61" spans="2:11" x14ac:dyDescent="0.2">
      <c r="B61">
        <f>+'Aggregate Screens'!A56</f>
        <v>141</v>
      </c>
      <c r="C61" t="str">
        <f>+'Aggregate Screens'!B56</f>
        <v>DAYTON GENERAL HOSPITAL</v>
      </c>
      <c r="D61" s="10">
        <f>ROUND(+'Aggregate Screens'!AC56-'Aggregate Screens'!M56,0)</f>
        <v>0</v>
      </c>
      <c r="E61" s="13">
        <f>ROUND(+'Aggregate Screens'!AO56,0)</f>
        <v>0</v>
      </c>
      <c r="F61" s="11" t="str">
        <f t="shared" si="0"/>
        <v/>
      </c>
      <c r="G61" s="10">
        <f>ROUND(+'Aggregate Screens'!AC162-'Aggregate Screens'!M162,0)</f>
        <v>13062598</v>
      </c>
      <c r="H61" s="13">
        <f>ROUND(+'Aggregate Screens'!AO162,0)</f>
        <v>2641</v>
      </c>
      <c r="I61" s="11">
        <f t="shared" si="1"/>
        <v>4946.08</v>
      </c>
      <c r="K61" s="12" t="str">
        <f t="shared" si="2"/>
        <v/>
      </c>
    </row>
    <row r="62" spans="2:11" x14ac:dyDescent="0.2">
      <c r="B62">
        <f>+'Aggregate Screens'!A57</f>
        <v>142</v>
      </c>
      <c r="C62" t="str">
        <f>+'Aggregate Screens'!B57</f>
        <v>HARRISON MEDICAL CENTER</v>
      </c>
      <c r="D62" s="10">
        <f>ROUND(+'Aggregate Screens'!AC57-'Aggregate Screens'!M57,0)</f>
        <v>373409446</v>
      </c>
      <c r="E62" s="13">
        <f>ROUND(+'Aggregate Screens'!AO57,0)</f>
        <v>111594</v>
      </c>
      <c r="F62" s="11">
        <f t="shared" si="0"/>
        <v>3346.14</v>
      </c>
      <c r="G62" s="10">
        <f>ROUND(+'Aggregate Screens'!AC163-'Aggregate Screens'!M163,0)</f>
        <v>402406687</v>
      </c>
      <c r="H62" s="13">
        <f>ROUND(+'Aggregate Screens'!AO163,0)</f>
        <v>115926</v>
      </c>
      <c r="I62" s="11">
        <f t="shared" si="1"/>
        <v>3471.24</v>
      </c>
      <c r="K62" s="12">
        <f t="shared" si="2"/>
        <v>3.7386361598737539E-2</v>
      </c>
    </row>
    <row r="63" spans="2:11" x14ac:dyDescent="0.2">
      <c r="B63">
        <f>+'Aggregate Screens'!A58</f>
        <v>145</v>
      </c>
      <c r="C63" t="str">
        <f>+'Aggregate Screens'!B58</f>
        <v>PEACEHEALTH ST JOSEPH HOSPITAL</v>
      </c>
      <c r="D63" s="10">
        <f>ROUND(+'Aggregate Screens'!AC58-'Aggregate Screens'!M58,0)</f>
        <v>408743026</v>
      </c>
      <c r="E63" s="13">
        <f>ROUND(+'Aggregate Screens'!AO58,0)</f>
        <v>114945</v>
      </c>
      <c r="F63" s="11">
        <f t="shared" si="0"/>
        <v>3555.99</v>
      </c>
      <c r="G63" s="10">
        <f>ROUND(+'Aggregate Screens'!AC164-'Aggregate Screens'!M164,0)</f>
        <v>451030472</v>
      </c>
      <c r="H63" s="13">
        <f>ROUND(+'Aggregate Screens'!AO164,0)</f>
        <v>124382</v>
      </c>
      <c r="I63" s="11">
        <f t="shared" si="1"/>
        <v>3626.17</v>
      </c>
      <c r="K63" s="12">
        <f t="shared" si="2"/>
        <v>1.9735713542501587E-2</v>
      </c>
    </row>
    <row r="64" spans="2:11" x14ac:dyDescent="0.2">
      <c r="B64">
        <f>+'Aggregate Screens'!A59</f>
        <v>147</v>
      </c>
      <c r="C64" t="str">
        <f>+'Aggregate Screens'!B59</f>
        <v>MID VALLEY HOSPITAL</v>
      </c>
      <c r="D64" s="10">
        <f>ROUND(+'Aggregate Screens'!AC59-'Aggregate Screens'!M59,0)</f>
        <v>29558530</v>
      </c>
      <c r="E64" s="13">
        <f>ROUND(+'Aggregate Screens'!AO59,0)</f>
        <v>8556</v>
      </c>
      <c r="F64" s="11">
        <f t="shared" si="0"/>
        <v>3454.71</v>
      </c>
      <c r="G64" s="10">
        <f>ROUND(+'Aggregate Screens'!AC165-'Aggregate Screens'!M165,0)</f>
        <v>30427366</v>
      </c>
      <c r="H64" s="13">
        <f>ROUND(+'Aggregate Screens'!AO165,0)</f>
        <v>8406</v>
      </c>
      <c r="I64" s="11">
        <f t="shared" si="1"/>
        <v>3619.72</v>
      </c>
      <c r="K64" s="12">
        <f t="shared" si="2"/>
        <v>4.7763777567436883E-2</v>
      </c>
    </row>
    <row r="65" spans="2:11" x14ac:dyDescent="0.2">
      <c r="B65">
        <f>+'Aggregate Screens'!A60</f>
        <v>148</v>
      </c>
      <c r="C65" t="str">
        <f>+'Aggregate Screens'!B60</f>
        <v>KINDRED HOSPITAL SEATTLE - NORTHGATE</v>
      </c>
      <c r="D65" s="10">
        <f>ROUND(+'Aggregate Screens'!AC60-'Aggregate Screens'!M60,0)</f>
        <v>36174179</v>
      </c>
      <c r="E65" s="13">
        <f>ROUND(+'Aggregate Screens'!AO60,0)</f>
        <v>18644</v>
      </c>
      <c r="F65" s="11">
        <f t="shared" si="0"/>
        <v>1940.26</v>
      </c>
      <c r="G65" s="10">
        <f>ROUND(+'Aggregate Screens'!AC166-'Aggregate Screens'!M166,0)</f>
        <v>40171134</v>
      </c>
      <c r="H65" s="13">
        <f>ROUND(+'Aggregate Screens'!AO166,0)</f>
        <v>22038</v>
      </c>
      <c r="I65" s="11">
        <f t="shared" si="1"/>
        <v>1822.81</v>
      </c>
      <c r="K65" s="12">
        <f t="shared" si="2"/>
        <v>-6.0533124426623286E-2</v>
      </c>
    </row>
    <row r="66" spans="2:11" x14ac:dyDescent="0.2">
      <c r="B66">
        <f>+'Aggregate Screens'!A61</f>
        <v>150</v>
      </c>
      <c r="C66" t="str">
        <f>+'Aggregate Screens'!B61</f>
        <v>COULEE MEDICAL CENTER</v>
      </c>
      <c r="D66" s="10">
        <f>ROUND(+'Aggregate Screens'!AC61-'Aggregate Screens'!M61,0)</f>
        <v>23037545</v>
      </c>
      <c r="E66" s="13">
        <f>ROUND(+'Aggregate Screens'!AO61,0)</f>
        <v>5533</v>
      </c>
      <c r="F66" s="11">
        <f t="shared" si="0"/>
        <v>4163.66</v>
      </c>
      <c r="G66" s="10">
        <f>ROUND(+'Aggregate Screens'!AC167-'Aggregate Screens'!M167,0)</f>
        <v>23782539</v>
      </c>
      <c r="H66" s="13">
        <f>ROUND(+'Aggregate Screens'!AO167,0)</f>
        <v>7109</v>
      </c>
      <c r="I66" s="11">
        <f t="shared" si="1"/>
        <v>3345.41</v>
      </c>
      <c r="K66" s="12">
        <f t="shared" si="2"/>
        <v>-0.1965218101381957</v>
      </c>
    </row>
    <row r="67" spans="2:11" x14ac:dyDescent="0.2">
      <c r="B67">
        <f>+'Aggregate Screens'!A62</f>
        <v>152</v>
      </c>
      <c r="C67" t="str">
        <f>+'Aggregate Screens'!B62</f>
        <v>MASON GENERAL HOSPITAL</v>
      </c>
      <c r="D67" s="10">
        <f>ROUND(+'Aggregate Screens'!AC62-'Aggregate Screens'!M62,0)</f>
        <v>75891521</v>
      </c>
      <c r="E67" s="13">
        <f>ROUND(+'Aggregate Screens'!AO62,0)</f>
        <v>18071</v>
      </c>
      <c r="F67" s="11">
        <f t="shared" si="0"/>
        <v>4199.63</v>
      </c>
      <c r="G67" s="10">
        <f>ROUND(+'Aggregate Screens'!AC168-'Aggregate Screens'!M168,0)</f>
        <v>80483981</v>
      </c>
      <c r="H67" s="13">
        <f>ROUND(+'Aggregate Screens'!AO168,0)</f>
        <v>18816</v>
      </c>
      <c r="I67" s="11">
        <f t="shared" si="1"/>
        <v>4277.42</v>
      </c>
      <c r="K67" s="12">
        <f t="shared" si="2"/>
        <v>1.8523060364841637E-2</v>
      </c>
    </row>
    <row r="68" spans="2:11" x14ac:dyDescent="0.2">
      <c r="B68">
        <f>+'Aggregate Screens'!A63</f>
        <v>153</v>
      </c>
      <c r="C68" t="str">
        <f>+'Aggregate Screens'!B63</f>
        <v>WHITMAN HOSPITAL AND MEDICAL CENTER</v>
      </c>
      <c r="D68" s="10">
        <f>ROUND(+'Aggregate Screens'!AC63-'Aggregate Screens'!M63,0)</f>
        <v>23082842</v>
      </c>
      <c r="E68" s="13">
        <f>ROUND(+'Aggregate Screens'!AO63,0)</f>
        <v>5968</v>
      </c>
      <c r="F68" s="11">
        <f t="shared" si="0"/>
        <v>3867.77</v>
      </c>
      <c r="G68" s="10">
        <f>ROUND(+'Aggregate Screens'!AC169-'Aggregate Screens'!M169,0)</f>
        <v>24111472</v>
      </c>
      <c r="H68" s="13">
        <f>ROUND(+'Aggregate Screens'!AO169,0)</f>
        <v>6160</v>
      </c>
      <c r="I68" s="11">
        <f t="shared" si="1"/>
        <v>3914.2</v>
      </c>
      <c r="K68" s="12">
        <f t="shared" si="2"/>
        <v>1.2004333246289134E-2</v>
      </c>
    </row>
    <row r="69" spans="2:11" x14ac:dyDescent="0.2">
      <c r="B69">
        <f>+'Aggregate Screens'!A64</f>
        <v>155</v>
      </c>
      <c r="C69" t="str">
        <f>+'Aggregate Screens'!B64</f>
        <v>UW MEDICINE/VALLEY MEDICAL CENTER</v>
      </c>
      <c r="D69" s="10">
        <f>ROUND(+'Aggregate Screens'!AC64-'Aggregate Screens'!M64,0)</f>
        <v>435722010</v>
      </c>
      <c r="E69" s="13">
        <f>ROUND(+'Aggregate Screens'!AO64,0)</f>
        <v>138931</v>
      </c>
      <c r="F69" s="11">
        <f t="shared" si="0"/>
        <v>3136.25</v>
      </c>
      <c r="G69" s="10">
        <f>ROUND(+'Aggregate Screens'!AC170-'Aggregate Screens'!M170,0)</f>
        <v>466890214</v>
      </c>
      <c r="H69" s="13">
        <f>ROUND(+'Aggregate Screens'!AO170,0)</f>
        <v>152082</v>
      </c>
      <c r="I69" s="11">
        <f t="shared" si="1"/>
        <v>3069.99</v>
      </c>
      <c r="K69" s="12">
        <f t="shared" si="2"/>
        <v>-2.1127142287764133E-2</v>
      </c>
    </row>
    <row r="70" spans="2:11" x14ac:dyDescent="0.2">
      <c r="B70">
        <f>+'Aggregate Screens'!A65</f>
        <v>156</v>
      </c>
      <c r="C70" t="str">
        <f>+'Aggregate Screens'!B65</f>
        <v>WHIDBEY GENERAL HOSPITAL</v>
      </c>
      <c r="D70" s="10">
        <f>ROUND(+'Aggregate Screens'!AC65-'Aggregate Screens'!M65,0)</f>
        <v>94459741</v>
      </c>
      <c r="E70" s="13">
        <f>ROUND(+'Aggregate Screens'!AO65,0)</f>
        <v>34166</v>
      </c>
      <c r="F70" s="11">
        <f t="shared" si="0"/>
        <v>2764.73</v>
      </c>
      <c r="G70" s="10">
        <f>ROUND(+'Aggregate Screens'!AC171-'Aggregate Screens'!M171,0)</f>
        <v>98273046</v>
      </c>
      <c r="H70" s="13">
        <f>ROUND(+'Aggregate Screens'!AO171,0)</f>
        <v>30136</v>
      </c>
      <c r="I70" s="11">
        <f t="shared" si="1"/>
        <v>3260.99</v>
      </c>
      <c r="K70" s="12">
        <f t="shared" si="2"/>
        <v>0.17949673204978422</v>
      </c>
    </row>
    <row r="71" spans="2:11" x14ac:dyDescent="0.2">
      <c r="B71">
        <f>+'Aggregate Screens'!A66</f>
        <v>157</v>
      </c>
      <c r="C71" t="str">
        <f>+'Aggregate Screens'!B66</f>
        <v>ST LUKES REHABILIATION INSTITUTE</v>
      </c>
      <c r="D71" s="10">
        <f>ROUND(+'Aggregate Screens'!AC66-'Aggregate Screens'!M66,0)</f>
        <v>37135477</v>
      </c>
      <c r="E71" s="13">
        <f>ROUND(+'Aggregate Screens'!AO66,0)</f>
        <v>25874</v>
      </c>
      <c r="F71" s="11">
        <f t="shared" si="0"/>
        <v>1435.24</v>
      </c>
      <c r="G71" s="10">
        <f>ROUND(+'Aggregate Screens'!AC172-'Aggregate Screens'!M172,0)</f>
        <v>37925311</v>
      </c>
      <c r="H71" s="13">
        <f>ROUND(+'Aggregate Screens'!AO172,0)</f>
        <v>23395</v>
      </c>
      <c r="I71" s="11">
        <f t="shared" si="1"/>
        <v>1621.09</v>
      </c>
      <c r="K71" s="12">
        <f t="shared" si="2"/>
        <v>0.1294905381678324</v>
      </c>
    </row>
    <row r="72" spans="2:11" x14ac:dyDescent="0.2">
      <c r="B72">
        <f>+'Aggregate Screens'!A67</f>
        <v>158</v>
      </c>
      <c r="C72" t="str">
        <f>+'Aggregate Screens'!B67</f>
        <v>CASCADE MEDICAL CENTER</v>
      </c>
      <c r="D72" s="10">
        <f>ROUND(+'Aggregate Screens'!AC67-'Aggregate Screens'!M67,0)</f>
        <v>13074079</v>
      </c>
      <c r="E72" s="13">
        <f>ROUND(+'Aggregate Screens'!AO67,0)</f>
        <v>2735</v>
      </c>
      <c r="F72" s="11">
        <f t="shared" si="0"/>
        <v>4780.28</v>
      </c>
      <c r="G72" s="10">
        <f>ROUND(+'Aggregate Screens'!AC173-'Aggregate Screens'!M173,0)</f>
        <v>14575173</v>
      </c>
      <c r="H72" s="13">
        <f>ROUND(+'Aggregate Screens'!AO173,0)</f>
        <v>3378</v>
      </c>
      <c r="I72" s="11">
        <f t="shared" si="1"/>
        <v>4314.7299999999996</v>
      </c>
      <c r="K72" s="12">
        <f t="shared" si="2"/>
        <v>-9.7389692653986892E-2</v>
      </c>
    </row>
    <row r="73" spans="2:11" x14ac:dyDescent="0.2">
      <c r="B73">
        <f>+'Aggregate Screens'!A68</f>
        <v>159</v>
      </c>
      <c r="C73" t="str">
        <f>+'Aggregate Screens'!B68</f>
        <v>PROVIDENCE ST PETER HOSPITAL</v>
      </c>
      <c r="D73" s="10">
        <f>ROUND(+'Aggregate Screens'!AC68-'Aggregate Screens'!M68,0)</f>
        <v>374244076</v>
      </c>
      <c r="E73" s="13">
        <f>ROUND(+'Aggregate Screens'!AO68,0)</f>
        <v>128026</v>
      </c>
      <c r="F73" s="11">
        <f t="shared" si="0"/>
        <v>2923.19</v>
      </c>
      <c r="G73" s="10">
        <f>ROUND(+'Aggregate Screens'!AC174-'Aggregate Screens'!M174,0)</f>
        <v>432507120</v>
      </c>
      <c r="H73" s="13">
        <f>ROUND(+'Aggregate Screens'!AO174,0)</f>
        <v>129459</v>
      </c>
      <c r="I73" s="11">
        <f t="shared" si="1"/>
        <v>3340.88</v>
      </c>
      <c r="K73" s="12">
        <f t="shared" si="2"/>
        <v>0.14288841984270606</v>
      </c>
    </row>
    <row r="74" spans="2:11" x14ac:dyDescent="0.2">
      <c r="B74">
        <f>+'Aggregate Screens'!A69</f>
        <v>161</v>
      </c>
      <c r="C74" t="str">
        <f>+'Aggregate Screens'!B69</f>
        <v>KADLEC REGIONAL MEDICAL CENTER</v>
      </c>
      <c r="D74" s="10">
        <f>ROUND(+'Aggregate Screens'!AC69-'Aggregate Screens'!M69,0)</f>
        <v>418276553</v>
      </c>
      <c r="E74" s="13">
        <f>ROUND(+'Aggregate Screens'!AO69,0)</f>
        <v>133967</v>
      </c>
      <c r="F74" s="11">
        <f t="shared" si="0"/>
        <v>3122.24</v>
      </c>
      <c r="G74" s="10">
        <f>ROUND(+'Aggregate Screens'!AC175-'Aggregate Screens'!M175,0)</f>
        <v>497524666</v>
      </c>
      <c r="H74" s="13">
        <f>ROUND(+'Aggregate Screens'!AO175,0)</f>
        <v>156109</v>
      </c>
      <c r="I74" s="11">
        <f t="shared" si="1"/>
        <v>3187.03</v>
      </c>
      <c r="K74" s="12">
        <f t="shared" si="2"/>
        <v>2.075112739571594E-2</v>
      </c>
    </row>
    <row r="75" spans="2:11" x14ac:dyDescent="0.2">
      <c r="B75">
        <f>+'Aggregate Screens'!A70</f>
        <v>162</v>
      </c>
      <c r="C75" t="str">
        <f>+'Aggregate Screens'!B70</f>
        <v>PROVIDENCE SACRED HEART MEDICAL CENTER</v>
      </c>
      <c r="D75" s="10">
        <f>ROUND(+'Aggregate Screens'!AC70-'Aggregate Screens'!M70,0)</f>
        <v>724314319</v>
      </c>
      <c r="E75" s="13">
        <f>ROUND(+'Aggregate Screens'!AO70,0)</f>
        <v>232852</v>
      </c>
      <c r="F75" s="11">
        <f t="shared" ref="F75:F109" si="3">IF(D75=0,"",IF(E75=0,"",ROUND(D75/E75,2)))</f>
        <v>3110.62</v>
      </c>
      <c r="G75" s="10">
        <f>ROUND(+'Aggregate Screens'!AC176-'Aggregate Screens'!M176,0)</f>
        <v>804150236</v>
      </c>
      <c r="H75" s="13">
        <f>ROUND(+'Aggregate Screens'!AO176,0)</f>
        <v>222241</v>
      </c>
      <c r="I75" s="11">
        <f t="shared" ref="I75:I109" si="4">IF(G75=0,"",IF(H75=0,"",ROUND(G75/H75,2)))</f>
        <v>3618.37</v>
      </c>
      <c r="K75" s="12">
        <f t="shared" ref="K75:K109" si="5">IF(D75=0,"",IF(E75=0,"",IF(G75=0,"",IF(H75=0,"",+I75/F75-1))))</f>
        <v>0.16323112434177101</v>
      </c>
    </row>
    <row r="76" spans="2:11" x14ac:dyDescent="0.2">
      <c r="B76">
        <f>+'Aggregate Screens'!A71</f>
        <v>164</v>
      </c>
      <c r="C76" t="str">
        <f>+'Aggregate Screens'!B71</f>
        <v>EVERGREENHEALTH MEDICAL CENTER</v>
      </c>
      <c r="D76" s="10">
        <f>ROUND(+'Aggregate Screens'!AC71-'Aggregate Screens'!M71,0)</f>
        <v>515451076</v>
      </c>
      <c r="E76" s="13">
        <f>ROUND(+'Aggregate Screens'!AO71,0)</f>
        <v>123133</v>
      </c>
      <c r="F76" s="11">
        <f t="shared" si="3"/>
        <v>4186.13</v>
      </c>
      <c r="G76" s="10">
        <f>ROUND(+'Aggregate Screens'!AC177-'Aggregate Screens'!M177,0)</f>
        <v>569489537</v>
      </c>
      <c r="H76" s="13">
        <f>ROUND(+'Aggregate Screens'!AO177,0)</f>
        <v>131383</v>
      </c>
      <c r="I76" s="11">
        <f t="shared" si="4"/>
        <v>4334.58</v>
      </c>
      <c r="K76" s="12">
        <f t="shared" si="5"/>
        <v>3.5462348278720413E-2</v>
      </c>
    </row>
    <row r="77" spans="2:11" x14ac:dyDescent="0.2">
      <c r="B77">
        <f>+'Aggregate Screens'!A72</f>
        <v>165</v>
      </c>
      <c r="C77" t="str">
        <f>+'Aggregate Screens'!B72</f>
        <v>LAKE CHELAN COMMUNITY HOSPITAL</v>
      </c>
      <c r="D77" s="10">
        <f>ROUND(+'Aggregate Screens'!AC72-'Aggregate Screens'!M72,0)</f>
        <v>24002559</v>
      </c>
      <c r="E77" s="13">
        <f>ROUND(+'Aggregate Screens'!AO72,0)</f>
        <v>3732</v>
      </c>
      <c r="F77" s="11">
        <f t="shared" si="3"/>
        <v>6431.55</v>
      </c>
      <c r="G77" s="10">
        <f>ROUND(+'Aggregate Screens'!AC178-'Aggregate Screens'!M178,0)</f>
        <v>25132585</v>
      </c>
      <c r="H77" s="13">
        <f>ROUND(+'Aggregate Screens'!AO178,0)</f>
        <v>4486</v>
      </c>
      <c r="I77" s="11">
        <f t="shared" si="4"/>
        <v>5602.45</v>
      </c>
      <c r="K77" s="12">
        <f t="shared" si="5"/>
        <v>-0.12891138217070541</v>
      </c>
    </row>
    <row r="78" spans="2:11" x14ac:dyDescent="0.2">
      <c r="B78">
        <f>+'Aggregate Screens'!A73</f>
        <v>167</v>
      </c>
      <c r="C78" t="str">
        <f>+'Aggregate Screens'!B73</f>
        <v>FERRY COUNTY MEMORIAL HOSPITAL</v>
      </c>
      <c r="D78" s="10">
        <f>ROUND(+'Aggregate Screens'!AC73-'Aggregate Screens'!M73,0)</f>
        <v>0</v>
      </c>
      <c r="E78" s="13">
        <f>ROUND(+'Aggregate Screens'!AO73,0)</f>
        <v>0</v>
      </c>
      <c r="F78" s="11" t="str">
        <f t="shared" si="3"/>
        <v/>
      </c>
      <c r="G78" s="10">
        <f>ROUND(+'Aggregate Screens'!AC179-'Aggregate Screens'!M179,0)</f>
        <v>9906850</v>
      </c>
      <c r="H78" s="13">
        <f>ROUND(+'Aggregate Screens'!AO179,0)</f>
        <v>1190</v>
      </c>
      <c r="I78" s="11">
        <f t="shared" si="4"/>
        <v>8325.08</v>
      </c>
      <c r="K78" s="12" t="str">
        <f t="shared" si="5"/>
        <v/>
      </c>
    </row>
    <row r="79" spans="2:11" x14ac:dyDescent="0.2">
      <c r="B79">
        <f>+'Aggregate Screens'!A74</f>
        <v>168</v>
      </c>
      <c r="C79" t="str">
        <f>+'Aggregate Screens'!B74</f>
        <v>CENTRAL WASHINGTON HOSPITAL</v>
      </c>
      <c r="D79" s="10">
        <f>ROUND(+'Aggregate Screens'!AC74-'Aggregate Screens'!M74,0)</f>
        <v>249353025</v>
      </c>
      <c r="E79" s="13">
        <f>ROUND(+'Aggregate Screens'!AO74,0)</f>
        <v>64150</v>
      </c>
      <c r="F79" s="11">
        <f t="shared" si="3"/>
        <v>3887.03</v>
      </c>
      <c r="G79" s="10">
        <f>ROUND(+'Aggregate Screens'!AC180-'Aggregate Screens'!M180,0)</f>
        <v>275532113</v>
      </c>
      <c r="H79" s="13">
        <f>ROUND(+'Aggregate Screens'!AO180,0)</f>
        <v>70486</v>
      </c>
      <c r="I79" s="11">
        <f t="shared" si="4"/>
        <v>3909.03</v>
      </c>
      <c r="K79" s="12">
        <f t="shared" si="5"/>
        <v>5.6598482646132986E-3</v>
      </c>
    </row>
    <row r="80" spans="2:11" x14ac:dyDescent="0.2">
      <c r="B80">
        <f>+'Aggregate Screens'!A75</f>
        <v>170</v>
      </c>
      <c r="C80" t="str">
        <f>+'Aggregate Screens'!B75</f>
        <v>PEACEHEALTH SOUTHWEST MEDICAL CENTER</v>
      </c>
      <c r="D80" s="10">
        <f>ROUND(+'Aggregate Screens'!AC75-'Aggregate Screens'!M75,0)</f>
        <v>489154002</v>
      </c>
      <c r="E80" s="13">
        <f>ROUND(+'Aggregate Screens'!AO75,0)</f>
        <v>174339</v>
      </c>
      <c r="F80" s="11">
        <f t="shared" si="3"/>
        <v>2805.76</v>
      </c>
      <c r="G80" s="10">
        <f>ROUND(+'Aggregate Screens'!AC181-'Aggregate Screens'!M181,0)</f>
        <v>533881097</v>
      </c>
      <c r="H80" s="13">
        <f>ROUND(+'Aggregate Screens'!AO181,0)</f>
        <v>175634</v>
      </c>
      <c r="I80" s="11">
        <f t="shared" si="4"/>
        <v>3039.74</v>
      </c>
      <c r="K80" s="12">
        <f t="shared" si="5"/>
        <v>8.3392734945255231E-2</v>
      </c>
    </row>
    <row r="81" spans="2:11" x14ac:dyDescent="0.2">
      <c r="B81">
        <f>+'Aggregate Screens'!A76</f>
        <v>172</v>
      </c>
      <c r="C81" t="str">
        <f>+'Aggregate Screens'!B76</f>
        <v>PULLMAN REGIONAL HOSPITAL</v>
      </c>
      <c r="D81" s="10">
        <f>ROUND(+'Aggregate Screens'!AC76-'Aggregate Screens'!M76,0)</f>
        <v>52749054</v>
      </c>
      <c r="E81" s="13">
        <f>ROUND(+'Aggregate Screens'!AO76,0)</f>
        <v>12864</v>
      </c>
      <c r="F81" s="11">
        <f t="shared" si="3"/>
        <v>4100.5200000000004</v>
      </c>
      <c r="G81" s="10">
        <f>ROUND(+'Aggregate Screens'!AC182-'Aggregate Screens'!M182,0)</f>
        <v>54450410</v>
      </c>
      <c r="H81" s="13">
        <f>ROUND(+'Aggregate Screens'!AO182,0)</f>
        <v>13710</v>
      </c>
      <c r="I81" s="11">
        <f t="shared" si="4"/>
        <v>3971.58</v>
      </c>
      <c r="K81" s="12">
        <f t="shared" si="5"/>
        <v>-3.1444792367797403E-2</v>
      </c>
    </row>
    <row r="82" spans="2:11" x14ac:dyDescent="0.2">
      <c r="B82">
        <f>+'Aggregate Screens'!A77</f>
        <v>173</v>
      </c>
      <c r="C82" t="str">
        <f>+'Aggregate Screens'!B77</f>
        <v>MORTON GENERAL HOSPITAL</v>
      </c>
      <c r="D82" s="10">
        <f>ROUND(+'Aggregate Screens'!AC77-'Aggregate Screens'!M77,0)</f>
        <v>22799022</v>
      </c>
      <c r="E82" s="13">
        <f>ROUND(+'Aggregate Screens'!AO77,0)</f>
        <v>4723</v>
      </c>
      <c r="F82" s="11">
        <f t="shared" si="3"/>
        <v>4827.2299999999996</v>
      </c>
      <c r="G82" s="10">
        <f>ROUND(+'Aggregate Screens'!AC183-'Aggregate Screens'!M183,0)</f>
        <v>23532029</v>
      </c>
      <c r="H82" s="13">
        <f>ROUND(+'Aggregate Screens'!AO183,0)</f>
        <v>5037</v>
      </c>
      <c r="I82" s="11">
        <f t="shared" si="4"/>
        <v>4671.83</v>
      </c>
      <c r="K82" s="12">
        <f t="shared" si="5"/>
        <v>-3.2192375337408707E-2</v>
      </c>
    </row>
    <row r="83" spans="2:11" x14ac:dyDescent="0.2">
      <c r="B83">
        <f>+'Aggregate Screens'!A78</f>
        <v>175</v>
      </c>
      <c r="C83" t="str">
        <f>+'Aggregate Screens'!B78</f>
        <v>MARY BRIDGE CHILDRENS HEALTH CENTER</v>
      </c>
      <c r="D83" s="10">
        <f>ROUND(+'Aggregate Screens'!AC78-'Aggregate Screens'!M78,0)</f>
        <v>162650871</v>
      </c>
      <c r="E83" s="13">
        <f>ROUND(+'Aggregate Screens'!AO78,0)</f>
        <v>33853</v>
      </c>
      <c r="F83" s="11">
        <f t="shared" si="3"/>
        <v>4804.62</v>
      </c>
      <c r="G83" s="10">
        <f>ROUND(+'Aggregate Screens'!AC184-'Aggregate Screens'!M184,0)</f>
        <v>183379414</v>
      </c>
      <c r="H83" s="13">
        <f>ROUND(+'Aggregate Screens'!AO184,0)</f>
        <v>37211</v>
      </c>
      <c r="I83" s="11">
        <f t="shared" si="4"/>
        <v>4928.1000000000004</v>
      </c>
      <c r="K83" s="12">
        <f t="shared" si="5"/>
        <v>2.5700263496384768E-2</v>
      </c>
    </row>
    <row r="84" spans="2:11" x14ac:dyDescent="0.2">
      <c r="B84">
        <f>+'Aggregate Screens'!A79</f>
        <v>176</v>
      </c>
      <c r="C84" t="str">
        <f>+'Aggregate Screens'!B79</f>
        <v>TACOMA GENERAL/ALLENMORE HOSPITAL</v>
      </c>
      <c r="D84" s="10">
        <f>ROUND(+'Aggregate Screens'!AC79-'Aggregate Screens'!M79,0)</f>
        <v>615119187</v>
      </c>
      <c r="E84" s="13">
        <f>ROUND(+'Aggregate Screens'!AO79,0)</f>
        <v>182656</v>
      </c>
      <c r="F84" s="11">
        <f t="shared" si="3"/>
        <v>3367.64</v>
      </c>
      <c r="G84" s="10">
        <f>ROUND(+'Aggregate Screens'!AC185-'Aggregate Screens'!M185,0)</f>
        <v>703148274</v>
      </c>
      <c r="H84" s="13">
        <f>ROUND(+'Aggregate Screens'!AO185,0)</f>
        <v>222674</v>
      </c>
      <c r="I84" s="11">
        <f t="shared" si="4"/>
        <v>3157.75</v>
      </c>
      <c r="K84" s="12">
        <f t="shared" si="5"/>
        <v>-6.2325545485859446E-2</v>
      </c>
    </row>
    <row r="85" spans="2:11" x14ac:dyDescent="0.2">
      <c r="B85">
        <f>+'Aggregate Screens'!A80</f>
        <v>180</v>
      </c>
      <c r="C85" t="str">
        <f>+'Aggregate Screens'!B80</f>
        <v>VALLEY HOSPITAL</v>
      </c>
      <c r="D85" s="10">
        <f>ROUND(+'Aggregate Screens'!AC80-'Aggregate Screens'!M80,0)</f>
        <v>89599339</v>
      </c>
      <c r="E85" s="13">
        <f>ROUND(+'Aggregate Screens'!AO80,0)</f>
        <v>42860</v>
      </c>
      <c r="F85" s="11">
        <f t="shared" si="3"/>
        <v>2090.5100000000002</v>
      </c>
      <c r="G85" s="10">
        <f>ROUND(+'Aggregate Screens'!AC186-'Aggregate Screens'!M186,0)</f>
        <v>88011617</v>
      </c>
      <c r="H85" s="13">
        <f>ROUND(+'Aggregate Screens'!AO186,0)</f>
        <v>43148</v>
      </c>
      <c r="I85" s="11">
        <f t="shared" si="4"/>
        <v>2039.76</v>
      </c>
      <c r="K85" s="12">
        <f t="shared" si="5"/>
        <v>-2.4276372751146913E-2</v>
      </c>
    </row>
    <row r="86" spans="2:11" x14ac:dyDescent="0.2">
      <c r="B86">
        <f>+'Aggregate Screens'!A81</f>
        <v>183</v>
      </c>
      <c r="C86" t="str">
        <f>+'Aggregate Screens'!B81</f>
        <v>MULTICARE AUBURN MEDICAL CENTER</v>
      </c>
      <c r="D86" s="10">
        <f>ROUND(+'Aggregate Screens'!AC81-'Aggregate Screens'!M81,0)</f>
        <v>141887740</v>
      </c>
      <c r="E86" s="13">
        <f>ROUND(+'Aggregate Screens'!AO81,0)</f>
        <v>64194</v>
      </c>
      <c r="F86" s="11">
        <f t="shared" si="3"/>
        <v>2210.3000000000002</v>
      </c>
      <c r="G86" s="10">
        <f>ROUND(+'Aggregate Screens'!AC187-'Aggregate Screens'!M187,0)</f>
        <v>155582477</v>
      </c>
      <c r="H86" s="13">
        <f>ROUND(+'Aggregate Screens'!AO187,0)</f>
        <v>85231</v>
      </c>
      <c r="I86" s="11">
        <f t="shared" si="4"/>
        <v>1825.42</v>
      </c>
      <c r="K86" s="12">
        <f t="shared" si="5"/>
        <v>-0.17413020856897254</v>
      </c>
    </row>
    <row r="87" spans="2:11" x14ac:dyDescent="0.2">
      <c r="B87">
        <f>+'Aggregate Screens'!A82</f>
        <v>186</v>
      </c>
      <c r="C87" t="str">
        <f>+'Aggregate Screens'!B82</f>
        <v>SUMMIT PACIFIC MEDICAL CENTER</v>
      </c>
      <c r="D87" s="10">
        <f>ROUND(+'Aggregate Screens'!AC82-'Aggregate Screens'!M82,0)</f>
        <v>18009147</v>
      </c>
      <c r="E87" s="13">
        <f>ROUND(+'Aggregate Screens'!AO82,0)</f>
        <v>7643</v>
      </c>
      <c r="F87" s="11">
        <f t="shared" si="3"/>
        <v>2356.29</v>
      </c>
      <c r="G87" s="10">
        <f>ROUND(+'Aggregate Screens'!AC188-'Aggregate Screens'!M188,0)</f>
        <v>22365272</v>
      </c>
      <c r="H87" s="13">
        <f>ROUND(+'Aggregate Screens'!AO188,0)</f>
        <v>8322</v>
      </c>
      <c r="I87" s="11">
        <f t="shared" si="4"/>
        <v>2687.49</v>
      </c>
      <c r="K87" s="12">
        <f t="shared" si="5"/>
        <v>0.14055994805393213</v>
      </c>
    </row>
    <row r="88" spans="2:11" x14ac:dyDescent="0.2">
      <c r="B88">
        <f>+'Aggregate Screens'!A83</f>
        <v>191</v>
      </c>
      <c r="C88" t="str">
        <f>+'Aggregate Screens'!B83</f>
        <v>PROVIDENCE CENTRALIA HOSPITAL</v>
      </c>
      <c r="D88" s="10">
        <f>ROUND(+'Aggregate Screens'!AC83-'Aggregate Screens'!M83,0)</f>
        <v>129505953</v>
      </c>
      <c r="E88" s="13">
        <f>ROUND(+'Aggregate Screens'!AO83,0)</f>
        <v>41926</v>
      </c>
      <c r="F88" s="11">
        <f t="shared" si="3"/>
        <v>3088.92</v>
      </c>
      <c r="G88" s="10">
        <f>ROUND(+'Aggregate Screens'!AC189-'Aggregate Screens'!M189,0)</f>
        <v>147029036</v>
      </c>
      <c r="H88" s="13">
        <f>ROUND(+'Aggregate Screens'!AO189,0)</f>
        <v>50440</v>
      </c>
      <c r="I88" s="11">
        <f t="shared" si="4"/>
        <v>2914.93</v>
      </c>
      <c r="K88" s="12">
        <f t="shared" si="5"/>
        <v>-5.6327130518110002E-2</v>
      </c>
    </row>
    <row r="89" spans="2:11" x14ac:dyDescent="0.2">
      <c r="B89">
        <f>+'Aggregate Screens'!A84</f>
        <v>193</v>
      </c>
      <c r="C89" t="str">
        <f>+'Aggregate Screens'!B84</f>
        <v>PROVIDENCE MOUNT CARMEL HOSPITAL</v>
      </c>
      <c r="D89" s="10">
        <f>ROUND(+'Aggregate Screens'!AC84-'Aggregate Screens'!M84,0)</f>
        <v>42095715</v>
      </c>
      <c r="E89" s="13">
        <f>ROUND(+'Aggregate Screens'!AO84,0)</f>
        <v>19246</v>
      </c>
      <c r="F89" s="11">
        <f t="shared" si="3"/>
        <v>2187.2399999999998</v>
      </c>
      <c r="G89" s="10">
        <f>ROUND(+'Aggregate Screens'!AC190-'Aggregate Screens'!M190,0)</f>
        <v>43351151</v>
      </c>
      <c r="H89" s="13">
        <f>ROUND(+'Aggregate Screens'!AO190,0)</f>
        <v>16896</v>
      </c>
      <c r="I89" s="11">
        <f t="shared" si="4"/>
        <v>2565.7600000000002</v>
      </c>
      <c r="K89" s="12">
        <f t="shared" si="5"/>
        <v>0.17305828349883901</v>
      </c>
    </row>
    <row r="90" spans="2:11" x14ac:dyDescent="0.2">
      <c r="B90">
        <f>+'Aggregate Screens'!A85</f>
        <v>194</v>
      </c>
      <c r="C90" t="str">
        <f>+'Aggregate Screens'!B85</f>
        <v>PROVIDENCE ST JOSEPHS HOSPITAL</v>
      </c>
      <c r="D90" s="10">
        <f>ROUND(+'Aggregate Screens'!AC85-'Aggregate Screens'!M85,0)</f>
        <v>20339609</v>
      </c>
      <c r="E90" s="13">
        <f>ROUND(+'Aggregate Screens'!AO85,0)</f>
        <v>5941</v>
      </c>
      <c r="F90" s="11">
        <f t="shared" si="3"/>
        <v>3423.6</v>
      </c>
      <c r="G90" s="10">
        <f>ROUND(+'Aggregate Screens'!AC191-'Aggregate Screens'!M191,0)</f>
        <v>20988738</v>
      </c>
      <c r="H90" s="13">
        <f>ROUND(+'Aggregate Screens'!AO191,0)</f>
        <v>6423</v>
      </c>
      <c r="I90" s="11">
        <f t="shared" si="4"/>
        <v>3267.75</v>
      </c>
      <c r="K90" s="12">
        <f t="shared" si="5"/>
        <v>-4.552225727304593E-2</v>
      </c>
    </row>
    <row r="91" spans="2:11" x14ac:dyDescent="0.2">
      <c r="B91">
        <f>+'Aggregate Screens'!A86</f>
        <v>195</v>
      </c>
      <c r="C91" t="str">
        <f>+'Aggregate Screens'!B86</f>
        <v>SNOQUALMIE VALLEY HOSPITAL</v>
      </c>
      <c r="D91" s="10">
        <f>ROUND(+'Aggregate Screens'!AC86-'Aggregate Screens'!M86,0)</f>
        <v>28994189</v>
      </c>
      <c r="E91" s="13">
        <f>ROUND(+'Aggregate Screens'!AO86,0)</f>
        <v>1175</v>
      </c>
      <c r="F91" s="11">
        <f t="shared" si="3"/>
        <v>24675.91</v>
      </c>
      <c r="G91" s="10">
        <f>ROUND(+'Aggregate Screens'!AC192-'Aggregate Screens'!M192,0)</f>
        <v>37635004</v>
      </c>
      <c r="H91" s="13">
        <f>ROUND(+'Aggregate Screens'!AO192,0)</f>
        <v>15828</v>
      </c>
      <c r="I91" s="11">
        <f t="shared" si="4"/>
        <v>2377.75</v>
      </c>
      <c r="K91" s="12">
        <f t="shared" si="5"/>
        <v>-0.90364083837232345</v>
      </c>
    </row>
    <row r="92" spans="2:11" x14ac:dyDescent="0.2">
      <c r="B92">
        <f>+'Aggregate Screens'!A87</f>
        <v>197</v>
      </c>
      <c r="C92" t="str">
        <f>+'Aggregate Screens'!B87</f>
        <v>CAPITAL MEDICAL CENTER</v>
      </c>
      <c r="D92" s="10">
        <f>ROUND(+'Aggregate Screens'!AC87-'Aggregate Screens'!M87,0)</f>
        <v>88388188</v>
      </c>
      <c r="E92" s="13">
        <f>ROUND(+'Aggregate Screens'!AO87,0)</f>
        <v>24740</v>
      </c>
      <c r="F92" s="11">
        <f t="shared" si="3"/>
        <v>3572.68</v>
      </c>
      <c r="G92" s="10">
        <f>ROUND(+'Aggregate Screens'!AC193-'Aggregate Screens'!M193,0)</f>
        <v>91268236</v>
      </c>
      <c r="H92" s="13">
        <f>ROUND(+'Aggregate Screens'!AO193,0)</f>
        <v>26932</v>
      </c>
      <c r="I92" s="11">
        <f t="shared" si="4"/>
        <v>3388.84</v>
      </c>
      <c r="K92" s="12">
        <f t="shared" si="5"/>
        <v>-5.1457169407839398E-2</v>
      </c>
    </row>
    <row r="93" spans="2:11" x14ac:dyDescent="0.2">
      <c r="B93">
        <f>+'Aggregate Screens'!A88</f>
        <v>198</v>
      </c>
      <c r="C93" t="str">
        <f>+'Aggregate Screens'!B88</f>
        <v>SUNNYSIDE COMMUNITY HOSPITAL</v>
      </c>
      <c r="D93" s="10">
        <f>ROUND(+'Aggregate Screens'!AC88-'Aggregate Screens'!M88,0)</f>
        <v>57431584</v>
      </c>
      <c r="E93" s="13">
        <f>ROUND(+'Aggregate Screens'!AO88,0)</f>
        <v>20007</v>
      </c>
      <c r="F93" s="11">
        <f t="shared" si="3"/>
        <v>2870.57</v>
      </c>
      <c r="G93" s="10">
        <f>ROUND(+'Aggregate Screens'!AC194-'Aggregate Screens'!M194,0)</f>
        <v>66520800</v>
      </c>
      <c r="H93" s="13">
        <f>ROUND(+'Aggregate Screens'!AO194,0)</f>
        <v>22426</v>
      </c>
      <c r="I93" s="11">
        <f t="shared" si="4"/>
        <v>2966.24</v>
      </c>
      <c r="K93" s="12">
        <f t="shared" si="5"/>
        <v>3.3327875648390348E-2</v>
      </c>
    </row>
    <row r="94" spans="2:11" x14ac:dyDescent="0.2">
      <c r="B94">
        <f>+'Aggregate Screens'!A89</f>
        <v>199</v>
      </c>
      <c r="C94" t="str">
        <f>+'Aggregate Screens'!B89</f>
        <v>TOPPENISH COMMUNITY HOSPITAL</v>
      </c>
      <c r="D94" s="10">
        <f>ROUND(+'Aggregate Screens'!AC89-'Aggregate Screens'!M89,0)</f>
        <v>19172647</v>
      </c>
      <c r="E94" s="13">
        <f>ROUND(+'Aggregate Screens'!AO89,0)</f>
        <v>9144</v>
      </c>
      <c r="F94" s="11">
        <f t="shared" si="3"/>
        <v>2096.75</v>
      </c>
      <c r="G94" s="10">
        <f>ROUND(+'Aggregate Screens'!AC195-'Aggregate Screens'!M195,0)</f>
        <v>20618879</v>
      </c>
      <c r="H94" s="13">
        <f>ROUND(+'Aggregate Screens'!AO195,0)</f>
        <v>9697</v>
      </c>
      <c r="I94" s="11">
        <f t="shared" si="4"/>
        <v>2126.3200000000002</v>
      </c>
      <c r="K94" s="12">
        <f t="shared" si="5"/>
        <v>1.4102778108978198E-2</v>
      </c>
    </row>
    <row r="95" spans="2:11" x14ac:dyDescent="0.2">
      <c r="B95">
        <f>+'Aggregate Screens'!A90</f>
        <v>201</v>
      </c>
      <c r="C95" t="str">
        <f>+'Aggregate Screens'!B90</f>
        <v>ST FRANCIS COMMUNITY HOSPITAL</v>
      </c>
      <c r="D95" s="10">
        <f>ROUND(+'Aggregate Screens'!AC90-'Aggregate Screens'!M90,0)</f>
        <v>178257865</v>
      </c>
      <c r="E95" s="13">
        <f>ROUND(+'Aggregate Screens'!AO90,0)</f>
        <v>60093</v>
      </c>
      <c r="F95" s="11">
        <f t="shared" si="3"/>
        <v>2966.37</v>
      </c>
      <c r="G95" s="10">
        <f>ROUND(+'Aggregate Screens'!AC196-'Aggregate Screens'!M196,0)</f>
        <v>181923220</v>
      </c>
      <c r="H95" s="13">
        <f>ROUND(+'Aggregate Screens'!AO196,0)</f>
        <v>64568</v>
      </c>
      <c r="I95" s="11">
        <f t="shared" si="4"/>
        <v>2817.54</v>
      </c>
      <c r="K95" s="12">
        <f t="shared" si="5"/>
        <v>-5.0172432973634384E-2</v>
      </c>
    </row>
    <row r="96" spans="2:11" x14ac:dyDescent="0.2">
      <c r="B96">
        <f>+'Aggregate Screens'!A91</f>
        <v>202</v>
      </c>
      <c r="C96" t="str">
        <f>+'Aggregate Screens'!B91</f>
        <v>REGIONAL HOSPITAL</v>
      </c>
      <c r="D96" s="10">
        <f>ROUND(+'Aggregate Screens'!AC91-'Aggregate Screens'!M91,0)</f>
        <v>8813363</v>
      </c>
      <c r="E96" s="13">
        <f>ROUND(+'Aggregate Screens'!AO91,0)</f>
        <v>3987</v>
      </c>
      <c r="F96" s="11">
        <f t="shared" si="3"/>
        <v>2210.52</v>
      </c>
      <c r="G96" s="10">
        <f>ROUND(+'Aggregate Screens'!AC197-'Aggregate Screens'!M197,0)</f>
        <v>16562403</v>
      </c>
      <c r="H96" s="13">
        <f>ROUND(+'Aggregate Screens'!AO197,0)</f>
        <v>7120</v>
      </c>
      <c r="I96" s="11">
        <f t="shared" si="4"/>
        <v>2326.1799999999998</v>
      </c>
      <c r="K96" s="12">
        <f t="shared" si="5"/>
        <v>5.2322530445324977E-2</v>
      </c>
    </row>
    <row r="97" spans="2:11" x14ac:dyDescent="0.2">
      <c r="B97">
        <f>+'Aggregate Screens'!A92</f>
        <v>204</v>
      </c>
      <c r="C97" t="str">
        <f>+'Aggregate Screens'!B92</f>
        <v>SEATTLE CANCER CARE ALLIANCE</v>
      </c>
      <c r="D97" s="10">
        <f>ROUND(+'Aggregate Screens'!AC92-'Aggregate Screens'!M92,0)</f>
        <v>379107622</v>
      </c>
      <c r="E97" s="13">
        <f>ROUND(+'Aggregate Screens'!AO92,0)</f>
        <v>52802</v>
      </c>
      <c r="F97" s="11">
        <f t="shared" si="3"/>
        <v>7179.8</v>
      </c>
      <c r="G97" s="10">
        <f>ROUND(+'Aggregate Screens'!AC198-'Aggregate Screens'!M198,0)</f>
        <v>413041353</v>
      </c>
      <c r="H97" s="13">
        <f>ROUND(+'Aggregate Screens'!AO198,0)</f>
        <v>59971</v>
      </c>
      <c r="I97" s="11">
        <f t="shared" si="4"/>
        <v>6887.35</v>
      </c>
      <c r="K97" s="12">
        <f t="shared" si="5"/>
        <v>-4.0732332376946401E-2</v>
      </c>
    </row>
    <row r="98" spans="2:11" x14ac:dyDescent="0.2">
      <c r="B98">
        <f>+'Aggregate Screens'!A93</f>
        <v>205</v>
      </c>
      <c r="C98" t="str">
        <f>+'Aggregate Screens'!B93</f>
        <v>WENATCHEE VALLEY HOSPITAL</v>
      </c>
      <c r="D98" s="10">
        <f>ROUND(+'Aggregate Screens'!AC93-'Aggregate Screens'!M93,0)</f>
        <v>248065690</v>
      </c>
      <c r="E98" s="13">
        <f>ROUND(+'Aggregate Screens'!AO93,0)</f>
        <v>98029</v>
      </c>
      <c r="F98" s="11">
        <f t="shared" si="3"/>
        <v>2530.5300000000002</v>
      </c>
      <c r="G98" s="10">
        <f>ROUND(+'Aggregate Screens'!AC199-'Aggregate Screens'!M199,0)</f>
        <v>256136075</v>
      </c>
      <c r="H98" s="13">
        <f>ROUND(+'Aggregate Screens'!AO199,0)</f>
        <v>170097</v>
      </c>
      <c r="I98" s="11">
        <f t="shared" si="4"/>
        <v>1505.82</v>
      </c>
      <c r="K98" s="12">
        <f t="shared" si="5"/>
        <v>-0.4049388863202571</v>
      </c>
    </row>
    <row r="99" spans="2:11" x14ac:dyDescent="0.2">
      <c r="B99">
        <f>+'Aggregate Screens'!A94</f>
        <v>206</v>
      </c>
      <c r="C99" t="str">
        <f>+'Aggregate Screens'!B94</f>
        <v>PEACEHEALTH UNITED GENERAL MEDICAL CENTER</v>
      </c>
      <c r="D99" s="10">
        <f>ROUND(+'Aggregate Screens'!AC94-'Aggregate Screens'!M94,0)</f>
        <v>8794035</v>
      </c>
      <c r="E99" s="13">
        <f>ROUND(+'Aggregate Screens'!AO94,0)</f>
        <v>4165</v>
      </c>
      <c r="F99" s="11">
        <f t="shared" si="3"/>
        <v>2111.41</v>
      </c>
      <c r="G99" s="10">
        <f>ROUND(+'Aggregate Screens'!AC200-'Aggregate Screens'!M200,0)</f>
        <v>38405373</v>
      </c>
      <c r="H99" s="13">
        <f>ROUND(+'Aggregate Screens'!AO200,0)</f>
        <v>16650</v>
      </c>
      <c r="I99" s="11">
        <f t="shared" si="4"/>
        <v>2306.63</v>
      </c>
      <c r="K99" s="12">
        <f t="shared" si="5"/>
        <v>9.2459541254422462E-2</v>
      </c>
    </row>
    <row r="100" spans="2:11" x14ac:dyDescent="0.2">
      <c r="B100">
        <f>+'Aggregate Screens'!A95</f>
        <v>207</v>
      </c>
      <c r="C100" t="str">
        <f>+'Aggregate Screens'!B95</f>
        <v>SKAGIT VALLEY HOSPITAL</v>
      </c>
      <c r="D100" s="10">
        <f>ROUND(+'Aggregate Screens'!AC95-'Aggregate Screens'!M95,0)</f>
        <v>268153130</v>
      </c>
      <c r="E100" s="13">
        <f>ROUND(+'Aggregate Screens'!AO95,0)</f>
        <v>85509</v>
      </c>
      <c r="F100" s="11">
        <f t="shared" si="3"/>
        <v>3135.96</v>
      </c>
      <c r="G100" s="10">
        <f>ROUND(+'Aggregate Screens'!AC201-'Aggregate Screens'!M201,0)</f>
        <v>297176343</v>
      </c>
      <c r="H100" s="13">
        <f>ROUND(+'Aggregate Screens'!AO201,0)</f>
        <v>91563</v>
      </c>
      <c r="I100" s="11">
        <f t="shared" si="4"/>
        <v>3245.59</v>
      </c>
      <c r="K100" s="12">
        <f t="shared" si="5"/>
        <v>3.4958991823875296E-2</v>
      </c>
    </row>
    <row r="101" spans="2:11" x14ac:dyDescent="0.2">
      <c r="B101">
        <f>+'Aggregate Screens'!A96</f>
        <v>208</v>
      </c>
      <c r="C101" t="str">
        <f>+'Aggregate Screens'!B96</f>
        <v>LEGACY SALMON CREEK HOSPITAL</v>
      </c>
      <c r="D101" s="10">
        <f>ROUND(+'Aggregate Screens'!AC96-'Aggregate Screens'!M96,0)</f>
        <v>210895465</v>
      </c>
      <c r="E101" s="13">
        <f>ROUND(+'Aggregate Screens'!AO96,0)</f>
        <v>76538</v>
      </c>
      <c r="F101" s="11">
        <f t="shared" si="3"/>
        <v>2755.43</v>
      </c>
      <c r="G101" s="10">
        <f>ROUND(+'Aggregate Screens'!AC202-'Aggregate Screens'!M202,0)</f>
        <v>244225460</v>
      </c>
      <c r="H101" s="13">
        <f>ROUND(+'Aggregate Screens'!AO202,0)</f>
        <v>90067</v>
      </c>
      <c r="I101" s="11">
        <f t="shared" si="4"/>
        <v>2711.6</v>
      </c>
      <c r="K101" s="12">
        <f t="shared" si="5"/>
        <v>-1.590677317151945E-2</v>
      </c>
    </row>
    <row r="102" spans="2:11" x14ac:dyDescent="0.2">
      <c r="B102">
        <f>+'Aggregate Screens'!A97</f>
        <v>209</v>
      </c>
      <c r="C102" t="str">
        <f>+'Aggregate Screens'!B97</f>
        <v>ST ANTHONY HOSPITAL</v>
      </c>
      <c r="D102" s="10">
        <f>ROUND(+'Aggregate Screens'!AC97-'Aggregate Screens'!M97,0)</f>
        <v>103071825</v>
      </c>
      <c r="E102" s="13">
        <f>ROUND(+'Aggregate Screens'!AO97,0)</f>
        <v>40073</v>
      </c>
      <c r="F102" s="11">
        <f t="shared" si="3"/>
        <v>2572.1</v>
      </c>
      <c r="G102" s="10">
        <f>ROUND(+'Aggregate Screens'!AC203-'Aggregate Screens'!M203,0)</f>
        <v>105670119</v>
      </c>
      <c r="H102" s="13">
        <f>ROUND(+'Aggregate Screens'!AO203,0)</f>
        <v>46538</v>
      </c>
      <c r="I102" s="11">
        <f t="shared" si="4"/>
        <v>2270.62</v>
      </c>
      <c r="K102" s="12">
        <f t="shared" si="5"/>
        <v>-0.11721161696668092</v>
      </c>
    </row>
    <row r="103" spans="2:11" x14ac:dyDescent="0.2">
      <c r="B103">
        <f>+'Aggregate Screens'!A98</f>
        <v>210</v>
      </c>
      <c r="C103" t="str">
        <f>+'Aggregate Screens'!B98</f>
        <v>SWEDISH MEDICAL CENTER - ISSAQUAH CAMPUS</v>
      </c>
      <c r="D103" s="10">
        <f>ROUND(+'Aggregate Screens'!AC98-'Aggregate Screens'!M98,0)</f>
        <v>144581054</v>
      </c>
      <c r="E103" s="13">
        <f>ROUND(+'Aggregate Screens'!AO98,0)</f>
        <v>26097</v>
      </c>
      <c r="F103" s="11">
        <f t="shared" si="3"/>
        <v>5540.14</v>
      </c>
      <c r="G103" s="10">
        <f>ROUND(+'Aggregate Screens'!AC204-'Aggregate Screens'!M204,0)</f>
        <v>190065098</v>
      </c>
      <c r="H103" s="13">
        <f>ROUND(+'Aggregate Screens'!AO204,0)</f>
        <v>34028</v>
      </c>
      <c r="I103" s="11">
        <f t="shared" si="4"/>
        <v>5585.55</v>
      </c>
      <c r="K103" s="12">
        <f t="shared" si="5"/>
        <v>8.1965437696520649E-3</v>
      </c>
    </row>
    <row r="104" spans="2:11" x14ac:dyDescent="0.2">
      <c r="B104">
        <f>+'Aggregate Screens'!A99</f>
        <v>211</v>
      </c>
      <c r="C104" t="str">
        <f>+'Aggregate Screens'!B99</f>
        <v>PEACEHEALTH PEACE ISLAND MEDICAL CENTER</v>
      </c>
      <c r="D104" s="10">
        <f>ROUND(+'Aggregate Screens'!AC99-'Aggregate Screens'!M99,0)</f>
        <v>11168017</v>
      </c>
      <c r="E104" s="13">
        <f>ROUND(+'Aggregate Screens'!AO99,0)</f>
        <v>3507</v>
      </c>
      <c r="F104" s="11">
        <f t="shared" si="3"/>
        <v>3184.49</v>
      </c>
      <c r="G104" s="10">
        <f>ROUND(+'Aggregate Screens'!AC205-'Aggregate Screens'!M205,0)</f>
        <v>13579814</v>
      </c>
      <c r="H104" s="13">
        <f>ROUND(+'Aggregate Screens'!AO205,0)</f>
        <v>4094</v>
      </c>
      <c r="I104" s="11">
        <f t="shared" si="4"/>
        <v>3317</v>
      </c>
      <c r="K104" s="12">
        <f t="shared" si="5"/>
        <v>4.1611058599650308E-2</v>
      </c>
    </row>
    <row r="105" spans="2:11" x14ac:dyDescent="0.2">
      <c r="B105">
        <f>+'Aggregate Screens'!A100</f>
        <v>904</v>
      </c>
      <c r="C105" t="str">
        <f>+'Aggregate Screens'!B100</f>
        <v>BHC FAIRFAX HOSPITAL</v>
      </c>
      <c r="D105" s="10">
        <f>ROUND(+'Aggregate Screens'!AC100-'Aggregate Screens'!M100,0)</f>
        <v>35258739</v>
      </c>
      <c r="E105" s="13">
        <f>ROUND(+'Aggregate Screens'!AO100,0)</f>
        <v>42055</v>
      </c>
      <c r="F105" s="11">
        <f t="shared" si="3"/>
        <v>838.4</v>
      </c>
      <c r="G105" s="10">
        <f>ROUND(+'Aggregate Screens'!AC206-'Aggregate Screens'!M206,0)</f>
        <v>37580058</v>
      </c>
      <c r="H105" s="13">
        <f>ROUND(+'Aggregate Screens'!AO206,0)</f>
        <v>45385</v>
      </c>
      <c r="I105" s="11">
        <f t="shared" si="4"/>
        <v>828.03</v>
      </c>
      <c r="K105" s="12">
        <f t="shared" si="5"/>
        <v>-1.2368797709923718E-2</v>
      </c>
    </row>
    <row r="106" spans="2:11" x14ac:dyDescent="0.2">
      <c r="B106">
        <f>+'Aggregate Screens'!A101</f>
        <v>915</v>
      </c>
      <c r="C106" t="str">
        <f>+'Aggregate Screens'!B101</f>
        <v>LOURDES COUNSELING CENTER</v>
      </c>
      <c r="D106" s="10">
        <f>ROUND(+'Aggregate Screens'!AC101-'Aggregate Screens'!M101,0)</f>
        <v>13644721</v>
      </c>
      <c r="E106" s="13">
        <f>ROUND(+'Aggregate Screens'!AO101,0)</f>
        <v>9718</v>
      </c>
      <c r="F106" s="11">
        <f t="shared" si="3"/>
        <v>1404.07</v>
      </c>
      <c r="G106" s="10">
        <f>ROUND(+'Aggregate Screens'!AC207-'Aggregate Screens'!M207,0)</f>
        <v>16923245</v>
      </c>
      <c r="H106" s="13">
        <f>ROUND(+'Aggregate Screens'!AO207,0)</f>
        <v>11819</v>
      </c>
      <c r="I106" s="11">
        <f t="shared" si="4"/>
        <v>1431.87</v>
      </c>
      <c r="K106" s="12">
        <f t="shared" si="5"/>
        <v>1.9799582641891078E-2</v>
      </c>
    </row>
    <row r="107" spans="2:11" x14ac:dyDescent="0.2">
      <c r="B107">
        <f>+'Aggregate Screens'!A102</f>
        <v>919</v>
      </c>
      <c r="C107" t="str">
        <f>+'Aggregate Screens'!B102</f>
        <v>NAVOS</v>
      </c>
      <c r="D107" s="10">
        <f>ROUND(+'Aggregate Screens'!AC102-'Aggregate Screens'!M102,0)</f>
        <v>8532028</v>
      </c>
      <c r="E107" s="13">
        <f>ROUND(+'Aggregate Screens'!AO102,0)</f>
        <v>13983</v>
      </c>
      <c r="F107" s="11">
        <f t="shared" si="3"/>
        <v>610.16999999999996</v>
      </c>
      <c r="G107" s="10">
        <f>ROUND(+'Aggregate Screens'!AC208-'Aggregate Screens'!M208,0)</f>
        <v>9270132</v>
      </c>
      <c r="H107" s="13">
        <f>ROUND(+'Aggregate Screens'!AO208,0)</f>
        <v>14283</v>
      </c>
      <c r="I107" s="11">
        <f t="shared" si="4"/>
        <v>649.03</v>
      </c>
      <c r="K107" s="12">
        <f t="shared" si="5"/>
        <v>6.368716914958128E-2</v>
      </c>
    </row>
    <row r="108" spans="2:11" x14ac:dyDescent="0.2">
      <c r="B108">
        <f>+'Aggregate Screens'!A103</f>
        <v>921</v>
      </c>
      <c r="C108" t="str">
        <f>+'Aggregate Screens'!B103</f>
        <v>Cascade Behavioral Health</v>
      </c>
      <c r="D108" s="10">
        <f>ROUND(+'Aggregate Screens'!AC103-'Aggregate Screens'!M103,0)</f>
        <v>12673393</v>
      </c>
      <c r="E108" s="13">
        <f>ROUND(+'Aggregate Screens'!AO103,0)</f>
        <v>12658</v>
      </c>
      <c r="F108" s="11">
        <f t="shared" si="3"/>
        <v>1001.22</v>
      </c>
      <c r="G108" s="10">
        <f>ROUND(+'Aggregate Screens'!AC209-'Aggregate Screens'!M209,0)</f>
        <v>19975756</v>
      </c>
      <c r="H108" s="13">
        <f>ROUND(+'Aggregate Screens'!AO209,0)</f>
        <v>23984</v>
      </c>
      <c r="I108" s="11">
        <f t="shared" si="4"/>
        <v>832.88</v>
      </c>
      <c r="K108" s="12">
        <f t="shared" si="5"/>
        <v>-0.16813487545194861</v>
      </c>
    </row>
    <row r="109" spans="2:11" x14ac:dyDescent="0.2">
      <c r="B109">
        <f>+'Aggregate Screens'!A104</f>
        <v>922</v>
      </c>
      <c r="C109" t="str">
        <f>+'Aggregate Screens'!B104</f>
        <v>FAIRFAX EVERETT</v>
      </c>
      <c r="D109" s="10">
        <f>ROUND(+'Aggregate Screens'!AC104-'Aggregate Screens'!M104,0)</f>
        <v>2053934</v>
      </c>
      <c r="E109" s="13">
        <f>ROUND(+'Aggregate Screens'!AO104,0)</f>
        <v>1603</v>
      </c>
      <c r="F109" s="11">
        <f t="shared" si="3"/>
        <v>1281.31</v>
      </c>
      <c r="G109" s="10">
        <f>ROUND(+'Aggregate Screens'!AC210-'Aggregate Screens'!M210,0)</f>
        <v>7249501</v>
      </c>
      <c r="H109" s="13">
        <f>ROUND(+'Aggregate Screens'!AO210,0)</f>
        <v>9322</v>
      </c>
      <c r="I109" s="11">
        <f t="shared" si="4"/>
        <v>777.68</v>
      </c>
      <c r="K109" s="12">
        <f t="shared" si="5"/>
        <v>-0.39305866652098242</v>
      </c>
    </row>
  </sheetData>
  <phoneticPr fontId="0" type="noConversion"/>
  <printOptions horizontalCentered="1" verticalCentered="1" gridLines="1"/>
  <pageMargins left="0" right="0" top="0" bottom="0" header="0" footer="0"/>
  <pageSetup paperSize="5" scale="7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108"/>
  <sheetViews>
    <sheetView zoomScale="75" workbookViewId="0">
      <selection activeCell="B10" sqref="B10"/>
    </sheetView>
  </sheetViews>
  <sheetFormatPr defaultRowHeight="12" x14ac:dyDescent="0.2"/>
  <cols>
    <col min="1" max="1" width="7.21875" customWidth="1"/>
    <col min="2" max="2" width="6.109375" bestFit="1" customWidth="1"/>
    <col min="3" max="3" width="41.88671875" bestFit="1" customWidth="1"/>
    <col min="4" max="4" width="8" bestFit="1" customWidth="1"/>
    <col min="5" max="5" width="7.21875" customWidth="1"/>
    <col min="6" max="7" width="7.88671875" bestFit="1" customWidth="1"/>
    <col min="8" max="8" width="7.21875" customWidth="1"/>
    <col min="9" max="9" width="7.88671875" bestFit="1" customWidth="1"/>
    <col min="10" max="10" width="2.6640625" customWidth="1"/>
    <col min="11" max="11" width="8.109375" bestFit="1" customWidth="1"/>
  </cols>
  <sheetData>
    <row r="1" spans="1:11" x14ac:dyDescent="0.2">
      <c r="A1" s="9" t="s">
        <v>14</v>
      </c>
      <c r="B1" s="6"/>
      <c r="C1" s="6"/>
      <c r="D1" s="6"/>
      <c r="E1" s="6"/>
      <c r="F1" s="7"/>
      <c r="G1" s="6"/>
      <c r="H1" s="6"/>
      <c r="I1" s="6"/>
    </row>
    <row r="2" spans="1:11" x14ac:dyDescent="0.2">
      <c r="A2" s="4"/>
      <c r="F2" s="2"/>
      <c r="K2" s="5" t="s">
        <v>71</v>
      </c>
    </row>
    <row r="3" spans="1:11" x14ac:dyDescent="0.2">
      <c r="A3" s="4"/>
      <c r="D3" s="3"/>
      <c r="F3" s="2"/>
      <c r="K3">
        <v>11</v>
      </c>
    </row>
    <row r="4" spans="1:11" x14ac:dyDescent="0.2">
      <c r="A4" s="7" t="s">
        <v>58</v>
      </c>
      <c r="B4" s="6"/>
      <c r="C4" s="6"/>
      <c r="D4" s="6"/>
      <c r="E4" s="7"/>
      <c r="F4" s="6"/>
      <c r="G4" s="6"/>
      <c r="H4" s="6"/>
      <c r="I4" s="6"/>
    </row>
    <row r="5" spans="1:11" x14ac:dyDescent="0.2">
      <c r="A5" s="7" t="s">
        <v>15</v>
      </c>
      <c r="B5" s="6"/>
      <c r="C5" s="6"/>
      <c r="D5" s="6"/>
      <c r="E5" s="6"/>
      <c r="F5" s="7"/>
      <c r="G5" s="6"/>
      <c r="H5" s="6"/>
      <c r="I5" s="6"/>
    </row>
    <row r="7" spans="1:11" x14ac:dyDescent="0.2">
      <c r="E7" s="76">
        <f>ROUND(+'Aggregate Screens'!C5,0)</f>
        <v>2014</v>
      </c>
      <c r="F7" s="5">
        <f>+E7</f>
        <v>2014</v>
      </c>
      <c r="G7" s="5"/>
      <c r="H7" s="2">
        <f>+F7+1</f>
        <v>2015</v>
      </c>
      <c r="I7" s="5">
        <f>+H7</f>
        <v>2015</v>
      </c>
    </row>
    <row r="8" spans="1:11" x14ac:dyDescent="0.2">
      <c r="A8" s="5"/>
      <c r="B8" s="5"/>
      <c r="C8" s="5"/>
      <c r="D8" s="2" t="s">
        <v>16</v>
      </c>
      <c r="F8" s="5"/>
      <c r="G8" s="5"/>
      <c r="H8" s="2"/>
      <c r="I8" s="5"/>
      <c r="K8" s="5" t="s">
        <v>21</v>
      </c>
    </row>
    <row r="9" spans="1:11" x14ac:dyDescent="0.2">
      <c r="A9" s="5"/>
      <c r="B9" s="5" t="s">
        <v>51</v>
      </c>
      <c r="C9" s="5" t="s">
        <v>52</v>
      </c>
      <c r="D9" s="2" t="s">
        <v>17</v>
      </c>
      <c r="E9" s="2" t="s">
        <v>184</v>
      </c>
      <c r="F9" s="2" t="s">
        <v>18</v>
      </c>
      <c r="G9" s="2" t="s">
        <v>17</v>
      </c>
      <c r="H9" s="2" t="s">
        <v>184</v>
      </c>
      <c r="I9" s="2" t="s">
        <v>18</v>
      </c>
      <c r="K9" s="5" t="s">
        <v>181</v>
      </c>
    </row>
    <row r="10" spans="1:11" x14ac:dyDescent="0.2">
      <c r="B10">
        <f>+'Aggregate Screens'!A5</f>
        <v>1</v>
      </c>
      <c r="C10" t="str">
        <f>+'Aggregate Screens'!B5</f>
        <v>SWEDISH MEDICAL CENTER - FIRST HILL</v>
      </c>
      <c r="D10" s="10">
        <f>ROUND(+'Aggregate Screens'!AR5,0)</f>
        <v>129389</v>
      </c>
      <c r="E10" s="10">
        <f>ROUND(+'Aggregate Screens'!AS5,0)</f>
        <v>26414</v>
      </c>
      <c r="F10" s="25">
        <f>IF(D10=0,"",IF(E10=0,"",ROUND(D10/E10,4)))</f>
        <v>4.8985000000000003</v>
      </c>
      <c r="G10" s="10">
        <f>ROUND(+'Aggregate Screens'!AR111,0)</f>
        <v>155759</v>
      </c>
      <c r="H10" s="10">
        <f>ROUND(+'Aggregate Screens'!AS111,0)</f>
        <v>36750</v>
      </c>
      <c r="I10" s="25">
        <f>IF(G10=0,"",IF(H10=0,"",ROUND(G10/H10,4)))</f>
        <v>4.2382999999999997</v>
      </c>
      <c r="K10" s="12">
        <f>IF(D10=0,"",IF(E10=0,"",IF(G10=0,"",IF(H10=0,"",+I10/F10-1))))</f>
        <v>-0.13477595182198643</v>
      </c>
    </row>
    <row r="11" spans="1:11" x14ac:dyDescent="0.2">
      <c r="B11">
        <f>+'Aggregate Screens'!A6</f>
        <v>3</v>
      </c>
      <c r="C11" t="str">
        <f>+'Aggregate Screens'!B6</f>
        <v>SWEDISH MEDICAL CENTER - CHERRY HILL</v>
      </c>
      <c r="D11" s="10">
        <f>ROUND(+'Aggregate Screens'!AR6,0)</f>
        <v>48728</v>
      </c>
      <c r="E11" s="10">
        <f>ROUND(+'Aggregate Screens'!AS6,0)</f>
        <v>9193</v>
      </c>
      <c r="F11" s="25">
        <f t="shared" ref="F11:F74" si="0">IF(D11=0,"",IF(E11=0,"",ROUND(D11/E11,4)))</f>
        <v>5.3006000000000002</v>
      </c>
      <c r="G11" s="10">
        <f>ROUND(+'Aggregate Screens'!AR112,0)</f>
        <v>55716</v>
      </c>
      <c r="H11" s="10">
        <f>ROUND(+'Aggregate Screens'!AS112,0)</f>
        <v>10055</v>
      </c>
      <c r="I11" s="25">
        <f t="shared" ref="I11:I74" si="1">IF(G11=0,"",IF(H11=0,"",ROUND(G11/H11,4)))</f>
        <v>5.5411000000000001</v>
      </c>
      <c r="K11" s="12">
        <f t="shared" ref="K11:K74" si="2">IF(D11=0,"",IF(E11=0,"",IF(G11=0,"",IF(H11=0,"",+I11/F11-1))))</f>
        <v>4.537222201260227E-2</v>
      </c>
    </row>
    <row r="12" spans="1:11" x14ac:dyDescent="0.2">
      <c r="B12">
        <f>+'Aggregate Screens'!A7</f>
        <v>8</v>
      </c>
      <c r="C12" t="str">
        <f>+'Aggregate Screens'!B7</f>
        <v>KLICKITAT VALLEY HEALTH</v>
      </c>
      <c r="D12" s="10">
        <f>ROUND(+'Aggregate Screens'!AR7,0)</f>
        <v>616</v>
      </c>
      <c r="E12" s="10">
        <f>ROUND(+'Aggregate Screens'!AS7,0)</f>
        <v>199</v>
      </c>
      <c r="F12" s="25">
        <f t="shared" si="0"/>
        <v>3.0954999999999999</v>
      </c>
      <c r="G12" s="10">
        <f>ROUND(+'Aggregate Screens'!AR113,0)</f>
        <v>724</v>
      </c>
      <c r="H12" s="10">
        <f>ROUND(+'Aggregate Screens'!AS113,0)</f>
        <v>224</v>
      </c>
      <c r="I12" s="25">
        <f t="shared" si="1"/>
        <v>3.2321</v>
      </c>
      <c r="K12" s="12">
        <f t="shared" si="2"/>
        <v>4.4128573736068599E-2</v>
      </c>
    </row>
    <row r="13" spans="1:11" x14ac:dyDescent="0.2">
      <c r="B13">
        <f>+'Aggregate Screens'!A8</f>
        <v>10</v>
      </c>
      <c r="C13" t="str">
        <f>+'Aggregate Screens'!B8</f>
        <v>VIRGINIA MASON MEDICAL CENTER</v>
      </c>
      <c r="D13" s="10">
        <f>ROUND(+'Aggregate Screens'!AR8,0)</f>
        <v>77450</v>
      </c>
      <c r="E13" s="10">
        <f>ROUND(+'Aggregate Screens'!AS8,0)</f>
        <v>16519</v>
      </c>
      <c r="F13" s="25">
        <f t="shared" si="0"/>
        <v>4.6885000000000003</v>
      </c>
      <c r="G13" s="10">
        <f>ROUND(+'Aggregate Screens'!AR114,0)</f>
        <v>74032</v>
      </c>
      <c r="H13" s="10">
        <f>ROUND(+'Aggregate Screens'!AS114,0)</f>
        <v>15436</v>
      </c>
      <c r="I13" s="25">
        <f t="shared" si="1"/>
        <v>4.7961</v>
      </c>
      <c r="K13" s="12">
        <f t="shared" si="2"/>
        <v>2.2949770715580575E-2</v>
      </c>
    </row>
    <row r="14" spans="1:11" x14ac:dyDescent="0.2">
      <c r="B14">
        <f>+'Aggregate Screens'!A9</f>
        <v>14</v>
      </c>
      <c r="C14" t="str">
        <f>+'Aggregate Screens'!B9</f>
        <v>SEATTLE CHILDRENS HOSPITAL</v>
      </c>
      <c r="D14" s="10">
        <f>ROUND(+'Aggregate Screens'!AR9,0)</f>
        <v>80700</v>
      </c>
      <c r="E14" s="10">
        <f>ROUND(+'Aggregate Screens'!AS9,0)</f>
        <v>15205</v>
      </c>
      <c r="F14" s="25">
        <f t="shared" si="0"/>
        <v>5.3075000000000001</v>
      </c>
      <c r="G14" s="10">
        <f>ROUND(+'Aggregate Screens'!AR115,0)</f>
        <v>83472</v>
      </c>
      <c r="H14" s="10">
        <f>ROUND(+'Aggregate Screens'!AS115,0)</f>
        <v>15947</v>
      </c>
      <c r="I14" s="25">
        <f t="shared" si="1"/>
        <v>5.2343000000000002</v>
      </c>
      <c r="K14" s="12">
        <f t="shared" si="2"/>
        <v>-1.3791804050871437E-2</v>
      </c>
    </row>
    <row r="15" spans="1:11" x14ac:dyDescent="0.2">
      <c r="B15">
        <f>+'Aggregate Screens'!A10</f>
        <v>20</v>
      </c>
      <c r="C15" t="str">
        <f>+'Aggregate Screens'!B10</f>
        <v>GROUP HEALTH CENTRAL HOSPITAL</v>
      </c>
      <c r="D15" s="10">
        <f>ROUND(+'Aggregate Screens'!AR10,0)</f>
        <v>4707</v>
      </c>
      <c r="E15" s="10">
        <f>ROUND(+'Aggregate Screens'!AS10,0)</f>
        <v>1259</v>
      </c>
      <c r="F15" s="25">
        <f t="shared" si="0"/>
        <v>3.7387000000000001</v>
      </c>
      <c r="G15" s="10">
        <f>ROUND(+'Aggregate Screens'!AR116,0)</f>
        <v>561</v>
      </c>
      <c r="H15" s="10">
        <f>ROUND(+'Aggregate Screens'!AS116,0)</f>
        <v>1687</v>
      </c>
      <c r="I15" s="25">
        <f t="shared" si="1"/>
        <v>0.33250000000000002</v>
      </c>
      <c r="K15" s="12">
        <f t="shared" si="2"/>
        <v>-0.91106534356862012</v>
      </c>
    </row>
    <row r="16" spans="1:11" x14ac:dyDescent="0.2">
      <c r="B16">
        <f>+'Aggregate Screens'!A11</f>
        <v>21</v>
      </c>
      <c r="C16" t="str">
        <f>+'Aggregate Screens'!B11</f>
        <v>NEWPORT HOSPITAL AND HEALTH SERVICES</v>
      </c>
      <c r="D16" s="10">
        <f>ROUND(+'Aggregate Screens'!AR11,0)</f>
        <v>1151</v>
      </c>
      <c r="E16" s="10">
        <f>ROUND(+'Aggregate Screens'!AS11,0)</f>
        <v>403</v>
      </c>
      <c r="F16" s="25">
        <f t="shared" si="0"/>
        <v>2.8561000000000001</v>
      </c>
      <c r="G16" s="10">
        <f>ROUND(+'Aggregate Screens'!AR117,0)</f>
        <v>1280</v>
      </c>
      <c r="H16" s="10">
        <f>ROUND(+'Aggregate Screens'!AS117,0)</f>
        <v>444</v>
      </c>
      <c r="I16" s="25">
        <f t="shared" si="1"/>
        <v>2.8828999999999998</v>
      </c>
      <c r="K16" s="12">
        <f t="shared" si="2"/>
        <v>9.3834249501065781E-3</v>
      </c>
    </row>
    <row r="17" spans="2:11" x14ac:dyDescent="0.2">
      <c r="B17">
        <f>+'Aggregate Screens'!A12</f>
        <v>22</v>
      </c>
      <c r="C17" t="str">
        <f>+'Aggregate Screens'!B12</f>
        <v>LOURDES MEDICAL CENTER</v>
      </c>
      <c r="D17" s="10">
        <f>ROUND(+'Aggregate Screens'!AR12,0)</f>
        <v>6775</v>
      </c>
      <c r="E17" s="10">
        <f>ROUND(+'Aggregate Screens'!AS12,0)</f>
        <v>1816</v>
      </c>
      <c r="F17" s="25">
        <f t="shared" si="0"/>
        <v>3.7307000000000001</v>
      </c>
      <c r="G17" s="10">
        <f>ROUND(+'Aggregate Screens'!AR118,0)</f>
        <v>7144</v>
      </c>
      <c r="H17" s="10">
        <f>ROUND(+'Aggregate Screens'!AS118,0)</f>
        <v>1953</v>
      </c>
      <c r="I17" s="25">
        <f t="shared" si="1"/>
        <v>3.6579999999999999</v>
      </c>
      <c r="K17" s="12">
        <f t="shared" si="2"/>
        <v>-1.9486959551826777E-2</v>
      </c>
    </row>
    <row r="18" spans="2:11" x14ac:dyDescent="0.2">
      <c r="B18">
        <f>+'Aggregate Screens'!A13</f>
        <v>23</v>
      </c>
      <c r="C18" t="str">
        <f>+'Aggregate Screens'!B13</f>
        <v>THREE RIVERS HOSPITAL</v>
      </c>
      <c r="D18" s="10">
        <f>ROUND(+'Aggregate Screens'!AR13,0)</f>
        <v>586</v>
      </c>
      <c r="E18" s="10">
        <f>ROUND(+'Aggregate Screens'!AS13,0)</f>
        <v>342</v>
      </c>
      <c r="F18" s="25">
        <f t="shared" si="0"/>
        <v>1.7135</v>
      </c>
      <c r="G18" s="10">
        <f>ROUND(+'Aggregate Screens'!AR119,0)</f>
        <v>737</v>
      </c>
      <c r="H18" s="10">
        <f>ROUND(+'Aggregate Screens'!AS119,0)</f>
        <v>382</v>
      </c>
      <c r="I18" s="25">
        <f t="shared" si="1"/>
        <v>1.9293</v>
      </c>
      <c r="K18" s="12">
        <f t="shared" si="2"/>
        <v>0.12594105631747876</v>
      </c>
    </row>
    <row r="19" spans="2:11" x14ac:dyDescent="0.2">
      <c r="B19">
        <f>+'Aggregate Screens'!A14</f>
        <v>26</v>
      </c>
      <c r="C19" t="str">
        <f>+'Aggregate Screens'!B14</f>
        <v>PEACEHEALTH ST JOHN MEDICAL CENTER</v>
      </c>
      <c r="D19" s="10">
        <f>ROUND(+'Aggregate Screens'!AR14,0)</f>
        <v>31667</v>
      </c>
      <c r="E19" s="10">
        <f>ROUND(+'Aggregate Screens'!AS14,0)</f>
        <v>7729</v>
      </c>
      <c r="F19" s="25">
        <f t="shared" si="0"/>
        <v>4.0972</v>
      </c>
      <c r="G19" s="10">
        <f>ROUND(+'Aggregate Screens'!AR120,0)</f>
        <v>29788</v>
      </c>
      <c r="H19" s="10">
        <f>ROUND(+'Aggregate Screens'!AS120,0)</f>
        <v>7473</v>
      </c>
      <c r="I19" s="25">
        <f t="shared" si="1"/>
        <v>3.9861</v>
      </c>
      <c r="K19" s="12">
        <f t="shared" si="2"/>
        <v>-2.711607927365034E-2</v>
      </c>
    </row>
    <row r="20" spans="2:11" x14ac:dyDescent="0.2">
      <c r="B20">
        <f>+'Aggregate Screens'!A15</f>
        <v>29</v>
      </c>
      <c r="C20" t="str">
        <f>+'Aggregate Screens'!B15</f>
        <v>HARBORVIEW MEDICAL CENTER</v>
      </c>
      <c r="D20" s="10">
        <f>ROUND(+'Aggregate Screens'!AR15,0)</f>
        <v>132284</v>
      </c>
      <c r="E20" s="10">
        <f>ROUND(+'Aggregate Screens'!AS15,0)</f>
        <v>17176</v>
      </c>
      <c r="F20" s="25">
        <f t="shared" si="0"/>
        <v>7.7016999999999998</v>
      </c>
      <c r="G20" s="10">
        <f>ROUND(+'Aggregate Screens'!AR121,0)</f>
        <v>138214</v>
      </c>
      <c r="H20" s="10">
        <f>ROUND(+'Aggregate Screens'!AS121,0)</f>
        <v>17362</v>
      </c>
      <c r="I20" s="25">
        <f t="shared" si="1"/>
        <v>7.9607000000000001</v>
      </c>
      <c r="K20" s="12">
        <f t="shared" si="2"/>
        <v>3.3628939065401209E-2</v>
      </c>
    </row>
    <row r="21" spans="2:11" x14ac:dyDescent="0.2">
      <c r="B21">
        <f>+'Aggregate Screens'!A16</f>
        <v>32</v>
      </c>
      <c r="C21" t="str">
        <f>+'Aggregate Screens'!B16</f>
        <v>ST JOSEPH MEDICAL CENTER</v>
      </c>
      <c r="D21" s="10">
        <f>ROUND(+'Aggregate Screens'!AR16,0)</f>
        <v>104528</v>
      </c>
      <c r="E21" s="10">
        <f>ROUND(+'Aggregate Screens'!AS16,0)</f>
        <v>21979</v>
      </c>
      <c r="F21" s="25">
        <f t="shared" si="0"/>
        <v>4.7557999999999998</v>
      </c>
      <c r="G21" s="10">
        <f>ROUND(+'Aggregate Screens'!AR122,0)</f>
        <v>110071</v>
      </c>
      <c r="H21" s="10">
        <f>ROUND(+'Aggregate Screens'!AS122,0)</f>
        <v>21776</v>
      </c>
      <c r="I21" s="25">
        <f t="shared" si="1"/>
        <v>5.0547000000000004</v>
      </c>
      <c r="K21" s="12">
        <f t="shared" si="2"/>
        <v>6.2849573152782057E-2</v>
      </c>
    </row>
    <row r="22" spans="2:11" x14ac:dyDescent="0.2">
      <c r="B22">
        <f>+'Aggregate Screens'!A17</f>
        <v>35</v>
      </c>
      <c r="C22" t="str">
        <f>+'Aggregate Screens'!B17</f>
        <v>ST ELIZABETH HOSPITAL</v>
      </c>
      <c r="D22" s="10">
        <f>ROUND(+'Aggregate Screens'!AR17,0)</f>
        <v>5351</v>
      </c>
      <c r="E22" s="10">
        <f>ROUND(+'Aggregate Screens'!AS17,0)</f>
        <v>1504</v>
      </c>
      <c r="F22" s="25">
        <f t="shared" si="0"/>
        <v>3.5577999999999999</v>
      </c>
      <c r="G22" s="10">
        <f>ROUND(+'Aggregate Screens'!AR123,0)</f>
        <v>4868</v>
      </c>
      <c r="H22" s="10">
        <f>ROUND(+'Aggregate Screens'!AS123,0)</f>
        <v>1583</v>
      </c>
      <c r="I22" s="25">
        <f t="shared" si="1"/>
        <v>3.0752000000000002</v>
      </c>
      <c r="K22" s="12">
        <f t="shared" si="2"/>
        <v>-0.1356456237000393</v>
      </c>
    </row>
    <row r="23" spans="2:11" x14ac:dyDescent="0.2">
      <c r="B23">
        <f>+'Aggregate Screens'!A18</f>
        <v>37</v>
      </c>
      <c r="C23" t="str">
        <f>+'Aggregate Screens'!B18</f>
        <v>DEACONESS HOSPITAL</v>
      </c>
      <c r="D23" s="10">
        <f>ROUND(+'Aggregate Screens'!AR18,0)</f>
        <v>59026</v>
      </c>
      <c r="E23" s="10">
        <f>ROUND(+'Aggregate Screens'!AS18,0)</f>
        <v>10943</v>
      </c>
      <c r="F23" s="25">
        <f t="shared" si="0"/>
        <v>5.3940000000000001</v>
      </c>
      <c r="G23" s="10">
        <f>ROUND(+'Aggregate Screens'!AR124,0)</f>
        <v>60937</v>
      </c>
      <c r="H23" s="10">
        <f>ROUND(+'Aggregate Screens'!AS124,0)</f>
        <v>11216</v>
      </c>
      <c r="I23" s="25">
        <f t="shared" si="1"/>
        <v>5.4329999999999998</v>
      </c>
      <c r="K23" s="12">
        <f t="shared" si="2"/>
        <v>7.230255839822064E-3</v>
      </c>
    </row>
    <row r="24" spans="2:11" x14ac:dyDescent="0.2">
      <c r="B24">
        <f>+'Aggregate Screens'!A19</f>
        <v>38</v>
      </c>
      <c r="C24" t="str">
        <f>+'Aggregate Screens'!B19</f>
        <v>OLYMPIC MEDICAL CENTER</v>
      </c>
      <c r="D24" s="10">
        <f>ROUND(+'Aggregate Screens'!AR19,0)</f>
        <v>14330</v>
      </c>
      <c r="E24" s="10">
        <f>ROUND(+'Aggregate Screens'!AS19,0)</f>
        <v>4449</v>
      </c>
      <c r="F24" s="25">
        <f t="shared" si="0"/>
        <v>3.2208999999999999</v>
      </c>
      <c r="G24" s="10">
        <f>ROUND(+'Aggregate Screens'!AR125,0)</f>
        <v>14573</v>
      </c>
      <c r="H24" s="10">
        <f>ROUND(+'Aggregate Screens'!AS125,0)</f>
        <v>4301</v>
      </c>
      <c r="I24" s="25">
        <f t="shared" si="1"/>
        <v>3.3883000000000001</v>
      </c>
      <c r="K24" s="12">
        <f t="shared" si="2"/>
        <v>5.1973051010587135E-2</v>
      </c>
    </row>
    <row r="25" spans="2:11" x14ac:dyDescent="0.2">
      <c r="B25">
        <f>+'Aggregate Screens'!A20</f>
        <v>39</v>
      </c>
      <c r="C25" t="str">
        <f>+'Aggregate Screens'!B20</f>
        <v>TRIOS HEALTH</v>
      </c>
      <c r="D25" s="10">
        <f>ROUND(+'Aggregate Screens'!AR20,0)</f>
        <v>17650</v>
      </c>
      <c r="E25" s="10">
        <f>ROUND(+'Aggregate Screens'!AS20,0)</f>
        <v>5658</v>
      </c>
      <c r="F25" s="25">
        <f t="shared" si="0"/>
        <v>3.1194999999999999</v>
      </c>
      <c r="G25" s="10">
        <f>ROUND(+'Aggregate Screens'!AR126,0)</f>
        <v>19984</v>
      </c>
      <c r="H25" s="10">
        <f>ROUND(+'Aggregate Screens'!AS126,0)</f>
        <v>6558</v>
      </c>
      <c r="I25" s="25">
        <f t="shared" si="1"/>
        <v>3.0472999999999999</v>
      </c>
      <c r="K25" s="12">
        <f t="shared" si="2"/>
        <v>-2.3144734733130279E-2</v>
      </c>
    </row>
    <row r="26" spans="2:11" x14ac:dyDescent="0.2">
      <c r="B26">
        <f>+'Aggregate Screens'!A22</f>
        <v>43</v>
      </c>
      <c r="C26" t="str">
        <f>+'Aggregate Screens'!B22</f>
        <v>WALLA WALLA GENERAL HOSPITAL</v>
      </c>
      <c r="D26" s="10">
        <f>ROUND(+'Aggregate Screens'!AR22,0)</f>
        <v>3657</v>
      </c>
      <c r="E26" s="10">
        <f>ROUND(+'Aggregate Screens'!AS22,0)</f>
        <v>1296</v>
      </c>
      <c r="F26" s="25">
        <f t="shared" si="0"/>
        <v>2.8218000000000001</v>
      </c>
      <c r="G26" s="10">
        <f>ROUND(+'Aggregate Screens'!AR127,0)</f>
        <v>1154</v>
      </c>
      <c r="H26" s="10">
        <f>ROUND(+'Aggregate Screens'!AS127,0)</f>
        <v>214</v>
      </c>
      <c r="I26" s="25">
        <f t="shared" si="1"/>
        <v>5.3925000000000001</v>
      </c>
      <c r="K26" s="12">
        <f t="shared" si="2"/>
        <v>0.91101424622581328</v>
      </c>
    </row>
    <row r="27" spans="2:11" x14ac:dyDescent="0.2">
      <c r="B27">
        <f>+'Aggregate Screens'!A23</f>
        <v>45</v>
      </c>
      <c r="C27" t="str">
        <f>+'Aggregate Screens'!B23</f>
        <v>COLUMBIA BASIN HOSPITAL</v>
      </c>
      <c r="D27" s="10">
        <f>ROUND(+'Aggregate Screens'!AR23,0)</f>
        <v>401</v>
      </c>
      <c r="E27" s="10">
        <f>ROUND(+'Aggregate Screens'!AS23,0)</f>
        <v>167</v>
      </c>
      <c r="F27" s="25">
        <f t="shared" si="0"/>
        <v>2.4011999999999998</v>
      </c>
      <c r="G27" s="10">
        <f>ROUND(+'Aggregate Screens'!AR128,0)</f>
        <v>0</v>
      </c>
      <c r="H27" s="10">
        <f>ROUND(+'Aggregate Screens'!AS128,0)</f>
        <v>0</v>
      </c>
      <c r="I27" s="25" t="str">
        <f t="shared" si="1"/>
        <v/>
      </c>
      <c r="K27" s="12" t="str">
        <f t="shared" si="2"/>
        <v/>
      </c>
    </row>
    <row r="28" spans="2:11" x14ac:dyDescent="0.2">
      <c r="B28">
        <f>+'Aggregate Screens'!A24</f>
        <v>46</v>
      </c>
      <c r="C28" t="str">
        <f>+'Aggregate Screens'!B24</f>
        <v>PMH MEDICAL CENTER</v>
      </c>
      <c r="D28" s="10">
        <f>ROUND(+'Aggregate Screens'!AR24,0)</f>
        <v>0</v>
      </c>
      <c r="E28" s="10">
        <f>ROUND(+'Aggregate Screens'!AS24,0)</f>
        <v>0</v>
      </c>
      <c r="F28" s="25" t="str">
        <f t="shared" si="0"/>
        <v/>
      </c>
      <c r="G28" s="10">
        <f>ROUND(+'Aggregate Screens'!AR129,0)</f>
        <v>341</v>
      </c>
      <c r="H28" s="10">
        <f>ROUND(+'Aggregate Screens'!AS129,0)</f>
        <v>124</v>
      </c>
      <c r="I28" s="25">
        <f t="shared" si="1"/>
        <v>2.75</v>
      </c>
      <c r="K28" s="12" t="str">
        <f t="shared" si="2"/>
        <v/>
      </c>
    </row>
    <row r="29" spans="2:11" x14ac:dyDescent="0.2">
      <c r="B29">
        <f>+'Aggregate Screens'!A25</f>
        <v>50</v>
      </c>
      <c r="C29" t="str">
        <f>+'Aggregate Screens'!B25</f>
        <v>PROVIDENCE ST MARY MEDICAL CENTER</v>
      </c>
      <c r="D29" s="10">
        <f>ROUND(+'Aggregate Screens'!AR25,0)</f>
        <v>15062</v>
      </c>
      <c r="E29" s="10">
        <f>ROUND(+'Aggregate Screens'!AS25,0)</f>
        <v>4093</v>
      </c>
      <c r="F29" s="25">
        <f t="shared" si="0"/>
        <v>3.6798999999999999</v>
      </c>
      <c r="G29" s="10">
        <f>ROUND(+'Aggregate Screens'!AR130,0)</f>
        <v>2015</v>
      </c>
      <c r="H29" s="10">
        <f>ROUND(+'Aggregate Screens'!AS130,0)</f>
        <v>838</v>
      </c>
      <c r="I29" s="25">
        <f t="shared" si="1"/>
        <v>2.4045000000000001</v>
      </c>
      <c r="K29" s="12">
        <f t="shared" si="2"/>
        <v>-0.3465855050408978</v>
      </c>
    </row>
    <row r="30" spans="2:11" x14ac:dyDescent="0.2">
      <c r="B30">
        <f>+'Aggregate Screens'!A26</f>
        <v>54</v>
      </c>
      <c r="C30" t="str">
        <f>+'Aggregate Screens'!B26</f>
        <v>FORKS COMMUNITY HOSPITAL</v>
      </c>
      <c r="D30" s="10">
        <f>ROUND(+'Aggregate Screens'!AR26,0)</f>
        <v>858</v>
      </c>
      <c r="E30" s="10">
        <f>ROUND(+'Aggregate Screens'!AS26,0)</f>
        <v>292</v>
      </c>
      <c r="F30" s="25">
        <f t="shared" si="0"/>
        <v>2.9384000000000001</v>
      </c>
      <c r="G30" s="10">
        <f>ROUND(+'Aggregate Screens'!AR131,0)</f>
        <v>15655</v>
      </c>
      <c r="H30" s="10">
        <f>ROUND(+'Aggregate Screens'!AS131,0)</f>
        <v>4413</v>
      </c>
      <c r="I30" s="25">
        <f t="shared" si="1"/>
        <v>3.5474999999999999</v>
      </c>
      <c r="K30" s="12">
        <f t="shared" si="2"/>
        <v>0.20728968145929749</v>
      </c>
    </row>
    <row r="31" spans="2:11" x14ac:dyDescent="0.2">
      <c r="B31">
        <f>+'Aggregate Screens'!A27</f>
        <v>56</v>
      </c>
      <c r="C31" t="str">
        <f>+'Aggregate Screens'!B27</f>
        <v>WILLAPA HARBOR HOSPITAL</v>
      </c>
      <c r="D31" s="10">
        <f>ROUND(+'Aggregate Screens'!AR27,0)</f>
        <v>814</v>
      </c>
      <c r="E31" s="10">
        <f>ROUND(+'Aggregate Screens'!AS27,0)</f>
        <v>251</v>
      </c>
      <c r="F31" s="25">
        <f t="shared" si="0"/>
        <v>3.2429999999999999</v>
      </c>
      <c r="G31" s="10">
        <f>ROUND(+'Aggregate Screens'!AR132,0)</f>
        <v>926</v>
      </c>
      <c r="H31" s="10">
        <f>ROUND(+'Aggregate Screens'!AS132,0)</f>
        <v>296</v>
      </c>
      <c r="I31" s="25">
        <f t="shared" si="1"/>
        <v>3.1284000000000001</v>
      </c>
      <c r="K31" s="12">
        <f t="shared" si="2"/>
        <v>-3.5337650323774228E-2</v>
      </c>
    </row>
    <row r="32" spans="2:11" x14ac:dyDescent="0.2">
      <c r="B32">
        <f>+'Aggregate Screens'!A28</f>
        <v>58</v>
      </c>
      <c r="C32" t="str">
        <f>+'Aggregate Screens'!B28</f>
        <v>YAKIMA VALLEY MEMORIAL HOSPITAL</v>
      </c>
      <c r="D32" s="10">
        <f>ROUND(+'Aggregate Screens'!AR28,0)</f>
        <v>44134</v>
      </c>
      <c r="E32" s="10">
        <f>ROUND(+'Aggregate Screens'!AS28,0)</f>
        <v>11839</v>
      </c>
      <c r="F32" s="25">
        <f t="shared" si="0"/>
        <v>3.7277999999999998</v>
      </c>
      <c r="G32" s="10">
        <f>ROUND(+'Aggregate Screens'!AR133,0)</f>
        <v>792</v>
      </c>
      <c r="H32" s="10">
        <f>ROUND(+'Aggregate Screens'!AS133,0)</f>
        <v>250</v>
      </c>
      <c r="I32" s="25">
        <f t="shared" si="1"/>
        <v>3.1680000000000001</v>
      </c>
      <c r="K32" s="12">
        <f t="shared" si="2"/>
        <v>-0.15016900048285842</v>
      </c>
    </row>
    <row r="33" spans="2:11" x14ac:dyDescent="0.2">
      <c r="B33">
        <f>+'Aggregate Screens'!A29</f>
        <v>63</v>
      </c>
      <c r="C33" t="str">
        <f>+'Aggregate Screens'!B29</f>
        <v>GRAYS HARBOR COMMUNITY HOSPITAL</v>
      </c>
      <c r="D33" s="10">
        <f>ROUND(+'Aggregate Screens'!AR29,0)</f>
        <v>11188</v>
      </c>
      <c r="E33" s="10">
        <f>ROUND(+'Aggregate Screens'!AS29,0)</f>
        <v>3708</v>
      </c>
      <c r="F33" s="25">
        <f t="shared" si="0"/>
        <v>3.0173000000000001</v>
      </c>
      <c r="G33" s="10">
        <f>ROUND(+'Aggregate Screens'!AR134,0)</f>
        <v>44470</v>
      </c>
      <c r="H33" s="10">
        <f>ROUND(+'Aggregate Screens'!AS134,0)</f>
        <v>11958</v>
      </c>
      <c r="I33" s="25">
        <f t="shared" si="1"/>
        <v>3.7187999999999999</v>
      </c>
      <c r="K33" s="12">
        <f t="shared" si="2"/>
        <v>0.23249262585755459</v>
      </c>
    </row>
    <row r="34" spans="2:11" x14ac:dyDescent="0.2">
      <c r="B34">
        <f>+'Aggregate Screens'!A30</f>
        <v>78</v>
      </c>
      <c r="C34" t="str">
        <f>+'Aggregate Screens'!B30</f>
        <v>SAMARITAN HEALTHCARE</v>
      </c>
      <c r="D34" s="10">
        <f>ROUND(+'Aggregate Screens'!AR30,0)</f>
        <v>7741</v>
      </c>
      <c r="E34" s="10">
        <f>ROUND(+'Aggregate Screens'!AS30,0)</f>
        <v>2835</v>
      </c>
      <c r="F34" s="25">
        <f t="shared" si="0"/>
        <v>2.7305000000000001</v>
      </c>
      <c r="G34" s="10">
        <f>ROUND(+'Aggregate Screens'!AR135,0)</f>
        <v>10054</v>
      </c>
      <c r="H34" s="10">
        <f>ROUND(+'Aggregate Screens'!AS135,0)</f>
        <v>3166</v>
      </c>
      <c r="I34" s="25">
        <f t="shared" si="1"/>
        <v>3.1756000000000002</v>
      </c>
      <c r="K34" s="12">
        <f t="shared" si="2"/>
        <v>0.1630104376487822</v>
      </c>
    </row>
    <row r="35" spans="2:11" x14ac:dyDescent="0.2">
      <c r="B35">
        <f>+'Aggregate Screens'!A31</f>
        <v>79</v>
      </c>
      <c r="C35" t="str">
        <f>+'Aggregate Screens'!B31</f>
        <v>OCEAN BEACH HOSPITAL</v>
      </c>
      <c r="D35" s="10">
        <f>ROUND(+'Aggregate Screens'!AR31,0)</f>
        <v>1124</v>
      </c>
      <c r="E35" s="10">
        <f>ROUND(+'Aggregate Screens'!AS31,0)</f>
        <v>1124</v>
      </c>
      <c r="F35" s="25">
        <f t="shared" si="0"/>
        <v>1</v>
      </c>
      <c r="G35" s="10">
        <f>ROUND(+'Aggregate Screens'!AR136,0)</f>
        <v>7407</v>
      </c>
      <c r="H35" s="10">
        <f>ROUND(+'Aggregate Screens'!AS136,0)</f>
        <v>2816</v>
      </c>
      <c r="I35" s="25">
        <f t="shared" si="1"/>
        <v>2.6303000000000001</v>
      </c>
      <c r="K35" s="12">
        <f t="shared" si="2"/>
        <v>1.6303000000000001</v>
      </c>
    </row>
    <row r="36" spans="2:11" x14ac:dyDescent="0.2">
      <c r="B36">
        <f>+'Aggregate Screens'!A32</f>
        <v>80</v>
      </c>
      <c r="C36" t="str">
        <f>+'Aggregate Screens'!B32</f>
        <v>ODESSA MEMORIAL HEALTHCARE CENTER</v>
      </c>
      <c r="D36" s="10">
        <f>ROUND(+'Aggregate Screens'!AR32,0)</f>
        <v>10</v>
      </c>
      <c r="E36" s="10">
        <f>ROUND(+'Aggregate Screens'!AS32,0)</f>
        <v>6</v>
      </c>
      <c r="F36" s="25">
        <f t="shared" si="0"/>
        <v>1.6667000000000001</v>
      </c>
      <c r="G36" s="10">
        <f>ROUND(+'Aggregate Screens'!AR137,0)</f>
        <v>874</v>
      </c>
      <c r="H36" s="10">
        <f>ROUND(+'Aggregate Screens'!AS137,0)</f>
        <v>874</v>
      </c>
      <c r="I36" s="25">
        <f t="shared" si="1"/>
        <v>1</v>
      </c>
      <c r="K36" s="12">
        <f t="shared" si="2"/>
        <v>-0.40001199976000479</v>
      </c>
    </row>
    <row r="37" spans="2:11" x14ac:dyDescent="0.2">
      <c r="B37">
        <f>+'Aggregate Screens'!A33</f>
        <v>81</v>
      </c>
      <c r="C37" t="str">
        <f>+'Aggregate Screens'!B33</f>
        <v>MULTICARE GOOD SAMARITAN</v>
      </c>
      <c r="D37" s="10">
        <f>ROUND(+'Aggregate Screens'!AR33,0)</f>
        <v>71821</v>
      </c>
      <c r="E37" s="10">
        <f>ROUND(+'Aggregate Screens'!AS33,0)</f>
        <v>15615</v>
      </c>
      <c r="F37" s="25">
        <f t="shared" si="0"/>
        <v>4.5994999999999999</v>
      </c>
      <c r="G37" s="10">
        <f>ROUND(+'Aggregate Screens'!AR138,0)</f>
        <v>40</v>
      </c>
      <c r="H37" s="10">
        <f>ROUND(+'Aggregate Screens'!AS138,0)</f>
        <v>13</v>
      </c>
      <c r="I37" s="25">
        <f t="shared" si="1"/>
        <v>3.0769000000000002</v>
      </c>
      <c r="K37" s="12">
        <f t="shared" si="2"/>
        <v>-0.33103598217197516</v>
      </c>
    </row>
    <row r="38" spans="2:11" x14ac:dyDescent="0.2">
      <c r="B38">
        <f>+'Aggregate Screens'!A34</f>
        <v>82</v>
      </c>
      <c r="C38" t="str">
        <f>+'Aggregate Screens'!B34</f>
        <v>GARFIELD COUNTY MEMORIAL HOSPITAL</v>
      </c>
      <c r="D38" s="10">
        <f>ROUND(+'Aggregate Screens'!AR34,0)</f>
        <v>71</v>
      </c>
      <c r="E38" s="10">
        <f>ROUND(+'Aggregate Screens'!AS34,0)</f>
        <v>26</v>
      </c>
      <c r="F38" s="25">
        <f t="shared" si="0"/>
        <v>2.7307999999999999</v>
      </c>
      <c r="G38" s="10">
        <f>ROUND(+'Aggregate Screens'!AR139,0)</f>
        <v>97412</v>
      </c>
      <c r="H38" s="10">
        <f>ROUND(+'Aggregate Screens'!AS139,0)</f>
        <v>20214</v>
      </c>
      <c r="I38" s="25">
        <f t="shared" si="1"/>
        <v>4.819</v>
      </c>
      <c r="K38" s="12">
        <f t="shared" si="2"/>
        <v>0.76468434158488363</v>
      </c>
    </row>
    <row r="39" spans="2:11" x14ac:dyDescent="0.2">
      <c r="B39">
        <f>+'Aggregate Screens'!A35</f>
        <v>84</v>
      </c>
      <c r="C39" t="str">
        <f>+'Aggregate Screens'!B35</f>
        <v>PROVIDENCE REGIONAL MEDICAL CENTER EVERETT</v>
      </c>
      <c r="D39" s="10">
        <f>ROUND(+'Aggregate Screens'!AR35,0)</f>
        <v>126806</v>
      </c>
      <c r="E39" s="10">
        <f>ROUND(+'Aggregate Screens'!AS35,0)</f>
        <v>24189</v>
      </c>
      <c r="F39" s="25">
        <f t="shared" si="0"/>
        <v>5.2423000000000002</v>
      </c>
      <c r="G39" s="10">
        <f>ROUND(+'Aggregate Screens'!AR140,0)</f>
        <v>0</v>
      </c>
      <c r="H39" s="10">
        <f>ROUND(+'Aggregate Screens'!AS140,0)</f>
        <v>0</v>
      </c>
      <c r="I39" s="25" t="str">
        <f t="shared" si="1"/>
        <v/>
      </c>
      <c r="K39" s="12" t="str">
        <f t="shared" si="2"/>
        <v/>
      </c>
    </row>
    <row r="40" spans="2:11" x14ac:dyDescent="0.2">
      <c r="B40">
        <f>+'Aggregate Screens'!A36</f>
        <v>85</v>
      </c>
      <c r="C40" t="str">
        <f>+'Aggregate Screens'!B36</f>
        <v>JEFFERSON HEALTHCARE</v>
      </c>
      <c r="D40" s="10">
        <f>ROUND(+'Aggregate Screens'!AR36,0)</f>
        <v>3667</v>
      </c>
      <c r="E40" s="10">
        <f>ROUND(+'Aggregate Screens'!AS36,0)</f>
        <v>1312</v>
      </c>
      <c r="F40" s="25">
        <f t="shared" si="0"/>
        <v>2.7949999999999999</v>
      </c>
      <c r="G40" s="10">
        <f>ROUND(+'Aggregate Screens'!AR141,0)</f>
        <v>135564</v>
      </c>
      <c r="H40" s="10">
        <f>ROUND(+'Aggregate Screens'!AS141,0)</f>
        <v>28603</v>
      </c>
      <c r="I40" s="25">
        <f t="shared" si="1"/>
        <v>4.7394999999999996</v>
      </c>
      <c r="K40" s="12">
        <f t="shared" si="2"/>
        <v>0.6957066189624328</v>
      </c>
    </row>
    <row r="41" spans="2:11" x14ac:dyDescent="0.2">
      <c r="B41">
        <f>+'Aggregate Screens'!A37</f>
        <v>96</v>
      </c>
      <c r="C41" t="str">
        <f>+'Aggregate Screens'!B37</f>
        <v>SKYLINE HOSPITAL</v>
      </c>
      <c r="D41" s="10">
        <f>ROUND(+'Aggregate Screens'!AR37,0)</f>
        <v>753</v>
      </c>
      <c r="E41" s="10">
        <f>ROUND(+'Aggregate Screens'!AS37,0)</f>
        <v>295</v>
      </c>
      <c r="F41" s="25">
        <f t="shared" si="0"/>
        <v>2.5525000000000002</v>
      </c>
      <c r="G41" s="10">
        <f>ROUND(+'Aggregate Screens'!AR142,0)</f>
        <v>4205</v>
      </c>
      <c r="H41" s="10">
        <f>ROUND(+'Aggregate Screens'!AS142,0)</f>
        <v>1440</v>
      </c>
      <c r="I41" s="25">
        <f t="shared" si="1"/>
        <v>2.9201000000000001</v>
      </c>
      <c r="K41" s="12">
        <f t="shared" si="2"/>
        <v>0.14401567091087175</v>
      </c>
    </row>
    <row r="42" spans="2:11" x14ac:dyDescent="0.2">
      <c r="B42">
        <f>+'Aggregate Screens'!A38</f>
        <v>102</v>
      </c>
      <c r="C42" t="str">
        <f>+'Aggregate Screens'!B38</f>
        <v>YAKIMA REGIONAL MEDICAL AND CARDIAC CENTER</v>
      </c>
      <c r="D42" s="10">
        <f>ROUND(+'Aggregate Screens'!AR38,0)</f>
        <v>20546</v>
      </c>
      <c r="E42" s="10">
        <f>ROUND(+'Aggregate Screens'!AS38,0)</f>
        <v>4621</v>
      </c>
      <c r="F42" s="25">
        <f t="shared" si="0"/>
        <v>4.4462000000000002</v>
      </c>
      <c r="G42" s="10">
        <f>ROUND(+'Aggregate Screens'!AR143,0)</f>
        <v>830</v>
      </c>
      <c r="H42" s="10">
        <f>ROUND(+'Aggregate Screens'!AS143,0)</f>
        <v>272</v>
      </c>
      <c r="I42" s="25">
        <f t="shared" si="1"/>
        <v>3.0514999999999999</v>
      </c>
      <c r="K42" s="12">
        <f t="shared" si="2"/>
        <v>-0.31368359497998299</v>
      </c>
    </row>
    <row r="43" spans="2:11" x14ac:dyDescent="0.2">
      <c r="B43">
        <f>+'Aggregate Screens'!A39</f>
        <v>104</v>
      </c>
      <c r="C43" t="str">
        <f>+'Aggregate Screens'!B39</f>
        <v>VALLEY GENERAL HOSPITAL</v>
      </c>
      <c r="D43" s="10">
        <f>ROUND(+'Aggregate Screens'!AR39,0)</f>
        <v>0</v>
      </c>
      <c r="E43" s="10">
        <f>ROUND(+'Aggregate Screens'!AS39,0)</f>
        <v>0</v>
      </c>
      <c r="F43" s="25" t="str">
        <f t="shared" si="0"/>
        <v/>
      </c>
      <c r="G43" s="10">
        <f>ROUND(+'Aggregate Screens'!AR144,0)</f>
        <v>21133</v>
      </c>
      <c r="H43" s="10">
        <f>ROUND(+'Aggregate Screens'!AS144,0)</f>
        <v>4302</v>
      </c>
      <c r="I43" s="25">
        <f t="shared" si="1"/>
        <v>4.9123999999999999</v>
      </c>
      <c r="K43" s="12" t="str">
        <f t="shared" si="2"/>
        <v/>
      </c>
    </row>
    <row r="44" spans="2:11" x14ac:dyDescent="0.2">
      <c r="B44">
        <f>+'Aggregate Screens'!A40</f>
        <v>106</v>
      </c>
      <c r="C44" t="str">
        <f>+'Aggregate Screens'!B40</f>
        <v>CASCADE VALLEY HOSPITAL</v>
      </c>
      <c r="D44" s="10">
        <f>ROUND(+'Aggregate Screens'!AR40,0)</f>
        <v>5047</v>
      </c>
      <c r="E44" s="10">
        <f>ROUND(+'Aggregate Screens'!AS40,0)</f>
        <v>1598</v>
      </c>
      <c r="F44" s="25">
        <f t="shared" si="0"/>
        <v>3.1583000000000001</v>
      </c>
      <c r="G44" s="10">
        <f>ROUND(+'Aggregate Screens'!AR145,0)</f>
        <v>10105</v>
      </c>
      <c r="H44" s="10">
        <f>ROUND(+'Aggregate Screens'!AS145,0)</f>
        <v>1704</v>
      </c>
      <c r="I44" s="25">
        <f t="shared" si="1"/>
        <v>5.9302000000000001</v>
      </c>
      <c r="K44" s="12">
        <f t="shared" si="2"/>
        <v>0.87765570085172406</v>
      </c>
    </row>
    <row r="45" spans="2:11" x14ac:dyDescent="0.2">
      <c r="B45">
        <f>+'Aggregate Screens'!A41</f>
        <v>107</v>
      </c>
      <c r="C45" t="str">
        <f>+'Aggregate Screens'!B41</f>
        <v>NORTH VALLEY HOSPITAL</v>
      </c>
      <c r="D45" s="10">
        <f>ROUND(+'Aggregate Screens'!AR41,0)</f>
        <v>1065</v>
      </c>
      <c r="E45" s="10">
        <f>ROUND(+'Aggregate Screens'!AS41,0)</f>
        <v>466</v>
      </c>
      <c r="F45" s="25">
        <f t="shared" si="0"/>
        <v>2.2854000000000001</v>
      </c>
      <c r="G45" s="10">
        <f>ROUND(+'Aggregate Screens'!AR146,0)</f>
        <v>5112</v>
      </c>
      <c r="H45" s="10">
        <f>ROUND(+'Aggregate Screens'!AS146,0)</f>
        <v>1543</v>
      </c>
      <c r="I45" s="25">
        <f t="shared" si="1"/>
        <v>3.3130000000000002</v>
      </c>
      <c r="K45" s="12">
        <f t="shared" si="2"/>
        <v>0.44963682506344615</v>
      </c>
    </row>
    <row r="46" spans="2:11" x14ac:dyDescent="0.2">
      <c r="B46">
        <f>+'Aggregate Screens'!A42</f>
        <v>108</v>
      </c>
      <c r="C46" t="str">
        <f>+'Aggregate Screens'!B42</f>
        <v>TRI-STATE MEMORIAL HOSPITAL</v>
      </c>
      <c r="D46" s="10">
        <f>ROUND(+'Aggregate Screens'!AR42,0)</f>
        <v>4162</v>
      </c>
      <c r="E46" s="10">
        <f>ROUND(+'Aggregate Screens'!AS42,0)</f>
        <v>1195</v>
      </c>
      <c r="F46" s="25">
        <f t="shared" si="0"/>
        <v>3.4828000000000001</v>
      </c>
      <c r="G46" s="10">
        <f>ROUND(+'Aggregate Screens'!AR147,0)</f>
        <v>1026</v>
      </c>
      <c r="H46" s="10">
        <f>ROUND(+'Aggregate Screens'!AS147,0)</f>
        <v>441</v>
      </c>
      <c r="I46" s="25">
        <f t="shared" si="1"/>
        <v>2.3264999999999998</v>
      </c>
      <c r="K46" s="12">
        <f t="shared" si="2"/>
        <v>-0.3320029861031355</v>
      </c>
    </row>
    <row r="47" spans="2:11" x14ac:dyDescent="0.2">
      <c r="B47">
        <f>+'Aggregate Screens'!A43</f>
        <v>111</v>
      </c>
      <c r="C47" t="str">
        <f>+'Aggregate Screens'!B43</f>
        <v>EAST ADAMS RURAL HEALTHCARE</v>
      </c>
      <c r="D47" s="10">
        <f>ROUND(+'Aggregate Screens'!AR43,0)</f>
        <v>89</v>
      </c>
      <c r="E47" s="10">
        <f>ROUND(+'Aggregate Screens'!AS43,0)</f>
        <v>40</v>
      </c>
      <c r="F47" s="25">
        <f t="shared" si="0"/>
        <v>2.2250000000000001</v>
      </c>
      <c r="G47" s="10">
        <f>ROUND(+'Aggregate Screens'!AR148,0)</f>
        <v>3864</v>
      </c>
      <c r="H47" s="10">
        <f>ROUND(+'Aggregate Screens'!AS148,0)</f>
        <v>1186</v>
      </c>
      <c r="I47" s="25">
        <f t="shared" si="1"/>
        <v>3.258</v>
      </c>
      <c r="K47" s="12">
        <f t="shared" si="2"/>
        <v>0.4642696629213483</v>
      </c>
    </row>
    <row r="48" spans="2:11" x14ac:dyDescent="0.2">
      <c r="B48">
        <f>+'Aggregate Screens'!A44</f>
        <v>125</v>
      </c>
      <c r="C48" t="str">
        <f>+'Aggregate Screens'!B44</f>
        <v>OTHELLO COMMUNITY HOSPITAL</v>
      </c>
      <c r="D48" s="10">
        <f>ROUND(+'Aggregate Screens'!AR44,0)</f>
        <v>0</v>
      </c>
      <c r="E48" s="10">
        <f>ROUND(+'Aggregate Screens'!AS44,0)</f>
        <v>0</v>
      </c>
      <c r="F48" s="25" t="str">
        <f t="shared" si="0"/>
        <v/>
      </c>
      <c r="G48" s="10">
        <f>ROUND(+'Aggregate Screens'!AR149,0)</f>
        <v>77</v>
      </c>
      <c r="H48" s="10">
        <f>ROUND(+'Aggregate Screens'!AS149,0)</f>
        <v>27</v>
      </c>
      <c r="I48" s="25">
        <f t="shared" si="1"/>
        <v>2.8519000000000001</v>
      </c>
      <c r="K48" s="12" t="str">
        <f t="shared" si="2"/>
        <v/>
      </c>
    </row>
    <row r="49" spans="2:11" x14ac:dyDescent="0.2">
      <c r="B49">
        <f>+'Aggregate Screens'!A45</f>
        <v>126</v>
      </c>
      <c r="C49" t="str">
        <f>+'Aggregate Screens'!B45</f>
        <v>HIGHLINE MEDICAL CENTER</v>
      </c>
      <c r="D49" s="10">
        <f>ROUND(+'Aggregate Screens'!AR45,0)</f>
        <v>39806</v>
      </c>
      <c r="E49" s="10">
        <f>ROUND(+'Aggregate Screens'!AS45,0)</f>
        <v>7783</v>
      </c>
      <c r="F49" s="25">
        <f t="shared" si="0"/>
        <v>5.1144999999999996</v>
      </c>
      <c r="G49" s="10">
        <f>ROUND(+'Aggregate Screens'!AR150,0)</f>
        <v>0</v>
      </c>
      <c r="H49" s="10">
        <f>ROUND(+'Aggregate Screens'!AS150,0)</f>
        <v>0</v>
      </c>
      <c r="I49" s="25" t="str">
        <f t="shared" si="1"/>
        <v/>
      </c>
      <c r="K49" s="12" t="str">
        <f t="shared" si="2"/>
        <v/>
      </c>
    </row>
    <row r="50" spans="2:11" x14ac:dyDescent="0.2">
      <c r="B50">
        <f>+'Aggregate Screens'!A46</f>
        <v>128</v>
      </c>
      <c r="C50" t="str">
        <f>+'Aggregate Screens'!B46</f>
        <v>UNIVERSITY OF WASHINGTON MEDICAL CENTER</v>
      </c>
      <c r="D50" s="10">
        <f>ROUND(+'Aggregate Screens'!AR46,0)</f>
        <v>124513</v>
      </c>
      <c r="E50" s="10">
        <f>ROUND(+'Aggregate Screens'!AS46,0)</f>
        <v>18033</v>
      </c>
      <c r="F50" s="25">
        <f t="shared" si="0"/>
        <v>6.9047000000000001</v>
      </c>
      <c r="G50" s="10">
        <f>ROUND(+'Aggregate Screens'!AR151,0)</f>
        <v>32221</v>
      </c>
      <c r="H50" s="10">
        <f>ROUND(+'Aggregate Screens'!AS151,0)</f>
        <v>7122</v>
      </c>
      <c r="I50" s="25">
        <f t="shared" si="1"/>
        <v>4.5242000000000004</v>
      </c>
      <c r="K50" s="12">
        <f t="shared" si="2"/>
        <v>-0.3447651599635031</v>
      </c>
    </row>
    <row r="51" spans="2:11" x14ac:dyDescent="0.2">
      <c r="B51">
        <f>+'Aggregate Screens'!A47</f>
        <v>129</v>
      </c>
      <c r="C51" t="str">
        <f>+'Aggregate Screens'!B47</f>
        <v>QUINCY VALLEY MEDICAL CENTER</v>
      </c>
      <c r="D51" s="10">
        <f>ROUND(+'Aggregate Screens'!AR47,0)</f>
        <v>0</v>
      </c>
      <c r="E51" s="10">
        <f>ROUND(+'Aggregate Screens'!AS47,0)</f>
        <v>0</v>
      </c>
      <c r="F51" s="25" t="str">
        <f t="shared" si="0"/>
        <v/>
      </c>
      <c r="G51" s="10">
        <f>ROUND(+'Aggregate Screens'!AR152,0)</f>
        <v>126239</v>
      </c>
      <c r="H51" s="10">
        <f>ROUND(+'Aggregate Screens'!AS152,0)</f>
        <v>18092</v>
      </c>
      <c r="I51" s="25">
        <f t="shared" si="1"/>
        <v>6.9775999999999998</v>
      </c>
      <c r="K51" s="12" t="str">
        <f t="shared" si="2"/>
        <v/>
      </c>
    </row>
    <row r="52" spans="2:11" x14ac:dyDescent="0.2">
      <c r="B52">
        <f>+'Aggregate Screens'!A48</f>
        <v>130</v>
      </c>
      <c r="C52" t="str">
        <f>+'Aggregate Screens'!B48</f>
        <v>UW MEDICINE/NORTHWEST HOSPITAL</v>
      </c>
      <c r="D52" s="10">
        <f>ROUND(+'Aggregate Screens'!AR48,0)</f>
        <v>44189</v>
      </c>
      <c r="E52" s="10">
        <f>ROUND(+'Aggregate Screens'!AS48,0)</f>
        <v>9211</v>
      </c>
      <c r="F52" s="25">
        <f t="shared" si="0"/>
        <v>4.7973999999999997</v>
      </c>
      <c r="G52" s="10">
        <f>ROUND(+'Aggregate Screens'!AR153,0)</f>
        <v>141</v>
      </c>
      <c r="H52" s="10">
        <f>ROUND(+'Aggregate Screens'!AS153,0)</f>
        <v>45</v>
      </c>
      <c r="I52" s="25">
        <f t="shared" si="1"/>
        <v>3.1333000000000002</v>
      </c>
      <c r="K52" s="12">
        <f t="shared" si="2"/>
        <v>-0.34687539083670316</v>
      </c>
    </row>
    <row r="53" spans="2:11" x14ac:dyDescent="0.2">
      <c r="B53">
        <f>+'Aggregate Screens'!A49</f>
        <v>131</v>
      </c>
      <c r="C53" t="str">
        <f>+'Aggregate Screens'!B49</f>
        <v>OVERLAKE HOSPITAL MEDICAL CENTER</v>
      </c>
      <c r="D53" s="10">
        <f>ROUND(+'Aggregate Screens'!AR49,0)</f>
        <v>62005</v>
      </c>
      <c r="E53" s="10">
        <f>ROUND(+'Aggregate Screens'!AS49,0)</f>
        <v>17184</v>
      </c>
      <c r="F53" s="25">
        <f t="shared" si="0"/>
        <v>3.6082999999999998</v>
      </c>
      <c r="G53" s="10">
        <f>ROUND(+'Aggregate Screens'!AR154,0)</f>
        <v>47143</v>
      </c>
      <c r="H53" s="10">
        <f>ROUND(+'Aggregate Screens'!AS154,0)</f>
        <v>9934</v>
      </c>
      <c r="I53" s="25">
        <f t="shared" si="1"/>
        <v>4.7455999999999996</v>
      </c>
      <c r="K53" s="12">
        <f t="shared" si="2"/>
        <v>0.31518997866031095</v>
      </c>
    </row>
    <row r="54" spans="2:11" x14ac:dyDescent="0.2">
      <c r="B54">
        <f>+'Aggregate Screens'!A50</f>
        <v>132</v>
      </c>
      <c r="C54" t="str">
        <f>+'Aggregate Screens'!B50</f>
        <v>ST CLARE HOSPITAL</v>
      </c>
      <c r="D54" s="10">
        <f>ROUND(+'Aggregate Screens'!AR50,0)</f>
        <v>28703</v>
      </c>
      <c r="E54" s="10">
        <f>ROUND(+'Aggregate Screens'!AS50,0)</f>
        <v>6593</v>
      </c>
      <c r="F54" s="25">
        <f t="shared" si="0"/>
        <v>4.3536000000000001</v>
      </c>
      <c r="G54" s="10">
        <f>ROUND(+'Aggregate Screens'!AR155,0)</f>
        <v>62851</v>
      </c>
      <c r="H54" s="10">
        <f>ROUND(+'Aggregate Screens'!AS155,0)</f>
        <v>17835</v>
      </c>
      <c r="I54" s="25">
        <f t="shared" si="1"/>
        <v>3.524</v>
      </c>
      <c r="K54" s="12">
        <f t="shared" si="2"/>
        <v>-0.19055494303564868</v>
      </c>
    </row>
    <row r="55" spans="2:11" x14ac:dyDescent="0.2">
      <c r="B55">
        <f>+'Aggregate Screens'!A51</f>
        <v>134</v>
      </c>
      <c r="C55" t="str">
        <f>+'Aggregate Screens'!B51</f>
        <v>ISLAND HOSPITAL</v>
      </c>
      <c r="D55" s="10">
        <f>ROUND(+'Aggregate Screens'!AR51,0)</f>
        <v>9826</v>
      </c>
      <c r="E55" s="10">
        <f>ROUND(+'Aggregate Screens'!AS51,0)</f>
        <v>2993</v>
      </c>
      <c r="F55" s="25">
        <f t="shared" si="0"/>
        <v>3.2829999999999999</v>
      </c>
      <c r="G55" s="10">
        <f>ROUND(+'Aggregate Screens'!AR156,0)</f>
        <v>29048</v>
      </c>
      <c r="H55" s="10">
        <f>ROUND(+'Aggregate Screens'!AS156,0)</f>
        <v>6225</v>
      </c>
      <c r="I55" s="25">
        <f t="shared" si="1"/>
        <v>4.6662999999999997</v>
      </c>
      <c r="K55" s="12">
        <f t="shared" si="2"/>
        <v>0.42135242156564101</v>
      </c>
    </row>
    <row r="56" spans="2:11" x14ac:dyDescent="0.2">
      <c r="B56">
        <f>+'Aggregate Screens'!A52</f>
        <v>137</v>
      </c>
      <c r="C56" t="str">
        <f>+'Aggregate Screens'!B52</f>
        <v>LINCOLN HOSPITAL</v>
      </c>
      <c r="D56" s="10">
        <f>ROUND(+'Aggregate Screens'!AR52,0)</f>
        <v>1231</v>
      </c>
      <c r="E56" s="10">
        <f>ROUND(+'Aggregate Screens'!AS52,0)</f>
        <v>358</v>
      </c>
      <c r="F56" s="25">
        <f t="shared" si="0"/>
        <v>3.4384999999999999</v>
      </c>
      <c r="G56" s="10">
        <f>ROUND(+'Aggregate Screens'!AR157,0)</f>
        <v>10155</v>
      </c>
      <c r="H56" s="10">
        <f>ROUND(+'Aggregate Screens'!AS157,0)</f>
        <v>3197</v>
      </c>
      <c r="I56" s="25">
        <f t="shared" si="1"/>
        <v>3.1764000000000001</v>
      </c>
      <c r="K56" s="12">
        <f t="shared" si="2"/>
        <v>-7.6225098153264392E-2</v>
      </c>
    </row>
    <row r="57" spans="2:11" x14ac:dyDescent="0.2">
      <c r="B57">
        <f>+'Aggregate Screens'!A53</f>
        <v>138</v>
      </c>
      <c r="C57" t="str">
        <f>+'Aggregate Screens'!B53</f>
        <v>SWEDISH EDMONDS</v>
      </c>
      <c r="D57" s="10">
        <f>ROUND(+'Aggregate Screens'!AR53,0)</f>
        <v>37410</v>
      </c>
      <c r="E57" s="10">
        <f>ROUND(+'Aggregate Screens'!AS53,0)</f>
        <v>7202</v>
      </c>
      <c r="F57" s="25">
        <f t="shared" si="0"/>
        <v>5.1943999999999999</v>
      </c>
      <c r="G57" s="10">
        <f>ROUND(+'Aggregate Screens'!AR158,0)</f>
        <v>981</v>
      </c>
      <c r="H57" s="10">
        <f>ROUND(+'Aggregate Screens'!AS158,0)</f>
        <v>328</v>
      </c>
      <c r="I57" s="25">
        <f t="shared" si="1"/>
        <v>2.9908999999999999</v>
      </c>
      <c r="K57" s="12">
        <f t="shared" si="2"/>
        <v>-0.42420683813337445</v>
      </c>
    </row>
    <row r="58" spans="2:11" x14ac:dyDescent="0.2">
      <c r="B58">
        <f>+'Aggregate Screens'!A54</f>
        <v>139</v>
      </c>
      <c r="C58" t="str">
        <f>+'Aggregate Screens'!B54</f>
        <v>PROVIDENCE HOLY FAMILY HOSPITAL</v>
      </c>
      <c r="D58" s="10">
        <f>ROUND(+'Aggregate Screens'!AR54,0)</f>
        <v>35195</v>
      </c>
      <c r="E58" s="10">
        <f>ROUND(+'Aggregate Screens'!AS54,0)</f>
        <v>9191</v>
      </c>
      <c r="F58" s="25">
        <f t="shared" si="0"/>
        <v>3.8292999999999999</v>
      </c>
      <c r="G58" s="10">
        <f>ROUND(+'Aggregate Screens'!AR159,0)</f>
        <v>42210</v>
      </c>
      <c r="H58" s="10">
        <f>ROUND(+'Aggregate Screens'!AS159,0)</f>
        <v>9509</v>
      </c>
      <c r="I58" s="25">
        <f t="shared" si="1"/>
        <v>4.4390000000000001</v>
      </c>
      <c r="K58" s="12">
        <f t="shared" si="2"/>
        <v>0.15921970072859271</v>
      </c>
    </row>
    <row r="59" spans="2:11" x14ac:dyDescent="0.2">
      <c r="B59">
        <f>+'Aggregate Screens'!A55</f>
        <v>140</v>
      </c>
      <c r="C59" t="str">
        <f>+'Aggregate Screens'!B55</f>
        <v>KITTITAS VALLEY HEALTHCARE</v>
      </c>
      <c r="D59" s="10">
        <f>ROUND(+'Aggregate Screens'!AR55,0)</f>
        <v>4146</v>
      </c>
      <c r="E59" s="10">
        <f>ROUND(+'Aggregate Screens'!AS55,0)</f>
        <v>1653</v>
      </c>
      <c r="F59" s="25">
        <f t="shared" si="0"/>
        <v>2.5082</v>
      </c>
      <c r="G59" s="10">
        <f>ROUND(+'Aggregate Screens'!AR160,0)</f>
        <v>36474</v>
      </c>
      <c r="H59" s="10">
        <f>ROUND(+'Aggregate Screens'!AS160,0)</f>
        <v>9208</v>
      </c>
      <c r="I59" s="25">
        <f t="shared" si="1"/>
        <v>3.9611000000000001</v>
      </c>
      <c r="K59" s="12">
        <f t="shared" si="2"/>
        <v>0.57926002711107571</v>
      </c>
    </row>
    <row r="60" spans="2:11" x14ac:dyDescent="0.2">
      <c r="B60">
        <f>+'Aggregate Screens'!A56</f>
        <v>141</v>
      </c>
      <c r="C60" t="str">
        <f>+'Aggregate Screens'!B56</f>
        <v>DAYTON GENERAL HOSPITAL</v>
      </c>
      <c r="D60" s="10">
        <f>ROUND(+'Aggregate Screens'!AR56,0)</f>
        <v>0</v>
      </c>
      <c r="E60" s="10">
        <f>ROUND(+'Aggregate Screens'!AS56,0)</f>
        <v>0</v>
      </c>
      <c r="F60" s="25" t="str">
        <f t="shared" si="0"/>
        <v/>
      </c>
      <c r="G60" s="10">
        <f>ROUND(+'Aggregate Screens'!AR161,0)</f>
        <v>3381</v>
      </c>
      <c r="H60" s="10">
        <f>ROUND(+'Aggregate Screens'!AS161,0)</f>
        <v>1448</v>
      </c>
      <c r="I60" s="25">
        <f t="shared" si="1"/>
        <v>2.3349000000000002</v>
      </c>
      <c r="K60" s="12" t="str">
        <f t="shared" si="2"/>
        <v/>
      </c>
    </row>
    <row r="61" spans="2:11" x14ac:dyDescent="0.2">
      <c r="B61">
        <f>+'Aggregate Screens'!A57</f>
        <v>142</v>
      </c>
      <c r="C61" t="str">
        <f>+'Aggregate Screens'!B57</f>
        <v>HARRISON MEDICAL CENTER</v>
      </c>
      <c r="D61" s="10">
        <f>ROUND(+'Aggregate Screens'!AR57,0)</f>
        <v>56173</v>
      </c>
      <c r="E61" s="10">
        <f>ROUND(+'Aggregate Screens'!AS57,0)</f>
        <v>13760</v>
      </c>
      <c r="F61" s="25">
        <f t="shared" si="0"/>
        <v>4.0823</v>
      </c>
      <c r="G61" s="10">
        <f>ROUND(+'Aggregate Screens'!AR162,0)</f>
        <v>216</v>
      </c>
      <c r="H61" s="10">
        <f>ROUND(+'Aggregate Screens'!AS162,0)</f>
        <v>77</v>
      </c>
      <c r="I61" s="25">
        <f t="shared" si="1"/>
        <v>2.8052000000000001</v>
      </c>
      <c r="K61" s="12">
        <f t="shared" si="2"/>
        <v>-0.31283835092962298</v>
      </c>
    </row>
    <row r="62" spans="2:11" x14ac:dyDescent="0.2">
      <c r="B62">
        <f>+'Aggregate Screens'!A58</f>
        <v>145</v>
      </c>
      <c r="C62" t="str">
        <f>+'Aggregate Screens'!B58</f>
        <v>PEACEHEALTH ST JOSEPH HOSPITAL</v>
      </c>
      <c r="D62" s="10">
        <f>ROUND(+'Aggregate Screens'!AR58,0)</f>
        <v>60072</v>
      </c>
      <c r="E62" s="10">
        <f>ROUND(+'Aggregate Screens'!AS58,0)</f>
        <v>14845</v>
      </c>
      <c r="F62" s="25">
        <f t="shared" si="0"/>
        <v>4.0465999999999998</v>
      </c>
      <c r="G62" s="10">
        <f>ROUND(+'Aggregate Screens'!AR163,0)</f>
        <v>55669</v>
      </c>
      <c r="H62" s="10">
        <f>ROUND(+'Aggregate Screens'!AS163,0)</f>
        <v>13285</v>
      </c>
      <c r="I62" s="25">
        <f t="shared" si="1"/>
        <v>4.1904000000000003</v>
      </c>
      <c r="K62" s="12">
        <f t="shared" si="2"/>
        <v>3.5536005535511395E-2</v>
      </c>
    </row>
    <row r="63" spans="2:11" x14ac:dyDescent="0.2">
      <c r="B63">
        <f>+'Aggregate Screens'!A59</f>
        <v>147</v>
      </c>
      <c r="C63" t="str">
        <f>+'Aggregate Screens'!B59</f>
        <v>MID VALLEY HOSPITAL</v>
      </c>
      <c r="D63" s="10">
        <f>ROUND(+'Aggregate Screens'!AR59,0)</f>
        <v>2425</v>
      </c>
      <c r="E63" s="10">
        <f>ROUND(+'Aggregate Screens'!AS59,0)</f>
        <v>901</v>
      </c>
      <c r="F63" s="25">
        <f t="shared" si="0"/>
        <v>2.6915</v>
      </c>
      <c r="G63" s="10">
        <f>ROUND(+'Aggregate Screens'!AR164,0)</f>
        <v>63576</v>
      </c>
      <c r="H63" s="10">
        <f>ROUND(+'Aggregate Screens'!AS164,0)</f>
        <v>15518</v>
      </c>
      <c r="I63" s="25">
        <f t="shared" si="1"/>
        <v>4.0968999999999998</v>
      </c>
      <c r="K63" s="12">
        <f t="shared" si="2"/>
        <v>0.52216236299461261</v>
      </c>
    </row>
    <row r="64" spans="2:11" x14ac:dyDescent="0.2">
      <c r="B64">
        <f>+'Aggregate Screens'!A60</f>
        <v>148</v>
      </c>
      <c r="C64" t="str">
        <f>+'Aggregate Screens'!B60</f>
        <v>KINDRED HOSPITAL SEATTLE - NORTHGATE</v>
      </c>
      <c r="D64" s="10">
        <f>ROUND(+'Aggregate Screens'!AR60,0)</f>
        <v>18644</v>
      </c>
      <c r="E64" s="10">
        <f>ROUND(+'Aggregate Screens'!AS60,0)</f>
        <v>547</v>
      </c>
      <c r="F64" s="25">
        <f t="shared" si="0"/>
        <v>34.084099999999999</v>
      </c>
      <c r="G64" s="10">
        <f>ROUND(+'Aggregate Screens'!AR165,0)</f>
        <v>2529</v>
      </c>
      <c r="H64" s="10">
        <f>ROUND(+'Aggregate Screens'!AS165,0)</f>
        <v>976</v>
      </c>
      <c r="I64" s="25">
        <f t="shared" si="1"/>
        <v>2.5912000000000002</v>
      </c>
      <c r="K64" s="12">
        <f t="shared" si="2"/>
        <v>-0.92397628219609729</v>
      </c>
    </row>
    <row r="65" spans="2:11" x14ac:dyDescent="0.2">
      <c r="B65">
        <f>+'Aggregate Screens'!A61</f>
        <v>150</v>
      </c>
      <c r="C65" t="str">
        <f>+'Aggregate Screens'!B61</f>
        <v>COULEE MEDICAL CENTER</v>
      </c>
      <c r="D65" s="10">
        <f>ROUND(+'Aggregate Screens'!AR61,0)</f>
        <v>887</v>
      </c>
      <c r="E65" s="10">
        <f>ROUND(+'Aggregate Screens'!AS61,0)</f>
        <v>329</v>
      </c>
      <c r="F65" s="25">
        <f t="shared" si="0"/>
        <v>2.6960000000000002</v>
      </c>
      <c r="G65" s="10">
        <f>ROUND(+'Aggregate Screens'!AR166,0)</f>
        <v>22038</v>
      </c>
      <c r="H65" s="10">
        <f>ROUND(+'Aggregate Screens'!AS166,0)</f>
        <v>609</v>
      </c>
      <c r="I65" s="25">
        <f t="shared" si="1"/>
        <v>36.187199999999997</v>
      </c>
      <c r="K65" s="12">
        <f t="shared" si="2"/>
        <v>12.422551928783381</v>
      </c>
    </row>
    <row r="66" spans="2:11" x14ac:dyDescent="0.2">
      <c r="B66">
        <f>+'Aggregate Screens'!A62</f>
        <v>152</v>
      </c>
      <c r="C66" t="str">
        <f>+'Aggregate Screens'!B62</f>
        <v>MASON GENERAL HOSPITAL</v>
      </c>
      <c r="D66" s="10">
        <f>ROUND(+'Aggregate Screens'!AR62,0)</f>
        <v>5042</v>
      </c>
      <c r="E66" s="10">
        <f>ROUND(+'Aggregate Screens'!AS62,0)</f>
        <v>1640</v>
      </c>
      <c r="F66" s="25">
        <f t="shared" si="0"/>
        <v>3.0743999999999998</v>
      </c>
      <c r="G66" s="10">
        <f>ROUND(+'Aggregate Screens'!AR167,0)</f>
        <v>1163</v>
      </c>
      <c r="H66" s="10">
        <f>ROUND(+'Aggregate Screens'!AS167,0)</f>
        <v>341</v>
      </c>
      <c r="I66" s="25">
        <f t="shared" si="1"/>
        <v>3.4106000000000001</v>
      </c>
      <c r="K66" s="12">
        <f t="shared" si="2"/>
        <v>0.10935467083008077</v>
      </c>
    </row>
    <row r="67" spans="2:11" x14ac:dyDescent="0.2">
      <c r="B67">
        <f>+'Aggregate Screens'!A63</f>
        <v>153</v>
      </c>
      <c r="C67" t="str">
        <f>+'Aggregate Screens'!B63</f>
        <v>WHITMAN HOSPITAL AND MEDICAL CENTER</v>
      </c>
      <c r="D67" s="10">
        <f>ROUND(+'Aggregate Screens'!AR63,0)</f>
        <v>1979</v>
      </c>
      <c r="E67" s="10">
        <f>ROUND(+'Aggregate Screens'!AS63,0)</f>
        <v>512</v>
      </c>
      <c r="F67" s="25">
        <f t="shared" si="0"/>
        <v>3.8652000000000002</v>
      </c>
      <c r="G67" s="10">
        <f>ROUND(+'Aggregate Screens'!AR168,0)</f>
        <v>5014</v>
      </c>
      <c r="H67" s="10">
        <f>ROUND(+'Aggregate Screens'!AS168,0)</f>
        <v>1595</v>
      </c>
      <c r="I67" s="25">
        <f t="shared" si="1"/>
        <v>3.1436000000000002</v>
      </c>
      <c r="K67" s="12">
        <f t="shared" si="2"/>
        <v>-0.18669150367380727</v>
      </c>
    </row>
    <row r="68" spans="2:11" x14ac:dyDescent="0.2">
      <c r="B68">
        <f>+'Aggregate Screens'!A64</f>
        <v>155</v>
      </c>
      <c r="C68" t="str">
        <f>+'Aggregate Screens'!B64</f>
        <v>UW MEDICINE/VALLEY MEDICAL CENTER</v>
      </c>
      <c r="D68" s="10">
        <f>ROUND(+'Aggregate Screens'!AR64,0)</f>
        <v>61395</v>
      </c>
      <c r="E68" s="10">
        <f>ROUND(+'Aggregate Screens'!AS64,0)</f>
        <v>16693</v>
      </c>
      <c r="F68" s="25">
        <f t="shared" si="0"/>
        <v>3.6779000000000002</v>
      </c>
      <c r="G68" s="10">
        <f>ROUND(+'Aggregate Screens'!AR169,0)</f>
        <v>1868</v>
      </c>
      <c r="H68" s="10">
        <f>ROUND(+'Aggregate Screens'!AS169,0)</f>
        <v>522</v>
      </c>
      <c r="I68" s="25">
        <f t="shared" si="1"/>
        <v>3.5785</v>
      </c>
      <c r="K68" s="12">
        <f t="shared" si="2"/>
        <v>-2.7026292177601441E-2</v>
      </c>
    </row>
    <row r="69" spans="2:11" x14ac:dyDescent="0.2">
      <c r="B69">
        <f>+'Aggregate Screens'!A65</f>
        <v>156</v>
      </c>
      <c r="C69" t="str">
        <f>+'Aggregate Screens'!B65</f>
        <v>WHIDBEY GENERAL HOSPITAL</v>
      </c>
      <c r="D69" s="10">
        <f>ROUND(+'Aggregate Screens'!AR65,0)</f>
        <v>6511</v>
      </c>
      <c r="E69" s="10">
        <f>ROUND(+'Aggregate Screens'!AS65,0)</f>
        <v>0</v>
      </c>
      <c r="F69" s="25" t="str">
        <f t="shared" si="0"/>
        <v/>
      </c>
      <c r="G69" s="10">
        <f>ROUND(+'Aggregate Screens'!AR170,0)</f>
        <v>65792</v>
      </c>
      <c r="H69" s="10">
        <f>ROUND(+'Aggregate Screens'!AS170,0)</f>
        <v>17174</v>
      </c>
      <c r="I69" s="25">
        <f t="shared" si="1"/>
        <v>3.8309000000000002</v>
      </c>
      <c r="K69" s="12" t="str">
        <f t="shared" si="2"/>
        <v/>
      </c>
    </row>
    <row r="70" spans="2:11" x14ac:dyDescent="0.2">
      <c r="B70">
        <f>+'Aggregate Screens'!A66</f>
        <v>157</v>
      </c>
      <c r="C70" t="str">
        <f>+'Aggregate Screens'!B66</f>
        <v>ST LUKES REHABILIATION INSTITUTE</v>
      </c>
      <c r="D70" s="10">
        <f>ROUND(+'Aggregate Screens'!AR66,0)</f>
        <v>20600</v>
      </c>
      <c r="E70" s="10">
        <f>ROUND(+'Aggregate Screens'!AS66,0)</f>
        <v>1514</v>
      </c>
      <c r="F70" s="25">
        <f t="shared" si="0"/>
        <v>13.606299999999999</v>
      </c>
      <c r="G70" s="10">
        <f>ROUND(+'Aggregate Screens'!AR171,0)</f>
        <v>5910</v>
      </c>
      <c r="H70" s="10">
        <f>ROUND(+'Aggregate Screens'!AS171,0)</f>
        <v>1888</v>
      </c>
      <c r="I70" s="25">
        <f t="shared" si="1"/>
        <v>3.1303000000000001</v>
      </c>
      <c r="K70" s="12">
        <f t="shared" si="2"/>
        <v>-0.76993745544343428</v>
      </c>
    </row>
    <row r="71" spans="2:11" x14ac:dyDescent="0.2">
      <c r="B71">
        <f>+'Aggregate Screens'!A67</f>
        <v>158</v>
      </c>
      <c r="C71" t="str">
        <f>+'Aggregate Screens'!B67</f>
        <v>CASCADE MEDICAL CENTER</v>
      </c>
      <c r="D71" s="10">
        <f>ROUND(+'Aggregate Screens'!AR67,0)</f>
        <v>265</v>
      </c>
      <c r="E71" s="10">
        <f>ROUND(+'Aggregate Screens'!AS67,0)</f>
        <v>81</v>
      </c>
      <c r="F71" s="25">
        <f t="shared" si="0"/>
        <v>3.2715999999999998</v>
      </c>
      <c r="G71" s="10">
        <f>ROUND(+'Aggregate Screens'!AR172,0)</f>
        <v>17981</v>
      </c>
      <c r="H71" s="10">
        <f>ROUND(+'Aggregate Screens'!AS172,0)</f>
        <v>1350</v>
      </c>
      <c r="I71" s="25">
        <f t="shared" si="1"/>
        <v>13.3193</v>
      </c>
      <c r="K71" s="12">
        <f t="shared" si="2"/>
        <v>3.0711884093409951</v>
      </c>
    </row>
    <row r="72" spans="2:11" x14ac:dyDescent="0.2">
      <c r="B72">
        <f>+'Aggregate Screens'!A68</f>
        <v>159</v>
      </c>
      <c r="C72" t="str">
        <f>+'Aggregate Screens'!B68</f>
        <v>PROVIDENCE ST PETER HOSPITAL</v>
      </c>
      <c r="D72" s="10">
        <f>ROUND(+'Aggregate Screens'!AR68,0)</f>
        <v>86284</v>
      </c>
      <c r="E72" s="10">
        <f>ROUND(+'Aggregate Screens'!AS68,0)</f>
        <v>18701</v>
      </c>
      <c r="F72" s="25">
        <f t="shared" si="0"/>
        <v>4.6139000000000001</v>
      </c>
      <c r="G72" s="10">
        <f>ROUND(+'Aggregate Screens'!AR173,0)</f>
        <v>284</v>
      </c>
      <c r="H72" s="10">
        <f>ROUND(+'Aggregate Screens'!AS173,0)</f>
        <v>90</v>
      </c>
      <c r="I72" s="25">
        <f t="shared" si="1"/>
        <v>3.1556000000000002</v>
      </c>
      <c r="K72" s="12">
        <f t="shared" si="2"/>
        <v>-0.31606666811157591</v>
      </c>
    </row>
    <row r="73" spans="2:11" x14ac:dyDescent="0.2">
      <c r="B73">
        <f>+'Aggregate Screens'!A69</f>
        <v>161</v>
      </c>
      <c r="C73" t="str">
        <f>+'Aggregate Screens'!B69</f>
        <v>KADLEC REGIONAL MEDICAL CENTER</v>
      </c>
      <c r="D73" s="10">
        <f>ROUND(+'Aggregate Screens'!AR69,0)</f>
        <v>60990</v>
      </c>
      <c r="E73" s="10">
        <f>ROUND(+'Aggregate Screens'!AS69,0)</f>
        <v>14796</v>
      </c>
      <c r="F73" s="25">
        <f t="shared" si="0"/>
        <v>4.1220999999999997</v>
      </c>
      <c r="G73" s="10">
        <f>ROUND(+'Aggregate Screens'!AR174,0)</f>
        <v>88190</v>
      </c>
      <c r="H73" s="10">
        <f>ROUND(+'Aggregate Screens'!AS174,0)</f>
        <v>19118</v>
      </c>
      <c r="I73" s="25">
        <f t="shared" si="1"/>
        <v>4.6128999999999998</v>
      </c>
      <c r="K73" s="12">
        <f t="shared" si="2"/>
        <v>0.11906552485383659</v>
      </c>
    </row>
    <row r="74" spans="2:11" x14ac:dyDescent="0.2">
      <c r="B74">
        <f>+'Aggregate Screens'!A70</f>
        <v>162</v>
      </c>
      <c r="C74" t="str">
        <f>+'Aggregate Screens'!B70</f>
        <v>PROVIDENCE SACRED HEART MEDICAL CENTER</v>
      </c>
      <c r="D74" s="10">
        <f>ROUND(+'Aggregate Screens'!AR70,0)</f>
        <v>154059</v>
      </c>
      <c r="E74" s="10">
        <f>ROUND(+'Aggregate Screens'!AS70,0)</f>
        <v>28642</v>
      </c>
      <c r="F74" s="25">
        <f t="shared" si="0"/>
        <v>5.3788</v>
      </c>
      <c r="G74" s="10">
        <f>ROUND(+'Aggregate Screens'!AR175,0)</f>
        <v>64817</v>
      </c>
      <c r="H74" s="10">
        <f>ROUND(+'Aggregate Screens'!AS175,0)</f>
        <v>15615</v>
      </c>
      <c r="I74" s="25">
        <f t="shared" si="1"/>
        <v>4.1509</v>
      </c>
      <c r="K74" s="12">
        <f t="shared" si="2"/>
        <v>-0.22828511935747753</v>
      </c>
    </row>
    <row r="75" spans="2:11" x14ac:dyDescent="0.2">
      <c r="B75">
        <f>+'Aggregate Screens'!A71</f>
        <v>164</v>
      </c>
      <c r="C75" t="str">
        <f>+'Aggregate Screens'!B71</f>
        <v>EVERGREENHEALTH MEDICAL CENTER</v>
      </c>
      <c r="D75" s="10">
        <f>ROUND(+'Aggregate Screens'!AR71,0)</f>
        <v>54873</v>
      </c>
      <c r="E75" s="10">
        <f>ROUND(+'Aggregate Screens'!AS71,0)</f>
        <v>14707</v>
      </c>
      <c r="F75" s="25">
        <f t="shared" ref="F75:F107" si="3">IF(D75=0,"",IF(E75=0,"",ROUND(D75/E75,4)))</f>
        <v>3.7311000000000001</v>
      </c>
      <c r="G75" s="10">
        <f>ROUND(+'Aggregate Screens'!AR176,0)</f>
        <v>157326</v>
      </c>
      <c r="H75" s="10">
        <f>ROUND(+'Aggregate Screens'!AS176,0)</f>
        <v>29836</v>
      </c>
      <c r="I75" s="25">
        <f t="shared" ref="I75:I107" si="4">IF(G75=0,"",IF(H75=0,"",ROUND(G75/H75,4)))</f>
        <v>5.2729999999999997</v>
      </c>
      <c r="K75" s="12">
        <f t="shared" ref="K75:K107" si="5">IF(D75=0,"",IF(E75=0,"",IF(G75=0,"",IF(H75=0,"",+I75/F75-1))))</f>
        <v>0.4132561443006082</v>
      </c>
    </row>
    <row r="76" spans="2:11" x14ac:dyDescent="0.2">
      <c r="B76">
        <f>+'Aggregate Screens'!A72</f>
        <v>165</v>
      </c>
      <c r="C76" t="str">
        <f>+'Aggregate Screens'!B72</f>
        <v>LAKE CHELAN COMMUNITY HOSPITAL</v>
      </c>
      <c r="D76" s="10">
        <f>ROUND(+'Aggregate Screens'!AR72,0)</f>
        <v>782</v>
      </c>
      <c r="E76" s="10">
        <f>ROUND(+'Aggregate Screens'!AS72,0)</f>
        <v>324</v>
      </c>
      <c r="F76" s="25">
        <f t="shared" si="3"/>
        <v>2.4136000000000002</v>
      </c>
      <c r="G76" s="10">
        <f>ROUND(+'Aggregate Screens'!AR177,0)</f>
        <v>60266</v>
      </c>
      <c r="H76" s="10">
        <f>ROUND(+'Aggregate Screens'!AS177,0)</f>
        <v>15184</v>
      </c>
      <c r="I76" s="25">
        <f t="shared" si="4"/>
        <v>3.9689999999999999</v>
      </c>
      <c r="K76" s="12">
        <f t="shared" si="5"/>
        <v>0.64443155452436174</v>
      </c>
    </row>
    <row r="77" spans="2:11" x14ac:dyDescent="0.2">
      <c r="B77">
        <f>+'Aggregate Screens'!A73</f>
        <v>167</v>
      </c>
      <c r="C77" t="str">
        <f>+'Aggregate Screens'!B73</f>
        <v>FERRY COUNTY MEMORIAL HOSPITAL</v>
      </c>
      <c r="D77" s="10">
        <f>ROUND(+'Aggregate Screens'!AR73,0)</f>
        <v>0</v>
      </c>
      <c r="E77" s="10">
        <f>ROUND(+'Aggregate Screens'!AS73,0)</f>
        <v>0</v>
      </c>
      <c r="F77" s="25" t="str">
        <f t="shared" si="3"/>
        <v/>
      </c>
      <c r="G77" s="10">
        <f>ROUND(+'Aggregate Screens'!AR178,0)</f>
        <v>752</v>
      </c>
      <c r="H77" s="10">
        <f>ROUND(+'Aggregate Screens'!AS178,0)</f>
        <v>326</v>
      </c>
      <c r="I77" s="25">
        <f t="shared" si="4"/>
        <v>2.3067000000000002</v>
      </c>
      <c r="K77" s="12" t="str">
        <f t="shared" si="5"/>
        <v/>
      </c>
    </row>
    <row r="78" spans="2:11" x14ac:dyDescent="0.2">
      <c r="B78">
        <f>+'Aggregate Screens'!A74</f>
        <v>168</v>
      </c>
      <c r="C78" t="str">
        <f>+'Aggregate Screens'!B74</f>
        <v>CENTRAL WASHINGTON HOSPITAL</v>
      </c>
      <c r="D78" s="10">
        <f>ROUND(+'Aggregate Screens'!AR74,0)</f>
        <v>39876</v>
      </c>
      <c r="E78" s="10">
        <f>ROUND(+'Aggregate Screens'!AS74,0)</f>
        <v>10096</v>
      </c>
      <c r="F78" s="25">
        <f t="shared" si="3"/>
        <v>3.9497</v>
      </c>
      <c r="G78" s="10">
        <f>ROUND(+'Aggregate Screens'!AR179,0)</f>
        <v>210</v>
      </c>
      <c r="H78" s="10">
        <f>ROUND(+'Aggregate Screens'!AS179,0)</f>
        <v>84</v>
      </c>
      <c r="I78" s="25">
        <f t="shared" si="4"/>
        <v>2.5</v>
      </c>
      <c r="K78" s="12">
        <f t="shared" si="5"/>
        <v>-0.36704053472415621</v>
      </c>
    </row>
    <row r="79" spans="2:11" x14ac:dyDescent="0.2">
      <c r="B79">
        <f>+'Aggregate Screens'!A75</f>
        <v>170</v>
      </c>
      <c r="C79" t="str">
        <f>+'Aggregate Screens'!B75</f>
        <v>PEACEHEALTH SOUTHWEST MEDICAL CENTER</v>
      </c>
      <c r="D79" s="10">
        <f>ROUND(+'Aggregate Screens'!AR75,0)</f>
        <v>93663</v>
      </c>
      <c r="E79" s="10">
        <f>ROUND(+'Aggregate Screens'!AS75,0)</f>
        <v>21201</v>
      </c>
      <c r="F79" s="25">
        <f t="shared" si="3"/>
        <v>4.4179000000000004</v>
      </c>
      <c r="G79" s="10">
        <f>ROUND(+'Aggregate Screens'!AR180,0)</f>
        <v>42183</v>
      </c>
      <c r="H79" s="10">
        <f>ROUND(+'Aggregate Screens'!AS180,0)</f>
        <v>10957</v>
      </c>
      <c r="I79" s="25">
        <f t="shared" si="4"/>
        <v>3.8498999999999999</v>
      </c>
      <c r="K79" s="12">
        <f t="shared" si="5"/>
        <v>-0.12856787161321004</v>
      </c>
    </row>
    <row r="80" spans="2:11" x14ac:dyDescent="0.2">
      <c r="B80">
        <f>+'Aggregate Screens'!A76</f>
        <v>172</v>
      </c>
      <c r="C80" t="str">
        <f>+'Aggregate Screens'!B76</f>
        <v>PULLMAN REGIONAL HOSPITAL</v>
      </c>
      <c r="D80" s="10">
        <f>ROUND(+'Aggregate Screens'!AR76,0)</f>
        <v>3738</v>
      </c>
      <c r="E80" s="10">
        <f>ROUND(+'Aggregate Screens'!AS76,0)</f>
        <v>1316</v>
      </c>
      <c r="F80" s="25">
        <f t="shared" si="3"/>
        <v>2.8403999999999998</v>
      </c>
      <c r="G80" s="10">
        <f>ROUND(+'Aggregate Screens'!AR181,0)</f>
        <v>89165</v>
      </c>
      <c r="H80" s="10">
        <f>ROUND(+'Aggregate Screens'!AS181,0)</f>
        <v>19378</v>
      </c>
      <c r="I80" s="25">
        <f t="shared" si="4"/>
        <v>4.6013999999999999</v>
      </c>
      <c r="K80" s="12">
        <f t="shared" si="5"/>
        <v>0.61998310097169429</v>
      </c>
    </row>
    <row r="81" spans="2:11" x14ac:dyDescent="0.2">
      <c r="B81">
        <f>+'Aggregate Screens'!A77</f>
        <v>173</v>
      </c>
      <c r="C81" t="str">
        <f>+'Aggregate Screens'!B77</f>
        <v>MORTON GENERAL HOSPITAL</v>
      </c>
      <c r="D81" s="10">
        <f>ROUND(+'Aggregate Screens'!AR77,0)</f>
        <v>691</v>
      </c>
      <c r="E81" s="10">
        <f>ROUND(+'Aggregate Screens'!AS77,0)</f>
        <v>224</v>
      </c>
      <c r="F81" s="25">
        <f t="shared" si="3"/>
        <v>3.0848</v>
      </c>
      <c r="G81" s="10">
        <f>ROUND(+'Aggregate Screens'!AR182,0)</f>
        <v>3759</v>
      </c>
      <c r="H81" s="10">
        <f>ROUND(+'Aggregate Screens'!AS182,0)</f>
        <v>1392</v>
      </c>
      <c r="I81" s="25">
        <f t="shared" si="4"/>
        <v>2.7004000000000001</v>
      </c>
      <c r="K81" s="12">
        <f t="shared" si="5"/>
        <v>-0.12461099585062241</v>
      </c>
    </row>
    <row r="82" spans="2:11" x14ac:dyDescent="0.2">
      <c r="B82">
        <f>+'Aggregate Screens'!A78</f>
        <v>175</v>
      </c>
      <c r="C82" t="str">
        <f>+'Aggregate Screens'!B78</f>
        <v>MARY BRIDGE CHILDRENS HEALTH CENTER</v>
      </c>
      <c r="D82" s="10">
        <f>ROUND(+'Aggregate Screens'!AR78,0)</f>
        <v>11940</v>
      </c>
      <c r="E82" s="10">
        <f>ROUND(+'Aggregate Screens'!AS78,0)</f>
        <v>2878</v>
      </c>
      <c r="F82" s="25">
        <f t="shared" si="3"/>
        <v>4.1486999999999998</v>
      </c>
      <c r="G82" s="10">
        <f>ROUND(+'Aggregate Screens'!AR183,0)</f>
        <v>743</v>
      </c>
      <c r="H82" s="10">
        <f>ROUND(+'Aggregate Screens'!AS183,0)</f>
        <v>210</v>
      </c>
      <c r="I82" s="25">
        <f t="shared" si="4"/>
        <v>3.5381</v>
      </c>
      <c r="K82" s="12">
        <f t="shared" si="5"/>
        <v>-0.14717863427097644</v>
      </c>
    </row>
    <row r="83" spans="2:11" x14ac:dyDescent="0.2">
      <c r="B83">
        <f>+'Aggregate Screens'!A79</f>
        <v>176</v>
      </c>
      <c r="C83" t="str">
        <f>+'Aggregate Screens'!B79</f>
        <v>TACOMA GENERAL/ALLENMORE HOSPITAL</v>
      </c>
      <c r="D83" s="10">
        <f>ROUND(+'Aggregate Screens'!AR79,0)</f>
        <v>85386</v>
      </c>
      <c r="E83" s="10">
        <f>ROUND(+'Aggregate Screens'!AS79,0)</f>
        <v>17105</v>
      </c>
      <c r="F83" s="25">
        <f t="shared" si="3"/>
        <v>4.9919000000000002</v>
      </c>
      <c r="G83" s="10">
        <f>ROUND(+'Aggregate Screens'!AR184,0)</f>
        <v>13977</v>
      </c>
      <c r="H83" s="10">
        <f>ROUND(+'Aggregate Screens'!AS184,0)</f>
        <v>3889</v>
      </c>
      <c r="I83" s="25">
        <f t="shared" si="4"/>
        <v>3.5939999999999999</v>
      </c>
      <c r="K83" s="12">
        <f t="shared" si="5"/>
        <v>-0.28003365452032303</v>
      </c>
    </row>
    <row r="84" spans="2:11" x14ac:dyDescent="0.2">
      <c r="B84">
        <f>+'Aggregate Screens'!A80</f>
        <v>180</v>
      </c>
      <c r="C84" t="str">
        <f>+'Aggregate Screens'!B80</f>
        <v>VALLEY HOSPITAL</v>
      </c>
      <c r="D84" s="10">
        <f>ROUND(+'Aggregate Screens'!AR80,0)</f>
        <v>20586</v>
      </c>
      <c r="E84" s="10">
        <f>ROUND(+'Aggregate Screens'!AS80,0)</f>
        <v>5813</v>
      </c>
      <c r="F84" s="25">
        <f t="shared" si="3"/>
        <v>3.5413999999999999</v>
      </c>
      <c r="G84" s="10">
        <f>ROUND(+'Aggregate Screens'!AR185,0)</f>
        <v>112514</v>
      </c>
      <c r="H84" s="10">
        <f>ROUND(+'Aggregate Screens'!AS185,0)</f>
        <v>20320</v>
      </c>
      <c r="I84" s="25">
        <f t="shared" si="4"/>
        <v>5.5370999999999997</v>
      </c>
      <c r="K84" s="12">
        <f t="shared" si="5"/>
        <v>0.56353419551589767</v>
      </c>
    </row>
    <row r="85" spans="2:11" x14ac:dyDescent="0.2">
      <c r="B85">
        <f>+'Aggregate Screens'!A81</f>
        <v>183</v>
      </c>
      <c r="C85" t="str">
        <f>+'Aggregate Screens'!B81</f>
        <v>MULTICARE AUBURN MEDICAL CENTER</v>
      </c>
      <c r="D85" s="10">
        <f>ROUND(+'Aggregate Screens'!AR81,0)</f>
        <v>33881</v>
      </c>
      <c r="E85" s="10">
        <f>ROUND(+'Aggregate Screens'!AS81,0)</f>
        <v>6828</v>
      </c>
      <c r="F85" s="25">
        <f t="shared" si="3"/>
        <v>4.9621000000000004</v>
      </c>
      <c r="G85" s="10">
        <f>ROUND(+'Aggregate Screens'!AR186,0)</f>
        <v>20150</v>
      </c>
      <c r="H85" s="10">
        <f>ROUND(+'Aggregate Screens'!AS186,0)</f>
        <v>5512</v>
      </c>
      <c r="I85" s="25">
        <f t="shared" si="4"/>
        <v>3.6556999999999999</v>
      </c>
      <c r="K85" s="12">
        <f t="shared" si="5"/>
        <v>-0.2632756292698657</v>
      </c>
    </row>
    <row r="86" spans="2:11" x14ac:dyDescent="0.2">
      <c r="B86">
        <f>+'Aggregate Screens'!A82</f>
        <v>186</v>
      </c>
      <c r="C86" t="str">
        <f>+'Aggregate Screens'!B82</f>
        <v>SUMMIT PACIFIC MEDICAL CENTER</v>
      </c>
      <c r="D86" s="10">
        <f>ROUND(+'Aggregate Screens'!AR82,0)</f>
        <v>735</v>
      </c>
      <c r="E86" s="10">
        <f>ROUND(+'Aggregate Screens'!AS82,0)</f>
        <v>258</v>
      </c>
      <c r="F86" s="25">
        <f t="shared" si="3"/>
        <v>2.8488000000000002</v>
      </c>
      <c r="G86" s="10">
        <f>ROUND(+'Aggregate Screens'!AR187,0)</f>
        <v>45890</v>
      </c>
      <c r="H86" s="10">
        <f>ROUND(+'Aggregate Screens'!AS187,0)</f>
        <v>7187</v>
      </c>
      <c r="I86" s="25">
        <f t="shared" si="4"/>
        <v>6.3851000000000004</v>
      </c>
      <c r="K86" s="12">
        <f t="shared" si="5"/>
        <v>1.2413296826734062</v>
      </c>
    </row>
    <row r="87" spans="2:11" x14ac:dyDescent="0.2">
      <c r="B87">
        <f>+'Aggregate Screens'!A83</f>
        <v>191</v>
      </c>
      <c r="C87" t="str">
        <f>+'Aggregate Screens'!B83</f>
        <v>PROVIDENCE CENTRALIA HOSPITAL</v>
      </c>
      <c r="D87" s="10">
        <f>ROUND(+'Aggregate Screens'!AR83,0)</f>
        <v>15342</v>
      </c>
      <c r="E87" s="10">
        <f>ROUND(+'Aggregate Screens'!AS83,0)</f>
        <v>4526</v>
      </c>
      <c r="F87" s="25">
        <f t="shared" si="3"/>
        <v>3.3896999999999999</v>
      </c>
      <c r="G87" s="10">
        <f>ROUND(+'Aggregate Screens'!AR188,0)</f>
        <v>474</v>
      </c>
      <c r="H87" s="10">
        <f>ROUND(+'Aggregate Screens'!AS188,0)</f>
        <v>178</v>
      </c>
      <c r="I87" s="25">
        <f t="shared" si="4"/>
        <v>2.6629</v>
      </c>
      <c r="K87" s="12">
        <f t="shared" si="5"/>
        <v>-0.2144142549488155</v>
      </c>
    </row>
    <row r="88" spans="2:11" x14ac:dyDescent="0.2">
      <c r="B88">
        <f>+'Aggregate Screens'!A84</f>
        <v>193</v>
      </c>
      <c r="C88" t="str">
        <f>+'Aggregate Screens'!B84</f>
        <v>PROVIDENCE MOUNT CARMEL HOSPITAL</v>
      </c>
      <c r="D88" s="10">
        <f>ROUND(+'Aggregate Screens'!AR84,0)</f>
        <v>4448</v>
      </c>
      <c r="E88" s="10">
        <f>ROUND(+'Aggregate Screens'!AS84,0)</f>
        <v>1194</v>
      </c>
      <c r="F88" s="25">
        <f t="shared" si="3"/>
        <v>3.7252999999999998</v>
      </c>
      <c r="G88" s="10">
        <f>ROUND(+'Aggregate Screens'!AR189,0)</f>
        <v>17253</v>
      </c>
      <c r="H88" s="10">
        <f>ROUND(+'Aggregate Screens'!AS189,0)</f>
        <v>5241</v>
      </c>
      <c r="I88" s="25">
        <f t="shared" si="4"/>
        <v>3.2919</v>
      </c>
      <c r="K88" s="12">
        <f t="shared" si="5"/>
        <v>-0.1163396236544707</v>
      </c>
    </row>
    <row r="89" spans="2:11" x14ac:dyDescent="0.2">
      <c r="B89">
        <f>+'Aggregate Screens'!A85</f>
        <v>194</v>
      </c>
      <c r="C89" t="str">
        <f>+'Aggregate Screens'!B85</f>
        <v>PROVIDENCE ST JOSEPHS HOSPITAL</v>
      </c>
      <c r="D89" s="10">
        <f>ROUND(+'Aggregate Screens'!AR85,0)</f>
        <v>1240</v>
      </c>
      <c r="E89" s="10">
        <f>ROUND(+'Aggregate Screens'!AS85,0)</f>
        <v>332</v>
      </c>
      <c r="F89" s="25">
        <f t="shared" si="3"/>
        <v>3.7349000000000001</v>
      </c>
      <c r="G89" s="10">
        <f>ROUND(+'Aggregate Screens'!AR190,0)</f>
        <v>3943</v>
      </c>
      <c r="H89" s="10">
        <f>ROUND(+'Aggregate Screens'!AS190,0)</f>
        <v>1060</v>
      </c>
      <c r="I89" s="25">
        <f t="shared" si="4"/>
        <v>3.7198000000000002</v>
      </c>
      <c r="K89" s="12">
        <f t="shared" si="5"/>
        <v>-4.0429462636214497E-3</v>
      </c>
    </row>
    <row r="90" spans="2:11" x14ac:dyDescent="0.2">
      <c r="B90">
        <f>+'Aggregate Screens'!A86</f>
        <v>195</v>
      </c>
      <c r="C90" t="str">
        <f>+'Aggregate Screens'!B86</f>
        <v>SNOQUALMIE VALLEY HOSPITAL</v>
      </c>
      <c r="D90" s="10">
        <f>ROUND(+'Aggregate Screens'!AR86,0)</f>
        <v>194</v>
      </c>
      <c r="E90" s="10">
        <f>ROUND(+'Aggregate Screens'!AS86,0)</f>
        <v>67</v>
      </c>
      <c r="F90" s="25">
        <f t="shared" si="3"/>
        <v>2.8955000000000002</v>
      </c>
      <c r="G90" s="10">
        <f>ROUND(+'Aggregate Screens'!AR191,0)</f>
        <v>1264</v>
      </c>
      <c r="H90" s="10">
        <f>ROUND(+'Aggregate Screens'!AS191,0)</f>
        <v>337</v>
      </c>
      <c r="I90" s="25">
        <f t="shared" si="4"/>
        <v>3.7507000000000001</v>
      </c>
      <c r="K90" s="12">
        <f t="shared" si="5"/>
        <v>0.29535486099119312</v>
      </c>
    </row>
    <row r="91" spans="2:11" x14ac:dyDescent="0.2">
      <c r="B91">
        <f>+'Aggregate Screens'!A87</f>
        <v>197</v>
      </c>
      <c r="C91" t="str">
        <f>+'Aggregate Screens'!B87</f>
        <v>CAPITAL MEDICAL CENTER</v>
      </c>
      <c r="D91" s="10">
        <f>ROUND(+'Aggregate Screens'!AR87,0)</f>
        <v>13323</v>
      </c>
      <c r="E91" s="10">
        <f>ROUND(+'Aggregate Screens'!AS87,0)</f>
        <v>4288</v>
      </c>
      <c r="F91" s="25">
        <f t="shared" si="3"/>
        <v>3.1070000000000002</v>
      </c>
      <c r="G91" s="10">
        <f>ROUND(+'Aggregate Screens'!AR192,0)</f>
        <v>190</v>
      </c>
      <c r="H91" s="10">
        <f>ROUND(+'Aggregate Screens'!AS192,0)</f>
        <v>66</v>
      </c>
      <c r="I91" s="25">
        <f t="shared" si="4"/>
        <v>2.8788</v>
      </c>
      <c r="K91" s="12">
        <f t="shared" si="5"/>
        <v>-7.3447055037013209E-2</v>
      </c>
    </row>
    <row r="92" spans="2:11" x14ac:dyDescent="0.2">
      <c r="B92">
        <f>+'Aggregate Screens'!A88</f>
        <v>198</v>
      </c>
      <c r="C92" t="str">
        <f>+'Aggregate Screens'!B88</f>
        <v>SUNNYSIDE COMMUNITY HOSPITAL</v>
      </c>
      <c r="D92" s="10">
        <f>ROUND(+'Aggregate Screens'!AR88,0)</f>
        <v>5640</v>
      </c>
      <c r="E92" s="10">
        <f>ROUND(+'Aggregate Screens'!AS88,0)</f>
        <v>1932</v>
      </c>
      <c r="F92" s="25">
        <f t="shared" si="3"/>
        <v>2.9192999999999998</v>
      </c>
      <c r="G92" s="10">
        <f>ROUND(+'Aggregate Screens'!AR193,0)</f>
        <v>14341</v>
      </c>
      <c r="H92" s="10">
        <f>ROUND(+'Aggregate Screens'!AS193,0)</f>
        <v>4549</v>
      </c>
      <c r="I92" s="25">
        <f t="shared" si="4"/>
        <v>3.1526000000000001</v>
      </c>
      <c r="K92" s="12">
        <f t="shared" si="5"/>
        <v>7.9916418319460281E-2</v>
      </c>
    </row>
    <row r="93" spans="2:11" x14ac:dyDescent="0.2">
      <c r="B93">
        <f>+'Aggregate Screens'!A89</f>
        <v>199</v>
      </c>
      <c r="C93" t="str">
        <f>+'Aggregate Screens'!B89</f>
        <v>TOPPENISH COMMUNITY HOSPITAL</v>
      </c>
      <c r="D93" s="10">
        <f>ROUND(+'Aggregate Screens'!AR89,0)</f>
        <v>3499</v>
      </c>
      <c r="E93" s="10">
        <f>ROUND(+'Aggregate Screens'!AS89,0)</f>
        <v>1506</v>
      </c>
      <c r="F93" s="25">
        <f t="shared" si="3"/>
        <v>2.3233999999999999</v>
      </c>
      <c r="G93" s="10">
        <f>ROUND(+'Aggregate Screens'!AR194,0)</f>
        <v>5707</v>
      </c>
      <c r="H93" s="10">
        <f>ROUND(+'Aggregate Screens'!AS194,0)</f>
        <v>2551</v>
      </c>
      <c r="I93" s="25">
        <f t="shared" si="4"/>
        <v>2.2372000000000001</v>
      </c>
      <c r="K93" s="12">
        <f t="shared" si="5"/>
        <v>-3.710080055091669E-2</v>
      </c>
    </row>
    <row r="94" spans="2:11" x14ac:dyDescent="0.2">
      <c r="B94">
        <f>+'Aggregate Screens'!A90</f>
        <v>201</v>
      </c>
      <c r="C94" t="str">
        <f>+'Aggregate Screens'!B90</f>
        <v>ST FRANCIS COMMUNITY HOSPITAL</v>
      </c>
      <c r="D94" s="10">
        <f>ROUND(+'Aggregate Screens'!AR90,0)</f>
        <v>30409</v>
      </c>
      <c r="E94" s="10">
        <f>ROUND(+'Aggregate Screens'!AS90,0)</f>
        <v>6540</v>
      </c>
      <c r="F94" s="25">
        <f t="shared" si="3"/>
        <v>4.6497000000000002</v>
      </c>
      <c r="G94" s="10">
        <f>ROUND(+'Aggregate Screens'!AR195,0)</f>
        <v>3649</v>
      </c>
      <c r="H94" s="10">
        <f>ROUND(+'Aggregate Screens'!AS195,0)</f>
        <v>1553</v>
      </c>
      <c r="I94" s="25">
        <f t="shared" si="4"/>
        <v>2.3496000000000001</v>
      </c>
      <c r="K94" s="12">
        <f t="shared" si="5"/>
        <v>-0.49467707594038324</v>
      </c>
    </row>
    <row r="95" spans="2:11" x14ac:dyDescent="0.2">
      <c r="B95">
        <f>+'Aggregate Screens'!A91</f>
        <v>202</v>
      </c>
      <c r="C95" t="str">
        <f>+'Aggregate Screens'!B91</f>
        <v>REGIONAL HOSPITAL</v>
      </c>
      <c r="D95" s="10">
        <f>ROUND(+'Aggregate Screens'!AR91,0)</f>
        <v>3987</v>
      </c>
      <c r="E95" s="10">
        <f>ROUND(+'Aggregate Screens'!AS91,0)</f>
        <v>102</v>
      </c>
      <c r="F95" s="25">
        <f t="shared" si="3"/>
        <v>39.088200000000001</v>
      </c>
      <c r="G95" s="10">
        <f>ROUND(+'Aggregate Screens'!AR196,0)</f>
        <v>32373</v>
      </c>
      <c r="H95" s="10">
        <f>ROUND(+'Aggregate Screens'!AS196,0)</f>
        <v>8568</v>
      </c>
      <c r="I95" s="25">
        <f t="shared" si="4"/>
        <v>3.7784</v>
      </c>
      <c r="K95" s="12">
        <f t="shared" si="5"/>
        <v>-0.90333655681254188</v>
      </c>
    </row>
    <row r="96" spans="2:11" x14ac:dyDescent="0.2">
      <c r="B96">
        <f>+'Aggregate Screens'!A92</f>
        <v>204</v>
      </c>
      <c r="C96" t="str">
        <f>+'Aggregate Screens'!B92</f>
        <v>SEATTLE CANCER CARE ALLIANCE</v>
      </c>
      <c r="D96" s="10">
        <f>ROUND(+'Aggregate Screens'!AR92,0)</f>
        <v>5603</v>
      </c>
      <c r="E96" s="10">
        <f>ROUND(+'Aggregate Screens'!AS92,0)</f>
        <v>539</v>
      </c>
      <c r="F96" s="25">
        <f t="shared" si="3"/>
        <v>10.395200000000001</v>
      </c>
      <c r="G96" s="10">
        <f>ROUND(+'Aggregate Screens'!AR197,0)</f>
        <v>7120</v>
      </c>
      <c r="H96" s="10">
        <f>ROUND(+'Aggregate Screens'!AS197,0)</f>
        <v>206</v>
      </c>
      <c r="I96" s="25">
        <f t="shared" si="4"/>
        <v>34.563099999999999</v>
      </c>
      <c r="K96" s="12">
        <f t="shared" si="5"/>
        <v>2.3249095736493763</v>
      </c>
    </row>
    <row r="97" spans="2:11" x14ac:dyDescent="0.2">
      <c r="B97">
        <f>+'Aggregate Screens'!A93</f>
        <v>205</v>
      </c>
      <c r="C97" t="str">
        <f>+'Aggregate Screens'!B93</f>
        <v>WENATCHEE VALLEY HOSPITAL</v>
      </c>
      <c r="D97" s="10">
        <f>ROUND(+'Aggregate Screens'!AR93,0)</f>
        <v>2215</v>
      </c>
      <c r="E97" s="10">
        <f>ROUND(+'Aggregate Screens'!AS93,0)</f>
        <v>475</v>
      </c>
      <c r="F97" s="25">
        <f t="shared" si="3"/>
        <v>4.6631999999999998</v>
      </c>
      <c r="G97" s="10">
        <f>ROUND(+'Aggregate Screens'!AR198,0)</f>
        <v>5979</v>
      </c>
      <c r="H97" s="10">
        <f>ROUND(+'Aggregate Screens'!AS198,0)</f>
        <v>569</v>
      </c>
      <c r="I97" s="25">
        <f t="shared" si="4"/>
        <v>10.507899999999999</v>
      </c>
      <c r="K97" s="12">
        <f t="shared" si="5"/>
        <v>1.2533667867558758</v>
      </c>
    </row>
    <row r="98" spans="2:11" x14ac:dyDescent="0.2">
      <c r="B98">
        <f>+'Aggregate Screens'!A94</f>
        <v>206</v>
      </c>
      <c r="C98" t="str">
        <f>+'Aggregate Screens'!B94</f>
        <v>PEACEHEALTH UNITED GENERAL MEDICAL CENTER</v>
      </c>
      <c r="D98" s="10">
        <f>ROUND(+'Aggregate Screens'!AR94,0)</f>
        <v>618</v>
      </c>
      <c r="E98" s="10">
        <f>ROUND(+'Aggregate Screens'!AS94,0)</f>
        <v>181</v>
      </c>
      <c r="F98" s="25">
        <f t="shared" si="3"/>
        <v>3.4144000000000001</v>
      </c>
      <c r="G98" s="10">
        <f>ROUND(+'Aggregate Screens'!AR199,0)</f>
        <v>2314</v>
      </c>
      <c r="H98" s="10">
        <f>ROUND(+'Aggregate Screens'!AS199,0)</f>
        <v>282</v>
      </c>
      <c r="I98" s="25">
        <f t="shared" si="4"/>
        <v>8.2057000000000002</v>
      </c>
      <c r="K98" s="12">
        <f t="shared" si="5"/>
        <v>1.4032626522961573</v>
      </c>
    </row>
    <row r="99" spans="2:11" x14ac:dyDescent="0.2">
      <c r="B99">
        <f>+'Aggregate Screens'!A95</f>
        <v>207</v>
      </c>
      <c r="C99" t="str">
        <f>+'Aggregate Screens'!B95</f>
        <v>SKAGIT VALLEY HOSPITAL</v>
      </c>
      <c r="D99" s="10">
        <f>ROUND(+'Aggregate Screens'!AR95,0)</f>
        <v>28445</v>
      </c>
      <c r="E99" s="10">
        <f>ROUND(+'Aggregate Screens'!AS95,0)</f>
        <v>6981</v>
      </c>
      <c r="F99" s="25">
        <f t="shared" si="3"/>
        <v>4.0746000000000002</v>
      </c>
      <c r="G99" s="10">
        <f>ROUND(+'Aggregate Screens'!AR200,0)</f>
        <v>2240</v>
      </c>
      <c r="H99" s="10">
        <f>ROUND(+'Aggregate Screens'!AS200,0)</f>
        <v>668</v>
      </c>
      <c r="I99" s="25">
        <f t="shared" si="4"/>
        <v>3.3532999999999999</v>
      </c>
      <c r="K99" s="12">
        <f t="shared" si="5"/>
        <v>-0.17702351151033235</v>
      </c>
    </row>
    <row r="100" spans="2:11" x14ac:dyDescent="0.2">
      <c r="B100">
        <f>+'Aggregate Screens'!A96</f>
        <v>208</v>
      </c>
      <c r="C100" t="str">
        <f>+'Aggregate Screens'!B96</f>
        <v>LEGACY SALMON CREEK HOSPITAL</v>
      </c>
      <c r="D100" s="10">
        <f>ROUND(+'Aggregate Screens'!AR96,0)</f>
        <v>45180</v>
      </c>
      <c r="E100" s="10">
        <f>ROUND(+'Aggregate Screens'!AS96,0)</f>
        <v>12455</v>
      </c>
      <c r="F100" s="25">
        <f t="shared" si="3"/>
        <v>3.6274999999999999</v>
      </c>
      <c r="G100" s="10">
        <f>ROUND(+'Aggregate Screens'!AR201,0)</f>
        <v>28803</v>
      </c>
      <c r="H100" s="10">
        <f>ROUND(+'Aggregate Screens'!AS201,0)</f>
        <v>6629</v>
      </c>
      <c r="I100" s="25">
        <f t="shared" si="4"/>
        <v>4.3449999999999998</v>
      </c>
      <c r="K100" s="12">
        <f t="shared" si="5"/>
        <v>0.19779462439696749</v>
      </c>
    </row>
    <row r="101" spans="2:11" x14ac:dyDescent="0.2">
      <c r="B101">
        <f>+'Aggregate Screens'!A97</f>
        <v>209</v>
      </c>
      <c r="C101" t="str">
        <f>+'Aggregate Screens'!B97</f>
        <v>ST ANTHONY HOSPITAL</v>
      </c>
      <c r="D101" s="10">
        <f>ROUND(+'Aggregate Screens'!AR97,0)</f>
        <v>20118</v>
      </c>
      <c r="E101" s="10">
        <f>ROUND(+'Aggregate Screens'!AS97,0)</f>
        <v>5014</v>
      </c>
      <c r="F101" s="25">
        <f t="shared" si="3"/>
        <v>4.0124000000000004</v>
      </c>
      <c r="G101" s="10">
        <f>ROUND(+'Aggregate Screens'!AR202,0)</f>
        <v>54430</v>
      </c>
      <c r="H101" s="10">
        <f>ROUND(+'Aggregate Screens'!AS202,0)</f>
        <v>15239</v>
      </c>
      <c r="I101" s="25">
        <f t="shared" si="4"/>
        <v>3.5718000000000001</v>
      </c>
      <c r="K101" s="12">
        <f t="shared" si="5"/>
        <v>-0.10980959027016257</v>
      </c>
    </row>
    <row r="102" spans="2:11" x14ac:dyDescent="0.2">
      <c r="B102">
        <f>+'Aggregate Screens'!A98</f>
        <v>210</v>
      </c>
      <c r="C102" t="str">
        <f>+'Aggregate Screens'!B98</f>
        <v>SWEDISH MEDICAL CENTER - ISSAQUAH CAMPUS</v>
      </c>
      <c r="D102" s="10">
        <f>ROUND(+'Aggregate Screens'!AR98,0)</f>
        <v>12515</v>
      </c>
      <c r="E102" s="10">
        <f>ROUND(+'Aggregate Screens'!AS98,0)</f>
        <v>4640</v>
      </c>
      <c r="F102" s="25">
        <f t="shared" si="3"/>
        <v>2.6972</v>
      </c>
      <c r="G102" s="10">
        <f>ROUND(+'Aggregate Screens'!AR203,0)</f>
        <v>22545</v>
      </c>
      <c r="H102" s="10">
        <f>ROUND(+'Aggregate Screens'!AS203,0)</f>
        <v>5341</v>
      </c>
      <c r="I102" s="25">
        <f t="shared" si="4"/>
        <v>4.2210999999999999</v>
      </c>
      <c r="K102" s="12">
        <f t="shared" si="5"/>
        <v>0.56499332641257594</v>
      </c>
    </row>
    <row r="103" spans="2:11" x14ac:dyDescent="0.2">
      <c r="B103">
        <f>+'Aggregate Screens'!A99</f>
        <v>211</v>
      </c>
      <c r="C103" t="str">
        <f>+'Aggregate Screens'!B99</f>
        <v>PEACEHEALTH PEACE ISLAND MEDICAL CENTER</v>
      </c>
      <c r="D103" s="10">
        <f>ROUND(+'Aggregate Screens'!AR99,0)</f>
        <v>230</v>
      </c>
      <c r="E103" s="10">
        <f>ROUND(+'Aggregate Screens'!AS99,0)</f>
        <v>92</v>
      </c>
      <c r="F103" s="25">
        <f t="shared" si="3"/>
        <v>2.5</v>
      </c>
      <c r="G103" s="10">
        <f>ROUND(+'Aggregate Screens'!AR204,0)</f>
        <v>16874</v>
      </c>
      <c r="H103" s="10">
        <f>ROUND(+'Aggregate Screens'!AS204,0)</f>
        <v>6570</v>
      </c>
      <c r="I103" s="25">
        <f t="shared" si="4"/>
        <v>2.5682999999999998</v>
      </c>
      <c r="K103" s="12">
        <f t="shared" si="5"/>
        <v>2.7320000000000011E-2</v>
      </c>
    </row>
    <row r="104" spans="2:11" x14ac:dyDescent="0.2">
      <c r="B104">
        <f>+'Aggregate Screens'!A100</f>
        <v>904</v>
      </c>
      <c r="C104" t="str">
        <f>+'Aggregate Screens'!B100</f>
        <v>BHC FAIRFAX HOSPITAL</v>
      </c>
      <c r="D104" s="10">
        <f>ROUND(+'Aggregate Screens'!AR100,0)</f>
        <v>39245</v>
      </c>
      <c r="E104" s="10">
        <f>ROUND(+'Aggregate Screens'!AS100,0)</f>
        <v>3592</v>
      </c>
      <c r="F104" s="25">
        <f t="shared" si="3"/>
        <v>10.925700000000001</v>
      </c>
      <c r="G104" s="10">
        <f>ROUND(+'Aggregate Screens'!AR205,0)</f>
        <v>207</v>
      </c>
      <c r="H104" s="10">
        <f>ROUND(+'Aggregate Screens'!AS205,0)</f>
        <v>85</v>
      </c>
      <c r="I104" s="25">
        <f t="shared" si="4"/>
        <v>2.4352999999999998</v>
      </c>
      <c r="K104" s="12">
        <f t="shared" si="5"/>
        <v>-0.77710352654749815</v>
      </c>
    </row>
    <row r="105" spans="2:11" x14ac:dyDescent="0.2">
      <c r="B105">
        <f>+'Aggregate Screens'!A101</f>
        <v>915</v>
      </c>
      <c r="C105" t="str">
        <f>+'Aggregate Screens'!B101</f>
        <v>LOURDES COUNSELING CENTER</v>
      </c>
      <c r="D105" s="10">
        <f>ROUND(+'Aggregate Screens'!AR101,0)</f>
        <v>5563</v>
      </c>
      <c r="E105" s="10">
        <f>ROUND(+'Aggregate Screens'!AS101,0)</f>
        <v>571</v>
      </c>
      <c r="F105" s="25">
        <f t="shared" si="3"/>
        <v>9.7425999999999995</v>
      </c>
      <c r="G105" s="10">
        <f>ROUND(+'Aggregate Screens'!AR206,0)</f>
        <v>44586</v>
      </c>
      <c r="H105" s="10">
        <f>ROUND(+'Aggregate Screens'!AS206,0)</f>
        <v>4650</v>
      </c>
      <c r="I105" s="25">
        <f t="shared" si="4"/>
        <v>9.5884</v>
      </c>
      <c r="K105" s="12">
        <f t="shared" si="5"/>
        <v>-1.5827397204031701E-2</v>
      </c>
    </row>
    <row r="106" spans="2:11" x14ac:dyDescent="0.2">
      <c r="B106">
        <f>+'Aggregate Screens'!A102</f>
        <v>919</v>
      </c>
      <c r="C106" t="str">
        <f>+'Aggregate Screens'!B102</f>
        <v>NAVOS</v>
      </c>
      <c r="D106" s="10">
        <f>ROUND(+'Aggregate Screens'!AR102,0)</f>
        <v>13983</v>
      </c>
      <c r="E106" s="10">
        <f>ROUND(+'Aggregate Screens'!AS102,0)</f>
        <v>963</v>
      </c>
      <c r="F106" s="25">
        <f t="shared" si="3"/>
        <v>14.520200000000001</v>
      </c>
      <c r="G106" s="10">
        <f>ROUND(+'Aggregate Screens'!AR207,0)</f>
        <v>5576</v>
      </c>
      <c r="H106" s="10">
        <f>ROUND(+'Aggregate Screens'!AS207,0)</f>
        <v>571</v>
      </c>
      <c r="I106" s="25">
        <f t="shared" si="4"/>
        <v>9.7652999999999999</v>
      </c>
      <c r="K106" s="12">
        <f t="shared" si="5"/>
        <v>-0.32746794121293099</v>
      </c>
    </row>
    <row r="107" spans="2:11" x14ac:dyDescent="0.2">
      <c r="B107">
        <f>+'Aggregate Screens'!A103</f>
        <v>921</v>
      </c>
      <c r="C107" t="str">
        <f>+'Aggregate Screens'!B103</f>
        <v>Cascade Behavioral Health</v>
      </c>
      <c r="D107" s="10">
        <f>ROUND(+'Aggregate Screens'!AR103,0)</f>
        <v>6126</v>
      </c>
      <c r="E107" s="10">
        <f>ROUND(+'Aggregate Screens'!AS103,0)</f>
        <v>366</v>
      </c>
      <c r="F107" s="25">
        <f t="shared" si="3"/>
        <v>16.7377</v>
      </c>
      <c r="G107" s="10">
        <f>ROUND(+'Aggregate Screens'!AR208,0)</f>
        <v>14283</v>
      </c>
      <c r="H107" s="10">
        <f>ROUND(+'Aggregate Screens'!AS208,0)</f>
        <v>789</v>
      </c>
      <c r="I107" s="25">
        <f t="shared" si="4"/>
        <v>18.102699999999999</v>
      </c>
      <c r="K107" s="12">
        <f t="shared" si="5"/>
        <v>8.1552423570741439E-2</v>
      </c>
    </row>
    <row r="108" spans="2:11" x14ac:dyDescent="0.2">
      <c r="B108">
        <f>+'Aggregate Screens'!A104</f>
        <v>922</v>
      </c>
      <c r="C108" t="str">
        <f>+'Aggregate Screens'!B104</f>
        <v>FAIRFAX EVERETT</v>
      </c>
      <c r="D108" s="10">
        <f>ROUND(+'Aggregate Screens'!AR104,0)</f>
        <v>1603</v>
      </c>
      <c r="E108" s="10">
        <f>ROUND(+'Aggregate Screens'!AS104,0)</f>
        <v>157</v>
      </c>
      <c r="F108" s="25">
        <f t="shared" ref="F108" si="6">IF(D108=0,"",IF(E108=0,"",ROUND(D108/E108,4)))</f>
        <v>10.2102</v>
      </c>
      <c r="G108" s="10">
        <f>ROUND(+'Aggregate Screens'!AR209,0)</f>
        <v>14057</v>
      </c>
      <c r="H108" s="10">
        <f>ROUND(+'Aggregate Screens'!AS209,0)</f>
        <v>806</v>
      </c>
      <c r="I108" s="25">
        <f t="shared" ref="I108" si="7">IF(G108=0,"",IF(H108=0,"",ROUND(G108/H108,4)))</f>
        <v>17.4404</v>
      </c>
      <c r="K108" s="12">
        <f t="shared" ref="K108" si="8">IF(D108=0,"",IF(E108=0,"",IF(G108=0,"",IF(H108=0,"",+I108/F108-1))))</f>
        <v>0.70813500225264936</v>
      </c>
    </row>
  </sheetData>
  <phoneticPr fontId="0" type="noConversion"/>
  <printOptions horizontalCentered="1" verticalCentered="1" gridLines="1"/>
  <pageMargins left="0" right="0" top="0" bottom="0" header="0" footer="0"/>
  <pageSetup paperSize="5" scale="8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9"/>
  <sheetViews>
    <sheetView topLeftCell="A53" zoomScale="75" workbookViewId="0">
      <selection activeCell="F57" sqref="F57"/>
    </sheetView>
  </sheetViews>
  <sheetFormatPr defaultRowHeight="12" x14ac:dyDescent="0.2"/>
  <cols>
    <col min="1" max="1" width="7.21875" customWidth="1"/>
    <col min="2" max="2" width="6.109375" bestFit="1" customWidth="1"/>
    <col min="3" max="3" width="41.88671875" bestFit="1" customWidth="1"/>
    <col min="4" max="4" width="6.88671875" bestFit="1" customWidth="1"/>
    <col min="5" max="5" width="7.88671875" bestFit="1" customWidth="1"/>
    <col min="6" max="6" width="10" bestFit="1" customWidth="1"/>
    <col min="7" max="7" width="6.88671875" bestFit="1" customWidth="1"/>
    <col min="8" max="8" width="7.88671875" bestFit="1" customWidth="1"/>
    <col min="9" max="9" width="7.109375" bestFit="1" customWidth="1"/>
    <col min="10" max="10" width="2.6640625" customWidth="1"/>
    <col min="11" max="11" width="8.109375" bestFit="1" customWidth="1"/>
  </cols>
  <sheetData>
    <row r="1" spans="1:11" x14ac:dyDescent="0.2">
      <c r="A1" s="9" t="s">
        <v>19</v>
      </c>
      <c r="B1" s="6"/>
      <c r="C1" s="6"/>
      <c r="D1" s="6"/>
      <c r="E1" s="6"/>
      <c r="F1" s="7"/>
      <c r="G1" s="6"/>
      <c r="H1" s="6"/>
      <c r="I1" s="6"/>
    </row>
    <row r="2" spans="1:11" x14ac:dyDescent="0.2">
      <c r="A2" s="9"/>
      <c r="B2" s="6"/>
      <c r="C2" s="6"/>
      <c r="D2" s="6"/>
      <c r="E2" s="6"/>
      <c r="F2" s="7"/>
      <c r="G2" s="6"/>
      <c r="H2" s="6"/>
      <c r="I2" s="6"/>
      <c r="K2" s="5" t="s">
        <v>71</v>
      </c>
    </row>
    <row r="3" spans="1:11" x14ac:dyDescent="0.2">
      <c r="A3" s="9"/>
      <c r="B3" s="6"/>
      <c r="C3" s="6"/>
      <c r="D3" s="6"/>
      <c r="E3" s="6"/>
      <c r="F3" s="7"/>
      <c r="G3" s="6"/>
      <c r="H3" s="6"/>
      <c r="I3" s="6"/>
      <c r="K3">
        <v>12</v>
      </c>
    </row>
    <row r="4" spans="1:11" x14ac:dyDescent="0.2">
      <c r="A4" s="7" t="s">
        <v>58</v>
      </c>
      <c r="B4" s="6"/>
      <c r="C4" s="6"/>
      <c r="D4" s="6"/>
      <c r="E4" s="7"/>
      <c r="F4" s="6"/>
      <c r="G4" s="6"/>
      <c r="H4" s="6"/>
      <c r="I4" s="6"/>
    </row>
    <row r="5" spans="1:11" x14ac:dyDescent="0.2">
      <c r="A5" s="7" t="s">
        <v>59</v>
      </c>
      <c r="B5" s="6"/>
      <c r="C5" s="6"/>
      <c r="D5" s="6"/>
      <c r="E5" s="7"/>
      <c r="F5" s="6"/>
      <c r="G5" s="6"/>
      <c r="H5" s="6"/>
      <c r="I5" s="6"/>
    </row>
    <row r="7" spans="1:11" x14ac:dyDescent="0.2">
      <c r="D7" s="7"/>
      <c r="E7" s="76">
        <f>ROUND(+'Aggregate Screens'!C5,0)</f>
        <v>2014</v>
      </c>
      <c r="F7" s="5">
        <f>+E7</f>
        <v>2014</v>
      </c>
      <c r="G7" s="5"/>
      <c r="H7" s="2">
        <f>+F7+1</f>
        <v>2015</v>
      </c>
      <c r="I7" s="5">
        <f>+H7</f>
        <v>2015</v>
      </c>
    </row>
    <row r="8" spans="1:11" x14ac:dyDescent="0.2">
      <c r="A8" s="5"/>
      <c r="B8" s="5"/>
      <c r="C8" s="5"/>
      <c r="D8" s="2" t="s">
        <v>185</v>
      </c>
      <c r="E8" s="2" t="s">
        <v>20</v>
      </c>
      <c r="F8" s="5"/>
      <c r="G8" s="5"/>
      <c r="H8" s="2" t="s">
        <v>20</v>
      </c>
      <c r="I8" s="5"/>
      <c r="K8" s="5" t="s">
        <v>21</v>
      </c>
    </row>
    <row r="9" spans="1:11" x14ac:dyDescent="0.2">
      <c r="A9" s="5"/>
      <c r="B9" s="5" t="s">
        <v>51</v>
      </c>
      <c r="C9" s="5" t="s">
        <v>52</v>
      </c>
      <c r="D9" s="2" t="s">
        <v>17</v>
      </c>
      <c r="E9" s="2" t="s">
        <v>17</v>
      </c>
      <c r="F9" s="2" t="s">
        <v>21</v>
      </c>
      <c r="G9" s="2" t="s">
        <v>17</v>
      </c>
      <c r="H9" s="2" t="s">
        <v>17</v>
      </c>
      <c r="I9" s="2" t="s">
        <v>21</v>
      </c>
      <c r="K9" s="5" t="s">
        <v>181</v>
      </c>
    </row>
    <row r="10" spans="1:11" x14ac:dyDescent="0.2">
      <c r="B10">
        <f>+'Aggregate Screens'!A5</f>
        <v>1</v>
      </c>
      <c r="C10" t="str">
        <f>+'Aggregate Screens'!B5</f>
        <v>SWEDISH MEDICAL CENTER - FIRST HILL</v>
      </c>
      <c r="D10" s="10">
        <f>ROUND(+'Aggregate Screens'!BC5,0)</f>
        <v>32961</v>
      </c>
      <c r="E10" s="10">
        <f>ROUND(+LOS!D10,0)</f>
        <v>129389</v>
      </c>
      <c r="F10" s="12">
        <f>IF(D10=0,"",IF(E10=0,"",ROUND(D10/E10,4)))</f>
        <v>0.25469999999999998</v>
      </c>
      <c r="G10" s="10">
        <f>ROUND(+'Aggregate Screens'!BC111,0)</f>
        <v>40978</v>
      </c>
      <c r="H10" s="10">
        <f>ROUND(+LOS!G10,0)</f>
        <v>155759</v>
      </c>
      <c r="I10" s="12">
        <f>IF(G10=0,"",IF(H10=0,"",ROUND(G10/H10,4)))</f>
        <v>0.2631</v>
      </c>
      <c r="K10" s="12">
        <f>IF(D10=0,"",IF(E10=0,"",IF(G10=0,"",IF(H10=0,"",+I10/F10-1))))</f>
        <v>3.2979976442873982E-2</v>
      </c>
    </row>
    <row r="11" spans="1:11" x14ac:dyDescent="0.2">
      <c r="B11">
        <f>+'Aggregate Screens'!A6</f>
        <v>3</v>
      </c>
      <c r="C11" t="str">
        <f>+'Aggregate Screens'!B6</f>
        <v>SWEDISH MEDICAL CENTER - CHERRY HILL</v>
      </c>
      <c r="D11" s="10">
        <f>ROUND(+'Aggregate Screens'!BC6,0)</f>
        <v>19850</v>
      </c>
      <c r="E11" s="10">
        <f>ROUND(+LOS!D11,0)</f>
        <v>48728</v>
      </c>
      <c r="F11" s="12">
        <f t="shared" ref="F11:F74" si="0">IF(D11=0,"",IF(E11=0,"",ROUND(D11/E11,4)))</f>
        <v>0.40739999999999998</v>
      </c>
      <c r="G11" s="10">
        <f>ROUND(+'Aggregate Screens'!BC112,0)</f>
        <v>22059</v>
      </c>
      <c r="H11" s="10">
        <f>ROUND(+LOS!G11,0)</f>
        <v>55716</v>
      </c>
      <c r="I11" s="12">
        <f t="shared" ref="I11:I74" si="1">IF(G11=0,"",IF(H11=0,"",ROUND(G11/H11,4)))</f>
        <v>0.39589999999999997</v>
      </c>
      <c r="K11" s="12">
        <f t="shared" ref="K11:K74" si="2">IF(D11=0,"",IF(E11=0,"",IF(G11=0,"",IF(H11=0,"",+I11/F11-1))))</f>
        <v>-2.8227785959744733E-2</v>
      </c>
    </row>
    <row r="12" spans="1:11" x14ac:dyDescent="0.2">
      <c r="B12">
        <f>+'Aggregate Screens'!A7</f>
        <v>8</v>
      </c>
      <c r="C12" t="str">
        <f>+'Aggregate Screens'!B7</f>
        <v>KLICKITAT VALLEY HEALTH</v>
      </c>
      <c r="D12" s="10">
        <f>ROUND(+'Aggregate Screens'!BC7,0)</f>
        <v>0</v>
      </c>
      <c r="E12" s="10">
        <f>ROUND(+LOS!D12,0)</f>
        <v>616</v>
      </c>
      <c r="F12" s="12" t="str">
        <f t="shared" si="0"/>
        <v/>
      </c>
      <c r="G12" s="10">
        <f>ROUND(+'Aggregate Screens'!BC113,0)</f>
        <v>0</v>
      </c>
      <c r="H12" s="10">
        <f>ROUND(+LOS!G12,0)</f>
        <v>724</v>
      </c>
      <c r="I12" s="12" t="str">
        <f t="shared" si="1"/>
        <v/>
      </c>
      <c r="K12" s="12" t="str">
        <f t="shared" si="2"/>
        <v/>
      </c>
    </row>
    <row r="13" spans="1:11" x14ac:dyDescent="0.2">
      <c r="B13">
        <f>+'Aggregate Screens'!A8</f>
        <v>10</v>
      </c>
      <c r="C13" t="str">
        <f>+'Aggregate Screens'!B8</f>
        <v>VIRGINIA MASON MEDICAL CENTER</v>
      </c>
      <c r="D13" s="10">
        <f>ROUND(+'Aggregate Screens'!BC8,0)</f>
        <v>7321</v>
      </c>
      <c r="E13" s="10">
        <f>ROUND(+LOS!D13,0)</f>
        <v>77450</v>
      </c>
      <c r="F13" s="12">
        <f t="shared" si="0"/>
        <v>9.4500000000000001E-2</v>
      </c>
      <c r="G13" s="10">
        <f>ROUND(+'Aggregate Screens'!BC114,0)</f>
        <v>6458</v>
      </c>
      <c r="H13" s="10">
        <f>ROUND(+LOS!G13,0)</f>
        <v>74032</v>
      </c>
      <c r="I13" s="12">
        <f t="shared" si="1"/>
        <v>8.72E-2</v>
      </c>
      <c r="K13" s="12">
        <f t="shared" si="2"/>
        <v>-7.7248677248677233E-2</v>
      </c>
    </row>
    <row r="14" spans="1:11" x14ac:dyDescent="0.2">
      <c r="B14">
        <f>+'Aggregate Screens'!A9</f>
        <v>14</v>
      </c>
      <c r="C14" t="str">
        <f>+'Aggregate Screens'!B9</f>
        <v>SEATTLE CHILDRENS HOSPITAL</v>
      </c>
      <c r="D14" s="10">
        <f>ROUND(+'Aggregate Screens'!BC9,0)</f>
        <v>17170</v>
      </c>
      <c r="E14" s="10">
        <f>ROUND(+LOS!D14,0)</f>
        <v>80700</v>
      </c>
      <c r="F14" s="12">
        <f t="shared" si="0"/>
        <v>0.21279999999999999</v>
      </c>
      <c r="G14" s="10">
        <f>ROUND(+'Aggregate Screens'!BC115,0)</f>
        <v>18614</v>
      </c>
      <c r="H14" s="10">
        <f>ROUND(+LOS!G14,0)</f>
        <v>83472</v>
      </c>
      <c r="I14" s="12">
        <f t="shared" si="1"/>
        <v>0.223</v>
      </c>
      <c r="K14" s="12">
        <f t="shared" si="2"/>
        <v>4.7932330827067826E-2</v>
      </c>
    </row>
    <row r="15" spans="1:11" x14ac:dyDescent="0.2">
      <c r="B15">
        <f>+'Aggregate Screens'!A10</f>
        <v>20</v>
      </c>
      <c r="C15" t="str">
        <f>+'Aggregate Screens'!B10</f>
        <v>GROUP HEALTH CENTRAL HOSPITAL</v>
      </c>
      <c r="D15" s="10">
        <f>ROUND(+'Aggregate Screens'!BC10,0)</f>
        <v>1043</v>
      </c>
      <c r="E15" s="10">
        <f>ROUND(+LOS!D15,0)</f>
        <v>4707</v>
      </c>
      <c r="F15" s="12">
        <f t="shared" si="0"/>
        <v>0.22159999999999999</v>
      </c>
      <c r="G15" s="10">
        <f>ROUND(+'Aggregate Screens'!BC116,0)</f>
        <v>0</v>
      </c>
      <c r="H15" s="10">
        <f>ROUND(+LOS!G15,0)</f>
        <v>561</v>
      </c>
      <c r="I15" s="12" t="str">
        <f t="shared" si="1"/>
        <v/>
      </c>
      <c r="K15" s="12" t="str">
        <f t="shared" si="2"/>
        <v/>
      </c>
    </row>
    <row r="16" spans="1:11" x14ac:dyDescent="0.2">
      <c r="B16">
        <f>+'Aggregate Screens'!A11</f>
        <v>21</v>
      </c>
      <c r="C16" t="str">
        <f>+'Aggregate Screens'!B11</f>
        <v>NEWPORT HOSPITAL AND HEALTH SERVICES</v>
      </c>
      <c r="D16" s="10">
        <f>ROUND(+'Aggregate Screens'!BC11,0)</f>
        <v>0</v>
      </c>
      <c r="E16" s="10">
        <f>ROUND(+LOS!D16,0)</f>
        <v>1151</v>
      </c>
      <c r="F16" s="12" t="str">
        <f t="shared" si="0"/>
        <v/>
      </c>
      <c r="G16" s="10">
        <f>ROUND(+'Aggregate Screens'!BC117,0)</f>
        <v>0</v>
      </c>
      <c r="H16" s="10">
        <f>ROUND(+LOS!G16,0)</f>
        <v>1280</v>
      </c>
      <c r="I16" s="12" t="str">
        <f t="shared" si="1"/>
        <v/>
      </c>
      <c r="K16" s="12" t="str">
        <f t="shared" si="2"/>
        <v/>
      </c>
    </row>
    <row r="17" spans="2:11" x14ac:dyDescent="0.2">
      <c r="B17">
        <f>+'Aggregate Screens'!A12</f>
        <v>22</v>
      </c>
      <c r="C17" t="str">
        <f>+'Aggregate Screens'!B12</f>
        <v>LOURDES MEDICAL CENTER</v>
      </c>
      <c r="D17" s="10">
        <f>ROUND(+'Aggregate Screens'!BC12,0)</f>
        <v>0</v>
      </c>
      <c r="E17" s="10">
        <f>ROUND(+LOS!D17,0)</f>
        <v>6775</v>
      </c>
      <c r="F17" s="12" t="str">
        <f t="shared" si="0"/>
        <v/>
      </c>
      <c r="G17" s="10">
        <f>ROUND(+'Aggregate Screens'!BC118,0)</f>
        <v>0</v>
      </c>
      <c r="H17" s="10">
        <f>ROUND(+LOS!G17,0)</f>
        <v>7144</v>
      </c>
      <c r="I17" s="12" t="str">
        <f t="shared" si="1"/>
        <v/>
      </c>
      <c r="K17" s="12" t="str">
        <f t="shared" si="2"/>
        <v/>
      </c>
    </row>
    <row r="18" spans="2:11" x14ac:dyDescent="0.2">
      <c r="B18">
        <f>+'Aggregate Screens'!A13</f>
        <v>23</v>
      </c>
      <c r="C18" t="str">
        <f>+'Aggregate Screens'!B13</f>
        <v>THREE RIVERS HOSPITAL</v>
      </c>
      <c r="D18" s="10">
        <f>ROUND(+'Aggregate Screens'!BC13,0)</f>
        <v>0</v>
      </c>
      <c r="E18" s="10">
        <f>ROUND(+LOS!D18,0)</f>
        <v>586</v>
      </c>
      <c r="F18" s="12" t="str">
        <f t="shared" si="0"/>
        <v/>
      </c>
      <c r="G18" s="10">
        <f>ROUND(+'Aggregate Screens'!BC119,0)</f>
        <v>0</v>
      </c>
      <c r="H18" s="10">
        <f>ROUND(+LOS!G18,0)</f>
        <v>737</v>
      </c>
      <c r="I18" s="12" t="str">
        <f t="shared" si="1"/>
        <v/>
      </c>
      <c r="K18" s="12" t="str">
        <f t="shared" si="2"/>
        <v/>
      </c>
    </row>
    <row r="19" spans="2:11" x14ac:dyDescent="0.2">
      <c r="B19">
        <f>+'Aggregate Screens'!A14</f>
        <v>26</v>
      </c>
      <c r="C19" t="str">
        <f>+'Aggregate Screens'!B14</f>
        <v>PEACEHEALTH ST JOHN MEDICAL CENTER</v>
      </c>
      <c r="D19" s="10">
        <f>ROUND(+'Aggregate Screens'!BC14,0)</f>
        <v>7790</v>
      </c>
      <c r="E19" s="10">
        <f>ROUND(+LOS!D19,0)</f>
        <v>31667</v>
      </c>
      <c r="F19" s="12">
        <f t="shared" si="0"/>
        <v>0.246</v>
      </c>
      <c r="G19" s="10">
        <f>ROUND(+'Aggregate Screens'!BC120,0)</f>
        <v>7486</v>
      </c>
      <c r="H19" s="10">
        <f>ROUND(+LOS!G19,0)</f>
        <v>29788</v>
      </c>
      <c r="I19" s="12">
        <f t="shared" si="1"/>
        <v>0.25130000000000002</v>
      </c>
      <c r="K19" s="12">
        <f t="shared" si="2"/>
        <v>2.1544715447154639E-2</v>
      </c>
    </row>
    <row r="20" spans="2:11" x14ac:dyDescent="0.2">
      <c r="B20">
        <f>+'Aggregate Screens'!A15</f>
        <v>29</v>
      </c>
      <c r="C20" t="str">
        <f>+'Aggregate Screens'!B15</f>
        <v>HARBORVIEW MEDICAL CENTER</v>
      </c>
      <c r="D20" s="10">
        <f>ROUND(+'Aggregate Screens'!BC15,0)</f>
        <v>26555</v>
      </c>
      <c r="E20" s="10">
        <f>ROUND(+LOS!D20,0)</f>
        <v>132284</v>
      </c>
      <c r="F20" s="12">
        <f t="shared" si="0"/>
        <v>0.20069999999999999</v>
      </c>
      <c r="G20" s="10">
        <f>ROUND(+'Aggregate Screens'!BC121,0)</f>
        <v>27615</v>
      </c>
      <c r="H20" s="10">
        <f>ROUND(+LOS!G20,0)</f>
        <v>138214</v>
      </c>
      <c r="I20" s="12">
        <f t="shared" si="1"/>
        <v>0.19980000000000001</v>
      </c>
      <c r="K20" s="12">
        <f t="shared" si="2"/>
        <v>-4.4843049327353279E-3</v>
      </c>
    </row>
    <row r="21" spans="2:11" x14ac:dyDescent="0.2">
      <c r="B21">
        <f>+'Aggregate Screens'!A16</f>
        <v>32</v>
      </c>
      <c r="C21" t="str">
        <f>+'Aggregate Screens'!B16</f>
        <v>ST JOSEPH MEDICAL CENTER</v>
      </c>
      <c r="D21" s="10">
        <f>ROUND(+'Aggregate Screens'!BC16,0)</f>
        <v>17765</v>
      </c>
      <c r="E21" s="10">
        <f>ROUND(+LOS!D21,0)</f>
        <v>104528</v>
      </c>
      <c r="F21" s="12">
        <f t="shared" si="0"/>
        <v>0.17</v>
      </c>
      <c r="G21" s="10">
        <f>ROUND(+'Aggregate Screens'!BC122,0)</f>
        <v>17806</v>
      </c>
      <c r="H21" s="10">
        <f>ROUND(+LOS!G21,0)</f>
        <v>110071</v>
      </c>
      <c r="I21" s="12">
        <f t="shared" si="1"/>
        <v>0.1618</v>
      </c>
      <c r="K21" s="12">
        <f t="shared" si="2"/>
        <v>-4.8235294117647154E-2</v>
      </c>
    </row>
    <row r="22" spans="2:11" x14ac:dyDescent="0.2">
      <c r="B22">
        <f>+'Aggregate Screens'!A17</f>
        <v>35</v>
      </c>
      <c r="C22" t="str">
        <f>+'Aggregate Screens'!B17</f>
        <v>ST ELIZABETH HOSPITAL</v>
      </c>
      <c r="D22" s="10">
        <f>ROUND(+'Aggregate Screens'!BC17,0)</f>
        <v>397</v>
      </c>
      <c r="E22" s="10">
        <f>ROUND(+LOS!D22,0)</f>
        <v>5351</v>
      </c>
      <c r="F22" s="12">
        <f t="shared" si="0"/>
        <v>7.4200000000000002E-2</v>
      </c>
      <c r="G22" s="10">
        <f>ROUND(+'Aggregate Screens'!BC123,0)</f>
        <v>0</v>
      </c>
      <c r="H22" s="10">
        <f>ROUND(+LOS!G22,0)</f>
        <v>4868</v>
      </c>
      <c r="I22" s="12" t="str">
        <f t="shared" si="1"/>
        <v/>
      </c>
      <c r="K22" s="12" t="str">
        <f t="shared" si="2"/>
        <v/>
      </c>
    </row>
    <row r="23" spans="2:11" x14ac:dyDescent="0.2">
      <c r="B23">
        <f>+'Aggregate Screens'!A18</f>
        <v>37</v>
      </c>
      <c r="C23" t="str">
        <f>+'Aggregate Screens'!B18</f>
        <v>DEACONESS HOSPITAL</v>
      </c>
      <c r="D23" s="10">
        <f>ROUND(+'Aggregate Screens'!BC18,0)</f>
        <v>15009</v>
      </c>
      <c r="E23" s="10">
        <f>ROUND(+LOS!D23,0)</f>
        <v>59026</v>
      </c>
      <c r="F23" s="12">
        <f t="shared" si="0"/>
        <v>0.25430000000000003</v>
      </c>
      <c r="G23" s="10">
        <f>ROUND(+'Aggregate Screens'!BC124,0)</f>
        <v>13655</v>
      </c>
      <c r="H23" s="10">
        <f>ROUND(+LOS!G23,0)</f>
        <v>60937</v>
      </c>
      <c r="I23" s="12">
        <f t="shared" si="1"/>
        <v>0.22409999999999999</v>
      </c>
      <c r="K23" s="12">
        <f t="shared" si="2"/>
        <v>-0.1187573731812821</v>
      </c>
    </row>
    <row r="24" spans="2:11" x14ac:dyDescent="0.2">
      <c r="B24">
        <f>+'Aggregate Screens'!A19</f>
        <v>38</v>
      </c>
      <c r="C24" t="str">
        <f>+'Aggregate Screens'!B19</f>
        <v>OLYMPIC MEDICAL CENTER</v>
      </c>
      <c r="D24" s="10">
        <f>ROUND(+'Aggregate Screens'!BC19,0)</f>
        <v>3899</v>
      </c>
      <c r="E24" s="10">
        <f>ROUND(+LOS!D24,0)</f>
        <v>14330</v>
      </c>
      <c r="F24" s="12">
        <f t="shared" si="0"/>
        <v>0.27210000000000001</v>
      </c>
      <c r="G24" s="10">
        <f>ROUND(+'Aggregate Screens'!BC125,0)</f>
        <v>4230</v>
      </c>
      <c r="H24" s="10">
        <f>ROUND(+LOS!G24,0)</f>
        <v>14573</v>
      </c>
      <c r="I24" s="12">
        <f t="shared" si="1"/>
        <v>0.2903</v>
      </c>
      <c r="K24" s="12">
        <f t="shared" si="2"/>
        <v>6.6887173833149571E-2</v>
      </c>
    </row>
    <row r="25" spans="2:11" x14ac:dyDescent="0.2">
      <c r="B25">
        <f>+'Aggregate Screens'!A20</f>
        <v>39</v>
      </c>
      <c r="C25" t="str">
        <f>+'Aggregate Screens'!B20</f>
        <v>TRIOS HEALTH</v>
      </c>
      <c r="D25" s="10">
        <f>ROUND(+'Aggregate Screens'!BC20,0)</f>
        <v>1463</v>
      </c>
      <c r="E25" s="10">
        <f>ROUND(+LOS!D25,0)</f>
        <v>17650</v>
      </c>
      <c r="F25" s="12">
        <f t="shared" si="0"/>
        <v>8.2900000000000001E-2</v>
      </c>
      <c r="G25" s="10">
        <f>ROUND(+'Aggregate Screens'!BC126,0)</f>
        <v>1987</v>
      </c>
      <c r="H25" s="10">
        <f>ROUND(+LOS!G25,0)</f>
        <v>19984</v>
      </c>
      <c r="I25" s="12">
        <f t="shared" si="1"/>
        <v>9.9400000000000002E-2</v>
      </c>
      <c r="K25" s="12">
        <f t="shared" si="2"/>
        <v>0.19903498190591074</v>
      </c>
    </row>
    <row r="26" spans="2:11" x14ac:dyDescent="0.2">
      <c r="B26">
        <f>+'Aggregate Screens'!A21</f>
        <v>42</v>
      </c>
      <c r="C26" t="str">
        <f>+'Aggregate Screens'!B21</f>
        <v>SHRINE HOSPITAL SPOKANE</v>
      </c>
      <c r="D26" s="10">
        <f>ROUND(+'Aggregate Screens'!BC21,0)</f>
        <v>0</v>
      </c>
      <c r="E26" s="10">
        <f>ROUND(+LOS!D26,0)</f>
        <v>3657</v>
      </c>
      <c r="F26" s="12" t="str">
        <f t="shared" si="0"/>
        <v/>
      </c>
      <c r="G26" s="10">
        <f>ROUND(+'Aggregate Screens'!BC127,0)</f>
        <v>0</v>
      </c>
      <c r="H26" s="10">
        <f>ROUND(+LOS!G26,0)</f>
        <v>1154</v>
      </c>
      <c r="I26" s="12" t="str">
        <f t="shared" si="1"/>
        <v/>
      </c>
      <c r="K26" s="12" t="str">
        <f t="shared" si="2"/>
        <v/>
      </c>
    </row>
    <row r="27" spans="2:11" x14ac:dyDescent="0.2">
      <c r="B27">
        <f>+'Aggregate Screens'!A22</f>
        <v>43</v>
      </c>
      <c r="C27" t="str">
        <f>+'Aggregate Screens'!B22</f>
        <v>WALLA WALLA GENERAL HOSPITAL</v>
      </c>
      <c r="D27" s="10">
        <f>ROUND(+'Aggregate Screens'!BC22,0)</f>
        <v>818</v>
      </c>
      <c r="E27" s="10">
        <f>ROUND(+LOS!D27,0)</f>
        <v>401</v>
      </c>
      <c r="F27" s="12">
        <f t="shared" si="0"/>
        <v>2.0398999999999998</v>
      </c>
      <c r="G27" s="10">
        <f>ROUND(+'Aggregate Screens'!BC128,0)</f>
        <v>0</v>
      </c>
      <c r="H27" s="10">
        <f>ROUND(+LOS!G27,0)</f>
        <v>0</v>
      </c>
      <c r="I27" s="12" t="str">
        <f t="shared" si="1"/>
        <v/>
      </c>
      <c r="K27" s="12" t="str">
        <f t="shared" si="2"/>
        <v/>
      </c>
    </row>
    <row r="28" spans="2:11" x14ac:dyDescent="0.2">
      <c r="B28">
        <f>+'Aggregate Screens'!A23</f>
        <v>45</v>
      </c>
      <c r="C28" t="str">
        <f>+'Aggregate Screens'!B23</f>
        <v>COLUMBIA BASIN HOSPITAL</v>
      </c>
      <c r="D28" s="10">
        <f>ROUND(+'Aggregate Screens'!BC23,0)</f>
        <v>0</v>
      </c>
      <c r="E28" s="10">
        <f>ROUND(+LOS!D28,0)</f>
        <v>0</v>
      </c>
      <c r="F28" s="12" t="str">
        <f t="shared" si="0"/>
        <v/>
      </c>
      <c r="G28" s="10">
        <f>ROUND(+'Aggregate Screens'!BC129,0)</f>
        <v>0</v>
      </c>
      <c r="H28" s="10">
        <f>ROUND(+LOS!G28,0)</f>
        <v>341</v>
      </c>
      <c r="I28" s="12" t="str">
        <f t="shared" si="1"/>
        <v/>
      </c>
      <c r="K28" s="12" t="str">
        <f t="shared" si="2"/>
        <v/>
      </c>
    </row>
    <row r="29" spans="2:11" x14ac:dyDescent="0.2">
      <c r="B29">
        <f>+'Aggregate Screens'!A24</f>
        <v>46</v>
      </c>
      <c r="C29" t="str">
        <f>+'Aggregate Screens'!B24</f>
        <v>PMH MEDICAL CENTER</v>
      </c>
      <c r="D29" s="10">
        <f>ROUND(+'Aggregate Screens'!BC24,0)</f>
        <v>0</v>
      </c>
      <c r="E29" s="10">
        <f>ROUND(+LOS!D29,0)</f>
        <v>15062</v>
      </c>
      <c r="F29" s="12" t="str">
        <f t="shared" si="0"/>
        <v/>
      </c>
      <c r="G29" s="10">
        <f>ROUND(+'Aggregate Screens'!BC130,0)</f>
        <v>0</v>
      </c>
      <c r="H29" s="10">
        <f>ROUND(+LOS!G29,0)</f>
        <v>2015</v>
      </c>
      <c r="I29" s="12" t="str">
        <f t="shared" si="1"/>
        <v/>
      </c>
      <c r="K29" s="12" t="str">
        <f t="shared" si="2"/>
        <v/>
      </c>
    </row>
    <row r="30" spans="2:11" x14ac:dyDescent="0.2">
      <c r="B30">
        <f>+'Aggregate Screens'!A25</f>
        <v>50</v>
      </c>
      <c r="C30" t="str">
        <f>+'Aggregate Screens'!B25</f>
        <v>PROVIDENCE ST MARY MEDICAL CENTER</v>
      </c>
      <c r="D30" s="10">
        <f>ROUND(+'Aggregate Screens'!BC25,0)</f>
        <v>2878</v>
      </c>
      <c r="E30" s="10">
        <f>ROUND(+LOS!D30,0)</f>
        <v>858</v>
      </c>
      <c r="F30" s="12">
        <f t="shared" si="0"/>
        <v>3.3542999999999998</v>
      </c>
      <c r="G30" s="10">
        <f>ROUND(+'Aggregate Screens'!BC131,0)</f>
        <v>3080</v>
      </c>
      <c r="H30" s="10">
        <f>ROUND(+LOS!G30,0)</f>
        <v>15655</v>
      </c>
      <c r="I30" s="12">
        <f t="shared" si="1"/>
        <v>0.19670000000000001</v>
      </c>
      <c r="K30" s="12">
        <f t="shared" si="2"/>
        <v>-0.94135885281578868</v>
      </c>
    </row>
    <row r="31" spans="2:11" x14ac:dyDescent="0.2">
      <c r="B31">
        <f>+'Aggregate Screens'!A26</f>
        <v>54</v>
      </c>
      <c r="C31" t="str">
        <f>+'Aggregate Screens'!B26</f>
        <v>FORKS COMMUNITY HOSPITAL</v>
      </c>
      <c r="D31" s="10">
        <f>ROUND(+'Aggregate Screens'!BC26,0)</f>
        <v>0</v>
      </c>
      <c r="E31" s="10">
        <f>ROUND(+LOS!D31,0)</f>
        <v>814</v>
      </c>
      <c r="F31" s="12" t="str">
        <f t="shared" si="0"/>
        <v/>
      </c>
      <c r="G31" s="10">
        <f>ROUND(+'Aggregate Screens'!BC132,0)</f>
        <v>0</v>
      </c>
      <c r="H31" s="10">
        <f>ROUND(+LOS!G31,0)</f>
        <v>926</v>
      </c>
      <c r="I31" s="12" t="str">
        <f t="shared" si="1"/>
        <v/>
      </c>
      <c r="K31" s="12" t="str">
        <f t="shared" si="2"/>
        <v/>
      </c>
    </row>
    <row r="32" spans="2:11" x14ac:dyDescent="0.2">
      <c r="B32">
        <f>+'Aggregate Screens'!A27</f>
        <v>56</v>
      </c>
      <c r="C32" t="str">
        <f>+'Aggregate Screens'!B27</f>
        <v>WILLAPA HARBOR HOSPITAL</v>
      </c>
      <c r="D32" s="10">
        <f>ROUND(+'Aggregate Screens'!BC27,0)</f>
        <v>0</v>
      </c>
      <c r="E32" s="10">
        <f>ROUND(+LOS!D32,0)</f>
        <v>44134</v>
      </c>
      <c r="F32" s="12" t="str">
        <f t="shared" si="0"/>
        <v/>
      </c>
      <c r="G32" s="10">
        <f>ROUND(+'Aggregate Screens'!BC133,0)</f>
        <v>0</v>
      </c>
      <c r="H32" s="10">
        <f>ROUND(+LOS!G32,0)</f>
        <v>792</v>
      </c>
      <c r="I32" s="12" t="str">
        <f t="shared" si="1"/>
        <v/>
      </c>
      <c r="K32" s="12" t="str">
        <f t="shared" si="2"/>
        <v/>
      </c>
    </row>
    <row r="33" spans="2:11" x14ac:dyDescent="0.2">
      <c r="B33">
        <f>+'Aggregate Screens'!A28</f>
        <v>58</v>
      </c>
      <c r="C33" t="str">
        <f>+'Aggregate Screens'!B28</f>
        <v>YAKIMA VALLEY MEMORIAL HOSPITAL</v>
      </c>
      <c r="D33" s="10">
        <f>ROUND(+'Aggregate Screens'!BC28,0)</f>
        <v>5901</v>
      </c>
      <c r="E33" s="10">
        <f>ROUND(+LOS!D33,0)</f>
        <v>11188</v>
      </c>
      <c r="F33" s="12">
        <f t="shared" si="0"/>
        <v>0.52739999999999998</v>
      </c>
      <c r="G33" s="10">
        <f>ROUND(+'Aggregate Screens'!BC134,0)</f>
        <v>5924</v>
      </c>
      <c r="H33" s="10">
        <f>ROUND(+LOS!G33,0)</f>
        <v>44470</v>
      </c>
      <c r="I33" s="12">
        <f t="shared" si="1"/>
        <v>0.13320000000000001</v>
      </c>
      <c r="K33" s="12">
        <f t="shared" si="2"/>
        <v>-0.74744027303754268</v>
      </c>
    </row>
    <row r="34" spans="2:11" x14ac:dyDescent="0.2">
      <c r="B34">
        <f>+'Aggregate Screens'!A29</f>
        <v>63</v>
      </c>
      <c r="C34" t="str">
        <f>+'Aggregate Screens'!B29</f>
        <v>GRAYS HARBOR COMMUNITY HOSPITAL</v>
      </c>
      <c r="D34" s="10">
        <f>ROUND(+'Aggregate Screens'!BC29,0)</f>
        <v>1460</v>
      </c>
      <c r="E34" s="10">
        <f>ROUND(+LOS!D34,0)</f>
        <v>7741</v>
      </c>
      <c r="F34" s="12">
        <f t="shared" si="0"/>
        <v>0.18859999999999999</v>
      </c>
      <c r="G34" s="10">
        <f>ROUND(+'Aggregate Screens'!BC135,0)</f>
        <v>1570</v>
      </c>
      <c r="H34" s="10">
        <f>ROUND(+LOS!G34,0)</f>
        <v>10054</v>
      </c>
      <c r="I34" s="12">
        <f t="shared" si="1"/>
        <v>0.15620000000000001</v>
      </c>
      <c r="K34" s="12">
        <f t="shared" si="2"/>
        <v>-0.17179215270413561</v>
      </c>
    </row>
    <row r="35" spans="2:11" x14ac:dyDescent="0.2">
      <c r="B35">
        <f>+'Aggregate Screens'!A30</f>
        <v>78</v>
      </c>
      <c r="C35" t="str">
        <f>+'Aggregate Screens'!B30</f>
        <v>SAMARITAN HEALTHCARE</v>
      </c>
      <c r="D35" s="10">
        <f>ROUND(+'Aggregate Screens'!BC30,0)</f>
        <v>2072</v>
      </c>
      <c r="E35" s="10">
        <f>ROUND(+LOS!D35,0)</f>
        <v>1124</v>
      </c>
      <c r="F35" s="12">
        <f t="shared" si="0"/>
        <v>1.8433999999999999</v>
      </c>
      <c r="G35" s="10">
        <f>ROUND(+'Aggregate Screens'!BC136,0)</f>
        <v>1880</v>
      </c>
      <c r="H35" s="10">
        <f>ROUND(+LOS!G35,0)</f>
        <v>7407</v>
      </c>
      <c r="I35" s="12">
        <f t="shared" si="1"/>
        <v>0.25380000000000003</v>
      </c>
      <c r="K35" s="12">
        <f t="shared" si="2"/>
        <v>-0.86231962677660845</v>
      </c>
    </row>
    <row r="36" spans="2:11" x14ac:dyDescent="0.2">
      <c r="B36">
        <f>+'Aggregate Screens'!A31</f>
        <v>79</v>
      </c>
      <c r="C36" t="str">
        <f>+'Aggregate Screens'!B31</f>
        <v>OCEAN BEACH HOSPITAL</v>
      </c>
      <c r="D36" s="10">
        <f>ROUND(+'Aggregate Screens'!BC31,0)</f>
        <v>0</v>
      </c>
      <c r="E36" s="10">
        <f>ROUND(+LOS!D36,0)</f>
        <v>10</v>
      </c>
      <c r="F36" s="12" t="str">
        <f t="shared" si="0"/>
        <v/>
      </c>
      <c r="G36" s="10">
        <f>ROUND(+'Aggregate Screens'!BC137,0)</f>
        <v>0</v>
      </c>
      <c r="H36" s="10">
        <f>ROUND(+LOS!G36,0)</f>
        <v>874</v>
      </c>
      <c r="I36" s="12" t="str">
        <f t="shared" si="1"/>
        <v/>
      </c>
      <c r="K36" s="12" t="str">
        <f t="shared" si="2"/>
        <v/>
      </c>
    </row>
    <row r="37" spans="2:11" x14ac:dyDescent="0.2">
      <c r="B37">
        <f>+'Aggregate Screens'!A32</f>
        <v>80</v>
      </c>
      <c r="C37" t="str">
        <f>+'Aggregate Screens'!B32</f>
        <v>ODESSA MEMORIAL HEALTHCARE CENTER</v>
      </c>
      <c r="D37" s="10">
        <f>ROUND(+'Aggregate Screens'!BC32,0)</f>
        <v>0</v>
      </c>
      <c r="E37" s="10">
        <f>ROUND(+LOS!D37,0)</f>
        <v>71821</v>
      </c>
      <c r="F37" s="12" t="str">
        <f t="shared" si="0"/>
        <v/>
      </c>
      <c r="G37" s="10">
        <f>ROUND(+'Aggregate Screens'!BC138,0)</f>
        <v>0</v>
      </c>
      <c r="H37" s="10">
        <f>ROUND(+LOS!G37,0)</f>
        <v>40</v>
      </c>
      <c r="I37" s="12" t="str">
        <f t="shared" si="1"/>
        <v/>
      </c>
      <c r="K37" s="12" t="str">
        <f t="shared" si="2"/>
        <v/>
      </c>
    </row>
    <row r="38" spans="2:11" x14ac:dyDescent="0.2">
      <c r="B38">
        <f>+'Aggregate Screens'!A33</f>
        <v>81</v>
      </c>
      <c r="C38" t="str">
        <f>+'Aggregate Screens'!B33</f>
        <v>MULTICARE GOOD SAMARITAN</v>
      </c>
      <c r="D38" s="10">
        <f>ROUND(+'Aggregate Screens'!BC33,0)</f>
        <v>12701</v>
      </c>
      <c r="E38" s="10">
        <f>ROUND(+LOS!D38,0)</f>
        <v>71</v>
      </c>
      <c r="F38" s="12">
        <f t="shared" si="0"/>
        <v>178.88730000000001</v>
      </c>
      <c r="G38" s="10">
        <f>ROUND(+'Aggregate Screens'!BC139,0)</f>
        <v>25395</v>
      </c>
      <c r="H38" s="10">
        <f>ROUND(+LOS!G38,0)</f>
        <v>97412</v>
      </c>
      <c r="I38" s="12">
        <f t="shared" si="1"/>
        <v>0.26069999999999999</v>
      </c>
      <c r="K38" s="12">
        <f t="shared" si="2"/>
        <v>-0.99854265786335861</v>
      </c>
    </row>
    <row r="39" spans="2:11" x14ac:dyDescent="0.2">
      <c r="B39">
        <f>+'Aggregate Screens'!A34</f>
        <v>82</v>
      </c>
      <c r="C39" t="str">
        <f>+'Aggregate Screens'!B34</f>
        <v>GARFIELD COUNTY MEMORIAL HOSPITAL</v>
      </c>
      <c r="D39" s="10">
        <f>ROUND(+'Aggregate Screens'!BC34,0)</f>
        <v>0</v>
      </c>
      <c r="E39" s="10">
        <f>ROUND(+LOS!D39,0)</f>
        <v>126806</v>
      </c>
      <c r="F39" s="12" t="str">
        <f t="shared" si="0"/>
        <v/>
      </c>
      <c r="G39" s="10">
        <f>ROUND(+'Aggregate Screens'!BC140,0)</f>
        <v>0</v>
      </c>
      <c r="H39" s="10">
        <f>ROUND(+LOS!G39,0)</f>
        <v>0</v>
      </c>
      <c r="I39" s="12" t="str">
        <f t="shared" si="1"/>
        <v/>
      </c>
      <c r="K39" s="12" t="str">
        <f t="shared" si="2"/>
        <v/>
      </c>
    </row>
    <row r="40" spans="2:11" x14ac:dyDescent="0.2">
      <c r="B40">
        <f>+'Aggregate Screens'!A35</f>
        <v>84</v>
      </c>
      <c r="C40" t="str">
        <f>+'Aggregate Screens'!B35</f>
        <v>PROVIDENCE REGIONAL MEDICAL CENTER EVERETT</v>
      </c>
      <c r="D40" s="10">
        <f>ROUND(+'Aggregate Screens'!BC35,0)</f>
        <v>21441</v>
      </c>
      <c r="E40" s="10">
        <f>ROUND(+LOS!D40,0)</f>
        <v>3667</v>
      </c>
      <c r="F40" s="12">
        <f t="shared" si="0"/>
        <v>5.8470000000000004</v>
      </c>
      <c r="G40" s="10">
        <f>ROUND(+'Aggregate Screens'!BC141,0)</f>
        <v>21294</v>
      </c>
      <c r="H40" s="10">
        <f>ROUND(+LOS!G40,0)</f>
        <v>135564</v>
      </c>
      <c r="I40" s="12">
        <f t="shared" si="1"/>
        <v>0.15709999999999999</v>
      </c>
      <c r="K40" s="12">
        <f t="shared" si="2"/>
        <v>-0.97313152043783135</v>
      </c>
    </row>
    <row r="41" spans="2:11" x14ac:dyDescent="0.2">
      <c r="B41">
        <f>+'Aggregate Screens'!A36</f>
        <v>85</v>
      </c>
      <c r="C41" t="str">
        <f>+'Aggregate Screens'!B36</f>
        <v>JEFFERSON HEALTHCARE</v>
      </c>
      <c r="D41" s="10">
        <f>ROUND(+'Aggregate Screens'!BC36,0)</f>
        <v>235</v>
      </c>
      <c r="E41" s="10">
        <f>ROUND(+LOS!D41,0)</f>
        <v>753</v>
      </c>
      <c r="F41" s="12">
        <f t="shared" si="0"/>
        <v>0.31209999999999999</v>
      </c>
      <c r="G41" s="10">
        <f>ROUND(+'Aggregate Screens'!BC142,0)</f>
        <v>277</v>
      </c>
      <c r="H41" s="10">
        <f>ROUND(+LOS!G41,0)</f>
        <v>4205</v>
      </c>
      <c r="I41" s="12">
        <f t="shared" si="1"/>
        <v>6.59E-2</v>
      </c>
      <c r="K41" s="12">
        <f t="shared" si="2"/>
        <v>-0.78884972765139372</v>
      </c>
    </row>
    <row r="42" spans="2:11" x14ac:dyDescent="0.2">
      <c r="B42">
        <f>+'Aggregate Screens'!A37</f>
        <v>96</v>
      </c>
      <c r="C42" t="str">
        <f>+'Aggregate Screens'!B37</f>
        <v>SKYLINE HOSPITAL</v>
      </c>
      <c r="D42" s="10">
        <f>ROUND(+'Aggregate Screens'!BC37,0)</f>
        <v>5</v>
      </c>
      <c r="E42" s="10">
        <f>ROUND(+LOS!D42,0)</f>
        <v>20546</v>
      </c>
      <c r="F42" s="12">
        <f t="shared" si="0"/>
        <v>2.0000000000000001E-4</v>
      </c>
      <c r="G42" s="10">
        <f>ROUND(+'Aggregate Screens'!BC143,0)</f>
        <v>9</v>
      </c>
      <c r="H42" s="10">
        <f>ROUND(+LOS!G42,0)</f>
        <v>830</v>
      </c>
      <c r="I42" s="12">
        <f t="shared" si="1"/>
        <v>1.0800000000000001E-2</v>
      </c>
      <c r="K42" s="12">
        <f t="shared" si="2"/>
        <v>53</v>
      </c>
    </row>
    <row r="43" spans="2:11" x14ac:dyDescent="0.2">
      <c r="B43">
        <f>+'Aggregate Screens'!A38</f>
        <v>102</v>
      </c>
      <c r="C43" t="str">
        <f>+'Aggregate Screens'!B38</f>
        <v>YAKIMA REGIONAL MEDICAL AND CARDIAC CENTER</v>
      </c>
      <c r="D43" s="10">
        <f>ROUND(+'Aggregate Screens'!BC38,0)</f>
        <v>2135</v>
      </c>
      <c r="E43" s="10">
        <f>ROUND(+LOS!D43,0)</f>
        <v>0</v>
      </c>
      <c r="F43" s="12" t="str">
        <f t="shared" si="0"/>
        <v/>
      </c>
      <c r="G43" s="10">
        <f>ROUND(+'Aggregate Screens'!BC144,0)</f>
        <v>3028</v>
      </c>
      <c r="H43" s="10">
        <f>ROUND(+LOS!G43,0)</f>
        <v>21133</v>
      </c>
      <c r="I43" s="12">
        <f t="shared" si="1"/>
        <v>0.14330000000000001</v>
      </c>
      <c r="K43" s="12" t="str">
        <f t="shared" si="2"/>
        <v/>
      </c>
    </row>
    <row r="44" spans="2:11" x14ac:dyDescent="0.2">
      <c r="B44">
        <f>+'Aggregate Screens'!A39</f>
        <v>104</v>
      </c>
      <c r="C44" t="str">
        <f>+'Aggregate Screens'!B39</f>
        <v>VALLEY GENERAL HOSPITAL</v>
      </c>
      <c r="D44" s="10">
        <f>ROUND(+'Aggregate Screens'!BC39,0)</f>
        <v>0</v>
      </c>
      <c r="E44" s="10">
        <f>ROUND(+LOS!D44,0)</f>
        <v>5047</v>
      </c>
      <c r="F44" s="12" t="str">
        <f t="shared" si="0"/>
        <v/>
      </c>
      <c r="G44" s="10">
        <f>ROUND(+'Aggregate Screens'!BC145,0)</f>
        <v>0</v>
      </c>
      <c r="H44" s="10">
        <f>ROUND(+LOS!G44,0)</f>
        <v>10105</v>
      </c>
      <c r="I44" s="12" t="str">
        <f t="shared" si="1"/>
        <v/>
      </c>
      <c r="K44" s="12" t="str">
        <f t="shared" si="2"/>
        <v/>
      </c>
    </row>
    <row r="45" spans="2:11" x14ac:dyDescent="0.2">
      <c r="B45">
        <f>+'Aggregate Screens'!A40</f>
        <v>106</v>
      </c>
      <c r="C45" t="str">
        <f>+'Aggregate Screens'!B40</f>
        <v>CASCADE VALLEY HOSPITAL</v>
      </c>
      <c r="D45" s="10">
        <f>ROUND(+'Aggregate Screens'!BC40,0)</f>
        <v>525</v>
      </c>
      <c r="E45" s="10">
        <f>ROUND(+LOS!D45,0)</f>
        <v>1065</v>
      </c>
      <c r="F45" s="12">
        <f t="shared" si="0"/>
        <v>0.49299999999999999</v>
      </c>
      <c r="G45" s="10">
        <f>ROUND(+'Aggregate Screens'!BC146,0)</f>
        <v>0</v>
      </c>
      <c r="H45" s="10">
        <f>ROUND(+LOS!G45,0)</f>
        <v>5112</v>
      </c>
      <c r="I45" s="12" t="str">
        <f t="shared" si="1"/>
        <v/>
      </c>
      <c r="K45" s="12" t="str">
        <f t="shared" si="2"/>
        <v/>
      </c>
    </row>
    <row r="46" spans="2:11" x14ac:dyDescent="0.2">
      <c r="B46">
        <f>+'Aggregate Screens'!A41</f>
        <v>107</v>
      </c>
      <c r="C46" t="str">
        <f>+'Aggregate Screens'!B41</f>
        <v>NORTH VALLEY HOSPITAL</v>
      </c>
      <c r="D46" s="10">
        <f>ROUND(+'Aggregate Screens'!BC41,0)</f>
        <v>0</v>
      </c>
      <c r="E46" s="10">
        <f>ROUND(+LOS!D46,0)</f>
        <v>4162</v>
      </c>
      <c r="F46" s="12" t="str">
        <f t="shared" si="0"/>
        <v/>
      </c>
      <c r="G46" s="10">
        <f>ROUND(+'Aggregate Screens'!BC147,0)</f>
        <v>0</v>
      </c>
      <c r="H46" s="10">
        <f>ROUND(+LOS!G46,0)</f>
        <v>1026</v>
      </c>
      <c r="I46" s="12" t="str">
        <f t="shared" si="1"/>
        <v/>
      </c>
      <c r="K46" s="12" t="str">
        <f t="shared" si="2"/>
        <v/>
      </c>
    </row>
    <row r="47" spans="2:11" x14ac:dyDescent="0.2">
      <c r="B47">
        <f>+'Aggregate Screens'!A42</f>
        <v>108</v>
      </c>
      <c r="C47" t="str">
        <f>+'Aggregate Screens'!B42</f>
        <v>TRI-STATE MEMORIAL HOSPITAL</v>
      </c>
      <c r="D47" s="10">
        <f>ROUND(+'Aggregate Screens'!BC42,0)</f>
        <v>1484</v>
      </c>
      <c r="E47" s="10">
        <f>ROUND(+LOS!D47,0)</f>
        <v>89</v>
      </c>
      <c r="F47" s="12">
        <f t="shared" si="0"/>
        <v>16.674199999999999</v>
      </c>
      <c r="G47" s="10">
        <f>ROUND(+'Aggregate Screens'!BC148,0)</f>
        <v>1393</v>
      </c>
      <c r="H47" s="10">
        <f>ROUND(+LOS!G47,0)</f>
        <v>3864</v>
      </c>
      <c r="I47" s="12">
        <f t="shared" si="1"/>
        <v>0.36049999999999999</v>
      </c>
      <c r="K47" s="12">
        <f t="shared" si="2"/>
        <v>-0.97837977234290097</v>
      </c>
    </row>
    <row r="48" spans="2:11" x14ac:dyDescent="0.2">
      <c r="B48">
        <f>+'Aggregate Screens'!A43</f>
        <v>111</v>
      </c>
      <c r="C48" t="str">
        <f>+'Aggregate Screens'!B43</f>
        <v>EAST ADAMS RURAL HEALTHCARE</v>
      </c>
      <c r="D48" s="10">
        <f>ROUND(+'Aggregate Screens'!BC43,0)</f>
        <v>0</v>
      </c>
      <c r="E48" s="10">
        <f>ROUND(+LOS!D48,0)</f>
        <v>0</v>
      </c>
      <c r="F48" s="12" t="str">
        <f t="shared" si="0"/>
        <v/>
      </c>
      <c r="G48" s="10">
        <f>ROUND(+'Aggregate Screens'!BC149,0)</f>
        <v>0</v>
      </c>
      <c r="H48" s="10">
        <f>ROUND(+LOS!G48,0)</f>
        <v>77</v>
      </c>
      <c r="I48" s="12" t="str">
        <f t="shared" si="1"/>
        <v/>
      </c>
      <c r="K48" s="12" t="str">
        <f t="shared" si="2"/>
        <v/>
      </c>
    </row>
    <row r="49" spans="2:11" x14ac:dyDescent="0.2">
      <c r="B49">
        <f>+'Aggregate Screens'!A44</f>
        <v>125</v>
      </c>
      <c r="C49" t="str">
        <f>+'Aggregate Screens'!B44</f>
        <v>OTHELLO COMMUNITY HOSPITAL</v>
      </c>
      <c r="D49" s="10">
        <f>ROUND(+'Aggregate Screens'!BC44,0)</f>
        <v>0</v>
      </c>
      <c r="E49" s="10">
        <f>ROUND(+LOS!D49,0)</f>
        <v>39806</v>
      </c>
      <c r="F49" s="12" t="str">
        <f t="shared" si="0"/>
        <v/>
      </c>
      <c r="G49" s="10">
        <f>ROUND(+'Aggregate Screens'!BC150,0)</f>
        <v>0</v>
      </c>
      <c r="H49" s="10">
        <f>ROUND(+LOS!G49,0)</f>
        <v>0</v>
      </c>
      <c r="I49" s="12" t="str">
        <f t="shared" si="1"/>
        <v/>
      </c>
      <c r="K49" s="12" t="str">
        <f t="shared" si="2"/>
        <v/>
      </c>
    </row>
    <row r="50" spans="2:11" x14ac:dyDescent="0.2">
      <c r="B50">
        <f>+'Aggregate Screens'!A45</f>
        <v>126</v>
      </c>
      <c r="C50" t="str">
        <f>+'Aggregate Screens'!B45</f>
        <v>HIGHLINE MEDICAL CENTER</v>
      </c>
      <c r="D50" s="10">
        <f>ROUND(+'Aggregate Screens'!BC45,0)</f>
        <v>8853</v>
      </c>
      <c r="E50" s="10">
        <f>ROUND(+LOS!D50,0)</f>
        <v>124513</v>
      </c>
      <c r="F50" s="12">
        <f t="shared" si="0"/>
        <v>7.1099999999999997E-2</v>
      </c>
      <c r="G50" s="10">
        <f>ROUND(+'Aggregate Screens'!BC151,0)</f>
        <v>9060</v>
      </c>
      <c r="H50" s="10">
        <f>ROUND(+LOS!G50,0)</f>
        <v>32221</v>
      </c>
      <c r="I50" s="12">
        <f t="shared" si="1"/>
        <v>0.28120000000000001</v>
      </c>
      <c r="K50" s="12">
        <f t="shared" si="2"/>
        <v>2.9549929676511959</v>
      </c>
    </row>
    <row r="51" spans="2:11" x14ac:dyDescent="0.2">
      <c r="B51">
        <f>+'Aggregate Screens'!A46</f>
        <v>128</v>
      </c>
      <c r="C51" t="str">
        <f>+'Aggregate Screens'!B46</f>
        <v>UNIVERSITY OF WASHINGTON MEDICAL CENTER</v>
      </c>
      <c r="D51" s="10">
        <f>ROUND(+'Aggregate Screens'!BC46,0)</f>
        <v>35969</v>
      </c>
      <c r="E51" s="10">
        <f>ROUND(+LOS!D51,0)</f>
        <v>0</v>
      </c>
      <c r="F51" s="12" t="str">
        <f t="shared" si="0"/>
        <v/>
      </c>
      <c r="G51" s="10">
        <f>ROUND(+'Aggregate Screens'!BC152,0)</f>
        <v>36195</v>
      </c>
      <c r="H51" s="10">
        <f>ROUND(+LOS!G51,0)</f>
        <v>126239</v>
      </c>
      <c r="I51" s="12">
        <f t="shared" si="1"/>
        <v>0.28670000000000001</v>
      </c>
      <c r="K51" s="12" t="str">
        <f t="shared" si="2"/>
        <v/>
      </c>
    </row>
    <row r="52" spans="2:11" x14ac:dyDescent="0.2">
      <c r="B52">
        <f>+'Aggregate Screens'!A47</f>
        <v>129</v>
      </c>
      <c r="C52" t="str">
        <f>+'Aggregate Screens'!B47</f>
        <v>QUINCY VALLEY MEDICAL CENTER</v>
      </c>
      <c r="D52" s="10">
        <f>ROUND(+'Aggregate Screens'!BC47,0)</f>
        <v>0</v>
      </c>
      <c r="E52" s="10">
        <f>ROUND(+LOS!D52,0)</f>
        <v>44189</v>
      </c>
      <c r="F52" s="12" t="str">
        <f t="shared" si="0"/>
        <v/>
      </c>
      <c r="G52" s="10">
        <f>ROUND(+'Aggregate Screens'!BC153,0)</f>
        <v>0</v>
      </c>
      <c r="H52" s="10">
        <f>ROUND(+LOS!G52,0)</f>
        <v>141</v>
      </c>
      <c r="I52" s="12" t="str">
        <f t="shared" si="1"/>
        <v/>
      </c>
      <c r="K52" s="12" t="str">
        <f t="shared" si="2"/>
        <v/>
      </c>
    </row>
    <row r="53" spans="2:11" x14ac:dyDescent="0.2">
      <c r="B53">
        <f>+'Aggregate Screens'!A48</f>
        <v>130</v>
      </c>
      <c r="C53" t="str">
        <f>+'Aggregate Screens'!B48</f>
        <v>UW MEDICINE/NORTHWEST HOSPITAL</v>
      </c>
      <c r="D53" s="10">
        <f>ROUND(+'Aggregate Screens'!BC48,0)</f>
        <v>3814</v>
      </c>
      <c r="E53" s="10">
        <f>ROUND(+LOS!D53,0)</f>
        <v>62005</v>
      </c>
      <c r="F53" s="12">
        <f t="shared" si="0"/>
        <v>6.1499999999999999E-2</v>
      </c>
      <c r="G53" s="10">
        <f>ROUND(+'Aggregate Screens'!BC154,0)</f>
        <v>3696</v>
      </c>
      <c r="H53" s="10">
        <f>ROUND(+LOS!G53,0)</f>
        <v>47143</v>
      </c>
      <c r="I53" s="12">
        <f t="shared" si="1"/>
        <v>7.8399999999999997E-2</v>
      </c>
      <c r="K53" s="12">
        <f t="shared" si="2"/>
        <v>0.27479674796747955</v>
      </c>
    </row>
    <row r="54" spans="2:11" x14ac:dyDescent="0.2">
      <c r="B54">
        <f>+'Aggregate Screens'!A49</f>
        <v>131</v>
      </c>
      <c r="C54" t="str">
        <f>+'Aggregate Screens'!B49</f>
        <v>OVERLAKE HOSPITAL MEDICAL CENTER</v>
      </c>
      <c r="D54" s="10">
        <f>ROUND(+'Aggregate Screens'!BC49,0)</f>
        <v>11024</v>
      </c>
      <c r="E54" s="10">
        <f>ROUND(+LOS!D54,0)</f>
        <v>28703</v>
      </c>
      <c r="F54" s="12">
        <f t="shared" si="0"/>
        <v>0.3841</v>
      </c>
      <c r="G54" s="10">
        <f>ROUND(+'Aggregate Screens'!BC155,0)</f>
        <v>10777</v>
      </c>
      <c r="H54" s="10">
        <f>ROUND(+LOS!G54,0)</f>
        <v>62851</v>
      </c>
      <c r="I54" s="12">
        <f t="shared" si="1"/>
        <v>0.17150000000000001</v>
      </c>
      <c r="K54" s="12">
        <f t="shared" si="2"/>
        <v>-0.55350169226763857</v>
      </c>
    </row>
    <row r="55" spans="2:11" x14ac:dyDescent="0.2">
      <c r="B55">
        <f>+'Aggregate Screens'!A50</f>
        <v>132</v>
      </c>
      <c r="C55" t="str">
        <f>+'Aggregate Screens'!B50</f>
        <v>ST CLARE HOSPITAL</v>
      </c>
      <c r="D55" s="10">
        <f>ROUND(+'Aggregate Screens'!BC50,0)</f>
        <v>2771</v>
      </c>
      <c r="E55" s="10">
        <f>ROUND(+LOS!D55,0)</f>
        <v>9826</v>
      </c>
      <c r="F55" s="12">
        <f t="shared" si="0"/>
        <v>0.28199999999999997</v>
      </c>
      <c r="G55" s="10">
        <f>ROUND(+'Aggregate Screens'!BC156,0)</f>
        <v>2778</v>
      </c>
      <c r="H55" s="10">
        <f>ROUND(+LOS!G55,0)</f>
        <v>29048</v>
      </c>
      <c r="I55" s="12">
        <f t="shared" si="1"/>
        <v>9.5600000000000004E-2</v>
      </c>
      <c r="K55" s="12">
        <f t="shared" si="2"/>
        <v>-0.66099290780141839</v>
      </c>
    </row>
    <row r="56" spans="2:11" x14ac:dyDescent="0.2">
      <c r="B56">
        <f>+'Aggregate Screens'!A51</f>
        <v>134</v>
      </c>
      <c r="C56" t="str">
        <f>+'Aggregate Screens'!B51</f>
        <v>ISLAND HOSPITAL</v>
      </c>
      <c r="D56" s="10">
        <f>ROUND(+'Aggregate Screens'!BC51,0)</f>
        <v>953</v>
      </c>
      <c r="E56" s="10">
        <f>ROUND(+LOS!D56,0)</f>
        <v>1231</v>
      </c>
      <c r="F56" s="12">
        <f t="shared" si="0"/>
        <v>0.7742</v>
      </c>
      <c r="G56" s="10">
        <f>ROUND(+'Aggregate Screens'!BC157,0)</f>
        <v>1038</v>
      </c>
      <c r="H56" s="10">
        <f>ROUND(+LOS!G56,0)</f>
        <v>10155</v>
      </c>
      <c r="I56" s="12">
        <f t="shared" si="1"/>
        <v>0.1022</v>
      </c>
      <c r="K56" s="12">
        <f t="shared" si="2"/>
        <v>-0.86799276672694392</v>
      </c>
    </row>
    <row r="57" spans="2:11" x14ac:dyDescent="0.2">
      <c r="B57">
        <f>+'Aggregate Screens'!A52</f>
        <v>137</v>
      </c>
      <c r="C57" t="str">
        <f>+'Aggregate Screens'!B52</f>
        <v>LINCOLN HOSPITAL</v>
      </c>
      <c r="D57" s="10">
        <f>ROUND(+'Aggregate Screens'!BC52,0)</f>
        <v>0</v>
      </c>
      <c r="E57" s="10">
        <f>ROUND(+LOS!D57,0)</f>
        <v>37410</v>
      </c>
      <c r="F57" s="12" t="str">
        <f t="shared" si="0"/>
        <v/>
      </c>
      <c r="G57" s="10">
        <f>ROUND(+'Aggregate Screens'!BC158,0)</f>
        <v>0</v>
      </c>
      <c r="H57" s="10">
        <f>ROUND(+LOS!G57,0)</f>
        <v>981</v>
      </c>
      <c r="I57" s="12" t="str">
        <f t="shared" si="1"/>
        <v/>
      </c>
      <c r="K57" s="12" t="str">
        <f t="shared" si="2"/>
        <v/>
      </c>
    </row>
    <row r="58" spans="2:11" x14ac:dyDescent="0.2">
      <c r="B58">
        <f>+'Aggregate Screens'!A53</f>
        <v>138</v>
      </c>
      <c r="C58" t="str">
        <f>+'Aggregate Screens'!B53</f>
        <v>SWEDISH EDMONDS</v>
      </c>
      <c r="D58" s="10">
        <f>ROUND(+'Aggregate Screens'!BC53,0)</f>
        <v>9879</v>
      </c>
      <c r="E58" s="10">
        <f>ROUND(+LOS!D58,0)</f>
        <v>35195</v>
      </c>
      <c r="F58" s="12">
        <f t="shared" si="0"/>
        <v>0.28070000000000001</v>
      </c>
      <c r="G58" s="10">
        <f>ROUND(+'Aggregate Screens'!BC159,0)</f>
        <v>0</v>
      </c>
      <c r="H58" s="10">
        <f>ROUND(+LOS!G58,0)</f>
        <v>42210</v>
      </c>
      <c r="I58" s="12" t="str">
        <f t="shared" si="1"/>
        <v/>
      </c>
      <c r="K58" s="12" t="str">
        <f t="shared" si="2"/>
        <v/>
      </c>
    </row>
    <row r="59" spans="2:11" x14ac:dyDescent="0.2">
      <c r="B59">
        <f>+'Aggregate Screens'!A54</f>
        <v>139</v>
      </c>
      <c r="C59" t="str">
        <f>+'Aggregate Screens'!B54</f>
        <v>PROVIDENCE HOLY FAMILY HOSPITAL</v>
      </c>
      <c r="D59" s="10">
        <f>ROUND(+'Aggregate Screens'!BC54,0)</f>
        <v>3538</v>
      </c>
      <c r="E59" s="10">
        <f>ROUND(+LOS!D59,0)</f>
        <v>4146</v>
      </c>
      <c r="F59" s="12">
        <f t="shared" si="0"/>
        <v>0.85340000000000005</v>
      </c>
      <c r="G59" s="10">
        <f>ROUND(+'Aggregate Screens'!BC160,0)</f>
        <v>3627</v>
      </c>
      <c r="H59" s="10">
        <f>ROUND(+LOS!G59,0)</f>
        <v>36474</v>
      </c>
      <c r="I59" s="12">
        <f t="shared" si="1"/>
        <v>9.9400000000000002E-2</v>
      </c>
      <c r="K59" s="12">
        <f t="shared" si="2"/>
        <v>-0.88352472463088816</v>
      </c>
    </row>
    <row r="60" spans="2:11" x14ac:dyDescent="0.2">
      <c r="B60">
        <f>+'Aggregate Screens'!A55</f>
        <v>140</v>
      </c>
      <c r="C60" t="str">
        <f>+'Aggregate Screens'!B55</f>
        <v>KITTITAS VALLEY HEALTHCARE</v>
      </c>
      <c r="D60" s="10">
        <f>ROUND(+'Aggregate Screens'!BC55,0)</f>
        <v>834</v>
      </c>
      <c r="E60" s="10">
        <f>ROUND(+LOS!D60,0)</f>
        <v>0</v>
      </c>
      <c r="F60" s="12" t="str">
        <f t="shared" si="0"/>
        <v/>
      </c>
      <c r="G60" s="10">
        <f>ROUND(+'Aggregate Screens'!BC161,0)</f>
        <v>576</v>
      </c>
      <c r="H60" s="10">
        <f>ROUND(+LOS!G60,0)</f>
        <v>3381</v>
      </c>
      <c r="I60" s="12">
        <f t="shared" si="1"/>
        <v>0.1704</v>
      </c>
      <c r="K60" s="12" t="str">
        <f t="shared" si="2"/>
        <v/>
      </c>
    </row>
    <row r="61" spans="2:11" x14ac:dyDescent="0.2">
      <c r="B61">
        <f>+'Aggregate Screens'!A56</f>
        <v>141</v>
      </c>
      <c r="C61" t="str">
        <f>+'Aggregate Screens'!B56</f>
        <v>DAYTON GENERAL HOSPITAL</v>
      </c>
      <c r="D61" s="10">
        <f>ROUND(+'Aggregate Screens'!BC56,0)</f>
        <v>0</v>
      </c>
      <c r="E61" s="10">
        <f>ROUND(+LOS!D61,0)</f>
        <v>56173</v>
      </c>
      <c r="F61" s="12" t="str">
        <f t="shared" si="0"/>
        <v/>
      </c>
      <c r="G61" s="10">
        <f>ROUND(+'Aggregate Screens'!BC162,0)</f>
        <v>0</v>
      </c>
      <c r="H61" s="10">
        <f>ROUND(+LOS!G61,0)</f>
        <v>216</v>
      </c>
      <c r="I61" s="12" t="str">
        <f t="shared" si="1"/>
        <v/>
      </c>
      <c r="K61" s="12" t="str">
        <f t="shared" si="2"/>
        <v/>
      </c>
    </row>
    <row r="62" spans="2:11" x14ac:dyDescent="0.2">
      <c r="B62">
        <f>+'Aggregate Screens'!A57</f>
        <v>142</v>
      </c>
      <c r="C62" t="str">
        <f>+'Aggregate Screens'!B57</f>
        <v>HARRISON MEDICAL CENTER</v>
      </c>
      <c r="D62" s="10">
        <f>ROUND(+'Aggregate Screens'!BC57,0)</f>
        <v>5165</v>
      </c>
      <c r="E62" s="10">
        <f>ROUND(+LOS!D62,0)</f>
        <v>60072</v>
      </c>
      <c r="F62" s="12">
        <f t="shared" si="0"/>
        <v>8.5999999999999993E-2</v>
      </c>
      <c r="G62" s="10">
        <f>ROUND(+'Aggregate Screens'!BC163,0)</f>
        <v>5079</v>
      </c>
      <c r="H62" s="10">
        <f>ROUND(+LOS!G62,0)</f>
        <v>55669</v>
      </c>
      <c r="I62" s="12">
        <f t="shared" si="1"/>
        <v>9.1200000000000003E-2</v>
      </c>
      <c r="K62" s="12">
        <f t="shared" si="2"/>
        <v>6.0465116279069919E-2</v>
      </c>
    </row>
    <row r="63" spans="2:11" x14ac:dyDescent="0.2">
      <c r="B63">
        <f>+'Aggregate Screens'!A58</f>
        <v>145</v>
      </c>
      <c r="C63" t="str">
        <f>+'Aggregate Screens'!B58</f>
        <v>PEACEHEALTH ST JOSEPH HOSPITAL</v>
      </c>
      <c r="D63" s="10">
        <f>ROUND(+'Aggregate Screens'!BC58,0)</f>
        <v>5786</v>
      </c>
      <c r="E63" s="10">
        <f>ROUND(+LOS!D63,0)</f>
        <v>2425</v>
      </c>
      <c r="F63" s="12">
        <f t="shared" si="0"/>
        <v>2.3860000000000001</v>
      </c>
      <c r="G63" s="10">
        <f>ROUND(+'Aggregate Screens'!BC164,0)</f>
        <v>5906</v>
      </c>
      <c r="H63" s="10">
        <f>ROUND(+LOS!G63,0)</f>
        <v>63576</v>
      </c>
      <c r="I63" s="12">
        <f t="shared" si="1"/>
        <v>9.2899999999999996E-2</v>
      </c>
      <c r="K63" s="12">
        <f t="shared" si="2"/>
        <v>-0.96106454316848278</v>
      </c>
    </row>
    <row r="64" spans="2:11" x14ac:dyDescent="0.2">
      <c r="B64">
        <f>+'Aggregate Screens'!A59</f>
        <v>147</v>
      </c>
      <c r="C64" t="str">
        <f>+'Aggregate Screens'!B59</f>
        <v>MID VALLEY HOSPITAL</v>
      </c>
      <c r="D64" s="10">
        <f>ROUND(+'Aggregate Screens'!BC59,0)</f>
        <v>53</v>
      </c>
      <c r="E64" s="10">
        <f>ROUND(+LOS!D64,0)</f>
        <v>18644</v>
      </c>
      <c r="F64" s="12">
        <f t="shared" si="0"/>
        <v>2.8E-3</v>
      </c>
      <c r="G64" s="10">
        <f>ROUND(+'Aggregate Screens'!BC165,0)</f>
        <v>65</v>
      </c>
      <c r="H64" s="10">
        <f>ROUND(+LOS!G64,0)</f>
        <v>2529</v>
      </c>
      <c r="I64" s="12">
        <f t="shared" si="1"/>
        <v>2.5700000000000001E-2</v>
      </c>
      <c r="K64" s="12">
        <f t="shared" si="2"/>
        <v>8.1785714285714288</v>
      </c>
    </row>
    <row r="65" spans="2:11" x14ac:dyDescent="0.2">
      <c r="B65">
        <f>+'Aggregate Screens'!A60</f>
        <v>148</v>
      </c>
      <c r="C65" t="str">
        <f>+'Aggregate Screens'!B60</f>
        <v>KINDRED HOSPITAL SEATTLE - NORTHGATE</v>
      </c>
      <c r="D65" s="10">
        <f>ROUND(+'Aggregate Screens'!BC60,0)</f>
        <v>1453</v>
      </c>
      <c r="E65" s="10">
        <f>ROUND(+LOS!D65,0)</f>
        <v>887</v>
      </c>
      <c r="F65" s="12">
        <f t="shared" si="0"/>
        <v>1.6380999999999999</v>
      </c>
      <c r="G65" s="10">
        <f>ROUND(+'Aggregate Screens'!BC166,0)</f>
        <v>1213</v>
      </c>
      <c r="H65" s="10">
        <f>ROUND(+LOS!G65,0)</f>
        <v>22038</v>
      </c>
      <c r="I65" s="12">
        <f t="shared" si="1"/>
        <v>5.5E-2</v>
      </c>
      <c r="K65" s="12">
        <f t="shared" si="2"/>
        <v>-0.96642451620780168</v>
      </c>
    </row>
    <row r="66" spans="2:11" x14ac:dyDescent="0.2">
      <c r="B66">
        <f>+'Aggregate Screens'!A61</f>
        <v>150</v>
      </c>
      <c r="C66" t="str">
        <f>+'Aggregate Screens'!B61</f>
        <v>COULEE MEDICAL CENTER</v>
      </c>
      <c r="D66" s="10">
        <f>ROUND(+'Aggregate Screens'!BC61,0)</f>
        <v>0</v>
      </c>
      <c r="E66" s="10">
        <f>ROUND(+LOS!D66,0)</f>
        <v>5042</v>
      </c>
      <c r="F66" s="12" t="str">
        <f t="shared" si="0"/>
        <v/>
      </c>
      <c r="G66" s="10">
        <f>ROUND(+'Aggregate Screens'!BC167,0)</f>
        <v>0</v>
      </c>
      <c r="H66" s="10">
        <f>ROUND(+LOS!G66,0)</f>
        <v>1163</v>
      </c>
      <c r="I66" s="12" t="str">
        <f t="shared" si="1"/>
        <v/>
      </c>
      <c r="K66" s="12" t="str">
        <f t="shared" si="2"/>
        <v/>
      </c>
    </row>
    <row r="67" spans="2:11" x14ac:dyDescent="0.2">
      <c r="B67">
        <f>+'Aggregate Screens'!A62</f>
        <v>152</v>
      </c>
      <c r="C67" t="str">
        <f>+'Aggregate Screens'!B62</f>
        <v>MASON GENERAL HOSPITAL</v>
      </c>
      <c r="D67" s="10">
        <f>ROUND(+'Aggregate Screens'!BC62,0)</f>
        <v>1384</v>
      </c>
      <c r="E67" s="10">
        <f>ROUND(+LOS!D67,0)</f>
        <v>1979</v>
      </c>
      <c r="F67" s="12">
        <f t="shared" si="0"/>
        <v>0.69930000000000003</v>
      </c>
      <c r="G67" s="10">
        <f>ROUND(+'Aggregate Screens'!BC168,0)</f>
        <v>1170</v>
      </c>
      <c r="H67" s="10">
        <f>ROUND(+LOS!G67,0)</f>
        <v>5014</v>
      </c>
      <c r="I67" s="12">
        <f t="shared" si="1"/>
        <v>0.23330000000000001</v>
      </c>
      <c r="K67" s="12">
        <f t="shared" si="2"/>
        <v>-0.6663806663806664</v>
      </c>
    </row>
    <row r="68" spans="2:11" x14ac:dyDescent="0.2">
      <c r="B68">
        <f>+'Aggregate Screens'!A63</f>
        <v>153</v>
      </c>
      <c r="C68" t="str">
        <f>+'Aggregate Screens'!B63</f>
        <v>WHITMAN HOSPITAL AND MEDICAL CENTER</v>
      </c>
      <c r="D68" s="10">
        <f>ROUND(+'Aggregate Screens'!BC63,0)</f>
        <v>0</v>
      </c>
      <c r="E68" s="10">
        <f>ROUND(+LOS!D68,0)</f>
        <v>61395</v>
      </c>
      <c r="F68" s="12" t="str">
        <f t="shared" si="0"/>
        <v/>
      </c>
      <c r="G68" s="10">
        <f>ROUND(+'Aggregate Screens'!BC169,0)</f>
        <v>0</v>
      </c>
      <c r="H68" s="10">
        <f>ROUND(+LOS!G68,0)</f>
        <v>1868</v>
      </c>
      <c r="I68" s="12" t="str">
        <f t="shared" si="1"/>
        <v/>
      </c>
      <c r="K68" s="12" t="str">
        <f t="shared" si="2"/>
        <v/>
      </c>
    </row>
    <row r="69" spans="2:11" x14ac:dyDescent="0.2">
      <c r="B69">
        <f>+'Aggregate Screens'!A64</f>
        <v>155</v>
      </c>
      <c r="C69" t="str">
        <f>+'Aggregate Screens'!B64</f>
        <v>UW MEDICINE/VALLEY MEDICAL CENTER</v>
      </c>
      <c r="D69" s="10">
        <f>ROUND(+'Aggregate Screens'!BC64,0)</f>
        <v>7906</v>
      </c>
      <c r="E69" s="10">
        <f>ROUND(+LOS!D69,0)</f>
        <v>6511</v>
      </c>
      <c r="F69" s="12">
        <f t="shared" si="0"/>
        <v>1.2142999999999999</v>
      </c>
      <c r="G69" s="10">
        <f>ROUND(+'Aggregate Screens'!BC170,0)</f>
        <v>12049</v>
      </c>
      <c r="H69" s="10">
        <f>ROUND(+LOS!G69,0)</f>
        <v>65792</v>
      </c>
      <c r="I69" s="12">
        <f t="shared" si="1"/>
        <v>0.18310000000000001</v>
      </c>
      <c r="K69" s="12">
        <f t="shared" si="2"/>
        <v>-0.84921353866425098</v>
      </c>
    </row>
    <row r="70" spans="2:11" x14ac:dyDescent="0.2">
      <c r="B70">
        <f>+'Aggregate Screens'!A65</f>
        <v>156</v>
      </c>
      <c r="C70" t="str">
        <f>+'Aggregate Screens'!B65</f>
        <v>WHIDBEY GENERAL HOSPITAL</v>
      </c>
      <c r="D70" s="10">
        <f>ROUND(+'Aggregate Screens'!BC65,0)</f>
        <v>998</v>
      </c>
      <c r="E70" s="10">
        <f>ROUND(+LOS!D70,0)</f>
        <v>20600</v>
      </c>
      <c r="F70" s="12">
        <f t="shared" si="0"/>
        <v>4.8399999999999999E-2</v>
      </c>
      <c r="G70" s="10">
        <f>ROUND(+'Aggregate Screens'!BC171,0)</f>
        <v>707</v>
      </c>
      <c r="H70" s="10">
        <f>ROUND(+LOS!G70,0)</f>
        <v>5910</v>
      </c>
      <c r="I70" s="12">
        <f t="shared" si="1"/>
        <v>0.1196</v>
      </c>
      <c r="K70" s="12">
        <f t="shared" si="2"/>
        <v>1.4710743801652892</v>
      </c>
    </row>
    <row r="71" spans="2:11" x14ac:dyDescent="0.2">
      <c r="B71">
        <f>+'Aggregate Screens'!A66</f>
        <v>157</v>
      </c>
      <c r="C71" t="str">
        <f>+'Aggregate Screens'!B66</f>
        <v>ST LUKES REHABILIATION INSTITUTE</v>
      </c>
      <c r="D71" s="10">
        <f>ROUND(+'Aggregate Screens'!BC66,0)</f>
        <v>0</v>
      </c>
      <c r="E71" s="10">
        <f>ROUND(+LOS!D71,0)</f>
        <v>265</v>
      </c>
      <c r="F71" s="12" t="str">
        <f t="shared" si="0"/>
        <v/>
      </c>
      <c r="G71" s="10">
        <f>ROUND(+'Aggregate Screens'!BC172,0)</f>
        <v>0</v>
      </c>
      <c r="H71" s="10">
        <f>ROUND(+LOS!G71,0)</f>
        <v>17981</v>
      </c>
      <c r="I71" s="12" t="str">
        <f t="shared" si="1"/>
        <v/>
      </c>
      <c r="K71" s="12" t="str">
        <f t="shared" si="2"/>
        <v/>
      </c>
    </row>
    <row r="72" spans="2:11" x14ac:dyDescent="0.2">
      <c r="B72">
        <f>+'Aggregate Screens'!A67</f>
        <v>158</v>
      </c>
      <c r="C72" t="str">
        <f>+'Aggregate Screens'!B67</f>
        <v>CASCADE MEDICAL CENTER</v>
      </c>
      <c r="D72" s="10">
        <f>ROUND(+'Aggregate Screens'!BC67,0)</f>
        <v>0</v>
      </c>
      <c r="E72" s="10">
        <f>ROUND(+LOS!D72,0)</f>
        <v>86284</v>
      </c>
      <c r="F72" s="12" t="str">
        <f t="shared" si="0"/>
        <v/>
      </c>
      <c r="G72" s="10">
        <f>ROUND(+'Aggregate Screens'!BC173,0)</f>
        <v>0</v>
      </c>
      <c r="H72" s="10">
        <f>ROUND(+LOS!G72,0)</f>
        <v>284</v>
      </c>
      <c r="I72" s="12" t="str">
        <f t="shared" si="1"/>
        <v/>
      </c>
      <c r="K72" s="12" t="str">
        <f t="shared" si="2"/>
        <v/>
      </c>
    </row>
    <row r="73" spans="2:11" x14ac:dyDescent="0.2">
      <c r="B73">
        <f>+'Aggregate Screens'!A68</f>
        <v>159</v>
      </c>
      <c r="C73" t="str">
        <f>+'Aggregate Screens'!B68</f>
        <v>PROVIDENCE ST PETER HOSPITAL</v>
      </c>
      <c r="D73" s="10">
        <f>ROUND(+'Aggregate Screens'!BC68,0)</f>
        <v>7190</v>
      </c>
      <c r="E73" s="10">
        <f>ROUND(+LOS!D73,0)</f>
        <v>60990</v>
      </c>
      <c r="F73" s="12">
        <f t="shared" si="0"/>
        <v>0.1179</v>
      </c>
      <c r="G73" s="10">
        <f>ROUND(+'Aggregate Screens'!BC174,0)</f>
        <v>7669</v>
      </c>
      <c r="H73" s="10">
        <f>ROUND(+LOS!G73,0)</f>
        <v>88190</v>
      </c>
      <c r="I73" s="12">
        <f t="shared" si="1"/>
        <v>8.6999999999999994E-2</v>
      </c>
      <c r="K73" s="12">
        <f t="shared" si="2"/>
        <v>-0.26208651399491101</v>
      </c>
    </row>
    <row r="74" spans="2:11" x14ac:dyDescent="0.2">
      <c r="B74">
        <f>+'Aggregate Screens'!A69</f>
        <v>161</v>
      </c>
      <c r="C74" t="str">
        <f>+'Aggregate Screens'!B69</f>
        <v>KADLEC REGIONAL MEDICAL CENTER</v>
      </c>
      <c r="D74" s="10">
        <f>ROUND(+'Aggregate Screens'!BC69,0)</f>
        <v>10759</v>
      </c>
      <c r="E74" s="10">
        <f>ROUND(+LOS!D74,0)</f>
        <v>154059</v>
      </c>
      <c r="F74" s="12">
        <f t="shared" si="0"/>
        <v>6.9800000000000001E-2</v>
      </c>
      <c r="G74" s="10">
        <f>ROUND(+'Aggregate Screens'!BC175,0)</f>
        <v>12133</v>
      </c>
      <c r="H74" s="10">
        <f>ROUND(+LOS!G74,0)</f>
        <v>64817</v>
      </c>
      <c r="I74" s="12">
        <f t="shared" si="1"/>
        <v>0.18720000000000001</v>
      </c>
      <c r="K74" s="12">
        <f t="shared" si="2"/>
        <v>1.6819484240687679</v>
      </c>
    </row>
    <row r="75" spans="2:11" x14ac:dyDescent="0.2">
      <c r="B75">
        <f>+'Aggregate Screens'!A70</f>
        <v>162</v>
      </c>
      <c r="C75" t="str">
        <f>+'Aggregate Screens'!B70</f>
        <v>PROVIDENCE SACRED HEART MEDICAL CENTER</v>
      </c>
      <c r="D75" s="10">
        <f>ROUND(+'Aggregate Screens'!BC70,0)</f>
        <v>35485</v>
      </c>
      <c r="E75" s="10">
        <f>ROUND(+LOS!D75,0)</f>
        <v>54873</v>
      </c>
      <c r="F75" s="12">
        <f t="shared" ref="F75:F109" si="3">IF(D75=0,"",IF(E75=0,"",ROUND(D75/E75,4)))</f>
        <v>0.64670000000000005</v>
      </c>
      <c r="G75" s="10">
        <f>ROUND(+'Aggregate Screens'!BC176,0)</f>
        <v>35775</v>
      </c>
      <c r="H75" s="10">
        <f>ROUND(+LOS!G75,0)</f>
        <v>157326</v>
      </c>
      <c r="I75" s="12">
        <f t="shared" ref="I75:I109" si="4">IF(G75=0,"",IF(H75=0,"",ROUND(G75/H75,4)))</f>
        <v>0.22739999999999999</v>
      </c>
      <c r="K75" s="12">
        <f t="shared" ref="K75:K109" si="5">IF(D75=0,"",IF(E75=0,"",IF(G75=0,"",IF(H75=0,"",+I75/F75-1))))</f>
        <v>-0.64836864079171175</v>
      </c>
    </row>
    <row r="76" spans="2:11" x14ac:dyDescent="0.2">
      <c r="B76">
        <f>+'Aggregate Screens'!A71</f>
        <v>164</v>
      </c>
      <c r="C76" t="str">
        <f>+'Aggregate Screens'!B71</f>
        <v>EVERGREENHEALTH MEDICAL CENTER</v>
      </c>
      <c r="D76" s="10">
        <f>ROUND(+'Aggregate Screens'!BC71,0)</f>
        <v>5469</v>
      </c>
      <c r="E76" s="10">
        <f>ROUND(+LOS!D76,0)</f>
        <v>782</v>
      </c>
      <c r="F76" s="12">
        <f t="shared" si="3"/>
        <v>6.9935999999999998</v>
      </c>
      <c r="G76" s="10">
        <f>ROUND(+'Aggregate Screens'!BC177,0)</f>
        <v>6268</v>
      </c>
      <c r="H76" s="10">
        <f>ROUND(+LOS!G76,0)</f>
        <v>60266</v>
      </c>
      <c r="I76" s="12">
        <f t="shared" si="4"/>
        <v>0.104</v>
      </c>
      <c r="K76" s="12">
        <f t="shared" si="5"/>
        <v>-0.98512926103866394</v>
      </c>
    </row>
    <row r="77" spans="2:11" x14ac:dyDescent="0.2">
      <c r="B77">
        <f>+'Aggregate Screens'!A72</f>
        <v>165</v>
      </c>
      <c r="C77" t="str">
        <f>+'Aggregate Screens'!B72</f>
        <v>LAKE CHELAN COMMUNITY HOSPITAL</v>
      </c>
      <c r="D77" s="10">
        <f>ROUND(+'Aggregate Screens'!BC72,0)</f>
        <v>0</v>
      </c>
      <c r="E77" s="10">
        <f>ROUND(+LOS!D77,0)</f>
        <v>0</v>
      </c>
      <c r="F77" s="12" t="str">
        <f t="shared" si="3"/>
        <v/>
      </c>
      <c r="G77" s="10">
        <f>ROUND(+'Aggregate Screens'!BC178,0)</f>
        <v>0</v>
      </c>
      <c r="H77" s="10">
        <f>ROUND(+LOS!G77,0)</f>
        <v>752</v>
      </c>
      <c r="I77" s="12" t="str">
        <f t="shared" si="4"/>
        <v/>
      </c>
      <c r="K77" s="12" t="str">
        <f t="shared" si="5"/>
        <v/>
      </c>
    </row>
    <row r="78" spans="2:11" x14ac:dyDescent="0.2">
      <c r="B78">
        <f>+'Aggregate Screens'!A73</f>
        <v>167</v>
      </c>
      <c r="C78" t="str">
        <f>+'Aggregate Screens'!B73</f>
        <v>FERRY COUNTY MEMORIAL HOSPITAL</v>
      </c>
      <c r="D78" s="10">
        <f>ROUND(+'Aggregate Screens'!BC73,0)</f>
        <v>0</v>
      </c>
      <c r="E78" s="10">
        <f>ROUND(+LOS!D78,0)</f>
        <v>39876</v>
      </c>
      <c r="F78" s="12" t="str">
        <f t="shared" si="3"/>
        <v/>
      </c>
      <c r="G78" s="10">
        <f>ROUND(+'Aggregate Screens'!BC179,0)</f>
        <v>0</v>
      </c>
      <c r="H78" s="10">
        <f>ROUND(+LOS!G78,0)</f>
        <v>210</v>
      </c>
      <c r="I78" s="12" t="str">
        <f t="shared" si="4"/>
        <v/>
      </c>
      <c r="K78" s="12" t="str">
        <f t="shared" si="5"/>
        <v/>
      </c>
    </row>
    <row r="79" spans="2:11" x14ac:dyDescent="0.2">
      <c r="B79">
        <f>+'Aggregate Screens'!A74</f>
        <v>168</v>
      </c>
      <c r="C79" t="str">
        <f>+'Aggregate Screens'!B74</f>
        <v>CENTRAL WASHINGTON HOSPITAL</v>
      </c>
      <c r="D79" s="10">
        <f>ROUND(+'Aggregate Screens'!BC74,0)</f>
        <v>4921</v>
      </c>
      <c r="E79" s="10">
        <f>ROUND(+LOS!D79,0)</f>
        <v>93663</v>
      </c>
      <c r="F79" s="12">
        <f t="shared" si="3"/>
        <v>5.2499999999999998E-2</v>
      </c>
      <c r="G79" s="10">
        <f>ROUND(+'Aggregate Screens'!BC180,0)</f>
        <v>4989</v>
      </c>
      <c r="H79" s="10">
        <f>ROUND(+LOS!G79,0)</f>
        <v>42183</v>
      </c>
      <c r="I79" s="12">
        <f t="shared" si="4"/>
        <v>0.1183</v>
      </c>
      <c r="K79" s="12">
        <f t="shared" si="5"/>
        <v>1.2533333333333334</v>
      </c>
    </row>
    <row r="80" spans="2:11" x14ac:dyDescent="0.2">
      <c r="B80">
        <f>+'Aggregate Screens'!A75</f>
        <v>170</v>
      </c>
      <c r="C80" t="str">
        <f>+'Aggregate Screens'!B75</f>
        <v>PEACEHEALTH SOUTHWEST MEDICAL CENTER</v>
      </c>
      <c r="D80" s="10">
        <f>ROUND(+'Aggregate Screens'!BC75,0)</f>
        <v>14736</v>
      </c>
      <c r="E80" s="10">
        <f>ROUND(+LOS!D80,0)</f>
        <v>3738</v>
      </c>
      <c r="F80" s="12">
        <f t="shared" si="3"/>
        <v>3.9422000000000001</v>
      </c>
      <c r="G80" s="10">
        <f>ROUND(+'Aggregate Screens'!BC181,0)</f>
        <v>15186</v>
      </c>
      <c r="H80" s="10">
        <f>ROUND(+LOS!G80,0)</f>
        <v>89165</v>
      </c>
      <c r="I80" s="12">
        <f t="shared" si="4"/>
        <v>0.17030000000000001</v>
      </c>
      <c r="K80" s="12">
        <f t="shared" si="5"/>
        <v>-0.95680077114301665</v>
      </c>
    </row>
    <row r="81" spans="2:11" x14ac:dyDescent="0.2">
      <c r="B81">
        <f>+'Aggregate Screens'!A76</f>
        <v>172</v>
      </c>
      <c r="C81" t="str">
        <f>+'Aggregate Screens'!B76</f>
        <v>PULLMAN REGIONAL HOSPITAL</v>
      </c>
      <c r="D81" s="10">
        <f>ROUND(+'Aggregate Screens'!BC76,0)</f>
        <v>433</v>
      </c>
      <c r="E81" s="10">
        <f>ROUND(+LOS!D81,0)</f>
        <v>691</v>
      </c>
      <c r="F81" s="12">
        <f t="shared" si="3"/>
        <v>0.62660000000000005</v>
      </c>
      <c r="G81" s="10">
        <f>ROUND(+'Aggregate Screens'!BC182,0)</f>
        <v>423</v>
      </c>
      <c r="H81" s="10">
        <f>ROUND(+LOS!G81,0)</f>
        <v>3759</v>
      </c>
      <c r="I81" s="12">
        <f t="shared" si="4"/>
        <v>0.1125</v>
      </c>
      <c r="K81" s="12">
        <f t="shared" si="5"/>
        <v>-0.82045962336418765</v>
      </c>
    </row>
    <row r="82" spans="2:11" x14ac:dyDescent="0.2">
      <c r="B82">
        <f>+'Aggregate Screens'!A77</f>
        <v>173</v>
      </c>
      <c r="C82" t="str">
        <f>+'Aggregate Screens'!B77</f>
        <v>MORTON GENERAL HOSPITAL</v>
      </c>
      <c r="D82" s="10">
        <f>ROUND(+'Aggregate Screens'!BC77,0)</f>
        <v>0</v>
      </c>
      <c r="E82" s="10">
        <f>ROUND(+LOS!D82,0)</f>
        <v>11940</v>
      </c>
      <c r="F82" s="12" t="str">
        <f t="shared" si="3"/>
        <v/>
      </c>
      <c r="G82" s="10">
        <f>ROUND(+'Aggregate Screens'!BC183,0)</f>
        <v>0</v>
      </c>
      <c r="H82" s="10">
        <f>ROUND(+LOS!G82,0)</f>
        <v>743</v>
      </c>
      <c r="I82" s="12" t="str">
        <f t="shared" si="4"/>
        <v/>
      </c>
      <c r="K82" s="12" t="str">
        <f t="shared" si="5"/>
        <v/>
      </c>
    </row>
    <row r="83" spans="2:11" x14ac:dyDescent="0.2">
      <c r="B83">
        <f>+'Aggregate Screens'!A78</f>
        <v>175</v>
      </c>
      <c r="C83" t="str">
        <f>+'Aggregate Screens'!B78</f>
        <v>MARY BRIDGE CHILDRENS HEALTH CENTER</v>
      </c>
      <c r="D83" s="10">
        <f>ROUND(+'Aggregate Screens'!BC78,0)</f>
        <v>2481</v>
      </c>
      <c r="E83" s="10">
        <f>ROUND(+LOS!D83,0)</f>
        <v>85386</v>
      </c>
      <c r="F83" s="12">
        <f t="shared" si="3"/>
        <v>2.9100000000000001E-2</v>
      </c>
      <c r="G83" s="10">
        <f>ROUND(+'Aggregate Screens'!BC184,0)</f>
        <v>2481</v>
      </c>
      <c r="H83" s="10">
        <f>ROUND(+LOS!G83,0)</f>
        <v>13977</v>
      </c>
      <c r="I83" s="12">
        <f t="shared" si="4"/>
        <v>0.17749999999999999</v>
      </c>
      <c r="K83" s="12">
        <f t="shared" si="5"/>
        <v>5.0996563573883158</v>
      </c>
    </row>
    <row r="84" spans="2:11" x14ac:dyDescent="0.2">
      <c r="B84">
        <f>+'Aggregate Screens'!A79</f>
        <v>176</v>
      </c>
      <c r="C84" t="str">
        <f>+'Aggregate Screens'!B79</f>
        <v>TACOMA GENERAL/ALLENMORE HOSPITAL</v>
      </c>
      <c r="D84" s="10">
        <f>ROUND(+'Aggregate Screens'!BC79,0)</f>
        <v>38512</v>
      </c>
      <c r="E84" s="10">
        <f>ROUND(+LOS!D84,0)</f>
        <v>20586</v>
      </c>
      <c r="F84" s="12">
        <f t="shared" si="3"/>
        <v>1.8708</v>
      </c>
      <c r="G84" s="10">
        <f>ROUND(+'Aggregate Screens'!BC185,0)</f>
        <v>43805</v>
      </c>
      <c r="H84" s="10">
        <f>ROUND(+LOS!G84,0)</f>
        <v>112514</v>
      </c>
      <c r="I84" s="12">
        <f t="shared" si="4"/>
        <v>0.38929999999999998</v>
      </c>
      <c r="K84" s="12">
        <f t="shared" si="5"/>
        <v>-0.79190720547359417</v>
      </c>
    </row>
    <row r="85" spans="2:11" x14ac:dyDescent="0.2">
      <c r="B85">
        <f>+'Aggregate Screens'!A80</f>
        <v>180</v>
      </c>
      <c r="C85" t="str">
        <f>+'Aggregate Screens'!B80</f>
        <v>VALLEY HOSPITAL</v>
      </c>
      <c r="D85" s="10">
        <f>ROUND(+'Aggregate Screens'!BC80,0)</f>
        <v>2352</v>
      </c>
      <c r="E85" s="10">
        <f>ROUND(+LOS!D85,0)</f>
        <v>33881</v>
      </c>
      <c r="F85" s="12">
        <f t="shared" si="3"/>
        <v>6.9400000000000003E-2</v>
      </c>
      <c r="G85" s="10">
        <f>ROUND(+'Aggregate Screens'!BC186,0)</f>
        <v>2329</v>
      </c>
      <c r="H85" s="10">
        <f>ROUND(+LOS!G85,0)</f>
        <v>20150</v>
      </c>
      <c r="I85" s="12">
        <f t="shared" si="4"/>
        <v>0.11559999999999999</v>
      </c>
      <c r="K85" s="12">
        <f t="shared" si="5"/>
        <v>0.66570605187319876</v>
      </c>
    </row>
    <row r="86" spans="2:11" x14ac:dyDescent="0.2">
      <c r="B86">
        <f>+'Aggregate Screens'!A81</f>
        <v>183</v>
      </c>
      <c r="C86" t="str">
        <f>+'Aggregate Screens'!B81</f>
        <v>MULTICARE AUBURN MEDICAL CENTER</v>
      </c>
      <c r="D86" s="10">
        <f>ROUND(+'Aggregate Screens'!BC81,0)</f>
        <v>3440</v>
      </c>
      <c r="E86" s="10">
        <f>ROUND(+LOS!D86,0)</f>
        <v>735</v>
      </c>
      <c r="F86" s="12">
        <f t="shared" si="3"/>
        <v>4.6802999999999999</v>
      </c>
      <c r="G86" s="10">
        <f>ROUND(+'Aggregate Screens'!BC187,0)</f>
        <v>4192</v>
      </c>
      <c r="H86" s="10">
        <f>ROUND(+LOS!G86,0)</f>
        <v>45890</v>
      </c>
      <c r="I86" s="12">
        <f t="shared" si="4"/>
        <v>9.1300000000000006E-2</v>
      </c>
      <c r="K86" s="12">
        <f t="shared" si="5"/>
        <v>-0.98049270345917994</v>
      </c>
    </row>
    <row r="87" spans="2:11" x14ac:dyDescent="0.2">
      <c r="B87">
        <f>+'Aggregate Screens'!A82</f>
        <v>186</v>
      </c>
      <c r="C87" t="str">
        <f>+'Aggregate Screens'!B82</f>
        <v>SUMMIT PACIFIC MEDICAL CENTER</v>
      </c>
      <c r="D87" s="10">
        <f>ROUND(+'Aggregate Screens'!BC82,0)</f>
        <v>0</v>
      </c>
      <c r="E87" s="10">
        <f>ROUND(+LOS!D87,0)</f>
        <v>15342</v>
      </c>
      <c r="F87" s="12" t="str">
        <f t="shared" si="3"/>
        <v/>
      </c>
      <c r="G87" s="10">
        <f>ROUND(+'Aggregate Screens'!BC188,0)</f>
        <v>0</v>
      </c>
      <c r="H87" s="10">
        <f>ROUND(+LOS!G87,0)</f>
        <v>474</v>
      </c>
      <c r="I87" s="12" t="str">
        <f t="shared" si="4"/>
        <v/>
      </c>
      <c r="K87" s="12" t="str">
        <f t="shared" si="5"/>
        <v/>
      </c>
    </row>
    <row r="88" spans="2:11" x14ac:dyDescent="0.2">
      <c r="B88">
        <f>+'Aggregate Screens'!A83</f>
        <v>191</v>
      </c>
      <c r="C88" t="str">
        <f>+'Aggregate Screens'!B83</f>
        <v>PROVIDENCE CENTRALIA HOSPITAL</v>
      </c>
      <c r="D88" s="10">
        <f>ROUND(+'Aggregate Screens'!BC83,0)</f>
        <v>1352</v>
      </c>
      <c r="E88" s="10">
        <f>ROUND(+LOS!D88,0)</f>
        <v>4448</v>
      </c>
      <c r="F88" s="12">
        <f t="shared" si="3"/>
        <v>0.30399999999999999</v>
      </c>
      <c r="G88" s="10">
        <f>ROUND(+'Aggregate Screens'!BC189,0)</f>
        <v>1366</v>
      </c>
      <c r="H88" s="10">
        <f>ROUND(+LOS!G88,0)</f>
        <v>17253</v>
      </c>
      <c r="I88" s="12">
        <f t="shared" si="4"/>
        <v>7.9200000000000007E-2</v>
      </c>
      <c r="K88" s="12">
        <f t="shared" si="5"/>
        <v>-0.73947368421052628</v>
      </c>
    </row>
    <row r="89" spans="2:11" x14ac:dyDescent="0.2">
      <c r="B89">
        <f>+'Aggregate Screens'!A84</f>
        <v>193</v>
      </c>
      <c r="C89" t="str">
        <f>+'Aggregate Screens'!B84</f>
        <v>PROVIDENCE MOUNT CARMEL HOSPITAL</v>
      </c>
      <c r="D89" s="10">
        <f>ROUND(+'Aggregate Screens'!BC84,0)</f>
        <v>450</v>
      </c>
      <c r="E89" s="10">
        <f>ROUND(+LOS!D89,0)</f>
        <v>1240</v>
      </c>
      <c r="F89" s="12">
        <f t="shared" si="3"/>
        <v>0.3629</v>
      </c>
      <c r="G89" s="10">
        <f>ROUND(+'Aggregate Screens'!BC190,0)</f>
        <v>502</v>
      </c>
      <c r="H89" s="10">
        <f>ROUND(+LOS!G89,0)</f>
        <v>3943</v>
      </c>
      <c r="I89" s="12">
        <f t="shared" si="4"/>
        <v>0.1273</v>
      </c>
      <c r="K89" s="12">
        <f t="shared" si="5"/>
        <v>-0.64921465968586389</v>
      </c>
    </row>
    <row r="90" spans="2:11" x14ac:dyDescent="0.2">
      <c r="B90">
        <f>+'Aggregate Screens'!A85</f>
        <v>194</v>
      </c>
      <c r="C90" t="str">
        <f>+'Aggregate Screens'!B85</f>
        <v>PROVIDENCE ST JOSEPHS HOSPITAL</v>
      </c>
      <c r="D90" s="10">
        <f>ROUND(+'Aggregate Screens'!BC85,0)</f>
        <v>0</v>
      </c>
      <c r="E90" s="10">
        <f>ROUND(+LOS!D90,0)</f>
        <v>194</v>
      </c>
      <c r="F90" s="12" t="str">
        <f t="shared" si="3"/>
        <v/>
      </c>
      <c r="G90" s="10">
        <f>ROUND(+'Aggregate Screens'!BC191,0)</f>
        <v>0</v>
      </c>
      <c r="H90" s="10">
        <f>ROUND(+LOS!G90,0)</f>
        <v>1264</v>
      </c>
      <c r="I90" s="12" t="str">
        <f t="shared" si="4"/>
        <v/>
      </c>
      <c r="K90" s="12" t="str">
        <f t="shared" si="5"/>
        <v/>
      </c>
    </row>
    <row r="91" spans="2:11" x14ac:dyDescent="0.2">
      <c r="B91">
        <f>+'Aggregate Screens'!A86</f>
        <v>195</v>
      </c>
      <c r="C91" t="str">
        <f>+'Aggregate Screens'!B86</f>
        <v>SNOQUALMIE VALLEY HOSPITAL</v>
      </c>
      <c r="D91" s="10">
        <f>ROUND(+'Aggregate Screens'!BC86,0)</f>
        <v>0</v>
      </c>
      <c r="E91" s="10">
        <f>ROUND(+LOS!D91,0)</f>
        <v>13323</v>
      </c>
      <c r="F91" s="12" t="str">
        <f t="shared" si="3"/>
        <v/>
      </c>
      <c r="G91" s="10">
        <f>ROUND(+'Aggregate Screens'!BC192,0)</f>
        <v>0</v>
      </c>
      <c r="H91" s="10">
        <f>ROUND(+LOS!G91,0)</f>
        <v>190</v>
      </c>
      <c r="I91" s="12" t="str">
        <f t="shared" si="4"/>
        <v/>
      </c>
      <c r="K91" s="12" t="str">
        <f t="shared" si="5"/>
        <v/>
      </c>
    </row>
    <row r="92" spans="2:11" x14ac:dyDescent="0.2">
      <c r="B92">
        <f>+'Aggregate Screens'!A87</f>
        <v>197</v>
      </c>
      <c r="C92" t="str">
        <f>+'Aggregate Screens'!B87</f>
        <v>CAPITAL MEDICAL CENTER</v>
      </c>
      <c r="D92" s="10">
        <f>ROUND(+'Aggregate Screens'!BC87,0)</f>
        <v>5999</v>
      </c>
      <c r="E92" s="10">
        <f>ROUND(+LOS!D92,0)</f>
        <v>5640</v>
      </c>
      <c r="F92" s="12">
        <f t="shared" si="3"/>
        <v>1.0637000000000001</v>
      </c>
      <c r="G92" s="10">
        <f>ROUND(+'Aggregate Screens'!BC193,0)</f>
        <v>6078</v>
      </c>
      <c r="H92" s="10">
        <f>ROUND(+LOS!G92,0)</f>
        <v>14341</v>
      </c>
      <c r="I92" s="12">
        <f t="shared" si="4"/>
        <v>0.42380000000000001</v>
      </c>
      <c r="K92" s="12">
        <f t="shared" si="5"/>
        <v>-0.60157939268590765</v>
      </c>
    </row>
    <row r="93" spans="2:11" x14ac:dyDescent="0.2">
      <c r="B93">
        <f>+'Aggregate Screens'!A88</f>
        <v>198</v>
      </c>
      <c r="C93" t="str">
        <f>+'Aggregate Screens'!B88</f>
        <v>SUNNYSIDE COMMUNITY HOSPITAL</v>
      </c>
      <c r="D93" s="10">
        <f>ROUND(+'Aggregate Screens'!BC88,0)</f>
        <v>1110</v>
      </c>
      <c r="E93" s="10">
        <f>ROUND(+LOS!D93,0)</f>
        <v>3499</v>
      </c>
      <c r="F93" s="12">
        <f t="shared" si="3"/>
        <v>0.31719999999999998</v>
      </c>
      <c r="G93" s="10">
        <f>ROUND(+'Aggregate Screens'!BC194,0)</f>
        <v>1117</v>
      </c>
      <c r="H93" s="10">
        <f>ROUND(+LOS!G93,0)</f>
        <v>5707</v>
      </c>
      <c r="I93" s="12">
        <f t="shared" si="4"/>
        <v>0.19570000000000001</v>
      </c>
      <c r="K93" s="12">
        <f t="shared" si="5"/>
        <v>-0.38303909205548548</v>
      </c>
    </row>
    <row r="94" spans="2:11" x14ac:dyDescent="0.2">
      <c r="B94">
        <f>+'Aggregate Screens'!A89</f>
        <v>199</v>
      </c>
      <c r="C94" t="str">
        <f>+'Aggregate Screens'!B89</f>
        <v>TOPPENISH COMMUNITY HOSPITAL</v>
      </c>
      <c r="D94" s="10">
        <f>ROUND(+'Aggregate Screens'!BC89,0)</f>
        <v>325</v>
      </c>
      <c r="E94" s="10">
        <f>ROUND(+LOS!D94,0)</f>
        <v>30409</v>
      </c>
      <c r="F94" s="12">
        <f t="shared" si="3"/>
        <v>1.0699999999999999E-2</v>
      </c>
      <c r="G94" s="10">
        <f>ROUND(+'Aggregate Screens'!BC195,0)</f>
        <v>266</v>
      </c>
      <c r="H94" s="10">
        <f>ROUND(+LOS!G94,0)</f>
        <v>3649</v>
      </c>
      <c r="I94" s="12">
        <f t="shared" si="4"/>
        <v>7.2900000000000006E-2</v>
      </c>
      <c r="K94" s="12">
        <f t="shared" si="5"/>
        <v>5.813084112149534</v>
      </c>
    </row>
    <row r="95" spans="2:11" x14ac:dyDescent="0.2">
      <c r="B95">
        <f>+'Aggregate Screens'!A90</f>
        <v>201</v>
      </c>
      <c r="C95" t="str">
        <f>+'Aggregate Screens'!B90</f>
        <v>ST FRANCIS COMMUNITY HOSPITAL</v>
      </c>
      <c r="D95" s="10">
        <f>ROUND(+'Aggregate Screens'!BC90,0)</f>
        <v>3796</v>
      </c>
      <c r="E95" s="10">
        <f>ROUND(+LOS!D95,0)</f>
        <v>3987</v>
      </c>
      <c r="F95" s="12">
        <f t="shared" si="3"/>
        <v>0.95209999999999995</v>
      </c>
      <c r="G95" s="10">
        <f>ROUND(+'Aggregate Screens'!BC196,0)</f>
        <v>4029</v>
      </c>
      <c r="H95" s="10">
        <f>ROUND(+LOS!G95,0)</f>
        <v>32373</v>
      </c>
      <c r="I95" s="12">
        <f t="shared" si="4"/>
        <v>0.1245</v>
      </c>
      <c r="K95" s="12">
        <f t="shared" si="5"/>
        <v>-0.86923642474529983</v>
      </c>
    </row>
    <row r="96" spans="2:11" x14ac:dyDescent="0.2">
      <c r="B96">
        <f>+'Aggregate Screens'!A91</f>
        <v>202</v>
      </c>
      <c r="C96" t="str">
        <f>+'Aggregate Screens'!B91</f>
        <v>REGIONAL HOSPITAL</v>
      </c>
      <c r="D96" s="10">
        <f>ROUND(+'Aggregate Screens'!BC91,0)</f>
        <v>0</v>
      </c>
      <c r="E96" s="10">
        <f>ROUND(+LOS!D96,0)</f>
        <v>5603</v>
      </c>
      <c r="F96" s="12" t="str">
        <f t="shared" si="3"/>
        <v/>
      </c>
      <c r="G96" s="10">
        <f>ROUND(+'Aggregate Screens'!BC197,0)</f>
        <v>0</v>
      </c>
      <c r="H96" s="10">
        <f>ROUND(+LOS!G96,0)</f>
        <v>7120</v>
      </c>
      <c r="I96" s="12" t="str">
        <f t="shared" si="4"/>
        <v/>
      </c>
      <c r="K96" s="12" t="str">
        <f t="shared" si="5"/>
        <v/>
      </c>
    </row>
    <row r="97" spans="2:11" x14ac:dyDescent="0.2">
      <c r="B97">
        <f>+'Aggregate Screens'!A92</f>
        <v>204</v>
      </c>
      <c r="C97" t="str">
        <f>+'Aggregate Screens'!B92</f>
        <v>SEATTLE CANCER CARE ALLIANCE</v>
      </c>
      <c r="D97" s="10">
        <f>ROUND(+'Aggregate Screens'!BC92,0)</f>
        <v>5603</v>
      </c>
      <c r="E97" s="10">
        <f>ROUND(+LOS!D97,0)</f>
        <v>2215</v>
      </c>
      <c r="F97" s="12">
        <f t="shared" si="3"/>
        <v>2.5295999999999998</v>
      </c>
      <c r="G97" s="10">
        <f>ROUND(+'Aggregate Screens'!BC198,0)</f>
        <v>5979</v>
      </c>
      <c r="H97" s="10">
        <f>ROUND(+LOS!G97,0)</f>
        <v>5979</v>
      </c>
      <c r="I97" s="12">
        <f t="shared" si="4"/>
        <v>1</v>
      </c>
      <c r="K97" s="12">
        <f t="shared" si="5"/>
        <v>-0.60468058191018348</v>
      </c>
    </row>
    <row r="98" spans="2:11" x14ac:dyDescent="0.2">
      <c r="B98">
        <f>+'Aggregate Screens'!A93</f>
        <v>205</v>
      </c>
      <c r="C98" t="str">
        <f>+'Aggregate Screens'!B93</f>
        <v>WENATCHEE VALLEY HOSPITAL</v>
      </c>
      <c r="D98" s="10">
        <f>ROUND(+'Aggregate Screens'!BC93,0)</f>
        <v>0</v>
      </c>
      <c r="E98" s="10">
        <f>ROUND(+LOS!D98,0)</f>
        <v>618</v>
      </c>
      <c r="F98" s="12" t="str">
        <f t="shared" si="3"/>
        <v/>
      </c>
      <c r="G98" s="10">
        <f>ROUND(+'Aggregate Screens'!BC199,0)</f>
        <v>0</v>
      </c>
      <c r="H98" s="10">
        <f>ROUND(+LOS!G98,0)</f>
        <v>2314</v>
      </c>
      <c r="I98" s="12" t="str">
        <f t="shared" si="4"/>
        <v/>
      </c>
      <c r="K98" s="12" t="str">
        <f t="shared" si="5"/>
        <v/>
      </c>
    </row>
    <row r="99" spans="2:11" x14ac:dyDescent="0.2">
      <c r="B99">
        <f>+'Aggregate Screens'!A94</f>
        <v>206</v>
      </c>
      <c r="C99" t="str">
        <f>+'Aggregate Screens'!B94</f>
        <v>PEACEHEALTH UNITED GENERAL MEDICAL CENTER</v>
      </c>
      <c r="D99" s="10">
        <f>ROUND(+'Aggregate Screens'!BC94,0)</f>
        <v>0</v>
      </c>
      <c r="E99" s="10">
        <f>ROUND(+LOS!D99,0)</f>
        <v>28445</v>
      </c>
      <c r="F99" s="12" t="str">
        <f t="shared" si="3"/>
        <v/>
      </c>
      <c r="G99" s="10">
        <f>ROUND(+'Aggregate Screens'!BC200,0)</f>
        <v>0</v>
      </c>
      <c r="H99" s="10">
        <f>ROUND(+LOS!G99,0)</f>
        <v>2240</v>
      </c>
      <c r="I99" s="12" t="str">
        <f t="shared" si="4"/>
        <v/>
      </c>
      <c r="K99" s="12" t="str">
        <f t="shared" si="5"/>
        <v/>
      </c>
    </row>
    <row r="100" spans="2:11" x14ac:dyDescent="0.2">
      <c r="B100">
        <f>+'Aggregate Screens'!A95</f>
        <v>207</v>
      </c>
      <c r="C100" t="str">
        <f>+'Aggregate Screens'!B95</f>
        <v>SKAGIT VALLEY HOSPITAL</v>
      </c>
      <c r="D100" s="10">
        <f>ROUND(+'Aggregate Screens'!BC95,0)</f>
        <v>6924</v>
      </c>
      <c r="E100" s="10">
        <f>ROUND(+LOS!D100,0)</f>
        <v>45180</v>
      </c>
      <c r="F100" s="12">
        <f t="shared" si="3"/>
        <v>0.15329999999999999</v>
      </c>
      <c r="G100" s="10">
        <f>ROUND(+'Aggregate Screens'!BC201,0)</f>
        <v>0</v>
      </c>
      <c r="H100" s="10">
        <f>ROUND(+LOS!G100,0)</f>
        <v>28803</v>
      </c>
      <c r="I100" s="12" t="str">
        <f t="shared" si="4"/>
        <v/>
      </c>
      <c r="K100" s="12" t="str">
        <f t="shared" si="5"/>
        <v/>
      </c>
    </row>
    <row r="101" spans="2:11" x14ac:dyDescent="0.2">
      <c r="B101">
        <f>+'Aggregate Screens'!A96</f>
        <v>208</v>
      </c>
      <c r="C101" t="str">
        <f>+'Aggregate Screens'!B96</f>
        <v>LEGACY SALMON CREEK HOSPITAL</v>
      </c>
      <c r="D101" s="10">
        <f>ROUND(+'Aggregate Screens'!BC96,0)</f>
        <v>9264</v>
      </c>
      <c r="E101" s="10">
        <f>ROUND(+LOS!D101,0)</f>
        <v>20118</v>
      </c>
      <c r="F101" s="12">
        <f t="shared" si="3"/>
        <v>0.46050000000000002</v>
      </c>
      <c r="G101" s="10">
        <f>ROUND(+'Aggregate Screens'!BC202,0)</f>
        <v>11826</v>
      </c>
      <c r="H101" s="10">
        <f>ROUND(+LOS!G101,0)</f>
        <v>54430</v>
      </c>
      <c r="I101" s="12">
        <f t="shared" si="4"/>
        <v>0.21729999999999999</v>
      </c>
      <c r="K101" s="12">
        <f t="shared" si="5"/>
        <v>-0.52812160694896848</v>
      </c>
    </row>
    <row r="102" spans="2:11" x14ac:dyDescent="0.2">
      <c r="B102">
        <f>+'Aggregate Screens'!A97</f>
        <v>209</v>
      </c>
      <c r="C102" t="str">
        <f>+'Aggregate Screens'!B97</f>
        <v>ST ANTHONY HOSPITAL</v>
      </c>
      <c r="D102" s="10">
        <f>ROUND(+'Aggregate Screens'!BC97,0)</f>
        <v>4238</v>
      </c>
      <c r="E102" s="10">
        <f>ROUND(+LOS!D102,0)</f>
        <v>12515</v>
      </c>
      <c r="F102" s="12">
        <f t="shared" si="3"/>
        <v>0.33860000000000001</v>
      </c>
      <c r="G102" s="10">
        <f>ROUND(+'Aggregate Screens'!BC203,0)</f>
        <v>4883</v>
      </c>
      <c r="H102" s="10">
        <f>ROUND(+LOS!G102,0)</f>
        <v>22545</v>
      </c>
      <c r="I102" s="12">
        <f t="shared" si="4"/>
        <v>0.21659999999999999</v>
      </c>
      <c r="K102" s="12">
        <f t="shared" si="5"/>
        <v>-0.36030714707619615</v>
      </c>
    </row>
    <row r="103" spans="2:11" x14ac:dyDescent="0.2">
      <c r="B103">
        <f>+'Aggregate Screens'!A98</f>
        <v>210</v>
      </c>
      <c r="C103" t="str">
        <f>+'Aggregate Screens'!B98</f>
        <v>SWEDISH MEDICAL CENTER - ISSAQUAH CAMPUS</v>
      </c>
      <c r="D103" s="10">
        <f>ROUND(+'Aggregate Screens'!BC98,0)</f>
        <v>4830</v>
      </c>
      <c r="E103" s="10">
        <f>ROUND(+LOS!D103,0)</f>
        <v>230</v>
      </c>
      <c r="F103" s="12">
        <f t="shared" si="3"/>
        <v>21</v>
      </c>
      <c r="G103" s="10">
        <f>ROUND(+'Aggregate Screens'!BC204,0)</f>
        <v>5610</v>
      </c>
      <c r="H103" s="10">
        <f>ROUND(+LOS!G103,0)</f>
        <v>16874</v>
      </c>
      <c r="I103" s="12">
        <f t="shared" si="4"/>
        <v>0.33250000000000002</v>
      </c>
      <c r="K103" s="12">
        <f t="shared" si="5"/>
        <v>-0.98416666666666663</v>
      </c>
    </row>
    <row r="104" spans="2:11" x14ac:dyDescent="0.2">
      <c r="B104">
        <f>+'Aggregate Screens'!A99</f>
        <v>211</v>
      </c>
      <c r="C104" t="str">
        <f>+'Aggregate Screens'!B99</f>
        <v>PEACEHEALTH PEACE ISLAND MEDICAL CENTER</v>
      </c>
      <c r="D104" s="10">
        <f>ROUND(+'Aggregate Screens'!BC99,0)</f>
        <v>0</v>
      </c>
      <c r="E104" s="10">
        <f>ROUND(+LOS!D104,0)</f>
        <v>39245</v>
      </c>
      <c r="F104" s="12" t="str">
        <f t="shared" si="3"/>
        <v/>
      </c>
      <c r="G104" s="10">
        <f>ROUND(+'Aggregate Screens'!BC205,0)</f>
        <v>0</v>
      </c>
      <c r="H104" s="10">
        <f>ROUND(+LOS!G104,0)</f>
        <v>207</v>
      </c>
      <c r="I104" s="12" t="str">
        <f t="shared" si="4"/>
        <v/>
      </c>
      <c r="K104" s="12" t="str">
        <f t="shared" si="5"/>
        <v/>
      </c>
    </row>
    <row r="105" spans="2:11" x14ac:dyDescent="0.2">
      <c r="B105">
        <f>+'Aggregate Screens'!A100</f>
        <v>904</v>
      </c>
      <c r="C105" t="str">
        <f>+'Aggregate Screens'!B100</f>
        <v>BHC FAIRFAX HOSPITAL</v>
      </c>
      <c r="D105" s="10">
        <f>ROUND(+'Aggregate Screens'!BC100,0)</f>
        <v>0</v>
      </c>
      <c r="E105" s="10">
        <f>ROUND(+LOS!D105,0)</f>
        <v>5563</v>
      </c>
      <c r="F105" s="12" t="str">
        <f t="shared" si="3"/>
        <v/>
      </c>
      <c r="G105" s="10">
        <f>ROUND(+'Aggregate Screens'!BC206,0)</f>
        <v>0</v>
      </c>
      <c r="H105" s="10">
        <f>ROUND(+LOS!G105,0)</f>
        <v>44586</v>
      </c>
      <c r="I105" s="12" t="str">
        <f t="shared" si="4"/>
        <v/>
      </c>
      <c r="K105" s="12" t="str">
        <f t="shared" si="5"/>
        <v/>
      </c>
    </row>
    <row r="106" spans="2:11" x14ac:dyDescent="0.2">
      <c r="B106">
        <f>+'Aggregate Screens'!A101</f>
        <v>915</v>
      </c>
      <c r="C106" t="str">
        <f>+'Aggregate Screens'!B101</f>
        <v>LOURDES COUNSELING CENTER</v>
      </c>
      <c r="D106" s="10">
        <f>ROUND(+'Aggregate Screens'!BC101,0)</f>
        <v>0</v>
      </c>
      <c r="E106" s="10">
        <f>ROUND(+LOS!D106,0)</f>
        <v>13983</v>
      </c>
      <c r="F106" s="12" t="str">
        <f t="shared" si="3"/>
        <v/>
      </c>
      <c r="G106" s="10">
        <f>ROUND(+'Aggregate Screens'!BC207,0)</f>
        <v>0</v>
      </c>
      <c r="H106" s="10">
        <f>ROUND(+LOS!G106,0)</f>
        <v>5576</v>
      </c>
      <c r="I106" s="12" t="str">
        <f t="shared" si="4"/>
        <v/>
      </c>
      <c r="K106" s="12" t="str">
        <f t="shared" si="5"/>
        <v/>
      </c>
    </row>
    <row r="107" spans="2:11" x14ac:dyDescent="0.2">
      <c r="B107">
        <f>+'Aggregate Screens'!A102</f>
        <v>919</v>
      </c>
      <c r="C107" t="str">
        <f>+'Aggregate Screens'!B102</f>
        <v>NAVOS</v>
      </c>
      <c r="D107" s="10">
        <f>ROUND(+'Aggregate Screens'!BC102,0)</f>
        <v>0</v>
      </c>
      <c r="E107" s="10">
        <f>ROUND(+LOS!D107,0)</f>
        <v>6126</v>
      </c>
      <c r="F107" s="12" t="str">
        <f t="shared" si="3"/>
        <v/>
      </c>
      <c r="G107" s="10">
        <f>ROUND(+'Aggregate Screens'!BC208,0)</f>
        <v>0</v>
      </c>
      <c r="H107" s="10">
        <f>ROUND(+LOS!G107,0)</f>
        <v>14283</v>
      </c>
      <c r="I107" s="12" t="str">
        <f t="shared" si="4"/>
        <v/>
      </c>
      <c r="K107" s="12" t="str">
        <f t="shared" si="5"/>
        <v/>
      </c>
    </row>
    <row r="108" spans="2:11" x14ac:dyDescent="0.2">
      <c r="B108">
        <f>+'Aggregate Screens'!A103</f>
        <v>921</v>
      </c>
      <c r="C108" t="str">
        <f>+'Aggregate Screens'!B103</f>
        <v>Cascade Behavioral Health</v>
      </c>
      <c r="D108" s="10">
        <f>ROUND(+'Aggregate Screens'!BC103,0)</f>
        <v>0</v>
      </c>
      <c r="E108" s="10">
        <f>ROUND(+LOS!D108,0)</f>
        <v>1603</v>
      </c>
      <c r="F108" s="12" t="str">
        <f t="shared" si="3"/>
        <v/>
      </c>
      <c r="G108" s="10">
        <f>ROUND(+'Aggregate Screens'!BC209,0)</f>
        <v>0</v>
      </c>
      <c r="H108" s="10">
        <f>ROUND(+LOS!G108,0)</f>
        <v>14057</v>
      </c>
      <c r="I108" s="12" t="str">
        <f t="shared" si="4"/>
        <v/>
      </c>
      <c r="K108" s="12" t="str">
        <f t="shared" si="5"/>
        <v/>
      </c>
    </row>
    <row r="109" spans="2:11" x14ac:dyDescent="0.2">
      <c r="B109">
        <f>+'Aggregate Screens'!A104</f>
        <v>922</v>
      </c>
      <c r="C109" t="str">
        <f>+'Aggregate Screens'!B104</f>
        <v>FAIRFAX EVERETT</v>
      </c>
      <c r="D109" s="10">
        <f>ROUND(+'Aggregate Screens'!BC104,0)</f>
        <v>0</v>
      </c>
      <c r="E109" s="10">
        <f>ROUND(+LOS!D109,0)</f>
        <v>0</v>
      </c>
      <c r="F109" s="12" t="str">
        <f t="shared" si="3"/>
        <v/>
      </c>
      <c r="G109" s="10">
        <f>ROUND(+'Aggregate Screens'!BC210,0)</f>
        <v>0</v>
      </c>
      <c r="H109" s="10">
        <f>ROUND(+LOS!G109,0)</f>
        <v>0</v>
      </c>
      <c r="I109" s="12" t="str">
        <f t="shared" si="4"/>
        <v/>
      </c>
      <c r="K109" s="12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9"/>
  <sheetViews>
    <sheetView zoomScale="75" workbookViewId="0">
      <selection activeCell="E40" sqref="E40"/>
    </sheetView>
  </sheetViews>
  <sheetFormatPr defaultRowHeight="12" x14ac:dyDescent="0.2"/>
  <cols>
    <col min="1" max="1" width="7.21875" customWidth="1"/>
    <col min="2" max="2" width="6.109375" bestFit="1" customWidth="1"/>
    <col min="3" max="3" width="41.88671875" bestFit="1" customWidth="1"/>
    <col min="4" max="4" width="8" bestFit="1" customWidth="1"/>
    <col min="5" max="5" width="7.109375" customWidth="1"/>
    <col min="6" max="6" width="7.109375" bestFit="1" customWidth="1"/>
    <col min="7" max="7" width="7.88671875" bestFit="1" customWidth="1"/>
    <col min="8" max="8" width="7.109375" customWidth="1"/>
    <col min="9" max="9" width="7.109375" bestFit="1" customWidth="1"/>
    <col min="10" max="10" width="2.6640625" customWidth="1"/>
    <col min="11" max="11" width="8.109375" bestFit="1" customWidth="1"/>
  </cols>
  <sheetData>
    <row r="1" spans="1:11" x14ac:dyDescent="0.2">
      <c r="A1" s="9" t="s">
        <v>22</v>
      </c>
      <c r="B1" s="6"/>
      <c r="C1" s="6"/>
      <c r="D1" s="6"/>
      <c r="E1" s="6"/>
      <c r="F1" s="7"/>
      <c r="G1" s="6"/>
      <c r="H1" s="6"/>
      <c r="I1" s="6"/>
    </row>
    <row r="2" spans="1:11" x14ac:dyDescent="0.2">
      <c r="A2" s="9"/>
      <c r="B2" s="6"/>
      <c r="C2" s="6"/>
      <c r="D2" s="6"/>
      <c r="E2" s="6"/>
      <c r="F2" s="7"/>
      <c r="G2" s="6"/>
      <c r="H2" s="6"/>
      <c r="I2" s="6"/>
      <c r="K2" s="5" t="s">
        <v>71</v>
      </c>
    </row>
    <row r="3" spans="1:11" x14ac:dyDescent="0.2">
      <c r="A3" s="9"/>
      <c r="B3" s="6"/>
      <c r="C3" s="6"/>
      <c r="D3" s="6"/>
      <c r="E3" s="6"/>
      <c r="F3" s="7"/>
      <c r="G3" s="6"/>
      <c r="H3" s="6"/>
      <c r="I3" s="6"/>
      <c r="K3">
        <v>13</v>
      </c>
    </row>
    <row r="4" spans="1:11" x14ac:dyDescent="0.2">
      <c r="A4" s="7" t="s">
        <v>58</v>
      </c>
      <c r="B4" s="6"/>
      <c r="C4" s="6"/>
      <c r="D4" s="6"/>
      <c r="E4" s="7"/>
      <c r="F4" s="6"/>
      <c r="G4" s="6"/>
      <c r="H4" s="6"/>
      <c r="I4" s="6"/>
    </row>
    <row r="5" spans="1:11" x14ac:dyDescent="0.2">
      <c r="A5" s="7" t="s">
        <v>60</v>
      </c>
      <c r="B5" s="6"/>
      <c r="C5" s="6"/>
      <c r="D5" s="6"/>
      <c r="E5" s="7"/>
      <c r="F5" s="6"/>
      <c r="G5" s="6"/>
      <c r="H5" s="6"/>
      <c r="I5" s="6"/>
    </row>
    <row r="7" spans="1:11" x14ac:dyDescent="0.2">
      <c r="E7" s="76">
        <f>ROUND(+'Aggregate Screens'!C5,0)</f>
        <v>2014</v>
      </c>
      <c r="F7" s="5">
        <f>+E7</f>
        <v>2014</v>
      </c>
      <c r="G7" s="5"/>
      <c r="H7" s="2">
        <f>+F7+1</f>
        <v>2015</v>
      </c>
      <c r="I7" s="5">
        <f>+H7</f>
        <v>2015</v>
      </c>
    </row>
    <row r="8" spans="1:11" x14ac:dyDescent="0.2">
      <c r="A8" s="5"/>
      <c r="B8" s="5"/>
      <c r="C8" s="5"/>
      <c r="D8" s="2" t="s">
        <v>16</v>
      </c>
      <c r="E8" s="2" t="s">
        <v>188</v>
      </c>
      <c r="F8" s="5"/>
      <c r="G8" s="5"/>
      <c r="H8" s="2" t="s">
        <v>188</v>
      </c>
      <c r="I8" s="5"/>
      <c r="K8" s="5" t="s">
        <v>21</v>
      </c>
    </row>
    <row r="9" spans="1:11" x14ac:dyDescent="0.2">
      <c r="A9" s="5"/>
      <c r="B9" s="5" t="s">
        <v>51</v>
      </c>
      <c r="C9" s="5" t="s">
        <v>52</v>
      </c>
      <c r="D9" s="2" t="s">
        <v>17</v>
      </c>
      <c r="E9" s="2" t="s">
        <v>23</v>
      </c>
      <c r="F9" s="2" t="s">
        <v>21</v>
      </c>
      <c r="G9" s="2" t="s">
        <v>17</v>
      </c>
      <c r="H9" s="2" t="s">
        <v>23</v>
      </c>
      <c r="I9" s="2" t="s">
        <v>21</v>
      </c>
      <c r="K9" s="5" t="s">
        <v>181</v>
      </c>
    </row>
    <row r="10" spans="1:11" x14ac:dyDescent="0.2">
      <c r="B10">
        <f>+'Aggregate Screens'!A5</f>
        <v>1</v>
      </c>
      <c r="C10" t="str">
        <f>+'Aggregate Screens'!B5</f>
        <v>SWEDISH MEDICAL CENTER - FIRST HILL</v>
      </c>
      <c r="D10" s="10">
        <f>ROUND(+'Aggregate Screens'!AR5,0)</f>
        <v>129389</v>
      </c>
      <c r="E10" s="10">
        <f>ROUND(+'Aggregate Screens'!AT5,0)</f>
        <v>830</v>
      </c>
      <c r="F10" s="12">
        <f>IF(D10=0,"",IF(E10=0,"",ROUND(+D10/(E10*365),4)))</f>
        <v>0.42709999999999998</v>
      </c>
      <c r="G10" s="10">
        <f>ROUND(+'Aggregate Screens'!AR111,0)</f>
        <v>155759</v>
      </c>
      <c r="H10" s="10">
        <f>ROUND(+'Aggregate Screens'!AT111,0)</f>
        <v>830</v>
      </c>
      <c r="I10" s="12">
        <f>IF(G10=0,"",IF(H10=0,"",ROUND(+G10/(H10*365),4)))</f>
        <v>0.5141</v>
      </c>
      <c r="K10" s="12">
        <f>IF(D10=0,"",IF(E10=0,"",IF(G10=0,"",IF(H10=0,"",+I10/F10-1))))</f>
        <v>0.20369936782954823</v>
      </c>
    </row>
    <row r="11" spans="1:11" x14ac:dyDescent="0.2">
      <c r="B11">
        <f>+'Aggregate Screens'!A6</f>
        <v>3</v>
      </c>
      <c r="C11" t="str">
        <f>+'Aggregate Screens'!B6</f>
        <v>SWEDISH MEDICAL CENTER - CHERRY HILL</v>
      </c>
      <c r="D11" s="10">
        <f>ROUND(+'Aggregate Screens'!AR6,0)</f>
        <v>48728</v>
      </c>
      <c r="E11" s="10">
        <f>ROUND(+'Aggregate Screens'!AT6,0)</f>
        <v>385</v>
      </c>
      <c r="F11" s="12">
        <f t="shared" ref="F11:F74" si="0">IF(D11=0,"",IF(E11=0,"",ROUND(+D11/(E11*365),4)))</f>
        <v>0.3468</v>
      </c>
      <c r="G11" s="10">
        <f>ROUND(+'Aggregate Screens'!AR112,0)</f>
        <v>55716</v>
      </c>
      <c r="H11" s="10">
        <f>ROUND(+'Aggregate Screens'!AT112,0)</f>
        <v>385</v>
      </c>
      <c r="I11" s="12">
        <f t="shared" ref="I11:I74" si="1">IF(G11=0,"",IF(H11=0,"",ROUND(+G11/(H11*365),4)))</f>
        <v>0.39650000000000002</v>
      </c>
      <c r="K11" s="12">
        <f t="shared" ref="K11:K74" si="2">IF(D11=0,"",IF(E11=0,"",IF(G11=0,"",IF(H11=0,"",+I11/F11-1))))</f>
        <v>0.14331026528258373</v>
      </c>
    </row>
    <row r="12" spans="1:11" x14ac:dyDescent="0.2">
      <c r="B12">
        <f>+'Aggregate Screens'!A7</f>
        <v>8</v>
      </c>
      <c r="C12" t="str">
        <f>+'Aggregate Screens'!B7</f>
        <v>KLICKITAT VALLEY HEALTH</v>
      </c>
      <c r="D12" s="10">
        <f>ROUND(+'Aggregate Screens'!AR7,0)</f>
        <v>616</v>
      </c>
      <c r="E12" s="10">
        <f>ROUND(+'Aggregate Screens'!AT7,0)</f>
        <v>25</v>
      </c>
      <c r="F12" s="12">
        <f t="shared" si="0"/>
        <v>6.7500000000000004E-2</v>
      </c>
      <c r="G12" s="10">
        <f>ROUND(+'Aggregate Screens'!AR113,0)</f>
        <v>724</v>
      </c>
      <c r="H12" s="10">
        <f>ROUND(+'Aggregate Screens'!AT113,0)</f>
        <v>25</v>
      </c>
      <c r="I12" s="12">
        <f t="shared" si="1"/>
        <v>7.9299999999999995E-2</v>
      </c>
      <c r="K12" s="12">
        <f t="shared" si="2"/>
        <v>0.17481481481481476</v>
      </c>
    </row>
    <row r="13" spans="1:11" x14ac:dyDescent="0.2">
      <c r="B13">
        <f>+'Aggregate Screens'!A8</f>
        <v>10</v>
      </c>
      <c r="C13" t="str">
        <f>+'Aggregate Screens'!B8</f>
        <v>VIRGINIA MASON MEDICAL CENTER</v>
      </c>
      <c r="D13" s="10">
        <f>ROUND(+'Aggregate Screens'!AR8,0)</f>
        <v>77450</v>
      </c>
      <c r="E13" s="10">
        <f>ROUND(+'Aggregate Screens'!AT8,0)</f>
        <v>371</v>
      </c>
      <c r="F13" s="12">
        <f t="shared" si="0"/>
        <v>0.57189999999999996</v>
      </c>
      <c r="G13" s="10">
        <f>ROUND(+'Aggregate Screens'!AR114,0)</f>
        <v>74032</v>
      </c>
      <c r="H13" s="10">
        <f>ROUND(+'Aggregate Screens'!AT114,0)</f>
        <v>371</v>
      </c>
      <c r="I13" s="12">
        <f t="shared" si="1"/>
        <v>0.54669999999999996</v>
      </c>
      <c r="K13" s="12">
        <f t="shared" si="2"/>
        <v>-4.4063647490820035E-2</v>
      </c>
    </row>
    <row r="14" spans="1:11" x14ac:dyDescent="0.2">
      <c r="B14">
        <f>+'Aggregate Screens'!A9</f>
        <v>14</v>
      </c>
      <c r="C14" t="str">
        <f>+'Aggregate Screens'!B9</f>
        <v>SEATTLE CHILDRENS HOSPITAL</v>
      </c>
      <c r="D14" s="10">
        <f>ROUND(+'Aggregate Screens'!AR9,0)</f>
        <v>80700</v>
      </c>
      <c r="E14" s="10">
        <f>ROUND(+'Aggregate Screens'!AT9,0)</f>
        <v>323</v>
      </c>
      <c r="F14" s="12">
        <f t="shared" si="0"/>
        <v>0.6845</v>
      </c>
      <c r="G14" s="10">
        <f>ROUND(+'Aggregate Screens'!AR115,0)</f>
        <v>83472</v>
      </c>
      <c r="H14" s="10">
        <f>ROUND(+'Aggregate Screens'!AT115,0)</f>
        <v>371</v>
      </c>
      <c r="I14" s="12">
        <f t="shared" si="1"/>
        <v>0.61639999999999995</v>
      </c>
      <c r="K14" s="12">
        <f t="shared" si="2"/>
        <v>-9.9488677867056285E-2</v>
      </c>
    </row>
    <row r="15" spans="1:11" x14ac:dyDescent="0.2">
      <c r="B15">
        <f>+'Aggregate Screens'!A10</f>
        <v>20</v>
      </c>
      <c r="C15" t="str">
        <f>+'Aggregate Screens'!B10</f>
        <v>GROUP HEALTH CENTRAL HOSPITAL</v>
      </c>
      <c r="D15" s="10">
        <f>ROUND(+'Aggregate Screens'!AR10,0)</f>
        <v>4707</v>
      </c>
      <c r="E15" s="10">
        <f>ROUND(+'Aggregate Screens'!AT10,0)</f>
        <v>326</v>
      </c>
      <c r="F15" s="12">
        <f t="shared" si="0"/>
        <v>3.9600000000000003E-2</v>
      </c>
      <c r="G15" s="10">
        <f>ROUND(+'Aggregate Screens'!AR116,0)</f>
        <v>561</v>
      </c>
      <c r="H15" s="10">
        <f>ROUND(+'Aggregate Screens'!AT116,0)</f>
        <v>326</v>
      </c>
      <c r="I15" s="12">
        <f t="shared" si="1"/>
        <v>4.7000000000000002E-3</v>
      </c>
      <c r="K15" s="12">
        <f t="shared" si="2"/>
        <v>-0.88131313131313127</v>
      </c>
    </row>
    <row r="16" spans="1:11" x14ac:dyDescent="0.2">
      <c r="B16">
        <f>+'Aggregate Screens'!A11</f>
        <v>21</v>
      </c>
      <c r="C16" t="str">
        <f>+'Aggregate Screens'!B11</f>
        <v>NEWPORT HOSPITAL AND HEALTH SERVICES</v>
      </c>
      <c r="D16" s="10">
        <f>ROUND(+'Aggregate Screens'!AR11,0)</f>
        <v>1151</v>
      </c>
      <c r="E16" s="10">
        <f>ROUND(+'Aggregate Screens'!AT11,0)</f>
        <v>74</v>
      </c>
      <c r="F16" s="12">
        <f t="shared" si="0"/>
        <v>4.2599999999999999E-2</v>
      </c>
      <c r="G16" s="10">
        <f>ROUND(+'Aggregate Screens'!AR117,0)</f>
        <v>1280</v>
      </c>
      <c r="H16" s="10">
        <f>ROUND(+'Aggregate Screens'!AT117,0)</f>
        <v>74</v>
      </c>
      <c r="I16" s="12">
        <f t="shared" si="1"/>
        <v>4.7399999999999998E-2</v>
      </c>
      <c r="K16" s="12">
        <f t="shared" si="2"/>
        <v>0.11267605633802824</v>
      </c>
    </row>
    <row r="17" spans="2:11" x14ac:dyDescent="0.2">
      <c r="B17">
        <f>+'Aggregate Screens'!A12</f>
        <v>22</v>
      </c>
      <c r="C17" t="str">
        <f>+'Aggregate Screens'!B12</f>
        <v>LOURDES MEDICAL CENTER</v>
      </c>
      <c r="D17" s="10">
        <f>ROUND(+'Aggregate Screens'!AR12,0)</f>
        <v>6775</v>
      </c>
      <c r="E17" s="10">
        <f>ROUND(+'Aggregate Screens'!AT12,0)</f>
        <v>95</v>
      </c>
      <c r="F17" s="12">
        <f t="shared" si="0"/>
        <v>0.19539999999999999</v>
      </c>
      <c r="G17" s="10">
        <f>ROUND(+'Aggregate Screens'!AR118,0)</f>
        <v>7144</v>
      </c>
      <c r="H17" s="10">
        <f>ROUND(+'Aggregate Screens'!AT118,0)</f>
        <v>95</v>
      </c>
      <c r="I17" s="12">
        <f t="shared" si="1"/>
        <v>0.20599999999999999</v>
      </c>
      <c r="K17" s="12">
        <f t="shared" si="2"/>
        <v>5.4247697031729825E-2</v>
      </c>
    </row>
    <row r="18" spans="2:11" x14ac:dyDescent="0.2">
      <c r="B18">
        <f>+'Aggregate Screens'!A13</f>
        <v>23</v>
      </c>
      <c r="C18" t="str">
        <f>+'Aggregate Screens'!B13</f>
        <v>THREE RIVERS HOSPITAL</v>
      </c>
      <c r="D18" s="10">
        <f>ROUND(+'Aggregate Screens'!AR13,0)</f>
        <v>586</v>
      </c>
      <c r="E18" s="10">
        <f>ROUND(+'Aggregate Screens'!AT13,0)</f>
        <v>43</v>
      </c>
      <c r="F18" s="12">
        <f t="shared" si="0"/>
        <v>3.73E-2</v>
      </c>
      <c r="G18" s="10">
        <f>ROUND(+'Aggregate Screens'!AR119,0)</f>
        <v>737</v>
      </c>
      <c r="H18" s="10">
        <f>ROUND(+'Aggregate Screens'!AT119,0)</f>
        <v>43</v>
      </c>
      <c r="I18" s="12">
        <f t="shared" si="1"/>
        <v>4.7E-2</v>
      </c>
      <c r="K18" s="12">
        <f t="shared" si="2"/>
        <v>0.26005361930294901</v>
      </c>
    </row>
    <row r="19" spans="2:11" x14ac:dyDescent="0.2">
      <c r="B19">
        <f>+'Aggregate Screens'!A14</f>
        <v>26</v>
      </c>
      <c r="C19" t="str">
        <f>+'Aggregate Screens'!B14</f>
        <v>PEACEHEALTH ST JOHN MEDICAL CENTER</v>
      </c>
      <c r="D19" s="10">
        <f>ROUND(+'Aggregate Screens'!AR14,0)</f>
        <v>31667</v>
      </c>
      <c r="E19" s="10">
        <f>ROUND(+'Aggregate Screens'!AT14,0)</f>
        <v>346</v>
      </c>
      <c r="F19" s="12">
        <f t="shared" si="0"/>
        <v>0.25069999999999998</v>
      </c>
      <c r="G19" s="10">
        <f>ROUND(+'Aggregate Screens'!AR120,0)</f>
        <v>29788</v>
      </c>
      <c r="H19" s="10">
        <f>ROUND(+'Aggregate Screens'!AT120,0)</f>
        <v>346</v>
      </c>
      <c r="I19" s="12">
        <f t="shared" si="1"/>
        <v>0.2359</v>
      </c>
      <c r="K19" s="12">
        <f t="shared" si="2"/>
        <v>-5.9034702832070129E-2</v>
      </c>
    </row>
    <row r="20" spans="2:11" x14ac:dyDescent="0.2">
      <c r="B20">
        <f>+'Aggregate Screens'!A15</f>
        <v>29</v>
      </c>
      <c r="C20" t="str">
        <f>+'Aggregate Screens'!B15</f>
        <v>HARBORVIEW MEDICAL CENTER</v>
      </c>
      <c r="D20" s="10">
        <f>ROUND(+'Aggregate Screens'!AR15,0)</f>
        <v>132284</v>
      </c>
      <c r="E20" s="10">
        <f>ROUND(+'Aggregate Screens'!AT15,0)</f>
        <v>413</v>
      </c>
      <c r="F20" s="12">
        <f t="shared" si="0"/>
        <v>0.87749999999999995</v>
      </c>
      <c r="G20" s="10">
        <f>ROUND(+'Aggregate Screens'!AR121,0)</f>
        <v>138214</v>
      </c>
      <c r="H20" s="10">
        <f>ROUND(+'Aggregate Screens'!AT121,0)</f>
        <v>413</v>
      </c>
      <c r="I20" s="12">
        <f t="shared" si="1"/>
        <v>0.91690000000000005</v>
      </c>
      <c r="K20" s="12">
        <f t="shared" si="2"/>
        <v>4.4900284900285081E-2</v>
      </c>
    </row>
    <row r="21" spans="2:11" x14ac:dyDescent="0.2">
      <c r="B21">
        <f>+'Aggregate Screens'!A16</f>
        <v>32</v>
      </c>
      <c r="C21" t="str">
        <f>+'Aggregate Screens'!B16</f>
        <v>ST JOSEPH MEDICAL CENTER</v>
      </c>
      <c r="D21" s="10">
        <f>ROUND(+'Aggregate Screens'!AR16,0)</f>
        <v>104528</v>
      </c>
      <c r="E21" s="10">
        <f>ROUND(+'Aggregate Screens'!AT16,0)</f>
        <v>366</v>
      </c>
      <c r="F21" s="12">
        <f t="shared" si="0"/>
        <v>0.78249999999999997</v>
      </c>
      <c r="G21" s="10">
        <f>ROUND(+'Aggregate Screens'!AR122,0)</f>
        <v>110071</v>
      </c>
      <c r="H21" s="10">
        <f>ROUND(+'Aggregate Screens'!AT122,0)</f>
        <v>366</v>
      </c>
      <c r="I21" s="12">
        <f t="shared" si="1"/>
        <v>0.82389999999999997</v>
      </c>
      <c r="K21" s="12">
        <f t="shared" si="2"/>
        <v>5.2907348242811514E-2</v>
      </c>
    </row>
    <row r="22" spans="2:11" x14ac:dyDescent="0.2">
      <c r="B22">
        <f>+'Aggregate Screens'!A17</f>
        <v>35</v>
      </c>
      <c r="C22" t="str">
        <f>+'Aggregate Screens'!B17</f>
        <v>ST ELIZABETH HOSPITAL</v>
      </c>
      <c r="D22" s="10">
        <f>ROUND(+'Aggregate Screens'!AR17,0)</f>
        <v>5351</v>
      </c>
      <c r="E22" s="10">
        <f>ROUND(+'Aggregate Screens'!AT17,0)</f>
        <v>38</v>
      </c>
      <c r="F22" s="12">
        <f t="shared" si="0"/>
        <v>0.38579999999999998</v>
      </c>
      <c r="G22" s="10">
        <f>ROUND(+'Aggregate Screens'!AR123,0)</f>
        <v>4868</v>
      </c>
      <c r="H22" s="10">
        <f>ROUND(+'Aggregate Screens'!AT123,0)</f>
        <v>38</v>
      </c>
      <c r="I22" s="12">
        <f t="shared" si="1"/>
        <v>0.35099999999999998</v>
      </c>
      <c r="K22" s="12">
        <f t="shared" si="2"/>
        <v>-9.0202177293934649E-2</v>
      </c>
    </row>
    <row r="23" spans="2:11" x14ac:dyDescent="0.2">
      <c r="B23">
        <f>+'Aggregate Screens'!A18</f>
        <v>37</v>
      </c>
      <c r="C23" t="str">
        <f>+'Aggregate Screens'!B18</f>
        <v>DEACONESS HOSPITAL</v>
      </c>
      <c r="D23" s="10">
        <f>ROUND(+'Aggregate Screens'!AR18,0)</f>
        <v>59026</v>
      </c>
      <c r="E23" s="10">
        <f>ROUND(+'Aggregate Screens'!AT18,0)</f>
        <v>388</v>
      </c>
      <c r="F23" s="12">
        <f t="shared" si="0"/>
        <v>0.4168</v>
      </c>
      <c r="G23" s="10">
        <f>ROUND(+'Aggregate Screens'!AR124,0)</f>
        <v>60937</v>
      </c>
      <c r="H23" s="10">
        <f>ROUND(+'Aggregate Screens'!AT124,0)</f>
        <v>388</v>
      </c>
      <c r="I23" s="12">
        <f t="shared" si="1"/>
        <v>0.43030000000000002</v>
      </c>
      <c r="K23" s="12">
        <f t="shared" si="2"/>
        <v>3.2389635316698584E-2</v>
      </c>
    </row>
    <row r="24" spans="2:11" x14ac:dyDescent="0.2">
      <c r="B24">
        <f>+'Aggregate Screens'!A19</f>
        <v>38</v>
      </c>
      <c r="C24" t="str">
        <f>+'Aggregate Screens'!B19</f>
        <v>OLYMPIC MEDICAL CENTER</v>
      </c>
      <c r="D24" s="10">
        <f>ROUND(+'Aggregate Screens'!AR19,0)</f>
        <v>14330</v>
      </c>
      <c r="E24" s="10">
        <f>ROUND(+'Aggregate Screens'!AT19,0)</f>
        <v>126</v>
      </c>
      <c r="F24" s="12">
        <f t="shared" si="0"/>
        <v>0.31159999999999999</v>
      </c>
      <c r="G24" s="10">
        <f>ROUND(+'Aggregate Screens'!AR125,0)</f>
        <v>14573</v>
      </c>
      <c r="H24" s="10">
        <f>ROUND(+'Aggregate Screens'!AT125,0)</f>
        <v>126</v>
      </c>
      <c r="I24" s="12">
        <f t="shared" si="1"/>
        <v>0.31690000000000002</v>
      </c>
      <c r="K24" s="12">
        <f t="shared" si="2"/>
        <v>1.7008985879332528E-2</v>
      </c>
    </row>
    <row r="25" spans="2:11" x14ac:dyDescent="0.2">
      <c r="B25">
        <f>+'Aggregate Screens'!A20</f>
        <v>39</v>
      </c>
      <c r="C25" t="str">
        <f>+'Aggregate Screens'!B20</f>
        <v>TRIOS HEALTH</v>
      </c>
      <c r="D25" s="10">
        <f>ROUND(+'Aggregate Screens'!AR20,0)</f>
        <v>17650</v>
      </c>
      <c r="E25" s="10">
        <f>ROUND(+'Aggregate Screens'!AT20,0)</f>
        <v>111</v>
      </c>
      <c r="F25" s="12">
        <f t="shared" si="0"/>
        <v>0.43559999999999999</v>
      </c>
      <c r="G25" s="10">
        <f>ROUND(+'Aggregate Screens'!AR126,0)</f>
        <v>19984</v>
      </c>
      <c r="H25" s="10">
        <f>ROUND(+'Aggregate Screens'!AT126,0)</f>
        <v>111</v>
      </c>
      <c r="I25" s="12">
        <f t="shared" si="1"/>
        <v>0.49320000000000003</v>
      </c>
      <c r="K25" s="12">
        <f t="shared" si="2"/>
        <v>0.13223140495867769</v>
      </c>
    </row>
    <row r="26" spans="2:11" x14ac:dyDescent="0.2">
      <c r="B26">
        <f>+'Aggregate Screens'!A21</f>
        <v>42</v>
      </c>
      <c r="C26" t="str">
        <f>+'Aggregate Screens'!B21</f>
        <v>SHRINE HOSPITAL SPOKANE</v>
      </c>
      <c r="D26" s="10">
        <f>ROUND(+'Aggregate Screens'!AR21,0)</f>
        <v>0</v>
      </c>
      <c r="E26" s="10">
        <f>ROUND(+'Aggregate Screens'!AT21,0)</f>
        <v>0</v>
      </c>
      <c r="F26" s="12" t="str">
        <f t="shared" si="0"/>
        <v/>
      </c>
      <c r="G26" s="10">
        <f>ROUND(+'Aggregate Screens'!AR127,0)</f>
        <v>1154</v>
      </c>
      <c r="H26" s="10">
        <f>ROUND(+'Aggregate Screens'!AT127,0)</f>
        <v>30</v>
      </c>
      <c r="I26" s="12">
        <f t="shared" si="1"/>
        <v>0.10539999999999999</v>
      </c>
      <c r="K26" s="12" t="str">
        <f t="shared" si="2"/>
        <v/>
      </c>
    </row>
    <row r="27" spans="2:11" x14ac:dyDescent="0.2">
      <c r="B27">
        <f>+'Aggregate Screens'!A22</f>
        <v>43</v>
      </c>
      <c r="C27" t="str">
        <f>+'Aggregate Screens'!B22</f>
        <v>WALLA WALLA GENERAL HOSPITAL</v>
      </c>
      <c r="D27" s="10">
        <f>ROUND(+'Aggregate Screens'!AR22,0)</f>
        <v>3657</v>
      </c>
      <c r="E27" s="10">
        <f>ROUND(+'Aggregate Screens'!AT22,0)</f>
        <v>72</v>
      </c>
      <c r="F27" s="12">
        <f t="shared" si="0"/>
        <v>0.13919999999999999</v>
      </c>
      <c r="G27" s="10">
        <f>ROUND(+'Aggregate Screens'!AR128,0)</f>
        <v>0</v>
      </c>
      <c r="H27" s="10">
        <f>ROUND(+'Aggregate Screens'!AT128,0)</f>
        <v>0</v>
      </c>
      <c r="I27" s="12" t="str">
        <f t="shared" si="1"/>
        <v/>
      </c>
      <c r="K27" s="12" t="str">
        <f t="shared" si="2"/>
        <v/>
      </c>
    </row>
    <row r="28" spans="2:11" x14ac:dyDescent="0.2">
      <c r="B28">
        <f>+'Aggregate Screens'!A23</f>
        <v>45</v>
      </c>
      <c r="C28" t="str">
        <f>+'Aggregate Screens'!B23</f>
        <v>COLUMBIA BASIN HOSPITAL</v>
      </c>
      <c r="D28" s="10">
        <f>ROUND(+'Aggregate Screens'!AR23,0)</f>
        <v>401</v>
      </c>
      <c r="E28" s="10">
        <f>ROUND(+'Aggregate Screens'!AT23,0)</f>
        <v>69</v>
      </c>
      <c r="F28" s="12">
        <f t="shared" si="0"/>
        <v>1.5900000000000001E-2</v>
      </c>
      <c r="G28" s="10">
        <f>ROUND(+'Aggregate Screens'!AR129,0)</f>
        <v>341</v>
      </c>
      <c r="H28" s="10">
        <f>ROUND(+'Aggregate Screens'!AT129,0)</f>
        <v>69</v>
      </c>
      <c r="I28" s="12">
        <f t="shared" si="1"/>
        <v>1.35E-2</v>
      </c>
      <c r="K28" s="12">
        <f t="shared" si="2"/>
        <v>-0.15094339622641517</v>
      </c>
    </row>
    <row r="29" spans="2:11" x14ac:dyDescent="0.2">
      <c r="B29">
        <f>+'Aggregate Screens'!A24</f>
        <v>46</v>
      </c>
      <c r="C29" t="str">
        <f>+'Aggregate Screens'!B24</f>
        <v>PMH MEDICAL CENTER</v>
      </c>
      <c r="D29" s="10">
        <f>ROUND(+'Aggregate Screens'!AR24,0)</f>
        <v>0</v>
      </c>
      <c r="E29" s="10">
        <f>ROUND(+'Aggregate Screens'!AT24,0)</f>
        <v>0</v>
      </c>
      <c r="F29" s="12" t="str">
        <f t="shared" si="0"/>
        <v/>
      </c>
      <c r="G29" s="10">
        <f>ROUND(+'Aggregate Screens'!AR130,0)</f>
        <v>2015</v>
      </c>
      <c r="H29" s="10">
        <f>ROUND(+'Aggregate Screens'!AT130,0)</f>
        <v>25</v>
      </c>
      <c r="I29" s="12">
        <f t="shared" si="1"/>
        <v>0.2208</v>
      </c>
      <c r="K29" s="12" t="str">
        <f t="shared" si="2"/>
        <v/>
      </c>
    </row>
    <row r="30" spans="2:11" x14ac:dyDescent="0.2">
      <c r="B30">
        <f>+'Aggregate Screens'!A25</f>
        <v>50</v>
      </c>
      <c r="C30" t="str">
        <f>+'Aggregate Screens'!B25</f>
        <v>PROVIDENCE ST MARY MEDICAL CENTER</v>
      </c>
      <c r="D30" s="10">
        <f>ROUND(+'Aggregate Screens'!AR25,0)</f>
        <v>15062</v>
      </c>
      <c r="E30" s="10">
        <f>ROUND(+'Aggregate Screens'!AT25,0)</f>
        <v>142</v>
      </c>
      <c r="F30" s="12">
        <f t="shared" si="0"/>
        <v>0.29060000000000002</v>
      </c>
      <c r="G30" s="10">
        <f>ROUND(+'Aggregate Screens'!AR131,0)</f>
        <v>15655</v>
      </c>
      <c r="H30" s="10">
        <f>ROUND(+'Aggregate Screens'!AT131,0)</f>
        <v>142</v>
      </c>
      <c r="I30" s="12">
        <f t="shared" si="1"/>
        <v>0.30199999999999999</v>
      </c>
      <c r="K30" s="12">
        <f t="shared" si="2"/>
        <v>3.9229181004817537E-2</v>
      </c>
    </row>
    <row r="31" spans="2:11" x14ac:dyDescent="0.2">
      <c r="B31">
        <f>+'Aggregate Screens'!A26</f>
        <v>54</v>
      </c>
      <c r="C31" t="str">
        <f>+'Aggregate Screens'!B26</f>
        <v>FORKS COMMUNITY HOSPITAL</v>
      </c>
      <c r="D31" s="10">
        <f>ROUND(+'Aggregate Screens'!AR26,0)</f>
        <v>858</v>
      </c>
      <c r="E31" s="10">
        <f>ROUND(+'Aggregate Screens'!AT26,0)</f>
        <v>45</v>
      </c>
      <c r="F31" s="12">
        <f t="shared" si="0"/>
        <v>5.2200000000000003E-2</v>
      </c>
      <c r="G31" s="10">
        <f>ROUND(+'Aggregate Screens'!AR132,0)</f>
        <v>926</v>
      </c>
      <c r="H31" s="10">
        <f>ROUND(+'Aggregate Screens'!AT132,0)</f>
        <v>45</v>
      </c>
      <c r="I31" s="12">
        <f t="shared" si="1"/>
        <v>5.6399999999999999E-2</v>
      </c>
      <c r="K31" s="12">
        <f t="shared" si="2"/>
        <v>8.0459770114942541E-2</v>
      </c>
    </row>
    <row r="32" spans="2:11" x14ac:dyDescent="0.2">
      <c r="B32">
        <f>+'Aggregate Screens'!A27</f>
        <v>56</v>
      </c>
      <c r="C32" t="str">
        <f>+'Aggregate Screens'!B27</f>
        <v>WILLAPA HARBOR HOSPITAL</v>
      </c>
      <c r="D32" s="10">
        <f>ROUND(+'Aggregate Screens'!AR27,0)</f>
        <v>814</v>
      </c>
      <c r="E32" s="10">
        <f>ROUND(+'Aggregate Screens'!AT27,0)</f>
        <v>26</v>
      </c>
      <c r="F32" s="12">
        <f t="shared" si="0"/>
        <v>8.5800000000000001E-2</v>
      </c>
      <c r="G32" s="10">
        <f>ROUND(+'Aggregate Screens'!AR133,0)</f>
        <v>792</v>
      </c>
      <c r="H32" s="10">
        <f>ROUND(+'Aggregate Screens'!AT133,0)</f>
        <v>26</v>
      </c>
      <c r="I32" s="12">
        <f t="shared" si="1"/>
        <v>8.3500000000000005E-2</v>
      </c>
      <c r="K32" s="12">
        <f t="shared" si="2"/>
        <v>-2.6806526806526731E-2</v>
      </c>
    </row>
    <row r="33" spans="2:11" x14ac:dyDescent="0.2">
      <c r="B33">
        <f>+'Aggregate Screens'!A28</f>
        <v>58</v>
      </c>
      <c r="C33" t="str">
        <f>+'Aggregate Screens'!B28</f>
        <v>YAKIMA VALLEY MEMORIAL HOSPITAL</v>
      </c>
      <c r="D33" s="10">
        <f>ROUND(+'Aggregate Screens'!AR28,0)</f>
        <v>44134</v>
      </c>
      <c r="E33" s="10">
        <f>ROUND(+'Aggregate Screens'!AT28,0)</f>
        <v>226</v>
      </c>
      <c r="F33" s="12">
        <f t="shared" si="0"/>
        <v>0.53500000000000003</v>
      </c>
      <c r="G33" s="10">
        <f>ROUND(+'Aggregate Screens'!AR134,0)</f>
        <v>44470</v>
      </c>
      <c r="H33" s="10">
        <f>ROUND(+'Aggregate Screens'!AT134,0)</f>
        <v>226</v>
      </c>
      <c r="I33" s="12">
        <f t="shared" si="1"/>
        <v>0.53910000000000002</v>
      </c>
      <c r="K33" s="12">
        <f t="shared" si="2"/>
        <v>7.6635514018692508E-3</v>
      </c>
    </row>
    <row r="34" spans="2:11" x14ac:dyDescent="0.2">
      <c r="B34">
        <f>+'Aggregate Screens'!A29</f>
        <v>63</v>
      </c>
      <c r="C34" t="str">
        <f>+'Aggregate Screens'!B29</f>
        <v>GRAYS HARBOR COMMUNITY HOSPITAL</v>
      </c>
      <c r="D34" s="10">
        <f>ROUND(+'Aggregate Screens'!AR29,0)</f>
        <v>11188</v>
      </c>
      <c r="E34" s="10">
        <f>ROUND(+'Aggregate Screens'!AT29,0)</f>
        <v>140</v>
      </c>
      <c r="F34" s="12">
        <f t="shared" si="0"/>
        <v>0.21890000000000001</v>
      </c>
      <c r="G34" s="10">
        <f>ROUND(+'Aggregate Screens'!AR135,0)</f>
        <v>10054</v>
      </c>
      <c r="H34" s="10">
        <f>ROUND(+'Aggregate Screens'!AT135,0)</f>
        <v>140</v>
      </c>
      <c r="I34" s="12">
        <f t="shared" si="1"/>
        <v>0.1968</v>
      </c>
      <c r="K34" s="12">
        <f t="shared" si="2"/>
        <v>-0.10095934216537239</v>
      </c>
    </row>
    <row r="35" spans="2:11" x14ac:dyDescent="0.2">
      <c r="B35">
        <f>+'Aggregate Screens'!A30</f>
        <v>78</v>
      </c>
      <c r="C35" t="str">
        <f>+'Aggregate Screens'!B30</f>
        <v>SAMARITAN HEALTHCARE</v>
      </c>
      <c r="D35" s="10">
        <f>ROUND(+'Aggregate Screens'!AR30,0)</f>
        <v>7741</v>
      </c>
      <c r="E35" s="10">
        <f>ROUND(+'Aggregate Screens'!AT30,0)</f>
        <v>50</v>
      </c>
      <c r="F35" s="12">
        <f t="shared" si="0"/>
        <v>0.42420000000000002</v>
      </c>
      <c r="G35" s="10">
        <f>ROUND(+'Aggregate Screens'!AR136,0)</f>
        <v>7407</v>
      </c>
      <c r="H35" s="10">
        <f>ROUND(+'Aggregate Screens'!AT136,0)</f>
        <v>50</v>
      </c>
      <c r="I35" s="12">
        <f t="shared" si="1"/>
        <v>0.40589999999999998</v>
      </c>
      <c r="K35" s="12">
        <f t="shared" si="2"/>
        <v>-4.3140028288543242E-2</v>
      </c>
    </row>
    <row r="36" spans="2:11" x14ac:dyDescent="0.2">
      <c r="B36">
        <f>+'Aggregate Screens'!A31</f>
        <v>79</v>
      </c>
      <c r="C36" t="str">
        <f>+'Aggregate Screens'!B31</f>
        <v>OCEAN BEACH HOSPITAL</v>
      </c>
      <c r="D36" s="10">
        <f>ROUND(+'Aggregate Screens'!AR31,0)</f>
        <v>1124</v>
      </c>
      <c r="E36" s="10">
        <f>ROUND(+'Aggregate Screens'!AT31,0)</f>
        <v>25</v>
      </c>
      <c r="F36" s="12">
        <f t="shared" si="0"/>
        <v>0.1232</v>
      </c>
      <c r="G36" s="10">
        <f>ROUND(+'Aggregate Screens'!AR137,0)</f>
        <v>874</v>
      </c>
      <c r="H36" s="10">
        <f>ROUND(+'Aggregate Screens'!AT137,0)</f>
        <v>25</v>
      </c>
      <c r="I36" s="12">
        <f t="shared" si="1"/>
        <v>9.5799999999999996E-2</v>
      </c>
      <c r="K36" s="12">
        <f t="shared" si="2"/>
        <v>-0.22240259740259749</v>
      </c>
    </row>
    <row r="37" spans="2:11" x14ac:dyDescent="0.2">
      <c r="B37">
        <f>+'Aggregate Screens'!A32</f>
        <v>80</v>
      </c>
      <c r="C37" t="str">
        <f>+'Aggregate Screens'!B32</f>
        <v>ODESSA MEMORIAL HEALTHCARE CENTER</v>
      </c>
      <c r="D37" s="10">
        <f>ROUND(+'Aggregate Screens'!AR32,0)</f>
        <v>10</v>
      </c>
      <c r="E37" s="10">
        <f>ROUND(+'Aggregate Screens'!AT32,0)</f>
        <v>25</v>
      </c>
      <c r="F37" s="12">
        <f t="shared" si="0"/>
        <v>1.1000000000000001E-3</v>
      </c>
      <c r="G37" s="10">
        <f>ROUND(+'Aggregate Screens'!AR138,0)</f>
        <v>40</v>
      </c>
      <c r="H37" s="10">
        <f>ROUND(+'Aggregate Screens'!AT138,0)</f>
        <v>25</v>
      </c>
      <c r="I37" s="12">
        <f t="shared" si="1"/>
        <v>4.4000000000000003E-3</v>
      </c>
      <c r="K37" s="12">
        <f t="shared" si="2"/>
        <v>3</v>
      </c>
    </row>
    <row r="38" spans="2:11" x14ac:dyDescent="0.2">
      <c r="B38">
        <f>+'Aggregate Screens'!A33</f>
        <v>81</v>
      </c>
      <c r="C38" t="str">
        <f>+'Aggregate Screens'!B33</f>
        <v>MULTICARE GOOD SAMARITAN</v>
      </c>
      <c r="D38" s="10">
        <f>ROUND(+'Aggregate Screens'!AR33,0)</f>
        <v>71821</v>
      </c>
      <c r="E38" s="10">
        <f>ROUND(+'Aggregate Screens'!AT33,0)</f>
        <v>286</v>
      </c>
      <c r="F38" s="12">
        <f t="shared" si="0"/>
        <v>0.68799999999999994</v>
      </c>
      <c r="G38" s="10">
        <f>ROUND(+'Aggregate Screens'!AR139,0)</f>
        <v>97412</v>
      </c>
      <c r="H38" s="10">
        <f>ROUND(+'Aggregate Screens'!AT139,0)</f>
        <v>286</v>
      </c>
      <c r="I38" s="12">
        <f t="shared" si="1"/>
        <v>0.93320000000000003</v>
      </c>
      <c r="K38" s="12">
        <f t="shared" si="2"/>
        <v>0.35639534883720936</v>
      </c>
    </row>
    <row r="39" spans="2:11" x14ac:dyDescent="0.2">
      <c r="B39">
        <f>+'Aggregate Screens'!A34</f>
        <v>82</v>
      </c>
      <c r="C39" t="str">
        <f>+'Aggregate Screens'!B34</f>
        <v>GARFIELD COUNTY MEMORIAL HOSPITAL</v>
      </c>
      <c r="D39" s="10">
        <f>ROUND(+'Aggregate Screens'!AR34,0)</f>
        <v>71</v>
      </c>
      <c r="E39" s="10">
        <f>ROUND(+'Aggregate Screens'!AT34,0)</f>
        <v>45</v>
      </c>
      <c r="F39" s="12">
        <f t="shared" si="0"/>
        <v>4.3E-3</v>
      </c>
      <c r="G39" s="10">
        <f>ROUND(+'Aggregate Screens'!AR140,0)</f>
        <v>0</v>
      </c>
      <c r="H39" s="10">
        <f>ROUND(+'Aggregate Screens'!AT140,0)</f>
        <v>0</v>
      </c>
      <c r="I39" s="12" t="str">
        <f t="shared" si="1"/>
        <v/>
      </c>
      <c r="K39" s="12" t="str">
        <f t="shared" si="2"/>
        <v/>
      </c>
    </row>
    <row r="40" spans="2:11" x14ac:dyDescent="0.2">
      <c r="B40">
        <f>+'Aggregate Screens'!A35</f>
        <v>84</v>
      </c>
      <c r="C40" t="str">
        <f>+'Aggregate Screens'!B35</f>
        <v>PROVIDENCE REGIONAL MEDICAL CENTER EVERETT</v>
      </c>
      <c r="D40" s="10">
        <f>ROUND(+'Aggregate Screens'!AR35,0)</f>
        <v>126806</v>
      </c>
      <c r="E40" s="10">
        <f>ROUND(+'Aggregate Screens'!AT35,0)</f>
        <v>501</v>
      </c>
      <c r="F40" s="12">
        <f t="shared" si="0"/>
        <v>0.69340000000000002</v>
      </c>
      <c r="G40" s="10">
        <f>ROUND(+'Aggregate Screens'!AR141,0)</f>
        <v>135564</v>
      </c>
      <c r="H40" s="10">
        <f>ROUND(+'Aggregate Screens'!AT141,0)</f>
        <v>501</v>
      </c>
      <c r="I40" s="12">
        <f t="shared" si="1"/>
        <v>0.74129999999999996</v>
      </c>
      <c r="K40" s="12">
        <f t="shared" si="2"/>
        <v>6.9079896163830368E-2</v>
      </c>
    </row>
    <row r="41" spans="2:11" x14ac:dyDescent="0.2">
      <c r="B41">
        <f>+'Aggregate Screens'!A36</f>
        <v>85</v>
      </c>
      <c r="C41" t="str">
        <f>+'Aggregate Screens'!B36</f>
        <v>JEFFERSON HEALTHCARE</v>
      </c>
      <c r="D41" s="10">
        <f>ROUND(+'Aggregate Screens'!AR36,0)</f>
        <v>3667</v>
      </c>
      <c r="E41" s="10">
        <f>ROUND(+'Aggregate Screens'!AT36,0)</f>
        <v>42</v>
      </c>
      <c r="F41" s="12">
        <f t="shared" si="0"/>
        <v>0.2392</v>
      </c>
      <c r="G41" s="10">
        <f>ROUND(+'Aggregate Screens'!AR142,0)</f>
        <v>4205</v>
      </c>
      <c r="H41" s="10">
        <f>ROUND(+'Aggregate Screens'!AT142,0)</f>
        <v>42</v>
      </c>
      <c r="I41" s="12">
        <f t="shared" si="1"/>
        <v>0.27429999999999999</v>
      </c>
      <c r="K41" s="12">
        <f t="shared" si="2"/>
        <v>0.14673913043478248</v>
      </c>
    </row>
    <row r="42" spans="2:11" x14ac:dyDescent="0.2">
      <c r="B42">
        <f>+'Aggregate Screens'!A37</f>
        <v>96</v>
      </c>
      <c r="C42" t="str">
        <f>+'Aggregate Screens'!B37</f>
        <v>SKYLINE HOSPITAL</v>
      </c>
      <c r="D42" s="10">
        <f>ROUND(+'Aggregate Screens'!AR37,0)</f>
        <v>753</v>
      </c>
      <c r="E42" s="10">
        <f>ROUND(+'Aggregate Screens'!AT37,0)</f>
        <v>32</v>
      </c>
      <c r="F42" s="12">
        <f t="shared" si="0"/>
        <v>6.4500000000000002E-2</v>
      </c>
      <c r="G42" s="10">
        <f>ROUND(+'Aggregate Screens'!AR143,0)</f>
        <v>830</v>
      </c>
      <c r="H42" s="10">
        <f>ROUND(+'Aggregate Screens'!AT143,0)</f>
        <v>32</v>
      </c>
      <c r="I42" s="12">
        <f t="shared" si="1"/>
        <v>7.1099999999999997E-2</v>
      </c>
      <c r="K42" s="12">
        <f t="shared" si="2"/>
        <v>0.10232558139534875</v>
      </c>
    </row>
    <row r="43" spans="2:11" x14ac:dyDescent="0.2">
      <c r="B43">
        <f>+'Aggregate Screens'!A38</f>
        <v>102</v>
      </c>
      <c r="C43" t="str">
        <f>+'Aggregate Screens'!B38</f>
        <v>YAKIMA REGIONAL MEDICAL AND CARDIAC CENTER</v>
      </c>
      <c r="D43" s="10">
        <f>ROUND(+'Aggregate Screens'!AR38,0)</f>
        <v>20546</v>
      </c>
      <c r="E43" s="10">
        <f>ROUND(+'Aggregate Screens'!AT38,0)</f>
        <v>214</v>
      </c>
      <c r="F43" s="12">
        <f t="shared" si="0"/>
        <v>0.26300000000000001</v>
      </c>
      <c r="G43" s="10">
        <f>ROUND(+'Aggregate Screens'!AR144,0)</f>
        <v>21133</v>
      </c>
      <c r="H43" s="10">
        <f>ROUND(+'Aggregate Screens'!AT144,0)</f>
        <v>214</v>
      </c>
      <c r="I43" s="12">
        <f t="shared" si="1"/>
        <v>0.27060000000000001</v>
      </c>
      <c r="K43" s="12">
        <f t="shared" si="2"/>
        <v>2.8897338403041761E-2</v>
      </c>
    </row>
    <row r="44" spans="2:11" x14ac:dyDescent="0.2">
      <c r="B44">
        <f>+'Aggregate Screens'!A39</f>
        <v>104</v>
      </c>
      <c r="C44" t="str">
        <f>+'Aggregate Screens'!B39</f>
        <v>VALLEY GENERAL HOSPITAL</v>
      </c>
      <c r="D44" s="10">
        <f>ROUND(+'Aggregate Screens'!AR39,0)</f>
        <v>0</v>
      </c>
      <c r="E44" s="10">
        <f>ROUND(+'Aggregate Screens'!AT39,0)</f>
        <v>0</v>
      </c>
      <c r="F44" s="12" t="str">
        <f t="shared" si="0"/>
        <v/>
      </c>
      <c r="G44" s="10">
        <f>ROUND(+'Aggregate Screens'!AR145,0)</f>
        <v>10105</v>
      </c>
      <c r="H44" s="10">
        <f>ROUND(+'Aggregate Screens'!AT145,0)</f>
        <v>112</v>
      </c>
      <c r="I44" s="12">
        <f t="shared" si="1"/>
        <v>0.2472</v>
      </c>
      <c r="K44" s="12" t="str">
        <f t="shared" si="2"/>
        <v/>
      </c>
    </row>
    <row r="45" spans="2:11" x14ac:dyDescent="0.2">
      <c r="B45">
        <f>+'Aggregate Screens'!A40</f>
        <v>106</v>
      </c>
      <c r="C45" t="str">
        <f>+'Aggregate Screens'!B40</f>
        <v>CASCADE VALLEY HOSPITAL</v>
      </c>
      <c r="D45" s="10">
        <f>ROUND(+'Aggregate Screens'!AR40,0)</f>
        <v>5047</v>
      </c>
      <c r="E45" s="10">
        <f>ROUND(+'Aggregate Screens'!AT40,0)</f>
        <v>48</v>
      </c>
      <c r="F45" s="12">
        <f t="shared" si="0"/>
        <v>0.28810000000000002</v>
      </c>
      <c r="G45" s="10">
        <f>ROUND(+'Aggregate Screens'!AR146,0)</f>
        <v>5112</v>
      </c>
      <c r="H45" s="10">
        <f>ROUND(+'Aggregate Screens'!AT146,0)</f>
        <v>48</v>
      </c>
      <c r="I45" s="12">
        <f t="shared" si="1"/>
        <v>0.2918</v>
      </c>
      <c r="K45" s="12">
        <f t="shared" si="2"/>
        <v>1.2842762929538232E-2</v>
      </c>
    </row>
    <row r="46" spans="2:11" x14ac:dyDescent="0.2">
      <c r="B46">
        <f>+'Aggregate Screens'!A41</f>
        <v>107</v>
      </c>
      <c r="C46" t="str">
        <f>+'Aggregate Screens'!B41</f>
        <v>NORTH VALLEY HOSPITAL</v>
      </c>
      <c r="D46" s="10">
        <f>ROUND(+'Aggregate Screens'!AR41,0)</f>
        <v>1065</v>
      </c>
      <c r="E46" s="10">
        <f>ROUND(+'Aggregate Screens'!AT41,0)</f>
        <v>67</v>
      </c>
      <c r="F46" s="12">
        <f t="shared" si="0"/>
        <v>4.3499999999999997E-2</v>
      </c>
      <c r="G46" s="10">
        <f>ROUND(+'Aggregate Screens'!AR147,0)</f>
        <v>1026</v>
      </c>
      <c r="H46" s="10">
        <f>ROUND(+'Aggregate Screens'!AT147,0)</f>
        <v>67</v>
      </c>
      <c r="I46" s="12">
        <f t="shared" si="1"/>
        <v>4.2000000000000003E-2</v>
      </c>
      <c r="K46" s="12">
        <f t="shared" si="2"/>
        <v>-3.4482758620689502E-2</v>
      </c>
    </row>
    <row r="47" spans="2:11" x14ac:dyDescent="0.2">
      <c r="B47">
        <f>+'Aggregate Screens'!A42</f>
        <v>108</v>
      </c>
      <c r="C47" t="str">
        <f>+'Aggregate Screens'!B42</f>
        <v>TRI-STATE MEMORIAL HOSPITAL</v>
      </c>
      <c r="D47" s="10">
        <f>ROUND(+'Aggregate Screens'!AR42,0)</f>
        <v>4162</v>
      </c>
      <c r="E47" s="10">
        <f>ROUND(+'Aggregate Screens'!AT42,0)</f>
        <v>61</v>
      </c>
      <c r="F47" s="12">
        <f t="shared" si="0"/>
        <v>0.18690000000000001</v>
      </c>
      <c r="G47" s="10">
        <f>ROUND(+'Aggregate Screens'!AR148,0)</f>
        <v>3864</v>
      </c>
      <c r="H47" s="10">
        <f>ROUND(+'Aggregate Screens'!AT148,0)</f>
        <v>62</v>
      </c>
      <c r="I47" s="12">
        <f t="shared" si="1"/>
        <v>0.17069999999999999</v>
      </c>
      <c r="K47" s="12">
        <f t="shared" si="2"/>
        <v>-8.6677367576244113E-2</v>
      </c>
    </row>
    <row r="48" spans="2:11" x14ac:dyDescent="0.2">
      <c r="B48">
        <f>+'Aggregate Screens'!A43</f>
        <v>111</v>
      </c>
      <c r="C48" t="str">
        <f>+'Aggregate Screens'!B43</f>
        <v>EAST ADAMS RURAL HEALTHCARE</v>
      </c>
      <c r="D48" s="10">
        <f>ROUND(+'Aggregate Screens'!AR43,0)</f>
        <v>89</v>
      </c>
      <c r="E48" s="10">
        <f>ROUND(+'Aggregate Screens'!AT43,0)</f>
        <v>20</v>
      </c>
      <c r="F48" s="12">
        <f t="shared" si="0"/>
        <v>1.2200000000000001E-2</v>
      </c>
      <c r="G48" s="10">
        <f>ROUND(+'Aggregate Screens'!AR149,0)</f>
        <v>77</v>
      </c>
      <c r="H48" s="10">
        <f>ROUND(+'Aggregate Screens'!AT149,0)</f>
        <v>70</v>
      </c>
      <c r="I48" s="12">
        <f t="shared" si="1"/>
        <v>3.0000000000000001E-3</v>
      </c>
      <c r="K48" s="12">
        <f t="shared" si="2"/>
        <v>-0.75409836065573765</v>
      </c>
    </row>
    <row r="49" spans="2:11" x14ac:dyDescent="0.2">
      <c r="B49">
        <f>+'Aggregate Screens'!A44</f>
        <v>125</v>
      </c>
      <c r="C49" t="str">
        <f>+'Aggregate Screens'!B44</f>
        <v>OTHELLO COMMUNITY HOSPITAL</v>
      </c>
      <c r="D49" s="10">
        <f>ROUND(+'Aggregate Screens'!AR44,0)</f>
        <v>0</v>
      </c>
      <c r="E49" s="10">
        <f>ROUND(+'Aggregate Screens'!AT44,0)</f>
        <v>0</v>
      </c>
      <c r="F49" s="12" t="str">
        <f t="shared" si="0"/>
        <v/>
      </c>
      <c r="G49" s="10">
        <f>ROUND(+'Aggregate Screens'!AR150,0)</f>
        <v>0</v>
      </c>
      <c r="H49" s="10">
        <f>ROUND(+'Aggregate Screens'!AT150,0)</f>
        <v>0</v>
      </c>
      <c r="I49" s="12" t="str">
        <f t="shared" si="1"/>
        <v/>
      </c>
      <c r="K49" s="12" t="str">
        <f t="shared" si="2"/>
        <v/>
      </c>
    </row>
    <row r="50" spans="2:11" x14ac:dyDescent="0.2">
      <c r="B50">
        <f>+'Aggregate Screens'!A45</f>
        <v>126</v>
      </c>
      <c r="C50" t="str">
        <f>+'Aggregate Screens'!B45</f>
        <v>HIGHLINE MEDICAL CENTER</v>
      </c>
      <c r="D50" s="10">
        <f>ROUND(+'Aggregate Screens'!AR45,0)</f>
        <v>39806</v>
      </c>
      <c r="E50" s="10">
        <f>ROUND(+'Aggregate Screens'!AT45,0)</f>
        <v>269</v>
      </c>
      <c r="F50" s="12">
        <f t="shared" si="0"/>
        <v>0.40539999999999998</v>
      </c>
      <c r="G50" s="10">
        <f>ROUND(+'Aggregate Screens'!AR151,0)</f>
        <v>32221</v>
      </c>
      <c r="H50" s="10">
        <f>ROUND(+'Aggregate Screens'!AT151,0)</f>
        <v>128</v>
      </c>
      <c r="I50" s="12">
        <f t="shared" si="1"/>
        <v>0.68969999999999998</v>
      </c>
      <c r="K50" s="12">
        <f t="shared" si="2"/>
        <v>0.70128268376911684</v>
      </c>
    </row>
    <row r="51" spans="2:11" x14ac:dyDescent="0.2">
      <c r="B51">
        <f>+'Aggregate Screens'!A46</f>
        <v>128</v>
      </c>
      <c r="C51" t="str">
        <f>+'Aggregate Screens'!B46</f>
        <v>UNIVERSITY OF WASHINGTON MEDICAL CENTER</v>
      </c>
      <c r="D51" s="10">
        <f>ROUND(+'Aggregate Screens'!AR46,0)</f>
        <v>124513</v>
      </c>
      <c r="E51" s="10">
        <f>ROUND(+'Aggregate Screens'!AT46,0)</f>
        <v>450</v>
      </c>
      <c r="F51" s="12">
        <f t="shared" si="0"/>
        <v>0.7581</v>
      </c>
      <c r="G51" s="10">
        <f>ROUND(+'Aggregate Screens'!AR152,0)</f>
        <v>126239</v>
      </c>
      <c r="H51" s="10">
        <f>ROUND(+'Aggregate Screens'!AT152,0)</f>
        <v>450</v>
      </c>
      <c r="I51" s="12">
        <f t="shared" si="1"/>
        <v>0.76859999999999995</v>
      </c>
      <c r="K51" s="12">
        <f t="shared" si="2"/>
        <v>1.3850415512465242E-2</v>
      </c>
    </row>
    <row r="52" spans="2:11" x14ac:dyDescent="0.2">
      <c r="B52">
        <f>+'Aggregate Screens'!A47</f>
        <v>129</v>
      </c>
      <c r="C52" t="str">
        <f>+'Aggregate Screens'!B47</f>
        <v>QUINCY VALLEY MEDICAL CENTER</v>
      </c>
      <c r="D52" s="10">
        <f>ROUND(+'Aggregate Screens'!AR47,0)</f>
        <v>0</v>
      </c>
      <c r="E52" s="10">
        <f>ROUND(+'Aggregate Screens'!AT47,0)</f>
        <v>0</v>
      </c>
      <c r="F52" s="12" t="str">
        <f t="shared" si="0"/>
        <v/>
      </c>
      <c r="G52" s="10">
        <f>ROUND(+'Aggregate Screens'!AR153,0)</f>
        <v>141</v>
      </c>
      <c r="H52" s="10">
        <f>ROUND(+'Aggregate Screens'!AT153,0)</f>
        <v>25</v>
      </c>
      <c r="I52" s="12">
        <f t="shared" si="1"/>
        <v>1.55E-2</v>
      </c>
      <c r="K52" s="12" t="str">
        <f t="shared" si="2"/>
        <v/>
      </c>
    </row>
    <row r="53" spans="2:11" x14ac:dyDescent="0.2">
      <c r="B53">
        <f>+'Aggregate Screens'!A48</f>
        <v>130</v>
      </c>
      <c r="C53" t="str">
        <f>+'Aggregate Screens'!B48</f>
        <v>UW MEDICINE/NORTHWEST HOSPITAL</v>
      </c>
      <c r="D53" s="10">
        <f>ROUND(+'Aggregate Screens'!AR48,0)</f>
        <v>44189</v>
      </c>
      <c r="E53" s="10">
        <f>ROUND(+'Aggregate Screens'!AT48,0)</f>
        <v>281</v>
      </c>
      <c r="F53" s="12">
        <f t="shared" si="0"/>
        <v>0.43080000000000002</v>
      </c>
      <c r="G53" s="10">
        <f>ROUND(+'Aggregate Screens'!AR154,0)</f>
        <v>47143</v>
      </c>
      <c r="H53" s="10">
        <f>ROUND(+'Aggregate Screens'!AT154,0)</f>
        <v>281</v>
      </c>
      <c r="I53" s="12">
        <f t="shared" si="1"/>
        <v>0.45960000000000001</v>
      </c>
      <c r="K53" s="12">
        <f t="shared" si="2"/>
        <v>6.6852367688022163E-2</v>
      </c>
    </row>
    <row r="54" spans="2:11" x14ac:dyDescent="0.2">
      <c r="B54">
        <f>+'Aggregate Screens'!A49</f>
        <v>131</v>
      </c>
      <c r="C54" t="str">
        <f>+'Aggregate Screens'!B49</f>
        <v>OVERLAKE HOSPITAL MEDICAL CENTER</v>
      </c>
      <c r="D54" s="10">
        <f>ROUND(+'Aggregate Screens'!AR49,0)</f>
        <v>62005</v>
      </c>
      <c r="E54" s="10">
        <f>ROUND(+'Aggregate Screens'!AT49,0)</f>
        <v>349</v>
      </c>
      <c r="F54" s="12">
        <f t="shared" si="0"/>
        <v>0.48680000000000001</v>
      </c>
      <c r="G54" s="10">
        <f>ROUND(+'Aggregate Screens'!AR155,0)</f>
        <v>62851</v>
      </c>
      <c r="H54" s="10">
        <f>ROUND(+'Aggregate Screens'!AT155,0)</f>
        <v>349</v>
      </c>
      <c r="I54" s="12">
        <f t="shared" si="1"/>
        <v>0.49340000000000001</v>
      </c>
      <c r="K54" s="12">
        <f t="shared" si="2"/>
        <v>1.3557929334429009E-2</v>
      </c>
    </row>
    <row r="55" spans="2:11" x14ac:dyDescent="0.2">
      <c r="B55">
        <f>+'Aggregate Screens'!A50</f>
        <v>132</v>
      </c>
      <c r="C55" t="str">
        <f>+'Aggregate Screens'!B50</f>
        <v>ST CLARE HOSPITAL</v>
      </c>
      <c r="D55" s="10">
        <f>ROUND(+'Aggregate Screens'!AR50,0)</f>
        <v>28703</v>
      </c>
      <c r="E55" s="10">
        <f>ROUND(+'Aggregate Screens'!AT50,0)</f>
        <v>106</v>
      </c>
      <c r="F55" s="12">
        <f t="shared" si="0"/>
        <v>0.7419</v>
      </c>
      <c r="G55" s="10">
        <f>ROUND(+'Aggregate Screens'!AR156,0)</f>
        <v>29048</v>
      </c>
      <c r="H55" s="10">
        <f>ROUND(+'Aggregate Screens'!AT156,0)</f>
        <v>106</v>
      </c>
      <c r="I55" s="12">
        <f t="shared" si="1"/>
        <v>0.75080000000000002</v>
      </c>
      <c r="K55" s="12">
        <f t="shared" si="2"/>
        <v>1.1996225906456326E-2</v>
      </c>
    </row>
    <row r="56" spans="2:11" x14ac:dyDescent="0.2">
      <c r="B56">
        <f>+'Aggregate Screens'!A51</f>
        <v>134</v>
      </c>
      <c r="C56" t="str">
        <f>+'Aggregate Screens'!B51</f>
        <v>ISLAND HOSPITAL</v>
      </c>
      <c r="D56" s="10">
        <f>ROUND(+'Aggregate Screens'!AR51,0)</f>
        <v>9826</v>
      </c>
      <c r="E56" s="10">
        <f>ROUND(+'Aggregate Screens'!AT51,0)</f>
        <v>43</v>
      </c>
      <c r="F56" s="12">
        <f t="shared" si="0"/>
        <v>0.62609999999999999</v>
      </c>
      <c r="G56" s="10">
        <f>ROUND(+'Aggregate Screens'!AR157,0)</f>
        <v>10155</v>
      </c>
      <c r="H56" s="10">
        <f>ROUND(+'Aggregate Screens'!AT157,0)</f>
        <v>43</v>
      </c>
      <c r="I56" s="12">
        <f t="shared" si="1"/>
        <v>0.64700000000000002</v>
      </c>
      <c r="K56" s="12">
        <f t="shared" si="2"/>
        <v>3.3381249001756874E-2</v>
      </c>
    </row>
    <row r="57" spans="2:11" x14ac:dyDescent="0.2">
      <c r="B57">
        <f>+'Aggregate Screens'!A52</f>
        <v>137</v>
      </c>
      <c r="C57" t="str">
        <f>+'Aggregate Screens'!B52</f>
        <v>LINCOLN HOSPITAL</v>
      </c>
      <c r="D57" s="10">
        <f>ROUND(+'Aggregate Screens'!AR52,0)</f>
        <v>1231</v>
      </c>
      <c r="E57" s="10">
        <f>ROUND(+'Aggregate Screens'!AT52,0)</f>
        <v>60</v>
      </c>
      <c r="F57" s="12">
        <f t="shared" si="0"/>
        <v>5.62E-2</v>
      </c>
      <c r="G57" s="10">
        <f>ROUND(+'Aggregate Screens'!AR158,0)</f>
        <v>981</v>
      </c>
      <c r="H57" s="10">
        <f>ROUND(+'Aggregate Screens'!AT158,0)</f>
        <v>25</v>
      </c>
      <c r="I57" s="12">
        <f t="shared" si="1"/>
        <v>0.1075</v>
      </c>
      <c r="K57" s="12">
        <f t="shared" si="2"/>
        <v>0.91281138790035588</v>
      </c>
    </row>
    <row r="58" spans="2:11" x14ac:dyDescent="0.2">
      <c r="B58">
        <f>+'Aggregate Screens'!A53</f>
        <v>138</v>
      </c>
      <c r="C58" t="str">
        <f>+'Aggregate Screens'!B53</f>
        <v>SWEDISH EDMONDS</v>
      </c>
      <c r="D58" s="10">
        <f>ROUND(+'Aggregate Screens'!AR53,0)</f>
        <v>37410</v>
      </c>
      <c r="E58" s="10">
        <f>ROUND(+'Aggregate Screens'!AT53,0)</f>
        <v>217</v>
      </c>
      <c r="F58" s="12">
        <f t="shared" si="0"/>
        <v>0.4723</v>
      </c>
      <c r="G58" s="10">
        <f>ROUND(+'Aggregate Screens'!AR159,0)</f>
        <v>42210</v>
      </c>
      <c r="H58" s="10">
        <f>ROUND(+'Aggregate Screens'!AT159,0)</f>
        <v>217</v>
      </c>
      <c r="I58" s="12">
        <f t="shared" si="1"/>
        <v>0.53290000000000004</v>
      </c>
      <c r="K58" s="12">
        <f t="shared" si="2"/>
        <v>0.12830827863645999</v>
      </c>
    </row>
    <row r="59" spans="2:11" x14ac:dyDescent="0.2">
      <c r="B59">
        <f>+'Aggregate Screens'!A54</f>
        <v>139</v>
      </c>
      <c r="C59" t="str">
        <f>+'Aggregate Screens'!B54</f>
        <v>PROVIDENCE HOLY FAMILY HOSPITAL</v>
      </c>
      <c r="D59" s="10">
        <f>ROUND(+'Aggregate Screens'!AR54,0)</f>
        <v>35195</v>
      </c>
      <c r="E59" s="10">
        <f>ROUND(+'Aggregate Screens'!AT54,0)</f>
        <v>272</v>
      </c>
      <c r="F59" s="12">
        <f t="shared" si="0"/>
        <v>0.35449999999999998</v>
      </c>
      <c r="G59" s="10">
        <f>ROUND(+'Aggregate Screens'!AR160,0)</f>
        <v>36474</v>
      </c>
      <c r="H59" s="10">
        <f>ROUND(+'Aggregate Screens'!AT160,0)</f>
        <v>272</v>
      </c>
      <c r="I59" s="12">
        <f t="shared" si="1"/>
        <v>0.3674</v>
      </c>
      <c r="K59" s="12">
        <f t="shared" si="2"/>
        <v>3.6389280677009861E-2</v>
      </c>
    </row>
    <row r="60" spans="2:11" x14ac:dyDescent="0.2">
      <c r="B60">
        <f>+'Aggregate Screens'!A55</f>
        <v>140</v>
      </c>
      <c r="C60" t="str">
        <f>+'Aggregate Screens'!B55</f>
        <v>KITTITAS VALLEY HEALTHCARE</v>
      </c>
      <c r="D60" s="10">
        <f>ROUND(+'Aggregate Screens'!AR55,0)</f>
        <v>4146</v>
      </c>
      <c r="E60" s="10">
        <f>ROUND(+'Aggregate Screens'!AT55,0)</f>
        <v>50</v>
      </c>
      <c r="F60" s="12">
        <f t="shared" si="0"/>
        <v>0.22720000000000001</v>
      </c>
      <c r="G60" s="10">
        <f>ROUND(+'Aggregate Screens'!AR161,0)</f>
        <v>3381</v>
      </c>
      <c r="H60" s="10">
        <f>ROUND(+'Aggregate Screens'!AT161,0)</f>
        <v>50</v>
      </c>
      <c r="I60" s="12">
        <f t="shared" si="1"/>
        <v>0.18529999999999999</v>
      </c>
      <c r="K60" s="12">
        <f t="shared" si="2"/>
        <v>-0.18441901408450712</v>
      </c>
    </row>
    <row r="61" spans="2:11" x14ac:dyDescent="0.2">
      <c r="B61">
        <f>+'Aggregate Screens'!A56</f>
        <v>141</v>
      </c>
      <c r="C61" t="str">
        <f>+'Aggregate Screens'!B56</f>
        <v>DAYTON GENERAL HOSPITAL</v>
      </c>
      <c r="D61" s="10">
        <f>ROUND(+'Aggregate Screens'!AR56,0)</f>
        <v>0</v>
      </c>
      <c r="E61" s="10">
        <f>ROUND(+'Aggregate Screens'!AT56,0)</f>
        <v>0</v>
      </c>
      <c r="F61" s="12" t="str">
        <f t="shared" si="0"/>
        <v/>
      </c>
      <c r="G61" s="10">
        <f>ROUND(+'Aggregate Screens'!AR162,0)</f>
        <v>216</v>
      </c>
      <c r="H61" s="10">
        <f>ROUND(+'Aggregate Screens'!AT162,0)</f>
        <v>59</v>
      </c>
      <c r="I61" s="12">
        <f t="shared" si="1"/>
        <v>0.01</v>
      </c>
      <c r="K61" s="12" t="str">
        <f t="shared" si="2"/>
        <v/>
      </c>
    </row>
    <row r="62" spans="2:11" x14ac:dyDescent="0.2">
      <c r="B62">
        <f>+'Aggregate Screens'!A57</f>
        <v>142</v>
      </c>
      <c r="C62" t="str">
        <f>+'Aggregate Screens'!B57</f>
        <v>HARRISON MEDICAL CENTER</v>
      </c>
      <c r="D62" s="10">
        <f>ROUND(+'Aggregate Screens'!AR57,0)</f>
        <v>56173</v>
      </c>
      <c r="E62" s="10">
        <f>ROUND(+'Aggregate Screens'!AT57,0)</f>
        <v>297</v>
      </c>
      <c r="F62" s="12">
        <f t="shared" si="0"/>
        <v>0.51819999999999999</v>
      </c>
      <c r="G62" s="10">
        <f>ROUND(+'Aggregate Screens'!AR163,0)</f>
        <v>55669</v>
      </c>
      <c r="H62" s="10">
        <f>ROUND(+'Aggregate Screens'!AT163,0)</f>
        <v>347</v>
      </c>
      <c r="I62" s="12">
        <f t="shared" si="1"/>
        <v>0.4395</v>
      </c>
      <c r="K62" s="12">
        <f t="shared" si="2"/>
        <v>-0.15187186414511766</v>
      </c>
    </row>
    <row r="63" spans="2:11" x14ac:dyDescent="0.2">
      <c r="B63">
        <f>+'Aggregate Screens'!A58</f>
        <v>145</v>
      </c>
      <c r="C63" t="str">
        <f>+'Aggregate Screens'!B58</f>
        <v>PEACEHEALTH ST JOSEPH HOSPITAL</v>
      </c>
      <c r="D63" s="10">
        <f>ROUND(+'Aggregate Screens'!AR58,0)</f>
        <v>60072</v>
      </c>
      <c r="E63" s="10">
        <f>ROUND(+'Aggregate Screens'!AT58,0)</f>
        <v>253</v>
      </c>
      <c r="F63" s="12">
        <f t="shared" si="0"/>
        <v>0.65049999999999997</v>
      </c>
      <c r="G63" s="10">
        <f>ROUND(+'Aggregate Screens'!AR164,0)</f>
        <v>63576</v>
      </c>
      <c r="H63" s="10">
        <f>ROUND(+'Aggregate Screens'!AT164,0)</f>
        <v>253</v>
      </c>
      <c r="I63" s="12">
        <f t="shared" si="1"/>
        <v>0.6885</v>
      </c>
      <c r="K63" s="12">
        <f t="shared" si="2"/>
        <v>5.8416602613374335E-2</v>
      </c>
    </row>
    <row r="64" spans="2:11" x14ac:dyDescent="0.2">
      <c r="B64">
        <f>+'Aggregate Screens'!A59</f>
        <v>147</v>
      </c>
      <c r="C64" t="str">
        <f>+'Aggregate Screens'!B59</f>
        <v>MID VALLEY HOSPITAL</v>
      </c>
      <c r="D64" s="10">
        <f>ROUND(+'Aggregate Screens'!AR59,0)</f>
        <v>2425</v>
      </c>
      <c r="E64" s="10">
        <f>ROUND(+'Aggregate Screens'!AT59,0)</f>
        <v>44</v>
      </c>
      <c r="F64" s="12">
        <f t="shared" si="0"/>
        <v>0.151</v>
      </c>
      <c r="G64" s="10">
        <f>ROUND(+'Aggregate Screens'!AR165,0)</f>
        <v>2529</v>
      </c>
      <c r="H64" s="10">
        <f>ROUND(+'Aggregate Screens'!AT165,0)</f>
        <v>44</v>
      </c>
      <c r="I64" s="12">
        <f t="shared" si="1"/>
        <v>0.1575</v>
      </c>
      <c r="K64" s="12">
        <f t="shared" si="2"/>
        <v>4.3046357615894149E-2</v>
      </c>
    </row>
    <row r="65" spans="2:11" x14ac:dyDescent="0.2">
      <c r="B65">
        <f>+'Aggregate Screens'!A60</f>
        <v>148</v>
      </c>
      <c r="C65" t="str">
        <f>+'Aggregate Screens'!B60</f>
        <v>KINDRED HOSPITAL SEATTLE - NORTHGATE</v>
      </c>
      <c r="D65" s="10">
        <f>ROUND(+'Aggregate Screens'!AR60,0)</f>
        <v>18644</v>
      </c>
      <c r="E65" s="10">
        <f>ROUND(+'Aggregate Screens'!AT60,0)</f>
        <v>80</v>
      </c>
      <c r="F65" s="12">
        <f t="shared" si="0"/>
        <v>0.63849999999999996</v>
      </c>
      <c r="G65" s="10">
        <f>ROUND(+'Aggregate Screens'!AR166,0)</f>
        <v>22038</v>
      </c>
      <c r="H65" s="10">
        <f>ROUND(+'Aggregate Screens'!AT166,0)</f>
        <v>80</v>
      </c>
      <c r="I65" s="12">
        <f t="shared" si="1"/>
        <v>0.75470000000000004</v>
      </c>
      <c r="K65" s="12">
        <f t="shared" si="2"/>
        <v>0.18198903680501188</v>
      </c>
    </row>
    <row r="66" spans="2:11" x14ac:dyDescent="0.2">
      <c r="B66">
        <f>+'Aggregate Screens'!A61</f>
        <v>150</v>
      </c>
      <c r="C66" t="str">
        <f>+'Aggregate Screens'!B61</f>
        <v>COULEE MEDICAL CENTER</v>
      </c>
      <c r="D66" s="10">
        <f>ROUND(+'Aggregate Screens'!AR61,0)</f>
        <v>887</v>
      </c>
      <c r="E66" s="10">
        <f>ROUND(+'Aggregate Screens'!AT61,0)</f>
        <v>25</v>
      </c>
      <c r="F66" s="12">
        <f t="shared" si="0"/>
        <v>9.7199999999999995E-2</v>
      </c>
      <c r="G66" s="10">
        <f>ROUND(+'Aggregate Screens'!AR167,0)</f>
        <v>1163</v>
      </c>
      <c r="H66" s="10">
        <f>ROUND(+'Aggregate Screens'!AT167,0)</f>
        <v>25</v>
      </c>
      <c r="I66" s="12">
        <f t="shared" si="1"/>
        <v>0.1275</v>
      </c>
      <c r="K66" s="12">
        <f t="shared" si="2"/>
        <v>0.31172839506172845</v>
      </c>
    </row>
    <row r="67" spans="2:11" x14ac:dyDescent="0.2">
      <c r="B67">
        <f>+'Aggregate Screens'!A62</f>
        <v>152</v>
      </c>
      <c r="C67" t="str">
        <f>+'Aggregate Screens'!B62</f>
        <v>MASON GENERAL HOSPITAL</v>
      </c>
      <c r="D67" s="10">
        <f>ROUND(+'Aggregate Screens'!AR62,0)</f>
        <v>5042</v>
      </c>
      <c r="E67" s="10">
        <f>ROUND(+'Aggregate Screens'!AT62,0)</f>
        <v>68</v>
      </c>
      <c r="F67" s="12">
        <f t="shared" si="0"/>
        <v>0.2031</v>
      </c>
      <c r="G67" s="10">
        <f>ROUND(+'Aggregate Screens'!AR168,0)</f>
        <v>5014</v>
      </c>
      <c r="H67" s="10">
        <f>ROUND(+'Aggregate Screens'!AT168,0)</f>
        <v>68</v>
      </c>
      <c r="I67" s="12">
        <f t="shared" si="1"/>
        <v>0.20200000000000001</v>
      </c>
      <c r="K67" s="12">
        <f t="shared" si="2"/>
        <v>-5.4160512063022859E-3</v>
      </c>
    </row>
    <row r="68" spans="2:11" x14ac:dyDescent="0.2">
      <c r="B68">
        <f>+'Aggregate Screens'!A63</f>
        <v>153</v>
      </c>
      <c r="C68" t="str">
        <f>+'Aggregate Screens'!B63</f>
        <v>WHITMAN HOSPITAL AND MEDICAL CENTER</v>
      </c>
      <c r="D68" s="10">
        <f>ROUND(+'Aggregate Screens'!AR63,0)</f>
        <v>1979</v>
      </c>
      <c r="E68" s="10">
        <f>ROUND(+'Aggregate Screens'!AT63,0)</f>
        <v>25</v>
      </c>
      <c r="F68" s="12">
        <f t="shared" si="0"/>
        <v>0.21690000000000001</v>
      </c>
      <c r="G68" s="10">
        <f>ROUND(+'Aggregate Screens'!AR169,0)</f>
        <v>1868</v>
      </c>
      <c r="H68" s="10">
        <f>ROUND(+'Aggregate Screens'!AT169,0)</f>
        <v>25</v>
      </c>
      <c r="I68" s="12">
        <f t="shared" si="1"/>
        <v>0.20469999999999999</v>
      </c>
      <c r="K68" s="12">
        <f t="shared" si="2"/>
        <v>-5.624711848778241E-2</v>
      </c>
    </row>
    <row r="69" spans="2:11" x14ac:dyDescent="0.2">
      <c r="B69">
        <f>+'Aggregate Screens'!A64</f>
        <v>155</v>
      </c>
      <c r="C69" t="str">
        <f>+'Aggregate Screens'!B64</f>
        <v>UW MEDICINE/VALLEY MEDICAL CENTER</v>
      </c>
      <c r="D69" s="10">
        <f>ROUND(+'Aggregate Screens'!AR64,0)</f>
        <v>61395</v>
      </c>
      <c r="E69" s="10">
        <f>ROUND(+'Aggregate Screens'!AT64,0)</f>
        <v>321</v>
      </c>
      <c r="F69" s="12">
        <f t="shared" si="0"/>
        <v>0.52400000000000002</v>
      </c>
      <c r="G69" s="10">
        <f>ROUND(+'Aggregate Screens'!AR170,0)</f>
        <v>65792</v>
      </c>
      <c r="H69" s="10">
        <f>ROUND(+'Aggregate Screens'!AT170,0)</f>
        <v>321</v>
      </c>
      <c r="I69" s="12">
        <f t="shared" si="1"/>
        <v>0.5615</v>
      </c>
      <c r="K69" s="12">
        <f t="shared" si="2"/>
        <v>7.1564885496183228E-2</v>
      </c>
    </row>
    <row r="70" spans="2:11" x14ac:dyDescent="0.2">
      <c r="B70">
        <f>+'Aggregate Screens'!A65</f>
        <v>156</v>
      </c>
      <c r="C70" t="str">
        <f>+'Aggregate Screens'!B65</f>
        <v>WHIDBEY GENERAL HOSPITAL</v>
      </c>
      <c r="D70" s="10">
        <f>ROUND(+'Aggregate Screens'!AR65,0)</f>
        <v>6511</v>
      </c>
      <c r="E70" s="10">
        <f>ROUND(+'Aggregate Screens'!AT65,0)</f>
        <v>25</v>
      </c>
      <c r="F70" s="12">
        <f t="shared" si="0"/>
        <v>0.71350000000000002</v>
      </c>
      <c r="G70" s="10">
        <f>ROUND(+'Aggregate Screens'!AR171,0)</f>
        <v>5910</v>
      </c>
      <c r="H70" s="10">
        <f>ROUND(+'Aggregate Screens'!AT171,0)</f>
        <v>25</v>
      </c>
      <c r="I70" s="12">
        <f t="shared" si="1"/>
        <v>0.64770000000000005</v>
      </c>
      <c r="K70" s="12">
        <f t="shared" si="2"/>
        <v>-9.2221443587946705E-2</v>
      </c>
    </row>
    <row r="71" spans="2:11" x14ac:dyDescent="0.2">
      <c r="B71">
        <f>+'Aggregate Screens'!A66</f>
        <v>157</v>
      </c>
      <c r="C71" t="str">
        <f>+'Aggregate Screens'!B66</f>
        <v>ST LUKES REHABILIATION INSTITUTE</v>
      </c>
      <c r="D71" s="10">
        <f>ROUND(+'Aggregate Screens'!AR66,0)</f>
        <v>20600</v>
      </c>
      <c r="E71" s="10">
        <f>ROUND(+'Aggregate Screens'!AT66,0)</f>
        <v>102</v>
      </c>
      <c r="F71" s="12">
        <f t="shared" si="0"/>
        <v>0.55330000000000001</v>
      </c>
      <c r="G71" s="10">
        <f>ROUND(+'Aggregate Screens'!AR172,0)</f>
        <v>17981</v>
      </c>
      <c r="H71" s="10">
        <f>ROUND(+'Aggregate Screens'!AT172,0)</f>
        <v>102</v>
      </c>
      <c r="I71" s="12">
        <f t="shared" si="1"/>
        <v>0.48299999999999998</v>
      </c>
      <c r="K71" s="12">
        <f t="shared" si="2"/>
        <v>-0.12705584673775538</v>
      </c>
    </row>
    <row r="72" spans="2:11" x14ac:dyDescent="0.2">
      <c r="B72">
        <f>+'Aggregate Screens'!A67</f>
        <v>158</v>
      </c>
      <c r="C72" t="str">
        <f>+'Aggregate Screens'!B67</f>
        <v>CASCADE MEDICAL CENTER</v>
      </c>
      <c r="D72" s="10">
        <f>ROUND(+'Aggregate Screens'!AR67,0)</f>
        <v>265</v>
      </c>
      <c r="E72" s="10">
        <f>ROUND(+'Aggregate Screens'!AT67,0)</f>
        <v>12</v>
      </c>
      <c r="F72" s="12">
        <f t="shared" si="0"/>
        <v>6.0499999999999998E-2</v>
      </c>
      <c r="G72" s="10">
        <f>ROUND(+'Aggregate Screens'!AR173,0)</f>
        <v>284</v>
      </c>
      <c r="H72" s="10">
        <f>ROUND(+'Aggregate Screens'!AT173,0)</f>
        <v>12</v>
      </c>
      <c r="I72" s="12">
        <f t="shared" si="1"/>
        <v>6.4799999999999996E-2</v>
      </c>
      <c r="K72" s="12">
        <f t="shared" si="2"/>
        <v>7.107438016528933E-2</v>
      </c>
    </row>
    <row r="73" spans="2:11" x14ac:dyDescent="0.2">
      <c r="B73">
        <f>+'Aggregate Screens'!A68</f>
        <v>159</v>
      </c>
      <c r="C73" t="str">
        <f>+'Aggregate Screens'!B68</f>
        <v>PROVIDENCE ST PETER HOSPITAL</v>
      </c>
      <c r="D73" s="10">
        <f>ROUND(+'Aggregate Screens'!AR68,0)</f>
        <v>86284</v>
      </c>
      <c r="E73" s="10">
        <f>ROUND(+'Aggregate Screens'!AT68,0)</f>
        <v>390</v>
      </c>
      <c r="F73" s="12">
        <f t="shared" si="0"/>
        <v>0.60609999999999997</v>
      </c>
      <c r="G73" s="10">
        <f>ROUND(+'Aggregate Screens'!AR174,0)</f>
        <v>88190</v>
      </c>
      <c r="H73" s="10">
        <f>ROUND(+'Aggregate Screens'!AT174,0)</f>
        <v>390</v>
      </c>
      <c r="I73" s="12">
        <f t="shared" si="1"/>
        <v>0.61950000000000005</v>
      </c>
      <c r="K73" s="12">
        <f t="shared" si="2"/>
        <v>2.2108562943408794E-2</v>
      </c>
    </row>
    <row r="74" spans="2:11" x14ac:dyDescent="0.2">
      <c r="B74">
        <f>+'Aggregate Screens'!A69</f>
        <v>161</v>
      </c>
      <c r="C74" t="str">
        <f>+'Aggregate Screens'!B69</f>
        <v>KADLEC REGIONAL MEDICAL CENTER</v>
      </c>
      <c r="D74" s="10">
        <f>ROUND(+'Aggregate Screens'!AR69,0)</f>
        <v>60990</v>
      </c>
      <c r="E74" s="10">
        <f>ROUND(+'Aggregate Screens'!AT69,0)</f>
        <v>270</v>
      </c>
      <c r="F74" s="12">
        <f t="shared" si="0"/>
        <v>0.61890000000000001</v>
      </c>
      <c r="G74" s="10">
        <f>ROUND(+'Aggregate Screens'!AR175,0)</f>
        <v>64817</v>
      </c>
      <c r="H74" s="10">
        <f>ROUND(+'Aggregate Screens'!AT175,0)</f>
        <v>270</v>
      </c>
      <c r="I74" s="12">
        <f t="shared" si="1"/>
        <v>0.65769999999999995</v>
      </c>
      <c r="K74" s="12">
        <f t="shared" si="2"/>
        <v>6.2691872677330673E-2</v>
      </c>
    </row>
    <row r="75" spans="2:11" x14ac:dyDescent="0.2">
      <c r="B75">
        <f>+'Aggregate Screens'!A70</f>
        <v>162</v>
      </c>
      <c r="C75" t="str">
        <f>+'Aggregate Screens'!B70</f>
        <v>PROVIDENCE SACRED HEART MEDICAL CENTER</v>
      </c>
      <c r="D75" s="10">
        <f>ROUND(+'Aggregate Screens'!AR70,0)</f>
        <v>154059</v>
      </c>
      <c r="E75" s="10">
        <f>ROUND(+'Aggregate Screens'!AT70,0)</f>
        <v>644</v>
      </c>
      <c r="F75" s="12">
        <f t="shared" ref="F75:F109" si="3">IF(D75=0,"",IF(E75=0,"",ROUND(+D75/(E75*365),4)))</f>
        <v>0.65539999999999998</v>
      </c>
      <c r="G75" s="10">
        <f>ROUND(+'Aggregate Screens'!AR176,0)</f>
        <v>157326</v>
      </c>
      <c r="H75" s="10">
        <f>ROUND(+'Aggregate Screens'!AT176,0)</f>
        <v>644</v>
      </c>
      <c r="I75" s="12">
        <f t="shared" ref="I75:I109" si="4">IF(G75=0,"",IF(H75=0,"",ROUND(+G75/(H75*365),4)))</f>
        <v>0.66930000000000001</v>
      </c>
      <c r="K75" s="12">
        <f t="shared" ref="K75:K109" si="5">IF(D75=0,"",IF(E75=0,"",IF(G75=0,"",IF(H75=0,"",+I75/F75-1))))</f>
        <v>2.1208422337503752E-2</v>
      </c>
    </row>
    <row r="76" spans="2:11" x14ac:dyDescent="0.2">
      <c r="B76">
        <f>+'Aggregate Screens'!A71</f>
        <v>164</v>
      </c>
      <c r="C76" t="str">
        <f>+'Aggregate Screens'!B71</f>
        <v>EVERGREENHEALTH MEDICAL CENTER</v>
      </c>
      <c r="D76" s="10">
        <f>ROUND(+'Aggregate Screens'!AR71,0)</f>
        <v>54873</v>
      </c>
      <c r="E76" s="10">
        <f>ROUND(+'Aggregate Screens'!AT71,0)</f>
        <v>333</v>
      </c>
      <c r="F76" s="12">
        <f t="shared" si="3"/>
        <v>0.45150000000000001</v>
      </c>
      <c r="G76" s="10">
        <f>ROUND(+'Aggregate Screens'!AR177,0)</f>
        <v>60266</v>
      </c>
      <c r="H76" s="10">
        <f>ROUND(+'Aggregate Screens'!AT177,0)</f>
        <v>333</v>
      </c>
      <c r="I76" s="12">
        <f t="shared" si="4"/>
        <v>0.49580000000000002</v>
      </c>
      <c r="K76" s="12">
        <f t="shared" si="5"/>
        <v>9.8117386489479541E-2</v>
      </c>
    </row>
    <row r="77" spans="2:11" x14ac:dyDescent="0.2">
      <c r="B77">
        <f>+'Aggregate Screens'!A72</f>
        <v>165</v>
      </c>
      <c r="C77" t="str">
        <f>+'Aggregate Screens'!B72</f>
        <v>LAKE CHELAN COMMUNITY HOSPITAL</v>
      </c>
      <c r="D77" s="10">
        <f>ROUND(+'Aggregate Screens'!AR72,0)</f>
        <v>782</v>
      </c>
      <c r="E77" s="10">
        <f>ROUND(+'Aggregate Screens'!AT72,0)</f>
        <v>35</v>
      </c>
      <c r="F77" s="12">
        <f t="shared" si="3"/>
        <v>6.1199999999999997E-2</v>
      </c>
      <c r="G77" s="10">
        <f>ROUND(+'Aggregate Screens'!AR178,0)</f>
        <v>752</v>
      </c>
      <c r="H77" s="10">
        <f>ROUND(+'Aggregate Screens'!AT178,0)</f>
        <v>35</v>
      </c>
      <c r="I77" s="12">
        <f t="shared" si="4"/>
        <v>5.8900000000000001E-2</v>
      </c>
      <c r="K77" s="12">
        <f t="shared" si="5"/>
        <v>-3.7581699346405206E-2</v>
      </c>
    </row>
    <row r="78" spans="2:11" x14ac:dyDescent="0.2">
      <c r="B78">
        <f>+'Aggregate Screens'!A73</f>
        <v>167</v>
      </c>
      <c r="C78" t="str">
        <f>+'Aggregate Screens'!B73</f>
        <v>FERRY COUNTY MEMORIAL HOSPITAL</v>
      </c>
      <c r="D78" s="10">
        <f>ROUND(+'Aggregate Screens'!AR73,0)</f>
        <v>0</v>
      </c>
      <c r="E78" s="10">
        <f>ROUND(+'Aggregate Screens'!AT73,0)</f>
        <v>0</v>
      </c>
      <c r="F78" s="12" t="str">
        <f t="shared" si="3"/>
        <v/>
      </c>
      <c r="G78" s="10">
        <f>ROUND(+'Aggregate Screens'!AR179,0)</f>
        <v>210</v>
      </c>
      <c r="H78" s="10">
        <f>ROUND(+'Aggregate Screens'!AT179,0)</f>
        <v>25</v>
      </c>
      <c r="I78" s="12">
        <f t="shared" si="4"/>
        <v>2.3E-2</v>
      </c>
      <c r="K78" s="12" t="str">
        <f t="shared" si="5"/>
        <v/>
      </c>
    </row>
    <row r="79" spans="2:11" x14ac:dyDescent="0.2">
      <c r="B79">
        <f>+'Aggregate Screens'!A74</f>
        <v>168</v>
      </c>
      <c r="C79" t="str">
        <f>+'Aggregate Screens'!B74</f>
        <v>CENTRAL WASHINGTON HOSPITAL</v>
      </c>
      <c r="D79" s="10">
        <f>ROUND(+'Aggregate Screens'!AR74,0)</f>
        <v>39876</v>
      </c>
      <c r="E79" s="10">
        <f>ROUND(+'Aggregate Screens'!AT74,0)</f>
        <v>198</v>
      </c>
      <c r="F79" s="12">
        <f t="shared" si="3"/>
        <v>0.55179999999999996</v>
      </c>
      <c r="G79" s="10">
        <f>ROUND(+'Aggregate Screens'!AR180,0)</f>
        <v>42183</v>
      </c>
      <c r="H79" s="10">
        <f>ROUND(+'Aggregate Screens'!AT180,0)</f>
        <v>198</v>
      </c>
      <c r="I79" s="12">
        <f t="shared" si="4"/>
        <v>0.5837</v>
      </c>
      <c r="K79" s="12">
        <f t="shared" si="5"/>
        <v>5.781080101486058E-2</v>
      </c>
    </row>
    <row r="80" spans="2:11" x14ac:dyDescent="0.2">
      <c r="B80">
        <f>+'Aggregate Screens'!A75</f>
        <v>170</v>
      </c>
      <c r="C80" t="str">
        <f>+'Aggregate Screens'!B75</f>
        <v>PEACEHEALTH SOUTHWEST MEDICAL CENTER</v>
      </c>
      <c r="D80" s="10">
        <f>ROUND(+'Aggregate Screens'!AR75,0)</f>
        <v>93663</v>
      </c>
      <c r="E80" s="10">
        <f>ROUND(+'Aggregate Screens'!AT75,0)</f>
        <v>450</v>
      </c>
      <c r="F80" s="12">
        <f t="shared" si="3"/>
        <v>0.57020000000000004</v>
      </c>
      <c r="G80" s="10">
        <f>ROUND(+'Aggregate Screens'!AR181,0)</f>
        <v>89165</v>
      </c>
      <c r="H80" s="10">
        <f>ROUND(+'Aggregate Screens'!AT181,0)</f>
        <v>450</v>
      </c>
      <c r="I80" s="12">
        <f t="shared" si="4"/>
        <v>0.54290000000000005</v>
      </c>
      <c r="K80" s="12">
        <f t="shared" si="5"/>
        <v>-4.7877937565766415E-2</v>
      </c>
    </row>
    <row r="81" spans="2:11" x14ac:dyDescent="0.2">
      <c r="B81">
        <f>+'Aggregate Screens'!A76</f>
        <v>172</v>
      </c>
      <c r="C81" t="str">
        <f>+'Aggregate Screens'!B76</f>
        <v>PULLMAN REGIONAL HOSPITAL</v>
      </c>
      <c r="D81" s="10">
        <f>ROUND(+'Aggregate Screens'!AR76,0)</f>
        <v>3738</v>
      </c>
      <c r="E81" s="10">
        <f>ROUND(+'Aggregate Screens'!AT76,0)</f>
        <v>42</v>
      </c>
      <c r="F81" s="12">
        <f t="shared" si="3"/>
        <v>0.24379999999999999</v>
      </c>
      <c r="G81" s="10">
        <f>ROUND(+'Aggregate Screens'!AR182,0)</f>
        <v>3759</v>
      </c>
      <c r="H81" s="10">
        <f>ROUND(+'Aggregate Screens'!AT182,0)</f>
        <v>42</v>
      </c>
      <c r="I81" s="12">
        <f t="shared" si="4"/>
        <v>0.2452</v>
      </c>
      <c r="K81" s="12">
        <f t="shared" si="5"/>
        <v>5.7424118129614232E-3</v>
      </c>
    </row>
    <row r="82" spans="2:11" x14ac:dyDescent="0.2">
      <c r="B82">
        <f>+'Aggregate Screens'!A77</f>
        <v>173</v>
      </c>
      <c r="C82" t="str">
        <f>+'Aggregate Screens'!B77</f>
        <v>MORTON GENERAL HOSPITAL</v>
      </c>
      <c r="D82" s="10">
        <f>ROUND(+'Aggregate Screens'!AR77,0)</f>
        <v>691</v>
      </c>
      <c r="E82" s="10">
        <f>ROUND(+'Aggregate Screens'!AT77,0)</f>
        <v>25</v>
      </c>
      <c r="F82" s="12">
        <f t="shared" si="3"/>
        <v>7.5700000000000003E-2</v>
      </c>
      <c r="G82" s="10">
        <f>ROUND(+'Aggregate Screens'!AR183,0)</f>
        <v>743</v>
      </c>
      <c r="H82" s="10">
        <f>ROUND(+'Aggregate Screens'!AT183,0)</f>
        <v>25</v>
      </c>
      <c r="I82" s="12">
        <f t="shared" si="4"/>
        <v>8.14E-2</v>
      </c>
      <c r="K82" s="12">
        <f t="shared" si="5"/>
        <v>7.5297225891677533E-2</v>
      </c>
    </row>
    <row r="83" spans="2:11" x14ac:dyDescent="0.2">
      <c r="B83">
        <f>+'Aggregate Screens'!A78</f>
        <v>175</v>
      </c>
      <c r="C83" t="str">
        <f>+'Aggregate Screens'!B78</f>
        <v>MARY BRIDGE CHILDRENS HEALTH CENTER</v>
      </c>
      <c r="D83" s="10">
        <f>ROUND(+'Aggregate Screens'!AR78,0)</f>
        <v>11940</v>
      </c>
      <c r="E83" s="10">
        <f>ROUND(+'Aggregate Screens'!AT78,0)</f>
        <v>82</v>
      </c>
      <c r="F83" s="12">
        <f t="shared" si="3"/>
        <v>0.39889999999999998</v>
      </c>
      <c r="G83" s="10">
        <f>ROUND(+'Aggregate Screens'!AR184,0)</f>
        <v>13977</v>
      </c>
      <c r="H83" s="10">
        <f>ROUND(+'Aggregate Screens'!AT184,0)</f>
        <v>82</v>
      </c>
      <c r="I83" s="12">
        <f t="shared" si="4"/>
        <v>0.46700000000000003</v>
      </c>
      <c r="K83" s="12">
        <f t="shared" si="5"/>
        <v>0.17071947856605685</v>
      </c>
    </row>
    <row r="84" spans="2:11" x14ac:dyDescent="0.2">
      <c r="B84">
        <f>+'Aggregate Screens'!A79</f>
        <v>176</v>
      </c>
      <c r="C84" t="str">
        <f>+'Aggregate Screens'!B79</f>
        <v>TACOMA GENERAL/ALLENMORE HOSPITAL</v>
      </c>
      <c r="D84" s="10">
        <f>ROUND(+'Aggregate Screens'!AR79,0)</f>
        <v>85386</v>
      </c>
      <c r="E84" s="10">
        <f>ROUND(+'Aggregate Screens'!AT79,0)</f>
        <v>567</v>
      </c>
      <c r="F84" s="12">
        <f t="shared" si="3"/>
        <v>0.41260000000000002</v>
      </c>
      <c r="G84" s="10">
        <f>ROUND(+'Aggregate Screens'!AR185,0)</f>
        <v>112514</v>
      </c>
      <c r="H84" s="10">
        <f>ROUND(+'Aggregate Screens'!AT185,0)</f>
        <v>567</v>
      </c>
      <c r="I84" s="12">
        <f t="shared" si="4"/>
        <v>0.54369999999999996</v>
      </c>
      <c r="K84" s="12">
        <f t="shared" si="5"/>
        <v>0.31774115365971878</v>
      </c>
    </row>
    <row r="85" spans="2:11" x14ac:dyDescent="0.2">
      <c r="B85">
        <f>+'Aggregate Screens'!A80</f>
        <v>180</v>
      </c>
      <c r="C85" t="str">
        <f>+'Aggregate Screens'!B80</f>
        <v>VALLEY HOSPITAL</v>
      </c>
      <c r="D85" s="10">
        <f>ROUND(+'Aggregate Screens'!AR80,0)</f>
        <v>20586</v>
      </c>
      <c r="E85" s="10">
        <f>ROUND(+'Aggregate Screens'!AT80,0)</f>
        <v>123</v>
      </c>
      <c r="F85" s="12">
        <f t="shared" si="3"/>
        <v>0.45850000000000002</v>
      </c>
      <c r="G85" s="10">
        <f>ROUND(+'Aggregate Screens'!AR186,0)</f>
        <v>20150</v>
      </c>
      <c r="H85" s="10">
        <f>ROUND(+'Aggregate Screens'!AT186,0)</f>
        <v>123</v>
      </c>
      <c r="I85" s="12">
        <f t="shared" si="4"/>
        <v>0.44879999999999998</v>
      </c>
      <c r="K85" s="12">
        <f t="shared" si="5"/>
        <v>-2.1155943293347912E-2</v>
      </c>
    </row>
    <row r="86" spans="2:11" x14ac:dyDescent="0.2">
      <c r="B86">
        <f>+'Aggregate Screens'!A81</f>
        <v>183</v>
      </c>
      <c r="C86" t="str">
        <f>+'Aggregate Screens'!B81</f>
        <v>MULTICARE AUBURN MEDICAL CENTER</v>
      </c>
      <c r="D86" s="10">
        <f>ROUND(+'Aggregate Screens'!AR81,0)</f>
        <v>33881</v>
      </c>
      <c r="E86" s="10">
        <f>ROUND(+'Aggregate Screens'!AT81,0)</f>
        <v>195</v>
      </c>
      <c r="F86" s="12">
        <f t="shared" si="3"/>
        <v>0.47599999999999998</v>
      </c>
      <c r="G86" s="10">
        <f>ROUND(+'Aggregate Screens'!AR187,0)</f>
        <v>45890</v>
      </c>
      <c r="H86" s="10">
        <f>ROUND(+'Aggregate Screens'!AT187,0)</f>
        <v>195</v>
      </c>
      <c r="I86" s="12">
        <f t="shared" si="4"/>
        <v>0.64470000000000005</v>
      </c>
      <c r="K86" s="12">
        <f t="shared" si="5"/>
        <v>0.35441176470588243</v>
      </c>
    </row>
    <row r="87" spans="2:11" x14ac:dyDescent="0.2">
      <c r="B87">
        <f>+'Aggregate Screens'!A82</f>
        <v>186</v>
      </c>
      <c r="C87" t="str">
        <f>+'Aggregate Screens'!B82</f>
        <v>SUMMIT PACIFIC MEDICAL CENTER</v>
      </c>
      <c r="D87" s="10">
        <f>ROUND(+'Aggregate Screens'!AR82,0)</f>
        <v>735</v>
      </c>
      <c r="E87" s="10">
        <f>ROUND(+'Aggregate Screens'!AT82,0)</f>
        <v>24</v>
      </c>
      <c r="F87" s="12">
        <f t="shared" si="3"/>
        <v>8.3900000000000002E-2</v>
      </c>
      <c r="G87" s="10">
        <f>ROUND(+'Aggregate Screens'!AR188,0)</f>
        <v>474</v>
      </c>
      <c r="H87" s="10">
        <f>ROUND(+'Aggregate Screens'!AT188,0)</f>
        <v>24</v>
      </c>
      <c r="I87" s="12">
        <f t="shared" si="4"/>
        <v>5.4100000000000002E-2</v>
      </c>
      <c r="K87" s="12">
        <f t="shared" si="5"/>
        <v>-0.3551847437425506</v>
      </c>
    </row>
    <row r="88" spans="2:11" x14ac:dyDescent="0.2">
      <c r="B88">
        <f>+'Aggregate Screens'!A83</f>
        <v>191</v>
      </c>
      <c r="C88" t="str">
        <f>+'Aggregate Screens'!B83</f>
        <v>PROVIDENCE CENTRALIA HOSPITAL</v>
      </c>
      <c r="D88" s="10">
        <f>ROUND(+'Aggregate Screens'!AR83,0)</f>
        <v>15342</v>
      </c>
      <c r="E88" s="10">
        <f>ROUND(+'Aggregate Screens'!AT83,0)</f>
        <v>128</v>
      </c>
      <c r="F88" s="12">
        <f t="shared" si="3"/>
        <v>0.32840000000000003</v>
      </c>
      <c r="G88" s="10">
        <f>ROUND(+'Aggregate Screens'!AR189,0)</f>
        <v>17253</v>
      </c>
      <c r="H88" s="10">
        <f>ROUND(+'Aggregate Screens'!AT189,0)</f>
        <v>128</v>
      </c>
      <c r="I88" s="12">
        <f t="shared" si="4"/>
        <v>0.36930000000000002</v>
      </c>
      <c r="K88" s="12">
        <f t="shared" si="5"/>
        <v>0.12454323995127892</v>
      </c>
    </row>
    <row r="89" spans="2:11" x14ac:dyDescent="0.2">
      <c r="B89">
        <f>+'Aggregate Screens'!A84</f>
        <v>193</v>
      </c>
      <c r="C89" t="str">
        <f>+'Aggregate Screens'!B84</f>
        <v>PROVIDENCE MOUNT CARMEL HOSPITAL</v>
      </c>
      <c r="D89" s="10">
        <f>ROUND(+'Aggregate Screens'!AR84,0)</f>
        <v>4448</v>
      </c>
      <c r="E89" s="10">
        <f>ROUND(+'Aggregate Screens'!AT84,0)</f>
        <v>55</v>
      </c>
      <c r="F89" s="12">
        <f t="shared" si="3"/>
        <v>0.22159999999999999</v>
      </c>
      <c r="G89" s="10">
        <f>ROUND(+'Aggregate Screens'!AR190,0)</f>
        <v>3943</v>
      </c>
      <c r="H89" s="10">
        <f>ROUND(+'Aggregate Screens'!AT190,0)</f>
        <v>55</v>
      </c>
      <c r="I89" s="12">
        <f t="shared" si="4"/>
        <v>0.19639999999999999</v>
      </c>
      <c r="K89" s="12">
        <f t="shared" si="5"/>
        <v>-0.11371841155234652</v>
      </c>
    </row>
    <row r="90" spans="2:11" x14ac:dyDescent="0.2">
      <c r="B90">
        <f>+'Aggregate Screens'!A85</f>
        <v>194</v>
      </c>
      <c r="C90" t="str">
        <f>+'Aggregate Screens'!B85</f>
        <v>PROVIDENCE ST JOSEPHS HOSPITAL</v>
      </c>
      <c r="D90" s="10">
        <f>ROUND(+'Aggregate Screens'!AR85,0)</f>
        <v>1240</v>
      </c>
      <c r="E90" s="10">
        <f>ROUND(+'Aggregate Screens'!AT85,0)</f>
        <v>65</v>
      </c>
      <c r="F90" s="12">
        <f t="shared" si="3"/>
        <v>5.2299999999999999E-2</v>
      </c>
      <c r="G90" s="10">
        <f>ROUND(+'Aggregate Screens'!AR191,0)</f>
        <v>1264</v>
      </c>
      <c r="H90" s="10">
        <f>ROUND(+'Aggregate Screens'!AT191,0)</f>
        <v>65</v>
      </c>
      <c r="I90" s="12">
        <f t="shared" si="4"/>
        <v>5.33E-2</v>
      </c>
      <c r="K90" s="12">
        <f t="shared" si="5"/>
        <v>1.9120458891013437E-2</v>
      </c>
    </row>
    <row r="91" spans="2:11" x14ac:dyDescent="0.2">
      <c r="B91">
        <f>+'Aggregate Screens'!A86</f>
        <v>195</v>
      </c>
      <c r="C91" t="str">
        <f>+'Aggregate Screens'!B86</f>
        <v>SNOQUALMIE VALLEY HOSPITAL</v>
      </c>
      <c r="D91" s="10">
        <f>ROUND(+'Aggregate Screens'!AR86,0)</f>
        <v>194</v>
      </c>
      <c r="E91" s="10">
        <f>ROUND(+'Aggregate Screens'!AT86,0)</f>
        <v>25</v>
      </c>
      <c r="F91" s="12">
        <f t="shared" si="3"/>
        <v>2.1299999999999999E-2</v>
      </c>
      <c r="G91" s="10">
        <f>ROUND(+'Aggregate Screens'!AR192,0)</f>
        <v>190</v>
      </c>
      <c r="H91" s="10">
        <f>ROUND(+'Aggregate Screens'!AT192,0)</f>
        <v>25</v>
      </c>
      <c r="I91" s="12">
        <f t="shared" si="4"/>
        <v>2.0799999999999999E-2</v>
      </c>
      <c r="K91" s="12">
        <f t="shared" si="5"/>
        <v>-2.3474178403755874E-2</v>
      </c>
    </row>
    <row r="92" spans="2:11" x14ac:dyDescent="0.2">
      <c r="B92">
        <f>+'Aggregate Screens'!A87</f>
        <v>197</v>
      </c>
      <c r="C92" t="str">
        <f>+'Aggregate Screens'!B87</f>
        <v>CAPITAL MEDICAL CENTER</v>
      </c>
      <c r="D92" s="10">
        <f>ROUND(+'Aggregate Screens'!AR87,0)</f>
        <v>13323</v>
      </c>
      <c r="E92" s="10">
        <f>ROUND(+'Aggregate Screens'!AT87,0)</f>
        <v>110</v>
      </c>
      <c r="F92" s="12">
        <f t="shared" si="3"/>
        <v>0.33179999999999998</v>
      </c>
      <c r="G92" s="10">
        <f>ROUND(+'Aggregate Screens'!AR193,0)</f>
        <v>14341</v>
      </c>
      <c r="H92" s="10">
        <f>ROUND(+'Aggregate Screens'!AT193,0)</f>
        <v>110</v>
      </c>
      <c r="I92" s="12">
        <f t="shared" si="4"/>
        <v>0.35720000000000002</v>
      </c>
      <c r="K92" s="12">
        <f t="shared" si="5"/>
        <v>7.6552139843279132E-2</v>
      </c>
    </row>
    <row r="93" spans="2:11" x14ac:dyDescent="0.2">
      <c r="B93">
        <f>+'Aggregate Screens'!A88</f>
        <v>198</v>
      </c>
      <c r="C93" t="str">
        <f>+'Aggregate Screens'!B88</f>
        <v>SUNNYSIDE COMMUNITY HOSPITAL</v>
      </c>
      <c r="D93" s="10">
        <f>ROUND(+'Aggregate Screens'!AR88,0)</f>
        <v>5640</v>
      </c>
      <c r="E93" s="10">
        <f>ROUND(+'Aggregate Screens'!AT88,0)</f>
        <v>38</v>
      </c>
      <c r="F93" s="12">
        <f t="shared" si="3"/>
        <v>0.40660000000000002</v>
      </c>
      <c r="G93" s="10">
        <f>ROUND(+'Aggregate Screens'!AR194,0)</f>
        <v>5707</v>
      </c>
      <c r="H93" s="10">
        <f>ROUND(+'Aggregate Screens'!AT194,0)</f>
        <v>38</v>
      </c>
      <c r="I93" s="12">
        <f t="shared" si="4"/>
        <v>0.41149999999999998</v>
      </c>
      <c r="K93" s="12">
        <f t="shared" si="5"/>
        <v>1.2051155927201185E-2</v>
      </c>
    </row>
    <row r="94" spans="2:11" x14ac:dyDescent="0.2">
      <c r="B94">
        <f>+'Aggregate Screens'!A89</f>
        <v>199</v>
      </c>
      <c r="C94" t="str">
        <f>+'Aggregate Screens'!B89</f>
        <v>TOPPENISH COMMUNITY HOSPITAL</v>
      </c>
      <c r="D94" s="10">
        <f>ROUND(+'Aggregate Screens'!AR89,0)</f>
        <v>3499</v>
      </c>
      <c r="E94" s="10">
        <f>ROUND(+'Aggregate Screens'!AT89,0)</f>
        <v>63</v>
      </c>
      <c r="F94" s="12">
        <f t="shared" si="3"/>
        <v>0.1522</v>
      </c>
      <c r="G94" s="10">
        <f>ROUND(+'Aggregate Screens'!AR195,0)</f>
        <v>3649</v>
      </c>
      <c r="H94" s="10">
        <f>ROUND(+'Aggregate Screens'!AT195,0)</f>
        <v>63</v>
      </c>
      <c r="I94" s="12">
        <f t="shared" si="4"/>
        <v>0.15870000000000001</v>
      </c>
      <c r="K94" s="12">
        <f t="shared" si="5"/>
        <v>4.2706964520367929E-2</v>
      </c>
    </row>
    <row r="95" spans="2:11" x14ac:dyDescent="0.2">
      <c r="B95">
        <f>+'Aggregate Screens'!A90</f>
        <v>201</v>
      </c>
      <c r="C95" t="str">
        <f>+'Aggregate Screens'!B90</f>
        <v>ST FRANCIS COMMUNITY HOSPITAL</v>
      </c>
      <c r="D95" s="10">
        <f>ROUND(+'Aggregate Screens'!AR90,0)</f>
        <v>30409</v>
      </c>
      <c r="E95" s="10">
        <f>ROUND(+'Aggregate Screens'!AT90,0)</f>
        <v>124</v>
      </c>
      <c r="F95" s="12">
        <f t="shared" si="3"/>
        <v>0.67190000000000005</v>
      </c>
      <c r="G95" s="10">
        <f>ROUND(+'Aggregate Screens'!AR196,0)</f>
        <v>32373</v>
      </c>
      <c r="H95" s="10">
        <f>ROUND(+'Aggregate Screens'!AT196,0)</f>
        <v>124</v>
      </c>
      <c r="I95" s="12">
        <f t="shared" si="4"/>
        <v>0.71530000000000005</v>
      </c>
      <c r="K95" s="12">
        <f t="shared" si="5"/>
        <v>6.4592945378776578E-2</v>
      </c>
    </row>
    <row r="96" spans="2:11" x14ac:dyDescent="0.2">
      <c r="B96">
        <f>+'Aggregate Screens'!A91</f>
        <v>202</v>
      </c>
      <c r="C96" t="str">
        <f>+'Aggregate Screens'!B91</f>
        <v>REGIONAL HOSPITAL</v>
      </c>
      <c r="D96" s="10">
        <f>ROUND(+'Aggregate Screens'!AR91,0)</f>
        <v>3987</v>
      </c>
      <c r="E96" s="10">
        <f>ROUND(+'Aggregate Screens'!AT91,0)</f>
        <v>31</v>
      </c>
      <c r="F96" s="12">
        <f t="shared" si="3"/>
        <v>0.35239999999999999</v>
      </c>
      <c r="G96" s="10">
        <f>ROUND(+'Aggregate Screens'!AR197,0)</f>
        <v>7120</v>
      </c>
      <c r="H96" s="10">
        <f>ROUND(+'Aggregate Screens'!AT197,0)</f>
        <v>40</v>
      </c>
      <c r="I96" s="12">
        <f t="shared" si="4"/>
        <v>0.48770000000000002</v>
      </c>
      <c r="K96" s="12">
        <f t="shared" si="5"/>
        <v>0.3839387060158912</v>
      </c>
    </row>
    <row r="97" spans="2:11" x14ac:dyDescent="0.2">
      <c r="B97">
        <f>+'Aggregate Screens'!A92</f>
        <v>204</v>
      </c>
      <c r="C97" t="str">
        <f>+'Aggregate Screens'!B92</f>
        <v>SEATTLE CANCER CARE ALLIANCE</v>
      </c>
      <c r="D97" s="10">
        <f>ROUND(+'Aggregate Screens'!AR92,0)</f>
        <v>5603</v>
      </c>
      <c r="E97" s="10">
        <f>ROUND(+'Aggregate Screens'!AT92,0)</f>
        <v>20</v>
      </c>
      <c r="F97" s="12">
        <f t="shared" si="3"/>
        <v>0.76749999999999996</v>
      </c>
      <c r="G97" s="10">
        <f>ROUND(+'Aggregate Screens'!AR198,0)</f>
        <v>5979</v>
      </c>
      <c r="H97" s="10">
        <f>ROUND(+'Aggregate Screens'!AT198,0)</f>
        <v>20</v>
      </c>
      <c r="I97" s="12">
        <f t="shared" si="4"/>
        <v>0.81899999999999995</v>
      </c>
      <c r="K97" s="12">
        <f t="shared" si="5"/>
        <v>6.7100977198697009E-2</v>
      </c>
    </row>
    <row r="98" spans="2:11" x14ac:dyDescent="0.2">
      <c r="B98">
        <f>+'Aggregate Screens'!A93</f>
        <v>205</v>
      </c>
      <c r="C98" t="str">
        <f>+'Aggregate Screens'!B93</f>
        <v>WENATCHEE VALLEY HOSPITAL</v>
      </c>
      <c r="D98" s="10">
        <f>ROUND(+'Aggregate Screens'!AR93,0)</f>
        <v>2215</v>
      </c>
      <c r="E98" s="10">
        <f>ROUND(+'Aggregate Screens'!AT93,0)</f>
        <v>20</v>
      </c>
      <c r="F98" s="12">
        <f t="shared" si="3"/>
        <v>0.3034</v>
      </c>
      <c r="G98" s="10">
        <f>ROUND(+'Aggregate Screens'!AR199,0)</f>
        <v>2314</v>
      </c>
      <c r="H98" s="10">
        <f>ROUND(+'Aggregate Screens'!AT199,0)</f>
        <v>20</v>
      </c>
      <c r="I98" s="12">
        <f t="shared" si="4"/>
        <v>0.317</v>
      </c>
      <c r="K98" s="12">
        <f t="shared" si="5"/>
        <v>4.4825313117996091E-2</v>
      </c>
    </row>
    <row r="99" spans="2:11" x14ac:dyDescent="0.2">
      <c r="B99">
        <f>+'Aggregate Screens'!A94</f>
        <v>206</v>
      </c>
      <c r="C99" t="str">
        <f>+'Aggregate Screens'!B94</f>
        <v>PEACEHEALTH UNITED GENERAL MEDICAL CENTER</v>
      </c>
      <c r="D99" s="10">
        <f>ROUND(+'Aggregate Screens'!AR94,0)</f>
        <v>618</v>
      </c>
      <c r="E99" s="10">
        <f>ROUND(+'Aggregate Screens'!AT94,0)</f>
        <v>25</v>
      </c>
      <c r="F99" s="12">
        <f t="shared" si="3"/>
        <v>6.7699999999999996E-2</v>
      </c>
      <c r="G99" s="10">
        <f>ROUND(+'Aggregate Screens'!AR200,0)</f>
        <v>2240</v>
      </c>
      <c r="H99" s="10">
        <f>ROUND(+'Aggregate Screens'!AT200,0)</f>
        <v>25</v>
      </c>
      <c r="I99" s="12">
        <f t="shared" si="4"/>
        <v>0.2455</v>
      </c>
      <c r="K99" s="12">
        <f t="shared" si="5"/>
        <v>2.6262924667651406</v>
      </c>
    </row>
    <row r="100" spans="2:11" x14ac:dyDescent="0.2">
      <c r="B100">
        <f>+'Aggregate Screens'!A95</f>
        <v>207</v>
      </c>
      <c r="C100" t="str">
        <f>+'Aggregate Screens'!B95</f>
        <v>SKAGIT VALLEY HOSPITAL</v>
      </c>
      <c r="D100" s="10">
        <f>ROUND(+'Aggregate Screens'!AR95,0)</f>
        <v>28445</v>
      </c>
      <c r="E100" s="10">
        <f>ROUND(+'Aggregate Screens'!AT95,0)</f>
        <v>137</v>
      </c>
      <c r="F100" s="12">
        <f t="shared" si="3"/>
        <v>0.56879999999999997</v>
      </c>
      <c r="G100" s="10">
        <f>ROUND(+'Aggregate Screens'!AR201,0)</f>
        <v>28803</v>
      </c>
      <c r="H100" s="10">
        <f>ROUND(+'Aggregate Screens'!AT201,0)</f>
        <v>137</v>
      </c>
      <c r="I100" s="12">
        <f t="shared" si="4"/>
        <v>0.57599999999999996</v>
      </c>
      <c r="K100" s="12">
        <f t="shared" si="5"/>
        <v>1.2658227848101333E-2</v>
      </c>
    </row>
    <row r="101" spans="2:11" x14ac:dyDescent="0.2">
      <c r="B101">
        <f>+'Aggregate Screens'!A96</f>
        <v>208</v>
      </c>
      <c r="C101" t="str">
        <f>+'Aggregate Screens'!B96</f>
        <v>LEGACY SALMON CREEK HOSPITAL</v>
      </c>
      <c r="D101" s="10">
        <f>ROUND(+'Aggregate Screens'!AR96,0)</f>
        <v>45180</v>
      </c>
      <c r="E101" s="10">
        <f>ROUND(+'Aggregate Screens'!AT96,0)</f>
        <v>220</v>
      </c>
      <c r="F101" s="12">
        <f t="shared" si="3"/>
        <v>0.56259999999999999</v>
      </c>
      <c r="G101" s="10">
        <f>ROUND(+'Aggregate Screens'!AR202,0)</f>
        <v>54430</v>
      </c>
      <c r="H101" s="10">
        <f>ROUND(+'Aggregate Screens'!AT202,0)</f>
        <v>220</v>
      </c>
      <c r="I101" s="12">
        <f t="shared" si="4"/>
        <v>0.67779999999999996</v>
      </c>
      <c r="K101" s="12">
        <f t="shared" si="5"/>
        <v>0.20476359758265184</v>
      </c>
    </row>
    <row r="102" spans="2:11" x14ac:dyDescent="0.2">
      <c r="B102">
        <f>+'Aggregate Screens'!A97</f>
        <v>209</v>
      </c>
      <c r="C102" t="str">
        <f>+'Aggregate Screens'!B97</f>
        <v>ST ANTHONY HOSPITAL</v>
      </c>
      <c r="D102" s="10">
        <f>ROUND(+'Aggregate Screens'!AR97,0)</f>
        <v>20118</v>
      </c>
      <c r="E102" s="10">
        <f>ROUND(+'Aggregate Screens'!AT97,0)</f>
        <v>80</v>
      </c>
      <c r="F102" s="12">
        <f t="shared" si="3"/>
        <v>0.68899999999999995</v>
      </c>
      <c r="G102" s="10">
        <f>ROUND(+'Aggregate Screens'!AR203,0)</f>
        <v>22545</v>
      </c>
      <c r="H102" s="10">
        <f>ROUND(+'Aggregate Screens'!AT203,0)</f>
        <v>80</v>
      </c>
      <c r="I102" s="12">
        <f t="shared" si="4"/>
        <v>0.77210000000000001</v>
      </c>
      <c r="K102" s="12">
        <f t="shared" si="5"/>
        <v>0.12060957910014514</v>
      </c>
    </row>
    <row r="103" spans="2:11" x14ac:dyDescent="0.2">
      <c r="B103">
        <f>+'Aggregate Screens'!A98</f>
        <v>210</v>
      </c>
      <c r="C103" t="str">
        <f>+'Aggregate Screens'!B98</f>
        <v>SWEDISH MEDICAL CENTER - ISSAQUAH CAMPUS</v>
      </c>
      <c r="D103" s="10">
        <f>ROUND(+'Aggregate Screens'!AR98,0)</f>
        <v>12515</v>
      </c>
      <c r="E103" s="10">
        <f>ROUND(+'Aggregate Screens'!AT98,0)</f>
        <v>80</v>
      </c>
      <c r="F103" s="12">
        <f t="shared" si="3"/>
        <v>0.42859999999999998</v>
      </c>
      <c r="G103" s="10">
        <f>ROUND(+'Aggregate Screens'!AR204,0)</f>
        <v>16874</v>
      </c>
      <c r="H103" s="10">
        <f>ROUND(+'Aggregate Screens'!AT204,0)</f>
        <v>80</v>
      </c>
      <c r="I103" s="12">
        <f t="shared" si="4"/>
        <v>0.57789999999999997</v>
      </c>
      <c r="K103" s="12">
        <f t="shared" si="5"/>
        <v>0.34834344377041537</v>
      </c>
    </row>
    <row r="104" spans="2:11" x14ac:dyDescent="0.2">
      <c r="B104">
        <f>+'Aggregate Screens'!A99</f>
        <v>211</v>
      </c>
      <c r="C104" t="str">
        <f>+'Aggregate Screens'!B99</f>
        <v>PEACEHEALTH PEACE ISLAND MEDICAL CENTER</v>
      </c>
      <c r="D104" s="10">
        <f>ROUND(+'Aggregate Screens'!AR99,0)</f>
        <v>230</v>
      </c>
      <c r="E104" s="10">
        <f>ROUND(+'Aggregate Screens'!AT99,0)</f>
        <v>10</v>
      </c>
      <c r="F104" s="12">
        <f t="shared" si="3"/>
        <v>6.3E-2</v>
      </c>
      <c r="G104" s="10">
        <f>ROUND(+'Aggregate Screens'!AR205,0)</f>
        <v>207</v>
      </c>
      <c r="H104" s="10">
        <f>ROUND(+'Aggregate Screens'!AT205,0)</f>
        <v>10</v>
      </c>
      <c r="I104" s="12">
        <f t="shared" si="4"/>
        <v>5.67E-2</v>
      </c>
      <c r="K104" s="12">
        <f t="shared" si="5"/>
        <v>-9.9999999999999978E-2</v>
      </c>
    </row>
    <row r="105" spans="2:11" x14ac:dyDescent="0.2">
      <c r="B105">
        <f>+'Aggregate Screens'!A100</f>
        <v>904</v>
      </c>
      <c r="C105" t="str">
        <f>+'Aggregate Screens'!B100</f>
        <v>BHC FAIRFAX HOSPITAL</v>
      </c>
      <c r="D105" s="10">
        <f>ROUND(+'Aggregate Screens'!AR100,0)</f>
        <v>39245</v>
      </c>
      <c r="E105" s="10">
        <f>ROUND(+'Aggregate Screens'!AT100,0)</f>
        <v>157</v>
      </c>
      <c r="F105" s="12">
        <f t="shared" si="3"/>
        <v>0.68479999999999996</v>
      </c>
      <c r="G105" s="10">
        <f>ROUND(+'Aggregate Screens'!AR206,0)</f>
        <v>44586</v>
      </c>
      <c r="H105" s="10">
        <f>ROUND(+'Aggregate Screens'!AT206,0)</f>
        <v>157</v>
      </c>
      <c r="I105" s="12">
        <f t="shared" si="4"/>
        <v>0.77800000000000002</v>
      </c>
      <c r="K105" s="12">
        <f t="shared" si="5"/>
        <v>0.13609813084112155</v>
      </c>
    </row>
    <row r="106" spans="2:11" x14ac:dyDescent="0.2">
      <c r="B106">
        <f>+'Aggregate Screens'!A101</f>
        <v>915</v>
      </c>
      <c r="C106" t="str">
        <f>+'Aggregate Screens'!B101</f>
        <v>LOURDES COUNSELING CENTER</v>
      </c>
      <c r="D106" s="10">
        <f>ROUND(+'Aggregate Screens'!AR101,0)</f>
        <v>5563</v>
      </c>
      <c r="E106" s="10">
        <f>ROUND(+'Aggregate Screens'!AT101,0)</f>
        <v>32</v>
      </c>
      <c r="F106" s="12">
        <f t="shared" si="3"/>
        <v>0.4763</v>
      </c>
      <c r="G106" s="10">
        <f>ROUND(+'Aggregate Screens'!AR207,0)</f>
        <v>5576</v>
      </c>
      <c r="H106" s="10">
        <f>ROUND(+'Aggregate Screens'!AT207,0)</f>
        <v>32</v>
      </c>
      <c r="I106" s="12">
        <f t="shared" si="4"/>
        <v>0.47739999999999999</v>
      </c>
      <c r="K106" s="12">
        <f t="shared" si="5"/>
        <v>2.3094688221709792E-3</v>
      </c>
    </row>
    <row r="107" spans="2:11" x14ac:dyDescent="0.2">
      <c r="B107">
        <f>+'Aggregate Screens'!A102</f>
        <v>919</v>
      </c>
      <c r="C107" t="str">
        <f>+'Aggregate Screens'!B102</f>
        <v>NAVOS</v>
      </c>
      <c r="D107" s="10">
        <f>ROUND(+'Aggregate Screens'!AR102,0)</f>
        <v>13983</v>
      </c>
      <c r="E107" s="10">
        <f>ROUND(+'Aggregate Screens'!AT102,0)</f>
        <v>40</v>
      </c>
      <c r="F107" s="12">
        <f t="shared" si="3"/>
        <v>0.9577</v>
      </c>
      <c r="G107" s="10">
        <f>ROUND(+'Aggregate Screens'!AR208,0)</f>
        <v>14283</v>
      </c>
      <c r="H107" s="10">
        <f>ROUND(+'Aggregate Screens'!AT208,0)</f>
        <v>40</v>
      </c>
      <c r="I107" s="12">
        <f t="shared" si="4"/>
        <v>0.97829999999999995</v>
      </c>
      <c r="K107" s="12">
        <f t="shared" si="5"/>
        <v>2.1509867390623327E-2</v>
      </c>
    </row>
    <row r="108" spans="2:11" x14ac:dyDescent="0.2">
      <c r="B108">
        <f>+'Aggregate Screens'!A103</f>
        <v>921</v>
      </c>
      <c r="C108" t="str">
        <f>+'Aggregate Screens'!B103</f>
        <v>Cascade Behavioral Health</v>
      </c>
      <c r="D108" s="10">
        <f>ROUND(+'Aggregate Screens'!AR103,0)</f>
        <v>6126</v>
      </c>
      <c r="E108" s="10">
        <f>ROUND(+'Aggregate Screens'!AT103,0)</f>
        <v>93</v>
      </c>
      <c r="F108" s="12">
        <f t="shared" si="3"/>
        <v>0.18049999999999999</v>
      </c>
      <c r="G108" s="10">
        <f>ROUND(+'Aggregate Screens'!AR209,0)</f>
        <v>14057</v>
      </c>
      <c r="H108" s="10">
        <f>ROUND(+'Aggregate Screens'!AT209,0)</f>
        <v>135</v>
      </c>
      <c r="I108" s="12">
        <f t="shared" si="4"/>
        <v>0.2853</v>
      </c>
      <c r="K108" s="12">
        <f t="shared" si="5"/>
        <v>0.58060941828254853</v>
      </c>
    </row>
    <row r="109" spans="2:11" x14ac:dyDescent="0.2">
      <c r="B109">
        <f>+'Aggregate Screens'!A104</f>
        <v>922</v>
      </c>
      <c r="C109" t="str">
        <f>+'Aggregate Screens'!B104</f>
        <v>FAIRFAX EVERETT</v>
      </c>
      <c r="D109" s="10">
        <f>ROUND(+'Aggregate Screens'!AR104,0)</f>
        <v>1603</v>
      </c>
      <c r="E109" s="10">
        <f>ROUND(+'Aggregate Screens'!AT104,0)</f>
        <v>30</v>
      </c>
      <c r="F109" s="12">
        <f t="shared" si="3"/>
        <v>0.1464</v>
      </c>
      <c r="G109" s="10">
        <f>ROUND(+'Aggregate Screens'!AR210,0)</f>
        <v>9322</v>
      </c>
      <c r="H109" s="10">
        <f>ROUND(+'Aggregate Screens'!AT210,0)</f>
        <v>30</v>
      </c>
      <c r="I109" s="12">
        <f t="shared" si="4"/>
        <v>0.85129999999999995</v>
      </c>
      <c r="K109" s="12">
        <f t="shared" si="5"/>
        <v>4.8148907103825129</v>
      </c>
    </row>
  </sheetData>
  <phoneticPr fontId="0" type="noConversion"/>
  <printOptions horizontalCentered="1" verticalCentered="1" gridLines="1"/>
  <pageMargins left="0" right="0" top="0" bottom="0" header="0" footer="0"/>
  <pageSetup paperSize="5" scale="8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0"/>
  <sheetViews>
    <sheetView zoomScale="75" workbookViewId="0">
      <selection activeCell="L18" sqref="L18"/>
    </sheetView>
  </sheetViews>
  <sheetFormatPr defaultRowHeight="12" x14ac:dyDescent="0.2"/>
  <cols>
    <col min="1" max="1" width="7.21875" customWidth="1"/>
    <col min="2" max="2" width="6.109375" bestFit="1" customWidth="1"/>
    <col min="3" max="3" width="41.88671875" bestFit="1" customWidth="1"/>
    <col min="4" max="4" width="8" bestFit="1" customWidth="1"/>
    <col min="5" max="5" width="6.88671875" bestFit="1" customWidth="1"/>
    <col min="6" max="6" width="7.109375" bestFit="1" customWidth="1"/>
    <col min="7" max="7" width="7.88671875" bestFit="1" customWidth="1"/>
    <col min="8" max="8" width="6.88671875" bestFit="1" customWidth="1"/>
    <col min="9" max="9" width="7.109375" bestFit="1" customWidth="1"/>
    <col min="10" max="10" width="2.6640625" customWidth="1"/>
    <col min="11" max="11" width="8.109375" bestFit="1" customWidth="1"/>
  </cols>
  <sheetData>
    <row r="1" spans="1:11" x14ac:dyDescent="0.2">
      <c r="A1" s="9" t="s">
        <v>24</v>
      </c>
      <c r="B1" s="6"/>
      <c r="C1" s="6"/>
      <c r="D1" s="6"/>
      <c r="E1" s="6"/>
      <c r="F1" s="7"/>
      <c r="G1" s="6"/>
      <c r="H1" s="6"/>
      <c r="I1" s="6"/>
    </row>
    <row r="2" spans="1:11" x14ac:dyDescent="0.2">
      <c r="A2" s="4"/>
      <c r="F2" s="2"/>
      <c r="K2" s="5" t="s">
        <v>71</v>
      </c>
    </row>
    <row r="3" spans="1:11" x14ac:dyDescent="0.2">
      <c r="A3" s="4"/>
      <c r="D3" s="3"/>
      <c r="F3" s="2"/>
      <c r="K3">
        <v>14</v>
      </c>
    </row>
    <row r="4" spans="1:11" x14ac:dyDescent="0.2">
      <c r="A4" s="7" t="s">
        <v>58</v>
      </c>
      <c r="B4" s="6"/>
      <c r="C4" s="6"/>
      <c r="D4" s="6"/>
      <c r="E4" s="7"/>
      <c r="F4" s="6"/>
      <c r="G4" s="6"/>
      <c r="H4" s="6"/>
      <c r="I4" s="6"/>
    </row>
    <row r="5" spans="1:11" x14ac:dyDescent="0.2">
      <c r="A5" s="7" t="s">
        <v>61</v>
      </c>
      <c r="B5" s="6"/>
      <c r="C5" s="6"/>
      <c r="D5" s="6"/>
      <c r="E5" s="7"/>
      <c r="F5" s="6"/>
      <c r="G5" s="6"/>
      <c r="H5" s="6"/>
      <c r="I5" s="6"/>
    </row>
    <row r="7" spans="1:11" x14ac:dyDescent="0.2">
      <c r="E7" s="76">
        <f>ROUND(+'Aggregate Screens'!C5,0)</f>
        <v>2014</v>
      </c>
      <c r="F7" s="5">
        <f>+E7</f>
        <v>2014</v>
      </c>
      <c r="G7" s="5"/>
      <c r="H7" s="2">
        <f>+F7+1</f>
        <v>2015</v>
      </c>
      <c r="I7" s="5">
        <f>+H7</f>
        <v>2015</v>
      </c>
    </row>
    <row r="8" spans="1:11" x14ac:dyDescent="0.2">
      <c r="A8" s="5"/>
      <c r="B8" s="5"/>
      <c r="C8" s="5"/>
      <c r="D8" s="2" t="s">
        <v>16</v>
      </c>
      <c r="E8" s="2" t="s">
        <v>189</v>
      </c>
      <c r="F8" s="5"/>
      <c r="G8" s="5"/>
      <c r="H8" s="2" t="s">
        <v>189</v>
      </c>
      <c r="I8" s="5"/>
      <c r="K8" s="5" t="s">
        <v>21</v>
      </c>
    </row>
    <row r="9" spans="1:11" x14ac:dyDescent="0.2">
      <c r="A9" s="5"/>
      <c r="B9" s="5" t="s">
        <v>51</v>
      </c>
      <c r="C9" s="5" t="s">
        <v>52</v>
      </c>
      <c r="D9" s="2" t="s">
        <v>17</v>
      </c>
      <c r="E9" s="2" t="s">
        <v>23</v>
      </c>
      <c r="F9" s="2" t="s">
        <v>21</v>
      </c>
      <c r="G9" s="2" t="s">
        <v>17</v>
      </c>
      <c r="H9" s="2" t="s">
        <v>23</v>
      </c>
      <c r="I9" s="2" t="s">
        <v>21</v>
      </c>
      <c r="K9" s="5" t="s">
        <v>181</v>
      </c>
    </row>
    <row r="10" spans="1:11" x14ac:dyDescent="0.2">
      <c r="B10">
        <f>+'Aggregate Screens'!A5</f>
        <v>1</v>
      </c>
      <c r="C10" t="str">
        <f>+'Aggregate Screens'!B5</f>
        <v>SWEDISH MEDICAL CENTER - FIRST HILL</v>
      </c>
      <c r="D10" s="10">
        <f>ROUND(+'Aggregate Screens'!AR5,0)</f>
        <v>129389</v>
      </c>
      <c r="E10" s="10">
        <f>ROUND(+'Aggregate Screens'!AU5,0)</f>
        <v>620</v>
      </c>
      <c r="F10" s="12">
        <f>IF(D10=0,"",IF(E10=0,"",ROUND(+D10/(E10*365),4)))</f>
        <v>0.57179999999999997</v>
      </c>
      <c r="G10" s="10">
        <f>ROUND(+'Aggregate Screens'!AR111,0)</f>
        <v>155759</v>
      </c>
      <c r="H10" s="10">
        <f>ROUND(+'Aggregate Screens'!AU111,0)</f>
        <v>631</v>
      </c>
      <c r="I10" s="12">
        <f>IF(G10=0,"",IF(H10=0,"",ROUND(+G10/(H10*365),4)))</f>
        <v>0.67630000000000001</v>
      </c>
      <c r="K10" s="12">
        <f>IF(D10=0,"",IF(E10=0,"",IF(G10=0,"",IF(H10=0,"",+I10/F10-1))))</f>
        <v>0.18275620846449825</v>
      </c>
    </row>
    <row r="11" spans="1:11" x14ac:dyDescent="0.2">
      <c r="B11">
        <f>+'Aggregate Screens'!A6</f>
        <v>3</v>
      </c>
      <c r="C11" t="str">
        <f>+'Aggregate Screens'!B6</f>
        <v>SWEDISH MEDICAL CENTER - CHERRY HILL</v>
      </c>
      <c r="D11" s="10">
        <f>ROUND(+'Aggregate Screens'!AR6,0)</f>
        <v>48728</v>
      </c>
      <c r="E11" s="10">
        <f>ROUND(+'Aggregate Screens'!AU6,0)</f>
        <v>198</v>
      </c>
      <c r="F11" s="12">
        <f t="shared" ref="F11:F74" si="0">IF(D11=0,"",IF(E11=0,"",ROUND(+D11/(E11*365),4)))</f>
        <v>0.67420000000000002</v>
      </c>
      <c r="G11" s="10">
        <f>ROUND(+'Aggregate Screens'!AR112,0)</f>
        <v>55716</v>
      </c>
      <c r="H11" s="10">
        <f>ROUND(+'Aggregate Screens'!AU112,0)</f>
        <v>196</v>
      </c>
      <c r="I11" s="12">
        <f t="shared" ref="I11:I74" si="1">IF(G11=0,"",IF(H11=0,"",ROUND(+G11/(H11*365),4)))</f>
        <v>0.77880000000000005</v>
      </c>
      <c r="K11" s="12">
        <f t="shared" ref="K11:K74" si="2">IF(D11=0,"",IF(E11=0,"",IF(G11=0,"",IF(H11=0,"",+I11/F11-1))))</f>
        <v>0.15514684070008911</v>
      </c>
    </row>
    <row r="12" spans="1:11" x14ac:dyDescent="0.2">
      <c r="B12">
        <f>+'Aggregate Screens'!A7</f>
        <v>8</v>
      </c>
      <c r="C12" t="str">
        <f>+'Aggregate Screens'!B7</f>
        <v>KLICKITAT VALLEY HEALTH</v>
      </c>
      <c r="D12" s="10">
        <f>ROUND(+'Aggregate Screens'!AR7,0)</f>
        <v>616</v>
      </c>
      <c r="E12" s="10">
        <f>ROUND(+'Aggregate Screens'!AU7,0)</f>
        <v>17</v>
      </c>
      <c r="F12" s="12">
        <f t="shared" si="0"/>
        <v>9.9299999999999999E-2</v>
      </c>
      <c r="G12" s="10">
        <f>ROUND(+'Aggregate Screens'!AR113,0)</f>
        <v>724</v>
      </c>
      <c r="H12" s="10">
        <f>ROUND(+'Aggregate Screens'!AU113,0)</f>
        <v>17</v>
      </c>
      <c r="I12" s="12">
        <f t="shared" si="1"/>
        <v>0.1167</v>
      </c>
      <c r="K12" s="12">
        <f t="shared" si="2"/>
        <v>0.17522658610271913</v>
      </c>
    </row>
    <row r="13" spans="1:11" x14ac:dyDescent="0.2">
      <c r="B13">
        <f>+'Aggregate Screens'!A8</f>
        <v>10</v>
      </c>
      <c r="C13" t="str">
        <f>+'Aggregate Screens'!B8</f>
        <v>VIRGINIA MASON MEDICAL CENTER</v>
      </c>
      <c r="D13" s="10">
        <f>ROUND(+'Aggregate Screens'!AR8,0)</f>
        <v>77450</v>
      </c>
      <c r="E13" s="10">
        <f>ROUND(+'Aggregate Screens'!AU8,0)</f>
        <v>291</v>
      </c>
      <c r="F13" s="12">
        <f t="shared" si="0"/>
        <v>0.72919999999999996</v>
      </c>
      <c r="G13" s="10">
        <f>ROUND(+'Aggregate Screens'!AR114,0)</f>
        <v>74032</v>
      </c>
      <c r="H13" s="10">
        <f>ROUND(+'Aggregate Screens'!AU114,0)</f>
        <v>276</v>
      </c>
      <c r="I13" s="12">
        <f t="shared" si="1"/>
        <v>0.7349</v>
      </c>
      <c r="K13" s="12">
        <f t="shared" si="2"/>
        <v>7.8167855183763901E-3</v>
      </c>
    </row>
    <row r="14" spans="1:11" x14ac:dyDescent="0.2">
      <c r="B14">
        <f>+'Aggregate Screens'!A9</f>
        <v>14</v>
      </c>
      <c r="C14" t="str">
        <f>+'Aggregate Screens'!B9</f>
        <v>SEATTLE CHILDRENS HOSPITAL</v>
      </c>
      <c r="D14" s="10">
        <f>ROUND(+'Aggregate Screens'!AR9,0)</f>
        <v>80700</v>
      </c>
      <c r="E14" s="10">
        <f>ROUND(+'Aggregate Screens'!AU9,0)</f>
        <v>286</v>
      </c>
      <c r="F14" s="12">
        <f t="shared" si="0"/>
        <v>0.77310000000000001</v>
      </c>
      <c r="G14" s="10">
        <f>ROUND(+'Aggregate Screens'!AR115,0)</f>
        <v>83472</v>
      </c>
      <c r="H14" s="10">
        <f>ROUND(+'Aggregate Screens'!AU115,0)</f>
        <v>316</v>
      </c>
      <c r="I14" s="12">
        <f t="shared" si="1"/>
        <v>0.72370000000000001</v>
      </c>
      <c r="K14" s="12">
        <f t="shared" si="2"/>
        <v>-6.389859009183807E-2</v>
      </c>
    </row>
    <row r="15" spans="1:11" x14ac:dyDescent="0.2">
      <c r="B15">
        <f>+'Aggregate Screens'!A10</f>
        <v>20</v>
      </c>
      <c r="C15" t="str">
        <f>+'Aggregate Screens'!B10</f>
        <v>GROUP HEALTH CENTRAL HOSPITAL</v>
      </c>
      <c r="D15" s="10">
        <f>ROUND(+'Aggregate Screens'!AR10,0)</f>
        <v>4707</v>
      </c>
      <c r="E15" s="10">
        <f>ROUND(+'Aggregate Screens'!AU10,0)</f>
        <v>14</v>
      </c>
      <c r="F15" s="12">
        <f t="shared" si="0"/>
        <v>0.92110000000000003</v>
      </c>
      <c r="G15" s="10">
        <f>ROUND(+'Aggregate Screens'!AR116,0)</f>
        <v>561</v>
      </c>
      <c r="H15" s="10">
        <f>ROUND(+'Aggregate Screens'!AU116,0)</f>
        <v>14</v>
      </c>
      <c r="I15" s="12">
        <f t="shared" si="1"/>
        <v>0.10979999999999999</v>
      </c>
      <c r="K15" s="12">
        <f t="shared" si="2"/>
        <v>-0.88079470198675502</v>
      </c>
    </row>
    <row r="16" spans="1:11" x14ac:dyDescent="0.2">
      <c r="B16">
        <f>+'Aggregate Screens'!A11</f>
        <v>21</v>
      </c>
      <c r="C16" t="str">
        <f>+'Aggregate Screens'!B11</f>
        <v>NEWPORT HOSPITAL AND HEALTH SERVICES</v>
      </c>
      <c r="D16" s="10">
        <f>ROUND(+'Aggregate Screens'!AR11,0)</f>
        <v>1151</v>
      </c>
      <c r="E16" s="10">
        <f>ROUND(+'Aggregate Screens'!AU11,0)</f>
        <v>74</v>
      </c>
      <c r="F16" s="12">
        <f t="shared" si="0"/>
        <v>4.2599999999999999E-2</v>
      </c>
      <c r="G16" s="10">
        <f>ROUND(+'Aggregate Screens'!AR117,0)</f>
        <v>1280</v>
      </c>
      <c r="H16" s="10">
        <f>ROUND(+'Aggregate Screens'!AU117,0)</f>
        <v>74</v>
      </c>
      <c r="I16" s="12">
        <f t="shared" si="1"/>
        <v>4.7399999999999998E-2</v>
      </c>
      <c r="K16" s="12">
        <f t="shared" si="2"/>
        <v>0.11267605633802824</v>
      </c>
    </row>
    <row r="17" spans="2:11" x14ac:dyDescent="0.2">
      <c r="B17">
        <f>+'Aggregate Screens'!A12</f>
        <v>22</v>
      </c>
      <c r="C17" t="str">
        <f>+'Aggregate Screens'!B12</f>
        <v>LOURDES MEDICAL CENTER</v>
      </c>
      <c r="D17" s="10">
        <f>ROUND(+'Aggregate Screens'!AR12,0)</f>
        <v>6775</v>
      </c>
      <c r="E17" s="10">
        <f>ROUND(+'Aggregate Screens'!AU12,0)</f>
        <v>35</v>
      </c>
      <c r="F17" s="12">
        <f t="shared" si="0"/>
        <v>0.53029999999999999</v>
      </c>
      <c r="G17" s="10">
        <f>ROUND(+'Aggregate Screens'!AR118,0)</f>
        <v>7144</v>
      </c>
      <c r="H17" s="10">
        <f>ROUND(+'Aggregate Screens'!AU118,0)</f>
        <v>35</v>
      </c>
      <c r="I17" s="12">
        <f t="shared" si="1"/>
        <v>0.55920000000000003</v>
      </c>
      <c r="K17" s="12">
        <f t="shared" si="2"/>
        <v>5.4497454271167367E-2</v>
      </c>
    </row>
    <row r="18" spans="2:11" x14ac:dyDescent="0.2">
      <c r="B18">
        <f>+'Aggregate Screens'!A13</f>
        <v>23</v>
      </c>
      <c r="C18" t="str">
        <f>+'Aggregate Screens'!B13</f>
        <v>THREE RIVERS HOSPITAL</v>
      </c>
      <c r="D18" s="10">
        <f>ROUND(+'Aggregate Screens'!AR13,0)</f>
        <v>586</v>
      </c>
      <c r="E18" s="10">
        <f>ROUND(+'Aggregate Screens'!AU13,0)</f>
        <v>25</v>
      </c>
      <c r="F18" s="12">
        <f t="shared" si="0"/>
        <v>6.4199999999999993E-2</v>
      </c>
      <c r="G18" s="10">
        <f>ROUND(+'Aggregate Screens'!AR119,0)</f>
        <v>737</v>
      </c>
      <c r="H18" s="10">
        <f>ROUND(+'Aggregate Screens'!AU119,0)</f>
        <v>25</v>
      </c>
      <c r="I18" s="12">
        <f t="shared" si="1"/>
        <v>8.0799999999999997E-2</v>
      </c>
      <c r="K18" s="12">
        <f t="shared" si="2"/>
        <v>0.25856697819314656</v>
      </c>
    </row>
    <row r="19" spans="2:11" x14ac:dyDescent="0.2">
      <c r="B19">
        <f>+'Aggregate Screens'!A14</f>
        <v>26</v>
      </c>
      <c r="C19" t="str">
        <f>+'Aggregate Screens'!B14</f>
        <v>PEACEHEALTH ST JOHN MEDICAL CENTER</v>
      </c>
      <c r="D19" s="10">
        <f>ROUND(+'Aggregate Screens'!AR14,0)</f>
        <v>31667</v>
      </c>
      <c r="E19" s="10">
        <f>ROUND(+'Aggregate Screens'!AU14,0)</f>
        <v>180</v>
      </c>
      <c r="F19" s="12">
        <f t="shared" si="0"/>
        <v>0.48199999999999998</v>
      </c>
      <c r="G19" s="10">
        <f>ROUND(+'Aggregate Screens'!AR120,0)</f>
        <v>29788</v>
      </c>
      <c r="H19" s="10">
        <f>ROUND(+'Aggregate Screens'!AU120,0)</f>
        <v>180</v>
      </c>
      <c r="I19" s="12">
        <f t="shared" si="1"/>
        <v>0.45340000000000003</v>
      </c>
      <c r="K19" s="12">
        <f t="shared" si="2"/>
        <v>-5.9336099585062141E-2</v>
      </c>
    </row>
    <row r="20" spans="2:11" x14ac:dyDescent="0.2">
      <c r="B20">
        <f>+'Aggregate Screens'!A15</f>
        <v>29</v>
      </c>
      <c r="C20" t="str">
        <f>+'Aggregate Screens'!B15</f>
        <v>HARBORVIEW MEDICAL CENTER</v>
      </c>
      <c r="D20" s="10">
        <f>ROUND(+'Aggregate Screens'!AR15,0)</f>
        <v>132284</v>
      </c>
      <c r="E20" s="10">
        <f>ROUND(+'Aggregate Screens'!AU15,0)</f>
        <v>413</v>
      </c>
      <c r="F20" s="12">
        <f t="shared" si="0"/>
        <v>0.87749999999999995</v>
      </c>
      <c r="G20" s="10">
        <f>ROUND(+'Aggregate Screens'!AR121,0)</f>
        <v>138214</v>
      </c>
      <c r="H20" s="10">
        <f>ROUND(+'Aggregate Screens'!AU121,0)</f>
        <v>413</v>
      </c>
      <c r="I20" s="12">
        <f t="shared" si="1"/>
        <v>0.91690000000000005</v>
      </c>
      <c r="K20" s="12">
        <f t="shared" si="2"/>
        <v>4.4900284900285081E-2</v>
      </c>
    </row>
    <row r="21" spans="2:11" x14ac:dyDescent="0.2">
      <c r="B21">
        <f>+'Aggregate Screens'!A16</f>
        <v>32</v>
      </c>
      <c r="C21" t="str">
        <f>+'Aggregate Screens'!B16</f>
        <v>ST JOSEPH MEDICAL CENTER</v>
      </c>
      <c r="D21" s="10">
        <f>ROUND(+'Aggregate Screens'!AR16,0)</f>
        <v>104528</v>
      </c>
      <c r="E21" s="10">
        <f>ROUND(+'Aggregate Screens'!AU16,0)</f>
        <v>366</v>
      </c>
      <c r="F21" s="12">
        <f t="shared" si="0"/>
        <v>0.78249999999999997</v>
      </c>
      <c r="G21" s="10">
        <f>ROUND(+'Aggregate Screens'!AR122,0)</f>
        <v>110071</v>
      </c>
      <c r="H21" s="10">
        <f>ROUND(+'Aggregate Screens'!AU122,0)</f>
        <v>366</v>
      </c>
      <c r="I21" s="12">
        <f t="shared" si="1"/>
        <v>0.82389999999999997</v>
      </c>
      <c r="K21" s="12">
        <f t="shared" si="2"/>
        <v>5.2907348242811514E-2</v>
      </c>
    </row>
    <row r="22" spans="2:11" x14ac:dyDescent="0.2">
      <c r="B22">
        <f>+'Aggregate Screens'!A17</f>
        <v>35</v>
      </c>
      <c r="C22" t="str">
        <f>+'Aggregate Screens'!B17</f>
        <v>ST ELIZABETH HOSPITAL</v>
      </c>
      <c r="D22" s="10">
        <f>ROUND(+'Aggregate Screens'!AR17,0)</f>
        <v>5351</v>
      </c>
      <c r="E22" s="10">
        <f>ROUND(+'Aggregate Screens'!AU17,0)</f>
        <v>38</v>
      </c>
      <c r="F22" s="12">
        <f t="shared" si="0"/>
        <v>0.38579999999999998</v>
      </c>
      <c r="G22" s="10">
        <f>ROUND(+'Aggregate Screens'!AR123,0)</f>
        <v>4868</v>
      </c>
      <c r="H22" s="10">
        <f>ROUND(+'Aggregate Screens'!AU123,0)</f>
        <v>38</v>
      </c>
      <c r="I22" s="12">
        <f t="shared" si="1"/>
        <v>0.35099999999999998</v>
      </c>
      <c r="K22" s="12">
        <f t="shared" si="2"/>
        <v>-9.0202177293934649E-2</v>
      </c>
    </row>
    <row r="23" spans="2:11" x14ac:dyDescent="0.2">
      <c r="B23">
        <f>+'Aggregate Screens'!A18</f>
        <v>37</v>
      </c>
      <c r="C23" t="str">
        <f>+'Aggregate Screens'!B18</f>
        <v>DEACONESS HOSPITAL</v>
      </c>
      <c r="D23" s="10">
        <f>ROUND(+'Aggregate Screens'!AR18,0)</f>
        <v>59026</v>
      </c>
      <c r="E23" s="10">
        <f>ROUND(+'Aggregate Screens'!AU18,0)</f>
        <v>352</v>
      </c>
      <c r="F23" s="12">
        <f t="shared" si="0"/>
        <v>0.45939999999999998</v>
      </c>
      <c r="G23" s="10">
        <f>ROUND(+'Aggregate Screens'!AR124,0)</f>
        <v>60937</v>
      </c>
      <c r="H23" s="10">
        <f>ROUND(+'Aggregate Screens'!AU124,0)</f>
        <v>352</v>
      </c>
      <c r="I23" s="12">
        <f t="shared" si="1"/>
        <v>0.4743</v>
      </c>
      <c r="K23" s="12">
        <f t="shared" si="2"/>
        <v>3.243360905528947E-2</v>
      </c>
    </row>
    <row r="24" spans="2:11" x14ac:dyDescent="0.2">
      <c r="B24">
        <f>+'Aggregate Screens'!A19</f>
        <v>38</v>
      </c>
      <c r="C24" t="str">
        <f>+'Aggregate Screens'!B19</f>
        <v>OLYMPIC MEDICAL CENTER</v>
      </c>
      <c r="D24" s="10">
        <f>ROUND(+'Aggregate Screens'!AR19,0)</f>
        <v>14330</v>
      </c>
      <c r="E24" s="10">
        <f>ROUND(+'Aggregate Screens'!AU19,0)</f>
        <v>78</v>
      </c>
      <c r="F24" s="12">
        <f t="shared" si="0"/>
        <v>0.50329999999999997</v>
      </c>
      <c r="G24" s="10">
        <f>ROUND(+'Aggregate Screens'!AR125,0)</f>
        <v>14573</v>
      </c>
      <c r="H24" s="10">
        <f>ROUND(+'Aggregate Screens'!AU125,0)</f>
        <v>67</v>
      </c>
      <c r="I24" s="12">
        <f t="shared" si="1"/>
        <v>0.59589999999999999</v>
      </c>
      <c r="K24" s="12">
        <f t="shared" si="2"/>
        <v>0.18398569441684876</v>
      </c>
    </row>
    <row r="25" spans="2:11" x14ac:dyDescent="0.2">
      <c r="B25">
        <f>+'Aggregate Screens'!A20</f>
        <v>39</v>
      </c>
      <c r="C25" t="str">
        <f>+'Aggregate Screens'!B20</f>
        <v>TRIOS HEALTH</v>
      </c>
      <c r="D25" s="10">
        <f>ROUND(+'Aggregate Screens'!AR20,0)</f>
        <v>17650</v>
      </c>
      <c r="E25" s="10">
        <f>ROUND(+'Aggregate Screens'!AU20,0)</f>
        <v>111</v>
      </c>
      <c r="F25" s="12">
        <f t="shared" si="0"/>
        <v>0.43559999999999999</v>
      </c>
      <c r="G25" s="10">
        <f>ROUND(+'Aggregate Screens'!AR126,0)</f>
        <v>19984</v>
      </c>
      <c r="H25" s="10">
        <f>ROUND(+'Aggregate Screens'!AU126,0)</f>
        <v>111</v>
      </c>
      <c r="I25" s="12">
        <f t="shared" si="1"/>
        <v>0.49320000000000003</v>
      </c>
      <c r="K25" s="12">
        <f t="shared" si="2"/>
        <v>0.13223140495867769</v>
      </c>
    </row>
    <row r="26" spans="2:11" x14ac:dyDescent="0.2">
      <c r="B26">
        <f>+'Aggregate Screens'!A21</f>
        <v>42</v>
      </c>
      <c r="C26" t="str">
        <f>+'Aggregate Screens'!B21</f>
        <v>SHRINE HOSPITAL SPOKANE</v>
      </c>
      <c r="D26" s="10">
        <f>ROUND(+'Aggregate Screens'!AR21,0)</f>
        <v>0</v>
      </c>
      <c r="E26" s="10">
        <f>ROUND(+'Aggregate Screens'!AU21,0)</f>
        <v>0</v>
      </c>
      <c r="F26" s="12" t="str">
        <f t="shared" si="0"/>
        <v/>
      </c>
      <c r="G26" s="10">
        <f>ROUND(+'Aggregate Screens'!AR127,0)</f>
        <v>1154</v>
      </c>
      <c r="H26" s="10">
        <f>ROUND(+'Aggregate Screens'!AU127,0)</f>
        <v>30</v>
      </c>
      <c r="I26" s="12">
        <f t="shared" si="1"/>
        <v>0.10539999999999999</v>
      </c>
      <c r="K26" s="12" t="str">
        <f t="shared" si="2"/>
        <v/>
      </c>
    </row>
    <row r="27" spans="2:11" x14ac:dyDescent="0.2">
      <c r="B27">
        <f>+'Aggregate Screens'!A22</f>
        <v>43</v>
      </c>
      <c r="C27" t="str">
        <f>+'Aggregate Screens'!B22</f>
        <v>WALLA WALLA GENERAL HOSPITAL</v>
      </c>
      <c r="D27" s="10">
        <f>ROUND(+'Aggregate Screens'!AR22,0)</f>
        <v>3657</v>
      </c>
      <c r="E27" s="10">
        <f>ROUND(+'Aggregate Screens'!AU22,0)</f>
        <v>37</v>
      </c>
      <c r="F27" s="12">
        <f t="shared" si="0"/>
        <v>0.27079999999999999</v>
      </c>
      <c r="G27" s="10">
        <f>ROUND(+'Aggregate Screens'!AR128,0)</f>
        <v>0</v>
      </c>
      <c r="H27" s="10">
        <f>ROUND(+'Aggregate Screens'!AU128,0)</f>
        <v>0</v>
      </c>
      <c r="I27" s="12" t="str">
        <f t="shared" si="1"/>
        <v/>
      </c>
      <c r="K27" s="12" t="str">
        <f t="shared" si="2"/>
        <v/>
      </c>
    </row>
    <row r="28" spans="2:11" x14ac:dyDescent="0.2">
      <c r="B28">
        <f>+'Aggregate Screens'!A23</f>
        <v>45</v>
      </c>
      <c r="C28" t="str">
        <f>+'Aggregate Screens'!B23</f>
        <v>COLUMBIA BASIN HOSPITAL</v>
      </c>
      <c r="D28" s="10">
        <f>ROUND(+'Aggregate Screens'!AR23,0)</f>
        <v>401</v>
      </c>
      <c r="E28" s="10">
        <f>ROUND(+'Aggregate Screens'!AU23,0)</f>
        <v>69</v>
      </c>
      <c r="F28" s="12">
        <f t="shared" si="0"/>
        <v>1.5900000000000001E-2</v>
      </c>
      <c r="G28" s="10">
        <f>ROUND(+'Aggregate Screens'!AR129,0)</f>
        <v>341</v>
      </c>
      <c r="H28" s="10">
        <f>ROUND(+'Aggregate Screens'!AU129,0)</f>
        <v>69</v>
      </c>
      <c r="I28" s="12">
        <f t="shared" si="1"/>
        <v>1.35E-2</v>
      </c>
      <c r="K28" s="12">
        <f t="shared" si="2"/>
        <v>-0.15094339622641517</v>
      </c>
    </row>
    <row r="29" spans="2:11" x14ac:dyDescent="0.2">
      <c r="B29">
        <f>+'Aggregate Screens'!A24</f>
        <v>46</v>
      </c>
      <c r="C29" t="str">
        <f>+'Aggregate Screens'!B24</f>
        <v>PMH MEDICAL CENTER</v>
      </c>
      <c r="D29" s="10">
        <f>ROUND(+'Aggregate Screens'!AR24,0)</f>
        <v>0</v>
      </c>
      <c r="E29" s="10">
        <f>ROUND(+'Aggregate Screens'!AU24,0)</f>
        <v>0</v>
      </c>
      <c r="F29" s="12" t="str">
        <f t="shared" si="0"/>
        <v/>
      </c>
      <c r="G29" s="10">
        <f>ROUND(+'Aggregate Screens'!AR130,0)</f>
        <v>2015</v>
      </c>
      <c r="H29" s="10">
        <f>ROUND(+'Aggregate Screens'!AU130,0)</f>
        <v>25</v>
      </c>
      <c r="I29" s="12">
        <f t="shared" si="1"/>
        <v>0.2208</v>
      </c>
      <c r="K29" s="12" t="str">
        <f t="shared" si="2"/>
        <v/>
      </c>
    </row>
    <row r="30" spans="2:11" x14ac:dyDescent="0.2">
      <c r="B30">
        <f>+'Aggregate Screens'!A25</f>
        <v>50</v>
      </c>
      <c r="C30" t="str">
        <f>+'Aggregate Screens'!B25</f>
        <v>PROVIDENCE ST MARY MEDICAL CENTER</v>
      </c>
      <c r="D30" s="10">
        <f>ROUND(+'Aggregate Screens'!AR25,0)</f>
        <v>15062</v>
      </c>
      <c r="E30" s="10">
        <f>ROUND(+'Aggregate Screens'!AU25,0)</f>
        <v>80</v>
      </c>
      <c r="F30" s="12">
        <f t="shared" si="0"/>
        <v>0.51580000000000004</v>
      </c>
      <c r="G30" s="10">
        <f>ROUND(+'Aggregate Screens'!AR131,0)</f>
        <v>15655</v>
      </c>
      <c r="H30" s="10">
        <f>ROUND(+'Aggregate Screens'!AU131,0)</f>
        <v>80</v>
      </c>
      <c r="I30" s="12">
        <f t="shared" si="1"/>
        <v>0.53610000000000002</v>
      </c>
      <c r="K30" s="12">
        <f t="shared" si="2"/>
        <v>3.9356339666537288E-2</v>
      </c>
    </row>
    <row r="31" spans="2:11" x14ac:dyDescent="0.2">
      <c r="B31">
        <f>+'Aggregate Screens'!A26</f>
        <v>54</v>
      </c>
      <c r="C31" t="str">
        <f>+'Aggregate Screens'!B26</f>
        <v>FORKS COMMUNITY HOSPITAL</v>
      </c>
      <c r="D31" s="10">
        <f>ROUND(+'Aggregate Screens'!AR26,0)</f>
        <v>858</v>
      </c>
      <c r="E31" s="10">
        <f>ROUND(+'Aggregate Screens'!AU26,0)</f>
        <v>45</v>
      </c>
      <c r="F31" s="12">
        <f t="shared" si="0"/>
        <v>5.2200000000000003E-2</v>
      </c>
      <c r="G31" s="10">
        <f>ROUND(+'Aggregate Screens'!AR132,0)</f>
        <v>926</v>
      </c>
      <c r="H31" s="10">
        <f>ROUND(+'Aggregate Screens'!AU132,0)</f>
        <v>45</v>
      </c>
      <c r="I31" s="12">
        <f t="shared" si="1"/>
        <v>5.6399999999999999E-2</v>
      </c>
      <c r="K31" s="12">
        <f t="shared" si="2"/>
        <v>8.0459770114942541E-2</v>
      </c>
    </row>
    <row r="32" spans="2:11" x14ac:dyDescent="0.2">
      <c r="B32">
        <f>+'Aggregate Screens'!A27</f>
        <v>56</v>
      </c>
      <c r="C32" t="str">
        <f>+'Aggregate Screens'!B27</f>
        <v>WILLAPA HARBOR HOSPITAL</v>
      </c>
      <c r="D32" s="10">
        <f>ROUND(+'Aggregate Screens'!AR27,0)</f>
        <v>814</v>
      </c>
      <c r="E32" s="10">
        <f>ROUND(+'Aggregate Screens'!AU27,0)</f>
        <v>10</v>
      </c>
      <c r="F32" s="12">
        <f t="shared" si="0"/>
        <v>0.223</v>
      </c>
      <c r="G32" s="10">
        <f>ROUND(+'Aggregate Screens'!AR133,0)</f>
        <v>792</v>
      </c>
      <c r="H32" s="10">
        <f>ROUND(+'Aggregate Screens'!AU133,0)</f>
        <v>10</v>
      </c>
      <c r="I32" s="12">
        <f t="shared" si="1"/>
        <v>0.217</v>
      </c>
      <c r="K32" s="12">
        <f t="shared" si="2"/>
        <v>-2.6905829596412634E-2</v>
      </c>
    </row>
    <row r="33" spans="2:11" x14ac:dyDescent="0.2">
      <c r="B33">
        <f>+'Aggregate Screens'!A28</f>
        <v>58</v>
      </c>
      <c r="C33" t="str">
        <f>+'Aggregate Screens'!B28</f>
        <v>YAKIMA VALLEY MEMORIAL HOSPITAL</v>
      </c>
      <c r="D33" s="10">
        <f>ROUND(+'Aggregate Screens'!AR28,0)</f>
        <v>44134</v>
      </c>
      <c r="E33" s="10">
        <f>ROUND(+'Aggregate Screens'!AU28,0)</f>
        <v>238</v>
      </c>
      <c r="F33" s="12">
        <f t="shared" si="0"/>
        <v>0.50800000000000001</v>
      </c>
      <c r="G33" s="10">
        <f>ROUND(+'Aggregate Screens'!AR134,0)</f>
        <v>44470</v>
      </c>
      <c r="H33" s="10">
        <f>ROUND(+'Aggregate Screens'!AU134,0)</f>
        <v>238</v>
      </c>
      <c r="I33" s="12">
        <f t="shared" si="1"/>
        <v>0.51190000000000002</v>
      </c>
      <c r="K33" s="12">
        <f t="shared" si="2"/>
        <v>7.6771653543308283E-3</v>
      </c>
    </row>
    <row r="34" spans="2:11" x14ac:dyDescent="0.2">
      <c r="B34">
        <f>+'Aggregate Screens'!A29</f>
        <v>63</v>
      </c>
      <c r="C34" t="str">
        <f>+'Aggregate Screens'!B29</f>
        <v>GRAYS HARBOR COMMUNITY HOSPITAL</v>
      </c>
      <c r="D34" s="10">
        <f>ROUND(+'Aggregate Screens'!AR29,0)</f>
        <v>11188</v>
      </c>
      <c r="E34" s="10">
        <f>ROUND(+'Aggregate Screens'!AU29,0)</f>
        <v>105</v>
      </c>
      <c r="F34" s="12">
        <f t="shared" si="0"/>
        <v>0.29189999999999999</v>
      </c>
      <c r="G34" s="10">
        <f>ROUND(+'Aggregate Screens'!AR135,0)</f>
        <v>10054</v>
      </c>
      <c r="H34" s="10">
        <f>ROUND(+'Aggregate Screens'!AU135,0)</f>
        <v>105</v>
      </c>
      <c r="I34" s="12">
        <f t="shared" si="1"/>
        <v>0.26229999999999998</v>
      </c>
      <c r="K34" s="12">
        <f t="shared" si="2"/>
        <v>-0.10140459061322371</v>
      </c>
    </row>
    <row r="35" spans="2:11" x14ac:dyDescent="0.2">
      <c r="B35">
        <f>+'Aggregate Screens'!A30</f>
        <v>78</v>
      </c>
      <c r="C35" t="str">
        <f>+'Aggregate Screens'!B30</f>
        <v>SAMARITAN HEALTHCARE</v>
      </c>
      <c r="D35" s="10">
        <f>ROUND(+'Aggregate Screens'!AR30,0)</f>
        <v>7741</v>
      </c>
      <c r="E35" s="10">
        <f>ROUND(+'Aggregate Screens'!AU30,0)</f>
        <v>49</v>
      </c>
      <c r="F35" s="12">
        <f t="shared" si="0"/>
        <v>0.43280000000000002</v>
      </c>
      <c r="G35" s="10">
        <f>ROUND(+'Aggregate Screens'!AR136,0)</f>
        <v>7407</v>
      </c>
      <c r="H35" s="10">
        <f>ROUND(+'Aggregate Screens'!AU136,0)</f>
        <v>49</v>
      </c>
      <c r="I35" s="12">
        <f t="shared" si="1"/>
        <v>0.41410000000000002</v>
      </c>
      <c r="K35" s="12">
        <f t="shared" si="2"/>
        <v>-4.3207024029574881E-2</v>
      </c>
    </row>
    <row r="36" spans="2:11" x14ac:dyDescent="0.2">
      <c r="B36">
        <f>+'Aggregate Screens'!A31</f>
        <v>79</v>
      </c>
      <c r="C36" t="str">
        <f>+'Aggregate Screens'!B31</f>
        <v>OCEAN BEACH HOSPITAL</v>
      </c>
      <c r="D36" s="10">
        <f>ROUND(+'Aggregate Screens'!AR31,0)</f>
        <v>1124</v>
      </c>
      <c r="E36" s="10">
        <f>ROUND(+'Aggregate Screens'!AU31,0)</f>
        <v>25</v>
      </c>
      <c r="F36" s="12">
        <f t="shared" si="0"/>
        <v>0.1232</v>
      </c>
      <c r="G36" s="10">
        <f>ROUND(+'Aggregate Screens'!AR137,0)</f>
        <v>874</v>
      </c>
      <c r="H36" s="10">
        <f>ROUND(+'Aggregate Screens'!AU137,0)</f>
        <v>25</v>
      </c>
      <c r="I36" s="12">
        <f t="shared" si="1"/>
        <v>9.5799999999999996E-2</v>
      </c>
      <c r="K36" s="12">
        <f t="shared" si="2"/>
        <v>-0.22240259740259749</v>
      </c>
    </row>
    <row r="37" spans="2:11" x14ac:dyDescent="0.2">
      <c r="B37">
        <f>+'Aggregate Screens'!A32</f>
        <v>80</v>
      </c>
      <c r="C37" t="str">
        <f>+'Aggregate Screens'!B32</f>
        <v>ODESSA MEMORIAL HEALTHCARE CENTER</v>
      </c>
      <c r="D37" s="10">
        <f>ROUND(+'Aggregate Screens'!AR32,0)</f>
        <v>10</v>
      </c>
      <c r="E37" s="10">
        <f>ROUND(+'Aggregate Screens'!AU32,0)</f>
        <v>25</v>
      </c>
      <c r="F37" s="12">
        <f t="shared" si="0"/>
        <v>1.1000000000000001E-3</v>
      </c>
      <c r="G37" s="10">
        <f>ROUND(+'Aggregate Screens'!AR138,0)</f>
        <v>40</v>
      </c>
      <c r="H37" s="10">
        <f>ROUND(+'Aggregate Screens'!AU138,0)</f>
        <v>25</v>
      </c>
      <c r="I37" s="12">
        <f t="shared" si="1"/>
        <v>4.4000000000000003E-3</v>
      </c>
      <c r="K37" s="12">
        <f t="shared" si="2"/>
        <v>3</v>
      </c>
    </row>
    <row r="38" spans="2:11" x14ac:dyDescent="0.2">
      <c r="B38">
        <f>+'Aggregate Screens'!A33</f>
        <v>81</v>
      </c>
      <c r="C38" t="str">
        <f>+'Aggregate Screens'!B33</f>
        <v>MULTICARE GOOD SAMARITAN</v>
      </c>
      <c r="D38" s="10">
        <f>ROUND(+'Aggregate Screens'!AR33,0)</f>
        <v>71821</v>
      </c>
      <c r="E38" s="10">
        <f>ROUND(+'Aggregate Screens'!AU33,0)</f>
        <v>282</v>
      </c>
      <c r="F38" s="12">
        <f t="shared" si="0"/>
        <v>0.69779999999999998</v>
      </c>
      <c r="G38" s="10">
        <f>ROUND(+'Aggregate Screens'!AR139,0)</f>
        <v>97412</v>
      </c>
      <c r="H38" s="10">
        <f>ROUND(+'Aggregate Screens'!AU139,0)</f>
        <v>286</v>
      </c>
      <c r="I38" s="12">
        <f t="shared" si="1"/>
        <v>0.93320000000000003</v>
      </c>
      <c r="K38" s="12">
        <f t="shared" si="2"/>
        <v>0.33734594439667531</v>
      </c>
    </row>
    <row r="39" spans="2:11" x14ac:dyDescent="0.2">
      <c r="B39">
        <f>+'Aggregate Screens'!A34</f>
        <v>82</v>
      </c>
      <c r="C39" t="str">
        <f>+'Aggregate Screens'!B34</f>
        <v>GARFIELD COUNTY MEMORIAL HOSPITAL</v>
      </c>
      <c r="D39" s="10">
        <f>ROUND(+'Aggregate Screens'!AR34,0)</f>
        <v>71</v>
      </c>
      <c r="E39" s="10">
        <f>ROUND(+'Aggregate Screens'!AU34,0)</f>
        <v>25</v>
      </c>
      <c r="F39" s="12">
        <f t="shared" si="0"/>
        <v>7.7999999999999996E-3</v>
      </c>
      <c r="G39" s="10">
        <f>ROUND(+'Aggregate Screens'!AR140,0)</f>
        <v>0</v>
      </c>
      <c r="H39" s="10">
        <f>ROUND(+'Aggregate Screens'!AU140,0)</f>
        <v>0</v>
      </c>
      <c r="I39" s="12" t="str">
        <f t="shared" si="1"/>
        <v/>
      </c>
      <c r="K39" s="12" t="str">
        <f t="shared" si="2"/>
        <v/>
      </c>
    </row>
    <row r="40" spans="2:11" x14ac:dyDescent="0.2">
      <c r="B40">
        <f>+'Aggregate Screens'!A35</f>
        <v>84</v>
      </c>
      <c r="C40" t="str">
        <f>+'Aggregate Screens'!B35</f>
        <v>PROVIDENCE REGIONAL MEDICAL CENTER EVERETT</v>
      </c>
      <c r="D40" s="10">
        <f>ROUND(+'Aggregate Screens'!AR35,0)</f>
        <v>126806</v>
      </c>
      <c r="E40" s="10">
        <f>ROUND(+'Aggregate Screens'!AU35,0)</f>
        <v>501</v>
      </c>
      <c r="F40" s="12">
        <f t="shared" si="0"/>
        <v>0.69340000000000002</v>
      </c>
      <c r="G40" s="10">
        <f>ROUND(+'Aggregate Screens'!AR141,0)</f>
        <v>135564</v>
      </c>
      <c r="H40" s="10">
        <f>ROUND(+'Aggregate Screens'!AU141,0)</f>
        <v>501</v>
      </c>
      <c r="I40" s="12">
        <f t="shared" si="1"/>
        <v>0.74129999999999996</v>
      </c>
      <c r="K40" s="12">
        <f t="shared" si="2"/>
        <v>6.9079896163830368E-2</v>
      </c>
    </row>
    <row r="41" spans="2:11" x14ac:dyDescent="0.2">
      <c r="B41">
        <f>+'Aggregate Screens'!A36</f>
        <v>85</v>
      </c>
      <c r="C41" t="str">
        <f>+'Aggregate Screens'!B36</f>
        <v>JEFFERSON HEALTHCARE</v>
      </c>
      <c r="D41" s="10">
        <f>ROUND(+'Aggregate Screens'!AR36,0)</f>
        <v>3667</v>
      </c>
      <c r="E41" s="10">
        <f>ROUND(+'Aggregate Screens'!AU36,0)</f>
        <v>25</v>
      </c>
      <c r="F41" s="12">
        <f t="shared" si="0"/>
        <v>0.40189999999999998</v>
      </c>
      <c r="G41" s="10">
        <f>ROUND(+'Aggregate Screens'!AR142,0)</f>
        <v>4205</v>
      </c>
      <c r="H41" s="10">
        <f>ROUND(+'Aggregate Screens'!AU142,0)</f>
        <v>25</v>
      </c>
      <c r="I41" s="12">
        <f t="shared" si="1"/>
        <v>0.46079999999999999</v>
      </c>
      <c r="K41" s="12">
        <f t="shared" si="2"/>
        <v>0.14655386912167212</v>
      </c>
    </row>
    <row r="42" spans="2:11" x14ac:dyDescent="0.2">
      <c r="B42">
        <f>+'Aggregate Screens'!A37</f>
        <v>96</v>
      </c>
      <c r="C42" t="str">
        <f>+'Aggregate Screens'!B37</f>
        <v>SKYLINE HOSPITAL</v>
      </c>
      <c r="D42" s="10">
        <f>ROUND(+'Aggregate Screens'!AR37,0)</f>
        <v>753</v>
      </c>
      <c r="E42" s="10">
        <f>ROUND(+'Aggregate Screens'!AU37,0)</f>
        <v>25</v>
      </c>
      <c r="F42" s="12">
        <f t="shared" si="0"/>
        <v>8.2500000000000004E-2</v>
      </c>
      <c r="G42" s="10">
        <f>ROUND(+'Aggregate Screens'!AR143,0)</f>
        <v>830</v>
      </c>
      <c r="H42" s="10">
        <f>ROUND(+'Aggregate Screens'!AU143,0)</f>
        <v>25</v>
      </c>
      <c r="I42" s="12">
        <f t="shared" si="1"/>
        <v>9.0999999999999998E-2</v>
      </c>
      <c r="K42" s="12">
        <f t="shared" si="2"/>
        <v>0.10303030303030303</v>
      </c>
    </row>
    <row r="43" spans="2:11" x14ac:dyDescent="0.2">
      <c r="B43">
        <f>+'Aggregate Screens'!A38</f>
        <v>102</v>
      </c>
      <c r="C43" t="str">
        <f>+'Aggregate Screens'!B38</f>
        <v>YAKIMA REGIONAL MEDICAL AND CARDIAC CENTER</v>
      </c>
      <c r="D43" s="10">
        <f>ROUND(+'Aggregate Screens'!AR38,0)</f>
        <v>20546</v>
      </c>
      <c r="E43" s="10">
        <f>ROUND(+'Aggregate Screens'!AU38,0)</f>
        <v>118</v>
      </c>
      <c r="F43" s="12">
        <f t="shared" si="0"/>
        <v>0.47699999999999998</v>
      </c>
      <c r="G43" s="10">
        <f>ROUND(+'Aggregate Screens'!AR144,0)</f>
        <v>21133</v>
      </c>
      <c r="H43" s="10">
        <f>ROUND(+'Aggregate Screens'!AU144,0)</f>
        <v>139</v>
      </c>
      <c r="I43" s="12">
        <f t="shared" si="1"/>
        <v>0.41649999999999998</v>
      </c>
      <c r="K43" s="12">
        <f t="shared" si="2"/>
        <v>-0.12683438155136273</v>
      </c>
    </row>
    <row r="44" spans="2:11" x14ac:dyDescent="0.2">
      <c r="B44">
        <f>+'Aggregate Screens'!A39</f>
        <v>104</v>
      </c>
      <c r="C44" t="str">
        <f>+'Aggregate Screens'!B39</f>
        <v>VALLEY GENERAL HOSPITAL</v>
      </c>
      <c r="D44" s="10">
        <f>ROUND(+'Aggregate Screens'!AR39,0)</f>
        <v>0</v>
      </c>
      <c r="E44" s="10">
        <f>ROUND(+'Aggregate Screens'!AU39,0)</f>
        <v>0</v>
      </c>
      <c r="F44" s="12" t="str">
        <f t="shared" si="0"/>
        <v/>
      </c>
      <c r="G44" s="10">
        <f>ROUND(+'Aggregate Screens'!AR145,0)</f>
        <v>10105</v>
      </c>
      <c r="H44" s="10">
        <f>ROUND(+'Aggregate Screens'!AU145,0)</f>
        <v>112</v>
      </c>
      <c r="I44" s="12">
        <f t="shared" si="1"/>
        <v>0.2472</v>
      </c>
      <c r="K44" s="12" t="str">
        <f t="shared" si="2"/>
        <v/>
      </c>
    </row>
    <row r="45" spans="2:11" x14ac:dyDescent="0.2">
      <c r="B45">
        <f>+'Aggregate Screens'!A40</f>
        <v>106</v>
      </c>
      <c r="C45" t="str">
        <f>+'Aggregate Screens'!B40</f>
        <v>CASCADE VALLEY HOSPITAL</v>
      </c>
      <c r="D45" s="10">
        <f>ROUND(+'Aggregate Screens'!AR40,0)</f>
        <v>5047</v>
      </c>
      <c r="E45" s="10">
        <f>ROUND(+'Aggregate Screens'!AU40,0)</f>
        <v>48</v>
      </c>
      <c r="F45" s="12">
        <f t="shared" si="0"/>
        <v>0.28810000000000002</v>
      </c>
      <c r="G45" s="10">
        <f>ROUND(+'Aggregate Screens'!AR146,0)</f>
        <v>5112</v>
      </c>
      <c r="H45" s="10">
        <f>ROUND(+'Aggregate Screens'!AU146,0)</f>
        <v>48</v>
      </c>
      <c r="I45" s="12">
        <f t="shared" si="1"/>
        <v>0.2918</v>
      </c>
      <c r="K45" s="12">
        <f t="shared" si="2"/>
        <v>1.2842762929538232E-2</v>
      </c>
    </row>
    <row r="46" spans="2:11" x14ac:dyDescent="0.2">
      <c r="B46">
        <f>+'Aggregate Screens'!A41</f>
        <v>107</v>
      </c>
      <c r="C46" t="str">
        <f>+'Aggregate Screens'!B41</f>
        <v>NORTH VALLEY HOSPITAL</v>
      </c>
      <c r="D46" s="10">
        <f>ROUND(+'Aggregate Screens'!AR41,0)</f>
        <v>1065</v>
      </c>
      <c r="E46" s="10">
        <f>ROUND(+'Aggregate Screens'!AU41,0)</f>
        <v>67</v>
      </c>
      <c r="F46" s="12">
        <f t="shared" si="0"/>
        <v>4.3499999999999997E-2</v>
      </c>
      <c r="G46" s="10">
        <f>ROUND(+'Aggregate Screens'!AR147,0)</f>
        <v>1026</v>
      </c>
      <c r="H46" s="10">
        <f>ROUND(+'Aggregate Screens'!AU147,0)</f>
        <v>67</v>
      </c>
      <c r="I46" s="12">
        <f t="shared" si="1"/>
        <v>4.2000000000000003E-2</v>
      </c>
      <c r="K46" s="12">
        <f t="shared" si="2"/>
        <v>-3.4482758620689502E-2</v>
      </c>
    </row>
    <row r="47" spans="2:11" x14ac:dyDescent="0.2">
      <c r="B47">
        <f>+'Aggregate Screens'!A42</f>
        <v>108</v>
      </c>
      <c r="C47" t="str">
        <f>+'Aggregate Screens'!B42</f>
        <v>TRI-STATE MEMORIAL HOSPITAL</v>
      </c>
      <c r="D47" s="10">
        <f>ROUND(+'Aggregate Screens'!AR42,0)</f>
        <v>4162</v>
      </c>
      <c r="E47" s="10">
        <f>ROUND(+'Aggregate Screens'!AU42,0)</f>
        <v>25</v>
      </c>
      <c r="F47" s="12">
        <f t="shared" si="0"/>
        <v>0.45610000000000001</v>
      </c>
      <c r="G47" s="10">
        <f>ROUND(+'Aggregate Screens'!AR148,0)</f>
        <v>3864</v>
      </c>
      <c r="H47" s="10">
        <f>ROUND(+'Aggregate Screens'!AU148,0)</f>
        <v>25</v>
      </c>
      <c r="I47" s="12">
        <f t="shared" si="1"/>
        <v>0.42349999999999999</v>
      </c>
      <c r="K47" s="12">
        <f t="shared" si="2"/>
        <v>-7.1475553606665243E-2</v>
      </c>
    </row>
    <row r="48" spans="2:11" x14ac:dyDescent="0.2">
      <c r="B48">
        <f>+'Aggregate Screens'!A43</f>
        <v>111</v>
      </c>
      <c r="C48" t="str">
        <f>+'Aggregate Screens'!B43</f>
        <v>EAST ADAMS RURAL HEALTHCARE</v>
      </c>
      <c r="D48" s="10">
        <f>ROUND(+'Aggregate Screens'!AR43,0)</f>
        <v>89</v>
      </c>
      <c r="E48" s="10">
        <f>ROUND(+'Aggregate Screens'!AU43,0)</f>
        <v>8</v>
      </c>
      <c r="F48" s="12">
        <f t="shared" si="0"/>
        <v>3.0499999999999999E-2</v>
      </c>
      <c r="G48" s="10">
        <f>ROUND(+'Aggregate Screens'!AR149,0)</f>
        <v>77</v>
      </c>
      <c r="H48" s="10">
        <f>ROUND(+'Aggregate Screens'!AU149,0)</f>
        <v>58</v>
      </c>
      <c r="I48" s="12">
        <f t="shared" si="1"/>
        <v>3.5999999999999999E-3</v>
      </c>
      <c r="K48" s="12">
        <f t="shared" si="2"/>
        <v>-0.88196721311475412</v>
      </c>
    </row>
    <row r="49" spans="2:11" x14ac:dyDescent="0.2">
      <c r="B49">
        <f>+'Aggregate Screens'!A44</f>
        <v>125</v>
      </c>
      <c r="C49" t="str">
        <f>+'Aggregate Screens'!B44</f>
        <v>OTHELLO COMMUNITY HOSPITAL</v>
      </c>
      <c r="D49" s="10">
        <f>ROUND(+'Aggregate Screens'!AR44,0)</f>
        <v>0</v>
      </c>
      <c r="E49" s="10">
        <f>ROUND(+'Aggregate Screens'!AU44,0)</f>
        <v>0</v>
      </c>
      <c r="F49" s="12" t="str">
        <f t="shared" si="0"/>
        <v/>
      </c>
      <c r="G49" s="10">
        <f>ROUND(+'Aggregate Screens'!AR150,0)</f>
        <v>0</v>
      </c>
      <c r="H49" s="10">
        <f>ROUND(+'Aggregate Screens'!AU150,0)</f>
        <v>0</v>
      </c>
      <c r="I49" s="12" t="str">
        <f t="shared" si="1"/>
        <v/>
      </c>
      <c r="K49" s="12" t="str">
        <f t="shared" si="2"/>
        <v/>
      </c>
    </row>
    <row r="50" spans="2:11" x14ac:dyDescent="0.2">
      <c r="B50">
        <f>+'Aggregate Screens'!A45</f>
        <v>126</v>
      </c>
      <c r="C50" t="str">
        <f>+'Aggregate Screens'!B45</f>
        <v>HIGHLINE MEDICAL CENTER</v>
      </c>
      <c r="D50" s="10">
        <f>ROUND(+'Aggregate Screens'!AR45,0)</f>
        <v>39806</v>
      </c>
      <c r="E50" s="10">
        <f>ROUND(+'Aggregate Screens'!AU45,0)</f>
        <v>216</v>
      </c>
      <c r="F50" s="12">
        <f t="shared" si="0"/>
        <v>0.50490000000000002</v>
      </c>
      <c r="G50" s="10">
        <f>ROUND(+'Aggregate Screens'!AR151,0)</f>
        <v>32221</v>
      </c>
      <c r="H50" s="10">
        <f>ROUND(+'Aggregate Screens'!AU151,0)</f>
        <v>128</v>
      </c>
      <c r="I50" s="12">
        <f t="shared" si="1"/>
        <v>0.68969999999999998</v>
      </c>
      <c r="K50" s="12">
        <f t="shared" si="2"/>
        <v>0.36601307189542465</v>
      </c>
    </row>
    <row r="51" spans="2:11" x14ac:dyDescent="0.2">
      <c r="B51">
        <f>+'Aggregate Screens'!A46</f>
        <v>128</v>
      </c>
      <c r="C51" t="str">
        <f>+'Aggregate Screens'!B46</f>
        <v>UNIVERSITY OF WASHINGTON MEDICAL CENTER</v>
      </c>
      <c r="D51" s="10">
        <f>ROUND(+'Aggregate Screens'!AR46,0)</f>
        <v>124513</v>
      </c>
      <c r="E51" s="10">
        <f>ROUND(+'Aggregate Screens'!AU46,0)</f>
        <v>422</v>
      </c>
      <c r="F51" s="12">
        <f t="shared" si="0"/>
        <v>0.80840000000000001</v>
      </c>
      <c r="G51" s="10">
        <f>ROUND(+'Aggregate Screens'!AR152,0)</f>
        <v>126239</v>
      </c>
      <c r="H51" s="10">
        <f>ROUND(+'Aggregate Screens'!AU152,0)</f>
        <v>438</v>
      </c>
      <c r="I51" s="12">
        <f t="shared" si="1"/>
        <v>0.78959999999999997</v>
      </c>
      <c r="K51" s="12">
        <f t="shared" si="2"/>
        <v>-2.3255813953488413E-2</v>
      </c>
    </row>
    <row r="52" spans="2:11" x14ac:dyDescent="0.2">
      <c r="B52">
        <f>+'Aggregate Screens'!A47</f>
        <v>129</v>
      </c>
      <c r="C52" t="str">
        <f>+'Aggregate Screens'!B47</f>
        <v>QUINCY VALLEY MEDICAL CENTER</v>
      </c>
      <c r="D52" s="10">
        <f>ROUND(+'Aggregate Screens'!AR47,0)</f>
        <v>0</v>
      </c>
      <c r="E52" s="10">
        <f>ROUND(+'Aggregate Screens'!AU47,0)</f>
        <v>0</v>
      </c>
      <c r="F52" s="12" t="str">
        <f t="shared" si="0"/>
        <v/>
      </c>
      <c r="G52" s="10">
        <f>ROUND(+'Aggregate Screens'!AR153,0)</f>
        <v>141</v>
      </c>
      <c r="H52" s="10">
        <f>ROUND(+'Aggregate Screens'!AU153,0)</f>
        <v>25</v>
      </c>
      <c r="I52" s="12">
        <f t="shared" si="1"/>
        <v>1.55E-2</v>
      </c>
      <c r="K52" s="12" t="str">
        <f t="shared" si="2"/>
        <v/>
      </c>
    </row>
    <row r="53" spans="2:11" x14ac:dyDescent="0.2">
      <c r="B53">
        <f>+'Aggregate Screens'!A48</f>
        <v>130</v>
      </c>
      <c r="C53" t="str">
        <f>+'Aggregate Screens'!B48</f>
        <v>UW MEDICINE/NORTHWEST HOSPITAL</v>
      </c>
      <c r="D53" s="10">
        <f>ROUND(+'Aggregate Screens'!AR48,0)</f>
        <v>44189</v>
      </c>
      <c r="E53" s="10">
        <f>ROUND(+'Aggregate Screens'!AU48,0)</f>
        <v>229</v>
      </c>
      <c r="F53" s="12">
        <f t="shared" si="0"/>
        <v>0.52869999999999995</v>
      </c>
      <c r="G53" s="10">
        <f>ROUND(+'Aggregate Screens'!AR154,0)</f>
        <v>47143</v>
      </c>
      <c r="H53" s="10">
        <f>ROUND(+'Aggregate Screens'!AU154,0)</f>
        <v>229</v>
      </c>
      <c r="I53" s="12">
        <f t="shared" si="1"/>
        <v>0.56399999999999995</v>
      </c>
      <c r="K53" s="12">
        <f t="shared" si="2"/>
        <v>6.6767543030073817E-2</v>
      </c>
    </row>
    <row r="54" spans="2:11" x14ac:dyDescent="0.2">
      <c r="B54">
        <f>+'Aggregate Screens'!A49</f>
        <v>131</v>
      </c>
      <c r="C54" t="str">
        <f>+'Aggregate Screens'!B49</f>
        <v>OVERLAKE HOSPITAL MEDICAL CENTER</v>
      </c>
      <c r="D54" s="10">
        <f>ROUND(+'Aggregate Screens'!AR49,0)</f>
        <v>62005</v>
      </c>
      <c r="E54" s="10">
        <f>ROUND(+'Aggregate Screens'!AU49,0)</f>
        <v>281</v>
      </c>
      <c r="F54" s="12">
        <f t="shared" si="0"/>
        <v>0.60450000000000004</v>
      </c>
      <c r="G54" s="10">
        <f>ROUND(+'Aggregate Screens'!AR155,0)</f>
        <v>62851</v>
      </c>
      <c r="H54" s="10">
        <f>ROUND(+'Aggregate Screens'!AU155,0)</f>
        <v>297</v>
      </c>
      <c r="I54" s="12">
        <f t="shared" si="1"/>
        <v>0.57979999999999998</v>
      </c>
      <c r="K54" s="12">
        <f t="shared" si="2"/>
        <v>-4.0860215053763582E-2</v>
      </c>
    </row>
    <row r="55" spans="2:11" x14ac:dyDescent="0.2">
      <c r="B55">
        <f>+'Aggregate Screens'!A50</f>
        <v>132</v>
      </c>
      <c r="C55" t="str">
        <f>+'Aggregate Screens'!B50</f>
        <v>ST CLARE HOSPITAL</v>
      </c>
      <c r="D55" s="10">
        <f>ROUND(+'Aggregate Screens'!AR50,0)</f>
        <v>28703</v>
      </c>
      <c r="E55" s="10">
        <f>ROUND(+'Aggregate Screens'!AU50,0)</f>
        <v>106</v>
      </c>
      <c r="F55" s="12">
        <f t="shared" si="0"/>
        <v>0.7419</v>
      </c>
      <c r="G55" s="10">
        <f>ROUND(+'Aggregate Screens'!AR156,0)</f>
        <v>29048</v>
      </c>
      <c r="H55" s="10">
        <f>ROUND(+'Aggregate Screens'!AU156,0)</f>
        <v>106</v>
      </c>
      <c r="I55" s="12">
        <f t="shared" si="1"/>
        <v>0.75080000000000002</v>
      </c>
      <c r="K55" s="12">
        <f t="shared" si="2"/>
        <v>1.1996225906456326E-2</v>
      </c>
    </row>
    <row r="56" spans="2:11" x14ac:dyDescent="0.2">
      <c r="B56">
        <f>+'Aggregate Screens'!A51</f>
        <v>134</v>
      </c>
      <c r="C56" t="str">
        <f>+'Aggregate Screens'!B51</f>
        <v>ISLAND HOSPITAL</v>
      </c>
      <c r="D56" s="10">
        <f>ROUND(+'Aggregate Screens'!AR51,0)</f>
        <v>9826</v>
      </c>
      <c r="E56" s="10">
        <f>ROUND(+'Aggregate Screens'!AU51,0)</f>
        <v>43</v>
      </c>
      <c r="F56" s="12">
        <f t="shared" si="0"/>
        <v>0.62609999999999999</v>
      </c>
      <c r="G56" s="10">
        <f>ROUND(+'Aggregate Screens'!AR157,0)</f>
        <v>10155</v>
      </c>
      <c r="H56" s="10">
        <f>ROUND(+'Aggregate Screens'!AU157,0)</f>
        <v>43</v>
      </c>
      <c r="I56" s="12">
        <f t="shared" si="1"/>
        <v>0.64700000000000002</v>
      </c>
      <c r="K56" s="12">
        <f t="shared" si="2"/>
        <v>3.3381249001756874E-2</v>
      </c>
    </row>
    <row r="57" spans="2:11" x14ac:dyDescent="0.2">
      <c r="B57">
        <f>+'Aggregate Screens'!A52</f>
        <v>137</v>
      </c>
      <c r="C57" t="str">
        <f>+'Aggregate Screens'!B52</f>
        <v>LINCOLN HOSPITAL</v>
      </c>
      <c r="D57" s="10">
        <f>ROUND(+'Aggregate Screens'!AR52,0)</f>
        <v>1231</v>
      </c>
      <c r="E57" s="10">
        <f>ROUND(+'Aggregate Screens'!AU52,0)</f>
        <v>25</v>
      </c>
      <c r="F57" s="12">
        <f t="shared" si="0"/>
        <v>0.13489999999999999</v>
      </c>
      <c r="G57" s="10">
        <f>ROUND(+'Aggregate Screens'!AR158,0)</f>
        <v>981</v>
      </c>
      <c r="H57" s="10">
        <f>ROUND(+'Aggregate Screens'!AU158,0)</f>
        <v>25</v>
      </c>
      <c r="I57" s="12">
        <f t="shared" si="1"/>
        <v>0.1075</v>
      </c>
      <c r="K57" s="12">
        <f t="shared" si="2"/>
        <v>-0.20311341734618227</v>
      </c>
    </row>
    <row r="58" spans="2:11" x14ac:dyDescent="0.2">
      <c r="B58">
        <f>+'Aggregate Screens'!A53</f>
        <v>138</v>
      </c>
      <c r="C58" t="str">
        <f>+'Aggregate Screens'!B53</f>
        <v>SWEDISH EDMONDS</v>
      </c>
      <c r="D58" s="10">
        <f>ROUND(+'Aggregate Screens'!AR53,0)</f>
        <v>37410</v>
      </c>
      <c r="E58" s="10">
        <f>ROUND(+'Aggregate Screens'!AU53,0)</f>
        <v>164</v>
      </c>
      <c r="F58" s="12">
        <f t="shared" si="0"/>
        <v>0.625</v>
      </c>
      <c r="G58" s="10">
        <f>ROUND(+'Aggregate Screens'!AR159,0)</f>
        <v>42210</v>
      </c>
      <c r="H58" s="10">
        <f>ROUND(+'Aggregate Screens'!AU159,0)</f>
        <v>164</v>
      </c>
      <c r="I58" s="12">
        <f t="shared" si="1"/>
        <v>0.70509999999999995</v>
      </c>
      <c r="K58" s="12">
        <f t="shared" si="2"/>
        <v>0.12815999999999983</v>
      </c>
    </row>
    <row r="59" spans="2:11" x14ac:dyDescent="0.2">
      <c r="B59">
        <f>+'Aggregate Screens'!A54</f>
        <v>139</v>
      </c>
      <c r="C59" t="str">
        <f>+'Aggregate Screens'!B54</f>
        <v>PROVIDENCE HOLY FAMILY HOSPITAL</v>
      </c>
      <c r="D59" s="10">
        <f>ROUND(+'Aggregate Screens'!AR54,0)</f>
        <v>35195</v>
      </c>
      <c r="E59" s="10">
        <f>ROUND(+'Aggregate Screens'!AU54,0)</f>
        <v>182</v>
      </c>
      <c r="F59" s="12">
        <f t="shared" si="0"/>
        <v>0.52980000000000005</v>
      </c>
      <c r="G59" s="10">
        <f>ROUND(+'Aggregate Screens'!AR160,0)</f>
        <v>36474</v>
      </c>
      <c r="H59" s="10">
        <f>ROUND(+'Aggregate Screens'!AU160,0)</f>
        <v>182</v>
      </c>
      <c r="I59" s="12">
        <f t="shared" si="1"/>
        <v>0.54910000000000003</v>
      </c>
      <c r="K59" s="12">
        <f t="shared" si="2"/>
        <v>3.6428841072102536E-2</v>
      </c>
    </row>
    <row r="60" spans="2:11" x14ac:dyDescent="0.2">
      <c r="B60">
        <f>+'Aggregate Screens'!A55</f>
        <v>140</v>
      </c>
      <c r="C60" t="str">
        <f>+'Aggregate Screens'!B55</f>
        <v>KITTITAS VALLEY HEALTHCARE</v>
      </c>
      <c r="D60" s="10">
        <f>ROUND(+'Aggregate Screens'!AR55,0)</f>
        <v>4146</v>
      </c>
      <c r="E60" s="10">
        <f>ROUND(+'Aggregate Screens'!AU55,0)</f>
        <v>25</v>
      </c>
      <c r="F60" s="12">
        <f t="shared" si="0"/>
        <v>0.45440000000000003</v>
      </c>
      <c r="G60" s="10">
        <f>ROUND(+'Aggregate Screens'!AR161,0)</f>
        <v>3381</v>
      </c>
      <c r="H60" s="10">
        <f>ROUND(+'Aggregate Screens'!AU161,0)</f>
        <v>25</v>
      </c>
      <c r="I60" s="12">
        <f t="shared" si="1"/>
        <v>0.3705</v>
      </c>
      <c r="K60" s="12">
        <f t="shared" si="2"/>
        <v>-0.18463908450704236</v>
      </c>
    </row>
    <row r="61" spans="2:11" x14ac:dyDescent="0.2">
      <c r="B61">
        <f>+'Aggregate Screens'!A56</f>
        <v>141</v>
      </c>
      <c r="C61" t="str">
        <f>+'Aggregate Screens'!B56</f>
        <v>DAYTON GENERAL HOSPITAL</v>
      </c>
      <c r="D61" s="10">
        <f>ROUND(+'Aggregate Screens'!AR56,0)</f>
        <v>0</v>
      </c>
      <c r="E61" s="10">
        <f>ROUND(+'Aggregate Screens'!AU56,0)</f>
        <v>0</v>
      </c>
      <c r="F61" s="12" t="str">
        <f t="shared" si="0"/>
        <v/>
      </c>
      <c r="G61" s="10">
        <f>ROUND(+'Aggregate Screens'!AR162,0)</f>
        <v>216</v>
      </c>
      <c r="H61" s="10">
        <f>ROUND(+'Aggregate Screens'!AU162,0)</f>
        <v>59</v>
      </c>
      <c r="I61" s="12">
        <f t="shared" si="1"/>
        <v>0.01</v>
      </c>
      <c r="K61" s="12" t="str">
        <f t="shared" si="2"/>
        <v/>
      </c>
    </row>
    <row r="62" spans="2:11" x14ac:dyDescent="0.2">
      <c r="B62">
        <f>+'Aggregate Screens'!A57</f>
        <v>142</v>
      </c>
      <c r="C62" t="str">
        <f>+'Aggregate Screens'!B57</f>
        <v>HARRISON MEDICAL CENTER</v>
      </c>
      <c r="D62" s="10">
        <f>ROUND(+'Aggregate Screens'!AR57,0)</f>
        <v>56173</v>
      </c>
      <c r="E62" s="10">
        <f>ROUND(+'Aggregate Screens'!AU57,0)</f>
        <v>274</v>
      </c>
      <c r="F62" s="12">
        <f t="shared" si="0"/>
        <v>0.56169999999999998</v>
      </c>
      <c r="G62" s="10">
        <f>ROUND(+'Aggregate Screens'!AR163,0)</f>
        <v>55669</v>
      </c>
      <c r="H62" s="10">
        <f>ROUND(+'Aggregate Screens'!AU163,0)</f>
        <v>258</v>
      </c>
      <c r="I62" s="12">
        <f t="shared" si="1"/>
        <v>0.59119999999999995</v>
      </c>
      <c r="K62" s="12">
        <f t="shared" si="2"/>
        <v>5.2519138330069381E-2</v>
      </c>
    </row>
    <row r="63" spans="2:11" x14ac:dyDescent="0.2">
      <c r="B63">
        <f>+'Aggregate Screens'!A58</f>
        <v>145</v>
      </c>
      <c r="C63" t="str">
        <f>+'Aggregate Screens'!B58</f>
        <v>PEACEHEALTH ST JOSEPH HOSPITAL</v>
      </c>
      <c r="D63" s="10">
        <f>ROUND(+'Aggregate Screens'!AR58,0)</f>
        <v>60072</v>
      </c>
      <c r="E63" s="10">
        <f>ROUND(+'Aggregate Screens'!AU58,0)</f>
        <v>253</v>
      </c>
      <c r="F63" s="12">
        <f t="shared" si="0"/>
        <v>0.65049999999999997</v>
      </c>
      <c r="G63" s="10">
        <f>ROUND(+'Aggregate Screens'!AR164,0)</f>
        <v>63576</v>
      </c>
      <c r="H63" s="10">
        <f>ROUND(+'Aggregate Screens'!AU164,0)</f>
        <v>253</v>
      </c>
      <c r="I63" s="12">
        <f t="shared" si="1"/>
        <v>0.6885</v>
      </c>
      <c r="K63" s="12">
        <f t="shared" si="2"/>
        <v>5.8416602613374335E-2</v>
      </c>
    </row>
    <row r="64" spans="2:11" x14ac:dyDescent="0.2">
      <c r="B64">
        <f>+'Aggregate Screens'!A59</f>
        <v>147</v>
      </c>
      <c r="C64" t="str">
        <f>+'Aggregate Screens'!B59</f>
        <v>MID VALLEY HOSPITAL</v>
      </c>
      <c r="D64" s="10">
        <f>ROUND(+'Aggregate Screens'!AR59,0)</f>
        <v>2425</v>
      </c>
      <c r="E64" s="10">
        <f>ROUND(+'Aggregate Screens'!AU59,0)</f>
        <v>30</v>
      </c>
      <c r="F64" s="12">
        <f t="shared" si="0"/>
        <v>0.2215</v>
      </c>
      <c r="G64" s="10">
        <f>ROUND(+'Aggregate Screens'!AR165,0)</f>
        <v>2529</v>
      </c>
      <c r="H64" s="10">
        <f>ROUND(+'Aggregate Screens'!AU165,0)</f>
        <v>30</v>
      </c>
      <c r="I64" s="12">
        <f t="shared" si="1"/>
        <v>0.23100000000000001</v>
      </c>
      <c r="K64" s="12">
        <f t="shared" si="2"/>
        <v>4.2889390519187387E-2</v>
      </c>
    </row>
    <row r="65" spans="2:11" x14ac:dyDescent="0.2">
      <c r="B65">
        <f>+'Aggregate Screens'!A60</f>
        <v>148</v>
      </c>
      <c r="C65" t="str">
        <f>+'Aggregate Screens'!B60</f>
        <v>KINDRED HOSPITAL SEATTLE - NORTHGATE</v>
      </c>
      <c r="D65" s="10">
        <f>ROUND(+'Aggregate Screens'!AR60,0)</f>
        <v>18644</v>
      </c>
      <c r="E65" s="10">
        <f>ROUND(+'Aggregate Screens'!AU60,0)</f>
        <v>80</v>
      </c>
      <c r="F65" s="12">
        <f t="shared" si="0"/>
        <v>0.63849999999999996</v>
      </c>
      <c r="G65" s="10">
        <f>ROUND(+'Aggregate Screens'!AR166,0)</f>
        <v>22038</v>
      </c>
      <c r="H65" s="10">
        <f>ROUND(+'Aggregate Screens'!AU166,0)</f>
        <v>80</v>
      </c>
      <c r="I65" s="12">
        <f t="shared" si="1"/>
        <v>0.75470000000000004</v>
      </c>
      <c r="K65" s="12">
        <f t="shared" si="2"/>
        <v>0.18198903680501188</v>
      </c>
    </row>
    <row r="66" spans="2:11" x14ac:dyDescent="0.2">
      <c r="B66">
        <f>+'Aggregate Screens'!A61</f>
        <v>150</v>
      </c>
      <c r="C66" t="str">
        <f>+'Aggregate Screens'!B61</f>
        <v>COULEE MEDICAL CENTER</v>
      </c>
      <c r="D66" s="10">
        <f>ROUND(+'Aggregate Screens'!AR61,0)</f>
        <v>887</v>
      </c>
      <c r="E66" s="10">
        <f>ROUND(+'Aggregate Screens'!AU61,0)</f>
        <v>25</v>
      </c>
      <c r="F66" s="12">
        <f t="shared" si="0"/>
        <v>9.7199999999999995E-2</v>
      </c>
      <c r="G66" s="10">
        <f>ROUND(+'Aggregate Screens'!AR167,0)</f>
        <v>1163</v>
      </c>
      <c r="H66" s="10">
        <f>ROUND(+'Aggregate Screens'!AU167,0)</f>
        <v>25</v>
      </c>
      <c r="I66" s="12">
        <f t="shared" si="1"/>
        <v>0.1275</v>
      </c>
      <c r="K66" s="12">
        <f t="shared" si="2"/>
        <v>0.31172839506172845</v>
      </c>
    </row>
    <row r="67" spans="2:11" x14ac:dyDescent="0.2">
      <c r="B67">
        <f>+'Aggregate Screens'!A62</f>
        <v>152</v>
      </c>
      <c r="C67" t="str">
        <f>+'Aggregate Screens'!B62</f>
        <v>MASON GENERAL HOSPITAL</v>
      </c>
      <c r="D67" s="10">
        <f>ROUND(+'Aggregate Screens'!AR62,0)</f>
        <v>5042</v>
      </c>
      <c r="E67" s="10">
        <f>ROUND(+'Aggregate Screens'!AU62,0)</f>
        <v>25</v>
      </c>
      <c r="F67" s="12">
        <f t="shared" si="0"/>
        <v>0.55249999999999999</v>
      </c>
      <c r="G67" s="10">
        <f>ROUND(+'Aggregate Screens'!AR168,0)</f>
        <v>5014</v>
      </c>
      <c r="H67" s="10">
        <f>ROUND(+'Aggregate Screens'!AU168,0)</f>
        <v>25</v>
      </c>
      <c r="I67" s="12">
        <f t="shared" si="1"/>
        <v>0.54949999999999999</v>
      </c>
      <c r="K67" s="12">
        <f t="shared" si="2"/>
        <v>-5.4298642533936459E-3</v>
      </c>
    </row>
    <row r="68" spans="2:11" x14ac:dyDescent="0.2">
      <c r="B68">
        <f>+'Aggregate Screens'!A63</f>
        <v>153</v>
      </c>
      <c r="C68" t="str">
        <f>+'Aggregate Screens'!B63</f>
        <v>WHITMAN HOSPITAL AND MEDICAL CENTER</v>
      </c>
      <c r="D68" s="10">
        <f>ROUND(+'Aggregate Screens'!AR63,0)</f>
        <v>1979</v>
      </c>
      <c r="E68" s="10">
        <f>ROUND(+'Aggregate Screens'!AU63,0)</f>
        <v>25</v>
      </c>
      <c r="F68" s="12">
        <f t="shared" si="0"/>
        <v>0.21690000000000001</v>
      </c>
      <c r="G68" s="10">
        <f>ROUND(+'Aggregate Screens'!AR169,0)</f>
        <v>1868</v>
      </c>
      <c r="H68" s="10">
        <f>ROUND(+'Aggregate Screens'!AU169,0)</f>
        <v>25</v>
      </c>
      <c r="I68" s="12">
        <f t="shared" si="1"/>
        <v>0.20469999999999999</v>
      </c>
      <c r="K68" s="12">
        <f t="shared" si="2"/>
        <v>-5.624711848778241E-2</v>
      </c>
    </row>
    <row r="69" spans="2:11" x14ac:dyDescent="0.2">
      <c r="B69">
        <f>+'Aggregate Screens'!A64</f>
        <v>155</v>
      </c>
      <c r="C69" t="str">
        <f>+'Aggregate Screens'!B64</f>
        <v>UW MEDICINE/VALLEY MEDICAL CENTER</v>
      </c>
      <c r="D69" s="10">
        <f>ROUND(+'Aggregate Screens'!AR64,0)</f>
        <v>61395</v>
      </c>
      <c r="E69" s="10">
        <f>ROUND(+'Aggregate Screens'!AU64,0)</f>
        <v>270</v>
      </c>
      <c r="F69" s="12">
        <f t="shared" si="0"/>
        <v>0.623</v>
      </c>
      <c r="G69" s="10">
        <f>ROUND(+'Aggregate Screens'!AR170,0)</f>
        <v>65792</v>
      </c>
      <c r="H69" s="10">
        <f>ROUND(+'Aggregate Screens'!AU170,0)</f>
        <v>283</v>
      </c>
      <c r="I69" s="12">
        <f t="shared" si="1"/>
        <v>0.63690000000000002</v>
      </c>
      <c r="K69" s="12">
        <f t="shared" si="2"/>
        <v>2.231139646869984E-2</v>
      </c>
    </row>
    <row r="70" spans="2:11" x14ac:dyDescent="0.2">
      <c r="B70">
        <f>+'Aggregate Screens'!A65</f>
        <v>156</v>
      </c>
      <c r="C70" t="str">
        <f>+'Aggregate Screens'!B65</f>
        <v>WHIDBEY GENERAL HOSPITAL</v>
      </c>
      <c r="D70" s="10">
        <f>ROUND(+'Aggregate Screens'!AR65,0)</f>
        <v>6511</v>
      </c>
      <c r="E70" s="10">
        <f>ROUND(+'Aggregate Screens'!AU65,0)</f>
        <v>25</v>
      </c>
      <c r="F70" s="12">
        <f t="shared" si="0"/>
        <v>0.71350000000000002</v>
      </c>
      <c r="G70" s="10">
        <f>ROUND(+'Aggregate Screens'!AR171,0)</f>
        <v>5910</v>
      </c>
      <c r="H70" s="10">
        <f>ROUND(+'Aggregate Screens'!AU171,0)</f>
        <v>25</v>
      </c>
      <c r="I70" s="12">
        <f t="shared" si="1"/>
        <v>0.64770000000000005</v>
      </c>
      <c r="K70" s="12">
        <f t="shared" si="2"/>
        <v>-9.2221443587946705E-2</v>
      </c>
    </row>
    <row r="71" spans="2:11" x14ac:dyDescent="0.2">
      <c r="B71">
        <f>+'Aggregate Screens'!A66</f>
        <v>157</v>
      </c>
      <c r="C71" t="str">
        <f>+'Aggregate Screens'!B66</f>
        <v>ST LUKES REHABILIATION INSTITUTE</v>
      </c>
      <c r="D71" s="10">
        <f>ROUND(+'Aggregate Screens'!AR66,0)</f>
        <v>20600</v>
      </c>
      <c r="E71" s="10">
        <f>ROUND(+'Aggregate Screens'!AU66,0)</f>
        <v>72</v>
      </c>
      <c r="F71" s="12">
        <f t="shared" si="0"/>
        <v>0.78390000000000004</v>
      </c>
      <c r="G71" s="10">
        <f>ROUND(+'Aggregate Screens'!AR172,0)</f>
        <v>17981</v>
      </c>
      <c r="H71" s="10">
        <f>ROUND(+'Aggregate Screens'!AU172,0)</f>
        <v>72</v>
      </c>
      <c r="I71" s="12">
        <f t="shared" si="1"/>
        <v>0.68420000000000003</v>
      </c>
      <c r="K71" s="12">
        <f t="shared" si="2"/>
        <v>-0.12718458987115699</v>
      </c>
    </row>
    <row r="72" spans="2:11" x14ac:dyDescent="0.2">
      <c r="B72">
        <f>+'Aggregate Screens'!A67</f>
        <v>158</v>
      </c>
      <c r="C72" t="str">
        <f>+'Aggregate Screens'!B67</f>
        <v>CASCADE MEDICAL CENTER</v>
      </c>
      <c r="D72" s="10">
        <f>ROUND(+'Aggregate Screens'!AR67,0)</f>
        <v>265</v>
      </c>
      <c r="E72" s="10">
        <f>ROUND(+'Aggregate Screens'!AU67,0)</f>
        <v>9</v>
      </c>
      <c r="F72" s="12">
        <f t="shared" si="0"/>
        <v>8.0699999999999994E-2</v>
      </c>
      <c r="G72" s="10">
        <f>ROUND(+'Aggregate Screens'!AR173,0)</f>
        <v>284</v>
      </c>
      <c r="H72" s="10">
        <f>ROUND(+'Aggregate Screens'!AU173,0)</f>
        <v>9</v>
      </c>
      <c r="I72" s="12">
        <f t="shared" si="1"/>
        <v>8.6499999999999994E-2</v>
      </c>
      <c r="K72" s="12">
        <f t="shared" si="2"/>
        <v>7.1871127633209353E-2</v>
      </c>
    </row>
    <row r="73" spans="2:11" x14ac:dyDescent="0.2">
      <c r="B73">
        <f>+'Aggregate Screens'!A68</f>
        <v>159</v>
      </c>
      <c r="C73" t="str">
        <f>+'Aggregate Screens'!B68</f>
        <v>PROVIDENCE ST PETER HOSPITAL</v>
      </c>
      <c r="D73" s="10">
        <f>ROUND(+'Aggregate Screens'!AR68,0)</f>
        <v>86284</v>
      </c>
      <c r="E73" s="10">
        <f>ROUND(+'Aggregate Screens'!AU68,0)</f>
        <v>349</v>
      </c>
      <c r="F73" s="12">
        <f t="shared" si="0"/>
        <v>0.67730000000000001</v>
      </c>
      <c r="G73" s="10">
        <f>ROUND(+'Aggregate Screens'!AR174,0)</f>
        <v>88190</v>
      </c>
      <c r="H73" s="10">
        <f>ROUND(+'Aggregate Screens'!AU174,0)</f>
        <v>330</v>
      </c>
      <c r="I73" s="12">
        <f t="shared" si="1"/>
        <v>0.73219999999999996</v>
      </c>
      <c r="K73" s="12">
        <f t="shared" si="2"/>
        <v>8.1057138638712445E-2</v>
      </c>
    </row>
    <row r="74" spans="2:11" x14ac:dyDescent="0.2">
      <c r="B74">
        <f>+'Aggregate Screens'!A69</f>
        <v>161</v>
      </c>
      <c r="C74" t="str">
        <f>+'Aggregate Screens'!B69</f>
        <v>KADLEC REGIONAL MEDICAL CENTER</v>
      </c>
      <c r="D74" s="10">
        <f>ROUND(+'Aggregate Screens'!AR69,0)</f>
        <v>60990</v>
      </c>
      <c r="E74" s="10">
        <f>ROUND(+'Aggregate Screens'!AU69,0)</f>
        <v>227</v>
      </c>
      <c r="F74" s="12">
        <f t="shared" si="0"/>
        <v>0.73609999999999998</v>
      </c>
      <c r="G74" s="10">
        <f>ROUND(+'Aggregate Screens'!AR175,0)</f>
        <v>64817</v>
      </c>
      <c r="H74" s="10">
        <f>ROUND(+'Aggregate Screens'!AU175,0)</f>
        <v>254</v>
      </c>
      <c r="I74" s="12">
        <f t="shared" si="1"/>
        <v>0.69910000000000005</v>
      </c>
      <c r="K74" s="12">
        <f t="shared" si="2"/>
        <v>-5.0264909659013646E-2</v>
      </c>
    </row>
    <row r="75" spans="2:11" x14ac:dyDescent="0.2">
      <c r="B75">
        <f>+'Aggregate Screens'!A70</f>
        <v>162</v>
      </c>
      <c r="C75" t="str">
        <f>+'Aggregate Screens'!B70</f>
        <v>PROVIDENCE SACRED HEART MEDICAL CENTER</v>
      </c>
      <c r="D75" s="10">
        <f>ROUND(+'Aggregate Screens'!AR70,0)</f>
        <v>154059</v>
      </c>
      <c r="E75" s="10">
        <f>ROUND(+'Aggregate Screens'!AU70,0)</f>
        <v>628</v>
      </c>
      <c r="F75" s="12">
        <f t="shared" ref="F75:F110" si="3">IF(D75=0,"",IF(E75=0,"",ROUND(+D75/(E75*365),4)))</f>
        <v>0.67210000000000003</v>
      </c>
      <c r="G75" s="10">
        <f>ROUND(+'Aggregate Screens'!AR176,0)</f>
        <v>157326</v>
      </c>
      <c r="H75" s="10">
        <f>ROUND(+'Aggregate Screens'!AU176,0)</f>
        <v>628</v>
      </c>
      <c r="I75" s="12">
        <f t="shared" ref="I75:I110" si="4">IF(G75=0,"",IF(H75=0,"",ROUND(+G75/(H75*365),4)))</f>
        <v>0.68640000000000001</v>
      </c>
      <c r="K75" s="12">
        <f t="shared" ref="K75:K110" si="5">IF(D75=0,"",IF(E75=0,"",IF(G75=0,"",IF(H75=0,"",+I75/F75-1))))</f>
        <v>2.1276595744680771E-2</v>
      </c>
    </row>
    <row r="76" spans="2:11" x14ac:dyDescent="0.2">
      <c r="B76">
        <f>+'Aggregate Screens'!A71</f>
        <v>164</v>
      </c>
      <c r="C76" t="str">
        <f>+'Aggregate Screens'!B71</f>
        <v>EVERGREENHEALTH MEDICAL CENTER</v>
      </c>
      <c r="D76" s="10">
        <f>ROUND(+'Aggregate Screens'!AR71,0)</f>
        <v>54873</v>
      </c>
      <c r="E76" s="10">
        <f>ROUND(+'Aggregate Screens'!AU71,0)</f>
        <v>333</v>
      </c>
      <c r="F76" s="12">
        <f t="shared" si="3"/>
        <v>0.45150000000000001</v>
      </c>
      <c r="G76" s="10">
        <f>ROUND(+'Aggregate Screens'!AR177,0)</f>
        <v>60266</v>
      </c>
      <c r="H76" s="10">
        <f>ROUND(+'Aggregate Screens'!AU177,0)</f>
        <v>333</v>
      </c>
      <c r="I76" s="12">
        <f t="shared" si="4"/>
        <v>0.49580000000000002</v>
      </c>
      <c r="K76" s="12">
        <f t="shared" si="5"/>
        <v>9.8117386489479541E-2</v>
      </c>
    </row>
    <row r="77" spans="2:11" x14ac:dyDescent="0.2">
      <c r="B77">
        <f>+'Aggregate Screens'!A72</f>
        <v>165</v>
      </c>
      <c r="C77" t="str">
        <f>+'Aggregate Screens'!B72</f>
        <v>LAKE CHELAN COMMUNITY HOSPITAL</v>
      </c>
      <c r="D77" s="10">
        <f>ROUND(+'Aggregate Screens'!AR72,0)</f>
        <v>782</v>
      </c>
      <c r="E77" s="10">
        <f>ROUND(+'Aggregate Screens'!AU72,0)</f>
        <v>25</v>
      </c>
      <c r="F77" s="12">
        <f t="shared" si="3"/>
        <v>8.5699999999999998E-2</v>
      </c>
      <c r="G77" s="10">
        <f>ROUND(+'Aggregate Screens'!AR178,0)</f>
        <v>752</v>
      </c>
      <c r="H77" s="10">
        <f>ROUND(+'Aggregate Screens'!AU178,0)</f>
        <v>25</v>
      </c>
      <c r="I77" s="12">
        <f t="shared" si="4"/>
        <v>8.2400000000000001E-2</v>
      </c>
      <c r="K77" s="12">
        <f t="shared" si="5"/>
        <v>-3.8506417736289378E-2</v>
      </c>
    </row>
    <row r="78" spans="2:11" x14ac:dyDescent="0.2">
      <c r="B78">
        <f>+'Aggregate Screens'!A73</f>
        <v>167</v>
      </c>
      <c r="C78" t="str">
        <f>+'Aggregate Screens'!B73</f>
        <v>FERRY COUNTY MEMORIAL HOSPITAL</v>
      </c>
      <c r="D78" s="10">
        <f>ROUND(+'Aggregate Screens'!AR73,0)</f>
        <v>0</v>
      </c>
      <c r="E78" s="10">
        <f>ROUND(+'Aggregate Screens'!AU73,0)</f>
        <v>0</v>
      </c>
      <c r="F78" s="12" t="str">
        <f t="shared" si="3"/>
        <v/>
      </c>
      <c r="G78" s="10">
        <f>ROUND(+'Aggregate Screens'!AR179,0)</f>
        <v>210</v>
      </c>
      <c r="H78" s="10">
        <f>ROUND(+'Aggregate Screens'!AU179,0)</f>
        <v>25</v>
      </c>
      <c r="I78" s="12">
        <f t="shared" si="4"/>
        <v>2.3E-2</v>
      </c>
      <c r="K78" s="12" t="str">
        <f t="shared" si="5"/>
        <v/>
      </c>
    </row>
    <row r="79" spans="2:11" x14ac:dyDescent="0.2">
      <c r="B79">
        <f>+'Aggregate Screens'!A74</f>
        <v>168</v>
      </c>
      <c r="C79" t="str">
        <f>+'Aggregate Screens'!B74</f>
        <v>CENTRAL WASHINGTON HOSPITAL</v>
      </c>
      <c r="D79" s="10">
        <f>ROUND(+'Aggregate Screens'!AR74,0)</f>
        <v>39876</v>
      </c>
      <c r="E79" s="10">
        <f>ROUND(+'Aggregate Screens'!AU74,0)</f>
        <v>198</v>
      </c>
      <c r="F79" s="12">
        <f t="shared" si="3"/>
        <v>0.55179999999999996</v>
      </c>
      <c r="G79" s="10">
        <f>ROUND(+'Aggregate Screens'!AR180,0)</f>
        <v>42183</v>
      </c>
      <c r="H79" s="10">
        <f>ROUND(+'Aggregate Screens'!AU180,0)</f>
        <v>198</v>
      </c>
      <c r="I79" s="12">
        <f t="shared" si="4"/>
        <v>0.5837</v>
      </c>
      <c r="K79" s="12">
        <f t="shared" si="5"/>
        <v>5.781080101486058E-2</v>
      </c>
    </row>
    <row r="80" spans="2:11" x14ac:dyDescent="0.2">
      <c r="B80">
        <f>+'Aggregate Screens'!A75</f>
        <v>170</v>
      </c>
      <c r="C80" t="str">
        <f>+'Aggregate Screens'!B75</f>
        <v>PEACEHEALTH SOUTHWEST MEDICAL CENTER</v>
      </c>
      <c r="D80" s="10">
        <f>ROUND(+'Aggregate Screens'!AR75,0)</f>
        <v>93663</v>
      </c>
      <c r="E80" s="10">
        <f>ROUND(+'Aggregate Screens'!AU75,0)</f>
        <v>362</v>
      </c>
      <c r="F80" s="12">
        <f t="shared" si="3"/>
        <v>0.70889999999999997</v>
      </c>
      <c r="G80" s="10">
        <f>ROUND(+'Aggregate Screens'!AR181,0)</f>
        <v>89165</v>
      </c>
      <c r="H80" s="10">
        <f>ROUND(+'Aggregate Screens'!AU181,0)</f>
        <v>362</v>
      </c>
      <c r="I80" s="12">
        <f t="shared" si="4"/>
        <v>0.67479999999999996</v>
      </c>
      <c r="K80" s="12">
        <f t="shared" si="5"/>
        <v>-4.8102694315136141E-2</v>
      </c>
    </row>
    <row r="81" spans="2:11" x14ac:dyDescent="0.2">
      <c r="B81">
        <f>+'Aggregate Screens'!A76</f>
        <v>172</v>
      </c>
      <c r="C81" t="str">
        <f>+'Aggregate Screens'!B76</f>
        <v>PULLMAN REGIONAL HOSPITAL</v>
      </c>
      <c r="D81" s="10">
        <f>ROUND(+'Aggregate Screens'!AR76,0)</f>
        <v>3738</v>
      </c>
      <c r="E81" s="10">
        <f>ROUND(+'Aggregate Screens'!AU76,0)</f>
        <v>25</v>
      </c>
      <c r="F81" s="12">
        <f t="shared" si="3"/>
        <v>0.40960000000000002</v>
      </c>
      <c r="G81" s="10">
        <f>ROUND(+'Aggregate Screens'!AR182,0)</f>
        <v>3759</v>
      </c>
      <c r="H81" s="10">
        <f>ROUND(+'Aggregate Screens'!AU182,0)</f>
        <v>25</v>
      </c>
      <c r="I81" s="12">
        <f t="shared" si="4"/>
        <v>0.41189999999999999</v>
      </c>
      <c r="K81" s="12">
        <f t="shared" si="5"/>
        <v>5.615234375E-3</v>
      </c>
    </row>
    <row r="82" spans="2:11" x14ac:dyDescent="0.2">
      <c r="B82">
        <f>+'Aggregate Screens'!A77</f>
        <v>173</v>
      </c>
      <c r="C82" t="str">
        <f>+'Aggregate Screens'!B77</f>
        <v>MORTON GENERAL HOSPITAL</v>
      </c>
      <c r="D82" s="10">
        <f>ROUND(+'Aggregate Screens'!AR77,0)</f>
        <v>691</v>
      </c>
      <c r="E82" s="10">
        <f>ROUND(+'Aggregate Screens'!AU77,0)</f>
        <v>25</v>
      </c>
      <c r="F82" s="12">
        <f t="shared" si="3"/>
        <v>7.5700000000000003E-2</v>
      </c>
      <c r="G82" s="10">
        <f>ROUND(+'Aggregate Screens'!AR183,0)</f>
        <v>743</v>
      </c>
      <c r="H82" s="10">
        <f>ROUND(+'Aggregate Screens'!AU183,0)</f>
        <v>25</v>
      </c>
      <c r="I82" s="12">
        <f t="shared" si="4"/>
        <v>8.14E-2</v>
      </c>
      <c r="K82" s="12">
        <f t="shared" si="5"/>
        <v>7.5297225891677533E-2</v>
      </c>
    </row>
    <row r="83" spans="2:11" x14ac:dyDescent="0.2">
      <c r="B83">
        <f>+'Aggregate Screens'!A78</f>
        <v>175</v>
      </c>
      <c r="C83" t="str">
        <f>+'Aggregate Screens'!B78</f>
        <v>MARY BRIDGE CHILDRENS HEALTH CENTER</v>
      </c>
      <c r="D83" s="10">
        <f>ROUND(+'Aggregate Screens'!AR78,0)</f>
        <v>11940</v>
      </c>
      <c r="E83" s="10">
        <f>ROUND(+'Aggregate Screens'!AU78,0)</f>
        <v>75</v>
      </c>
      <c r="F83" s="12">
        <f t="shared" si="3"/>
        <v>0.43619999999999998</v>
      </c>
      <c r="G83" s="10">
        <f>ROUND(+'Aggregate Screens'!AR184,0)</f>
        <v>13977</v>
      </c>
      <c r="H83" s="10">
        <f>ROUND(+'Aggregate Screens'!AU184,0)</f>
        <v>75</v>
      </c>
      <c r="I83" s="12">
        <f t="shared" si="4"/>
        <v>0.51060000000000005</v>
      </c>
      <c r="K83" s="12">
        <f t="shared" si="5"/>
        <v>0.17056396148555719</v>
      </c>
    </row>
    <row r="84" spans="2:11" x14ac:dyDescent="0.2">
      <c r="B84">
        <f>+'Aggregate Screens'!A79</f>
        <v>176</v>
      </c>
      <c r="C84" t="str">
        <f>+'Aggregate Screens'!B79</f>
        <v>TACOMA GENERAL/ALLENMORE HOSPITAL</v>
      </c>
      <c r="D84" s="10">
        <f>ROUND(+'Aggregate Screens'!AR79,0)</f>
        <v>85386</v>
      </c>
      <c r="E84" s="10">
        <f>ROUND(+'Aggregate Screens'!AU79,0)</f>
        <v>373</v>
      </c>
      <c r="F84" s="12">
        <f t="shared" si="3"/>
        <v>0.62719999999999998</v>
      </c>
      <c r="G84" s="10">
        <f>ROUND(+'Aggregate Screens'!AR185,0)</f>
        <v>112514</v>
      </c>
      <c r="H84" s="10">
        <f>ROUND(+'Aggregate Screens'!AU185,0)</f>
        <v>380</v>
      </c>
      <c r="I84" s="12">
        <f t="shared" si="4"/>
        <v>0.81120000000000003</v>
      </c>
      <c r="K84" s="12">
        <f t="shared" si="5"/>
        <v>0.29336734693877564</v>
      </c>
    </row>
    <row r="85" spans="2:11" x14ac:dyDescent="0.2">
      <c r="B85">
        <f>+'Aggregate Screens'!A80</f>
        <v>180</v>
      </c>
      <c r="C85" t="str">
        <f>+'Aggregate Screens'!B80</f>
        <v>VALLEY HOSPITAL</v>
      </c>
      <c r="D85" s="10">
        <f>ROUND(+'Aggregate Screens'!AR80,0)</f>
        <v>20586</v>
      </c>
      <c r="E85" s="10">
        <f>ROUND(+'Aggregate Screens'!AU80,0)</f>
        <v>113</v>
      </c>
      <c r="F85" s="12">
        <f t="shared" si="3"/>
        <v>0.49909999999999999</v>
      </c>
      <c r="G85" s="10">
        <f>ROUND(+'Aggregate Screens'!AR186,0)</f>
        <v>20150</v>
      </c>
      <c r="H85" s="10">
        <f>ROUND(+'Aggregate Screens'!AU186,0)</f>
        <v>113</v>
      </c>
      <c r="I85" s="12">
        <f t="shared" si="4"/>
        <v>0.48849999999999999</v>
      </c>
      <c r="K85" s="12">
        <f t="shared" si="5"/>
        <v>-2.1238228811861326E-2</v>
      </c>
    </row>
    <row r="86" spans="2:11" x14ac:dyDescent="0.2">
      <c r="B86">
        <f>+'Aggregate Screens'!A81</f>
        <v>183</v>
      </c>
      <c r="C86" t="str">
        <f>+'Aggregate Screens'!B81</f>
        <v>MULTICARE AUBURN MEDICAL CENTER</v>
      </c>
      <c r="D86" s="10">
        <f>ROUND(+'Aggregate Screens'!AR81,0)</f>
        <v>33881</v>
      </c>
      <c r="E86" s="10">
        <f>ROUND(+'Aggregate Screens'!AU81,0)</f>
        <v>173</v>
      </c>
      <c r="F86" s="12">
        <f t="shared" si="3"/>
        <v>0.53659999999999997</v>
      </c>
      <c r="G86" s="10">
        <f>ROUND(+'Aggregate Screens'!AR187,0)</f>
        <v>45890</v>
      </c>
      <c r="H86" s="10">
        <f>ROUND(+'Aggregate Screens'!AU187,0)</f>
        <v>133</v>
      </c>
      <c r="I86" s="12">
        <f t="shared" si="4"/>
        <v>0.94530000000000003</v>
      </c>
      <c r="K86" s="12">
        <f t="shared" si="5"/>
        <v>0.76164740961610145</v>
      </c>
    </row>
    <row r="87" spans="2:11" x14ac:dyDescent="0.2">
      <c r="B87">
        <f>+'Aggregate Screens'!A82</f>
        <v>186</v>
      </c>
      <c r="C87" t="str">
        <f>+'Aggregate Screens'!B82</f>
        <v>SUMMIT PACIFIC MEDICAL CENTER</v>
      </c>
      <c r="D87" s="10">
        <f>ROUND(+'Aggregate Screens'!AR82,0)</f>
        <v>735</v>
      </c>
      <c r="E87" s="10">
        <f>ROUND(+'Aggregate Screens'!AU82,0)</f>
        <v>10</v>
      </c>
      <c r="F87" s="12">
        <f t="shared" si="3"/>
        <v>0.2014</v>
      </c>
      <c r="G87" s="10">
        <f>ROUND(+'Aggregate Screens'!AR188,0)</f>
        <v>474</v>
      </c>
      <c r="H87" s="10">
        <f>ROUND(+'Aggregate Screens'!AU188,0)</f>
        <v>10</v>
      </c>
      <c r="I87" s="12">
        <f t="shared" si="4"/>
        <v>0.12989999999999999</v>
      </c>
      <c r="K87" s="12">
        <f t="shared" si="5"/>
        <v>-0.35501489572989087</v>
      </c>
    </row>
    <row r="88" spans="2:11" x14ac:dyDescent="0.2">
      <c r="B88">
        <f>+'Aggregate Screens'!A83</f>
        <v>191</v>
      </c>
      <c r="C88" t="str">
        <f>+'Aggregate Screens'!B83</f>
        <v>PROVIDENCE CENTRALIA HOSPITAL</v>
      </c>
      <c r="D88" s="10">
        <f>ROUND(+'Aggregate Screens'!AR83,0)</f>
        <v>15342</v>
      </c>
      <c r="E88" s="10">
        <f>ROUND(+'Aggregate Screens'!AU83,0)</f>
        <v>91</v>
      </c>
      <c r="F88" s="12">
        <f t="shared" si="3"/>
        <v>0.46189999999999998</v>
      </c>
      <c r="G88" s="10">
        <f>ROUND(+'Aggregate Screens'!AR189,0)</f>
        <v>17253</v>
      </c>
      <c r="H88" s="10">
        <f>ROUND(+'Aggregate Screens'!AU189,0)</f>
        <v>91</v>
      </c>
      <c r="I88" s="12">
        <f t="shared" si="4"/>
        <v>0.51939999999999997</v>
      </c>
      <c r="K88" s="12">
        <f t="shared" si="5"/>
        <v>0.12448581944143755</v>
      </c>
    </row>
    <row r="89" spans="2:11" x14ac:dyDescent="0.2">
      <c r="B89">
        <f>+'Aggregate Screens'!A84</f>
        <v>193</v>
      </c>
      <c r="C89" t="str">
        <f>+'Aggregate Screens'!B84</f>
        <v>PROVIDENCE MOUNT CARMEL HOSPITAL</v>
      </c>
      <c r="D89" s="10">
        <f>ROUND(+'Aggregate Screens'!AR84,0)</f>
        <v>4448</v>
      </c>
      <c r="E89" s="10">
        <f>ROUND(+'Aggregate Screens'!AU84,0)</f>
        <v>25</v>
      </c>
      <c r="F89" s="12">
        <f t="shared" si="3"/>
        <v>0.48749999999999999</v>
      </c>
      <c r="G89" s="10">
        <f>ROUND(+'Aggregate Screens'!AR190,0)</f>
        <v>3943</v>
      </c>
      <c r="H89" s="10">
        <f>ROUND(+'Aggregate Screens'!AU190,0)</f>
        <v>20</v>
      </c>
      <c r="I89" s="12">
        <f t="shared" si="4"/>
        <v>0.54010000000000002</v>
      </c>
      <c r="K89" s="12">
        <f t="shared" si="5"/>
        <v>0.10789743589743606</v>
      </c>
    </row>
    <row r="90" spans="2:11" x14ac:dyDescent="0.2">
      <c r="B90">
        <f>+'Aggregate Screens'!A85</f>
        <v>194</v>
      </c>
      <c r="C90" t="str">
        <f>+'Aggregate Screens'!B85</f>
        <v>PROVIDENCE ST JOSEPHS HOSPITAL</v>
      </c>
      <c r="D90" s="10">
        <f>ROUND(+'Aggregate Screens'!AR85,0)</f>
        <v>1240</v>
      </c>
      <c r="E90" s="10">
        <f>ROUND(+'Aggregate Screens'!AU85,0)</f>
        <v>56</v>
      </c>
      <c r="F90" s="12">
        <f t="shared" si="3"/>
        <v>6.0699999999999997E-2</v>
      </c>
      <c r="G90" s="10">
        <f>ROUND(+'Aggregate Screens'!AR191,0)</f>
        <v>1264</v>
      </c>
      <c r="H90" s="10">
        <f>ROUND(+'Aggregate Screens'!AU191,0)</f>
        <v>65</v>
      </c>
      <c r="I90" s="12">
        <f t="shared" si="4"/>
        <v>5.33E-2</v>
      </c>
      <c r="K90" s="12">
        <f t="shared" si="5"/>
        <v>-0.12191103789126845</v>
      </c>
    </row>
    <row r="91" spans="2:11" x14ac:dyDescent="0.2">
      <c r="B91">
        <f>+'Aggregate Screens'!A86</f>
        <v>195</v>
      </c>
      <c r="C91" t="str">
        <f>+'Aggregate Screens'!B86</f>
        <v>SNOQUALMIE VALLEY HOSPITAL</v>
      </c>
      <c r="D91" s="10">
        <f>ROUND(+'Aggregate Screens'!AR86,0)</f>
        <v>194</v>
      </c>
      <c r="E91" s="10">
        <f>ROUND(+'Aggregate Screens'!AU86,0)</f>
        <v>25</v>
      </c>
      <c r="F91" s="12">
        <f t="shared" si="3"/>
        <v>2.1299999999999999E-2</v>
      </c>
      <c r="G91" s="10">
        <f>ROUND(+'Aggregate Screens'!AR192,0)</f>
        <v>190</v>
      </c>
      <c r="H91" s="10">
        <f>ROUND(+'Aggregate Screens'!AU192,0)</f>
        <v>25</v>
      </c>
      <c r="I91" s="12">
        <f t="shared" si="4"/>
        <v>2.0799999999999999E-2</v>
      </c>
      <c r="K91" s="12">
        <f t="shared" si="5"/>
        <v>-2.3474178403755874E-2</v>
      </c>
    </row>
    <row r="92" spans="2:11" x14ac:dyDescent="0.2">
      <c r="B92">
        <f>+'Aggregate Screens'!A87</f>
        <v>197</v>
      </c>
      <c r="C92" t="str">
        <f>+'Aggregate Screens'!B87</f>
        <v>CAPITAL MEDICAL CENTER</v>
      </c>
      <c r="D92" s="10">
        <f>ROUND(+'Aggregate Screens'!AR87,0)</f>
        <v>13323</v>
      </c>
      <c r="E92" s="10">
        <f>ROUND(+'Aggregate Screens'!AU87,0)</f>
        <v>85</v>
      </c>
      <c r="F92" s="12">
        <f t="shared" si="3"/>
        <v>0.4294</v>
      </c>
      <c r="G92" s="10">
        <f>ROUND(+'Aggregate Screens'!AR193,0)</f>
        <v>14341</v>
      </c>
      <c r="H92" s="10">
        <f>ROUND(+'Aggregate Screens'!AU193,0)</f>
        <v>85</v>
      </c>
      <c r="I92" s="12">
        <f t="shared" si="4"/>
        <v>0.4622</v>
      </c>
      <c r="K92" s="12">
        <f t="shared" si="5"/>
        <v>7.6385654401490477E-2</v>
      </c>
    </row>
    <row r="93" spans="2:11" x14ac:dyDescent="0.2">
      <c r="B93">
        <f>+'Aggregate Screens'!A88</f>
        <v>198</v>
      </c>
      <c r="C93" t="str">
        <f>+'Aggregate Screens'!B88</f>
        <v>SUNNYSIDE COMMUNITY HOSPITAL</v>
      </c>
      <c r="D93" s="10">
        <f>ROUND(+'Aggregate Screens'!AR88,0)</f>
        <v>5640</v>
      </c>
      <c r="E93" s="10">
        <f>ROUND(+'Aggregate Screens'!AU88,0)</f>
        <v>25</v>
      </c>
      <c r="F93" s="12">
        <f t="shared" si="3"/>
        <v>0.61809999999999998</v>
      </c>
      <c r="G93" s="10">
        <f>ROUND(+'Aggregate Screens'!AR194,0)</f>
        <v>5707</v>
      </c>
      <c r="H93" s="10">
        <f>ROUND(+'Aggregate Screens'!AU194,0)</f>
        <v>25</v>
      </c>
      <c r="I93" s="12">
        <f t="shared" si="4"/>
        <v>0.62539999999999996</v>
      </c>
      <c r="K93" s="12">
        <f t="shared" si="5"/>
        <v>1.1810386668823725E-2</v>
      </c>
    </row>
    <row r="94" spans="2:11" x14ac:dyDescent="0.2">
      <c r="B94">
        <f>+'Aggregate Screens'!A89</f>
        <v>199</v>
      </c>
      <c r="C94" t="str">
        <f>+'Aggregate Screens'!B89</f>
        <v>TOPPENISH COMMUNITY HOSPITAL</v>
      </c>
      <c r="D94" s="10">
        <f>ROUND(+'Aggregate Screens'!AR89,0)</f>
        <v>3499</v>
      </c>
      <c r="E94" s="10">
        <f>ROUND(+'Aggregate Screens'!AU89,0)</f>
        <v>48</v>
      </c>
      <c r="F94" s="12">
        <f t="shared" si="3"/>
        <v>0.19969999999999999</v>
      </c>
      <c r="G94" s="10">
        <f>ROUND(+'Aggregate Screens'!AR195,0)</f>
        <v>3649</v>
      </c>
      <c r="H94" s="10">
        <f>ROUND(+'Aggregate Screens'!AU195,0)</f>
        <v>36</v>
      </c>
      <c r="I94" s="12">
        <f t="shared" si="4"/>
        <v>0.2777</v>
      </c>
      <c r="K94" s="12">
        <f t="shared" si="5"/>
        <v>0.39058587881822748</v>
      </c>
    </row>
    <row r="95" spans="2:11" x14ac:dyDescent="0.2">
      <c r="B95">
        <f>+'Aggregate Screens'!A90</f>
        <v>201</v>
      </c>
      <c r="C95" t="str">
        <f>+'Aggregate Screens'!B90</f>
        <v>ST FRANCIS COMMUNITY HOSPITAL</v>
      </c>
      <c r="D95" s="10">
        <f>ROUND(+'Aggregate Screens'!AR90,0)</f>
        <v>30409</v>
      </c>
      <c r="E95" s="10">
        <f>ROUND(+'Aggregate Screens'!AU90,0)</f>
        <v>118</v>
      </c>
      <c r="F95" s="12">
        <f t="shared" si="3"/>
        <v>0.70599999999999996</v>
      </c>
      <c r="G95" s="10">
        <f>ROUND(+'Aggregate Screens'!AR196,0)</f>
        <v>32373</v>
      </c>
      <c r="H95" s="10">
        <f>ROUND(+'Aggregate Screens'!AU196,0)</f>
        <v>118</v>
      </c>
      <c r="I95" s="12">
        <f t="shared" si="4"/>
        <v>0.75160000000000005</v>
      </c>
      <c r="K95" s="12">
        <f t="shared" si="5"/>
        <v>6.4589235127478828E-2</v>
      </c>
    </row>
    <row r="96" spans="2:11" x14ac:dyDescent="0.2">
      <c r="B96">
        <f>+'Aggregate Screens'!A91</f>
        <v>202</v>
      </c>
      <c r="C96" t="str">
        <f>+'Aggregate Screens'!B91</f>
        <v>REGIONAL HOSPITAL</v>
      </c>
      <c r="D96" s="10">
        <f>ROUND(+'Aggregate Screens'!AR91,0)</f>
        <v>3987</v>
      </c>
      <c r="E96" s="10">
        <f>ROUND(+'Aggregate Screens'!AU91,0)</f>
        <v>31</v>
      </c>
      <c r="F96" s="12">
        <f t="shared" si="3"/>
        <v>0.35239999999999999</v>
      </c>
      <c r="G96" s="10">
        <f>ROUND(+'Aggregate Screens'!AR197,0)</f>
        <v>7120</v>
      </c>
      <c r="H96" s="10">
        <f>ROUND(+'Aggregate Screens'!AU197,0)</f>
        <v>26</v>
      </c>
      <c r="I96" s="12">
        <f t="shared" si="4"/>
        <v>0.75029999999999997</v>
      </c>
      <c r="K96" s="12">
        <f t="shared" si="5"/>
        <v>1.1291146424517593</v>
      </c>
    </row>
    <row r="97" spans="2:11" x14ac:dyDescent="0.2">
      <c r="B97">
        <f>+'Aggregate Screens'!A92</f>
        <v>204</v>
      </c>
      <c r="C97" t="str">
        <f>+'Aggregate Screens'!B92</f>
        <v>SEATTLE CANCER CARE ALLIANCE</v>
      </c>
      <c r="D97" s="10">
        <f>ROUND(+'Aggregate Screens'!AR92,0)</f>
        <v>5603</v>
      </c>
      <c r="E97" s="10">
        <f>ROUND(+'Aggregate Screens'!AU92,0)</f>
        <v>20</v>
      </c>
      <c r="F97" s="12">
        <f t="shared" si="3"/>
        <v>0.76749999999999996</v>
      </c>
      <c r="G97" s="10">
        <f>ROUND(+'Aggregate Screens'!AR198,0)</f>
        <v>5979</v>
      </c>
      <c r="H97" s="10">
        <f>ROUND(+'Aggregate Screens'!AU198,0)</f>
        <v>20</v>
      </c>
      <c r="I97" s="12">
        <f t="shared" si="4"/>
        <v>0.81899999999999995</v>
      </c>
      <c r="K97" s="12">
        <f t="shared" si="5"/>
        <v>6.7100977198697009E-2</v>
      </c>
    </row>
    <row r="98" spans="2:11" x14ac:dyDescent="0.2">
      <c r="B98">
        <f>+'Aggregate Screens'!A93</f>
        <v>205</v>
      </c>
      <c r="C98" t="str">
        <f>+'Aggregate Screens'!B93</f>
        <v>WENATCHEE VALLEY HOSPITAL</v>
      </c>
      <c r="D98" s="10">
        <f>ROUND(+'Aggregate Screens'!AR93,0)</f>
        <v>2215</v>
      </c>
      <c r="E98" s="10">
        <f>ROUND(+'Aggregate Screens'!AU93,0)</f>
        <v>20</v>
      </c>
      <c r="F98" s="12">
        <f t="shared" si="3"/>
        <v>0.3034</v>
      </c>
      <c r="G98" s="10">
        <f>ROUND(+'Aggregate Screens'!AR199,0)</f>
        <v>2314</v>
      </c>
      <c r="H98" s="10">
        <f>ROUND(+'Aggregate Screens'!AU199,0)</f>
        <v>20</v>
      </c>
      <c r="I98" s="12">
        <f t="shared" si="4"/>
        <v>0.317</v>
      </c>
      <c r="K98" s="12">
        <f t="shared" si="5"/>
        <v>4.4825313117996091E-2</v>
      </c>
    </row>
    <row r="99" spans="2:11" x14ac:dyDescent="0.2">
      <c r="B99">
        <f>+'Aggregate Screens'!A94</f>
        <v>206</v>
      </c>
      <c r="C99" t="str">
        <f>+'Aggregate Screens'!B94</f>
        <v>PEACEHEALTH UNITED GENERAL MEDICAL CENTER</v>
      </c>
      <c r="D99" s="10">
        <f>ROUND(+'Aggregate Screens'!AR94,0)</f>
        <v>618</v>
      </c>
      <c r="E99" s="10">
        <f>ROUND(+'Aggregate Screens'!AU94,0)</f>
        <v>25</v>
      </c>
      <c r="F99" s="12">
        <f t="shared" si="3"/>
        <v>6.7699999999999996E-2</v>
      </c>
      <c r="G99" s="10">
        <f>ROUND(+'Aggregate Screens'!AR200,0)</f>
        <v>2240</v>
      </c>
      <c r="H99" s="10">
        <f>ROUND(+'Aggregate Screens'!AU200,0)</f>
        <v>25</v>
      </c>
      <c r="I99" s="12">
        <f t="shared" si="4"/>
        <v>0.2455</v>
      </c>
      <c r="K99" s="12">
        <f t="shared" si="5"/>
        <v>2.6262924667651406</v>
      </c>
    </row>
    <row r="100" spans="2:11" x14ac:dyDescent="0.2">
      <c r="B100">
        <f>+'Aggregate Screens'!A95</f>
        <v>207</v>
      </c>
      <c r="C100" t="str">
        <f>+'Aggregate Screens'!B95</f>
        <v>SKAGIT VALLEY HOSPITAL</v>
      </c>
      <c r="D100" s="10">
        <f>ROUND(+'Aggregate Screens'!AR95,0)</f>
        <v>28445</v>
      </c>
      <c r="E100" s="10">
        <f>ROUND(+'Aggregate Screens'!AU95,0)</f>
        <v>137</v>
      </c>
      <c r="F100" s="12">
        <f t="shared" si="3"/>
        <v>0.56879999999999997</v>
      </c>
      <c r="G100" s="10">
        <f>ROUND(+'Aggregate Screens'!AR201,0)</f>
        <v>28803</v>
      </c>
      <c r="H100" s="10">
        <f>ROUND(+'Aggregate Screens'!AU201,0)</f>
        <v>137</v>
      </c>
      <c r="I100" s="12">
        <f t="shared" si="4"/>
        <v>0.57599999999999996</v>
      </c>
      <c r="K100" s="12">
        <f t="shared" si="5"/>
        <v>1.2658227848101333E-2</v>
      </c>
    </row>
    <row r="101" spans="2:11" x14ac:dyDescent="0.2">
      <c r="B101">
        <f>+'Aggregate Screens'!A96</f>
        <v>208</v>
      </c>
      <c r="C101" t="str">
        <f>+'Aggregate Screens'!B96</f>
        <v>LEGACY SALMON CREEK HOSPITAL</v>
      </c>
      <c r="D101" s="10">
        <f>ROUND(+'Aggregate Screens'!AR96,0)</f>
        <v>45180</v>
      </c>
      <c r="E101" s="10">
        <f>ROUND(+'Aggregate Screens'!AU96,0)</f>
        <v>214</v>
      </c>
      <c r="F101" s="12">
        <f t="shared" si="3"/>
        <v>0.57840000000000003</v>
      </c>
      <c r="G101" s="10">
        <f>ROUND(+'Aggregate Screens'!AR202,0)</f>
        <v>54430</v>
      </c>
      <c r="H101" s="10">
        <f>ROUND(+'Aggregate Screens'!AU202,0)</f>
        <v>215</v>
      </c>
      <c r="I101" s="12">
        <f t="shared" si="4"/>
        <v>0.69359999999999999</v>
      </c>
      <c r="K101" s="12">
        <f t="shared" si="5"/>
        <v>0.19917012448132776</v>
      </c>
    </row>
    <row r="102" spans="2:11" x14ac:dyDescent="0.2">
      <c r="B102">
        <f>+'Aggregate Screens'!A97</f>
        <v>209</v>
      </c>
      <c r="C102" t="str">
        <f>+'Aggregate Screens'!B97</f>
        <v>ST ANTHONY HOSPITAL</v>
      </c>
      <c r="D102" s="10">
        <f>ROUND(+'Aggregate Screens'!AR97,0)</f>
        <v>20118</v>
      </c>
      <c r="E102" s="10">
        <f>ROUND(+'Aggregate Screens'!AU97,0)</f>
        <v>80</v>
      </c>
      <c r="F102" s="12">
        <f t="shared" si="3"/>
        <v>0.68899999999999995</v>
      </c>
      <c r="G102" s="10">
        <f>ROUND(+'Aggregate Screens'!AR203,0)</f>
        <v>22545</v>
      </c>
      <c r="H102" s="10">
        <f>ROUND(+'Aggregate Screens'!AU203,0)</f>
        <v>80</v>
      </c>
      <c r="I102" s="12">
        <f t="shared" si="4"/>
        <v>0.77210000000000001</v>
      </c>
      <c r="K102" s="12">
        <f t="shared" si="5"/>
        <v>0.12060957910014514</v>
      </c>
    </row>
    <row r="103" spans="2:11" x14ac:dyDescent="0.2">
      <c r="B103">
        <f>+'Aggregate Screens'!A98</f>
        <v>210</v>
      </c>
      <c r="C103" t="str">
        <f>+'Aggregate Screens'!B98</f>
        <v>SWEDISH MEDICAL CENTER - ISSAQUAH CAMPUS</v>
      </c>
      <c r="D103" s="10">
        <f>ROUND(+'Aggregate Screens'!AR98,0)</f>
        <v>12515</v>
      </c>
      <c r="E103" s="10">
        <f>ROUND(+'Aggregate Screens'!AU98,0)</f>
        <v>80</v>
      </c>
      <c r="F103" s="12">
        <f t="shared" si="3"/>
        <v>0.42859999999999998</v>
      </c>
      <c r="G103" s="10">
        <f>ROUND(+'Aggregate Screens'!AR204,0)</f>
        <v>16874</v>
      </c>
      <c r="H103" s="10">
        <f>ROUND(+'Aggregate Screens'!AU204,0)</f>
        <v>80</v>
      </c>
      <c r="I103" s="12">
        <f t="shared" si="4"/>
        <v>0.57789999999999997</v>
      </c>
      <c r="K103" s="12">
        <f t="shared" si="5"/>
        <v>0.34834344377041537</v>
      </c>
    </row>
    <row r="104" spans="2:11" x14ac:dyDescent="0.2">
      <c r="B104">
        <f>+'Aggregate Screens'!A99</f>
        <v>211</v>
      </c>
      <c r="C104" t="str">
        <f>+'Aggregate Screens'!B99</f>
        <v>PEACEHEALTH PEACE ISLAND MEDICAL CENTER</v>
      </c>
      <c r="D104" s="10">
        <f>ROUND(+'Aggregate Screens'!AR99,0)</f>
        <v>230</v>
      </c>
      <c r="E104" s="10">
        <f>ROUND(+'Aggregate Screens'!AU99,0)</f>
        <v>10</v>
      </c>
      <c r="F104" s="12">
        <f t="shared" si="3"/>
        <v>6.3E-2</v>
      </c>
      <c r="G104" s="10">
        <f>ROUND(+'Aggregate Screens'!AR205,0)</f>
        <v>207</v>
      </c>
      <c r="H104" s="10">
        <f>ROUND(+'Aggregate Screens'!AU205,0)</f>
        <v>10</v>
      </c>
      <c r="I104" s="12">
        <f t="shared" si="4"/>
        <v>5.67E-2</v>
      </c>
      <c r="K104" s="12">
        <f t="shared" si="5"/>
        <v>-9.9999999999999978E-2</v>
      </c>
    </row>
    <row r="105" spans="2:11" x14ac:dyDescent="0.2">
      <c r="B105">
        <f>+'Aggregate Screens'!A100</f>
        <v>904</v>
      </c>
      <c r="C105" t="str">
        <f>+'Aggregate Screens'!B100</f>
        <v>BHC FAIRFAX HOSPITAL</v>
      </c>
      <c r="D105" s="10">
        <f>ROUND(+'Aggregate Screens'!AR100,0)</f>
        <v>39245</v>
      </c>
      <c r="E105" s="10">
        <f>ROUND(+'Aggregate Screens'!AU100,0)</f>
        <v>157</v>
      </c>
      <c r="F105" s="12">
        <f t="shared" si="3"/>
        <v>0.68479999999999996</v>
      </c>
      <c r="G105" s="10">
        <f>ROUND(+'Aggregate Screens'!AR206,0)</f>
        <v>44586</v>
      </c>
      <c r="H105" s="10">
        <f>ROUND(+'Aggregate Screens'!AU206,0)</f>
        <v>157</v>
      </c>
      <c r="I105" s="12">
        <f t="shared" si="4"/>
        <v>0.77800000000000002</v>
      </c>
      <c r="K105" s="12">
        <f t="shared" si="5"/>
        <v>0.13609813084112155</v>
      </c>
    </row>
    <row r="106" spans="2:11" x14ac:dyDescent="0.2">
      <c r="B106">
        <f>+'Aggregate Screens'!A101</f>
        <v>915</v>
      </c>
      <c r="C106" t="str">
        <f>+'Aggregate Screens'!B101</f>
        <v>LOURDES COUNSELING CENTER</v>
      </c>
      <c r="D106" s="10">
        <f>ROUND(+'Aggregate Screens'!AR101,0)</f>
        <v>5563</v>
      </c>
      <c r="E106" s="10">
        <f>ROUND(+'Aggregate Screens'!AU101,0)</f>
        <v>20</v>
      </c>
      <c r="F106" s="12">
        <f t="shared" si="3"/>
        <v>0.7621</v>
      </c>
      <c r="G106" s="10">
        <f>ROUND(+'Aggregate Screens'!AR207,0)</f>
        <v>5576</v>
      </c>
      <c r="H106" s="10">
        <f>ROUND(+'Aggregate Screens'!AU207,0)</f>
        <v>20</v>
      </c>
      <c r="I106" s="12">
        <f t="shared" si="4"/>
        <v>0.76380000000000003</v>
      </c>
      <c r="K106" s="12">
        <f t="shared" si="5"/>
        <v>2.2306783886629766E-3</v>
      </c>
    </row>
    <row r="107" spans="2:11" x14ac:dyDescent="0.2">
      <c r="B107">
        <f>+'Aggregate Screens'!A102</f>
        <v>919</v>
      </c>
      <c r="C107" t="str">
        <f>+'Aggregate Screens'!B102</f>
        <v>NAVOS</v>
      </c>
      <c r="D107" s="10">
        <f>ROUND(+'Aggregate Screens'!AR102,0)</f>
        <v>13983</v>
      </c>
      <c r="E107" s="10">
        <f>ROUND(+'Aggregate Screens'!AU102,0)</f>
        <v>40</v>
      </c>
      <c r="F107" s="12">
        <f t="shared" si="3"/>
        <v>0.9577</v>
      </c>
      <c r="G107" s="10">
        <f>ROUND(+'Aggregate Screens'!AR208,0)</f>
        <v>14283</v>
      </c>
      <c r="H107" s="10">
        <f>ROUND(+'Aggregate Screens'!AU208,0)</f>
        <v>40</v>
      </c>
      <c r="I107" s="12">
        <f t="shared" si="4"/>
        <v>0.97829999999999995</v>
      </c>
      <c r="K107" s="12">
        <f t="shared" si="5"/>
        <v>2.1509867390623327E-2</v>
      </c>
    </row>
    <row r="108" spans="2:11" x14ac:dyDescent="0.2">
      <c r="B108">
        <f>+'Aggregate Screens'!A103</f>
        <v>921</v>
      </c>
      <c r="C108" t="str">
        <f>+'Aggregate Screens'!B103</f>
        <v>Cascade Behavioral Health</v>
      </c>
      <c r="D108" s="10">
        <f>ROUND(+'Aggregate Screens'!AR103,0)</f>
        <v>6126</v>
      </c>
      <c r="E108" s="10">
        <f>ROUND(+'Aggregate Screens'!AU103,0)</f>
        <v>93</v>
      </c>
      <c r="F108" s="12">
        <f t="shared" si="3"/>
        <v>0.18049999999999999</v>
      </c>
      <c r="G108" s="10">
        <f>ROUND(+'Aggregate Screens'!AR209,0)</f>
        <v>14057</v>
      </c>
      <c r="H108" s="10">
        <f>ROUND(+'Aggregate Screens'!AU209,0)</f>
        <v>135</v>
      </c>
      <c r="I108" s="12">
        <f t="shared" si="4"/>
        <v>0.2853</v>
      </c>
      <c r="K108" s="12">
        <f t="shared" si="5"/>
        <v>0.58060941828254853</v>
      </c>
    </row>
    <row r="109" spans="2:11" x14ac:dyDescent="0.2">
      <c r="B109">
        <f>+'Aggregate Screens'!A104</f>
        <v>922</v>
      </c>
      <c r="C109" t="str">
        <f>+'Aggregate Screens'!B104</f>
        <v>FAIRFAX EVERETT</v>
      </c>
      <c r="D109" s="10">
        <f>ROUND(+'Aggregate Screens'!AR104,0)</f>
        <v>1603</v>
      </c>
      <c r="E109" s="10">
        <f>ROUND(+'Aggregate Screens'!AU104,0)</f>
        <v>30</v>
      </c>
      <c r="F109" s="12">
        <f t="shared" si="3"/>
        <v>0.1464</v>
      </c>
      <c r="G109" s="10">
        <f>ROUND(+'Aggregate Screens'!AR210,0)</f>
        <v>9322</v>
      </c>
      <c r="H109" s="10">
        <f>ROUND(+'Aggregate Screens'!AU210,0)</f>
        <v>30</v>
      </c>
      <c r="I109" s="12">
        <f t="shared" si="4"/>
        <v>0.85129999999999995</v>
      </c>
      <c r="K109" s="12">
        <f t="shared" si="5"/>
        <v>4.8148907103825129</v>
      </c>
    </row>
    <row r="110" spans="2:11" x14ac:dyDescent="0.2">
      <c r="B110">
        <f>+'Aggregate Screens'!A105</f>
        <v>0</v>
      </c>
      <c r="C110">
        <f>+'Aggregate Screens'!B105</f>
        <v>0</v>
      </c>
      <c r="D110" s="10">
        <f>ROUND(+'Aggregate Screens'!AR105,0)</f>
        <v>0</v>
      </c>
      <c r="E110" s="10">
        <f>ROUND(+'Aggregate Screens'!AU105,0)</f>
        <v>0</v>
      </c>
      <c r="F110" s="12" t="str">
        <f t="shared" si="3"/>
        <v/>
      </c>
      <c r="G110" s="10">
        <f>ROUND(+'Aggregate Screens'!AR211,0)</f>
        <v>0</v>
      </c>
      <c r="H110" s="10">
        <f>ROUND(+'Aggregate Screens'!AU211,0)</f>
        <v>0</v>
      </c>
      <c r="I110" s="12" t="str">
        <f t="shared" si="4"/>
        <v/>
      </c>
      <c r="K110" s="12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38</vt:i4>
      </vt:variant>
    </vt:vector>
  </HeadingPairs>
  <TitlesOfParts>
    <vt:vector size="58" baseType="lpstr">
      <vt:lpstr>TPR_ACMVU</vt:lpstr>
      <vt:lpstr>TPR_APD</vt:lpstr>
      <vt:lpstr>NPT_ACMVU</vt:lpstr>
      <vt:lpstr>OE_ACMVU</vt:lpstr>
      <vt:lpstr>OE_APD</vt:lpstr>
      <vt:lpstr>LOS</vt:lpstr>
      <vt:lpstr>ICU2TPD</vt:lpstr>
      <vt:lpstr>OCC%LB</vt:lpstr>
      <vt:lpstr>OCC%AB</vt:lpstr>
      <vt:lpstr>CaseMix</vt:lpstr>
      <vt:lpstr>SW_ACMVU</vt:lpstr>
      <vt:lpstr>EB_ACMVU</vt:lpstr>
      <vt:lpstr>PF_ACMVU</vt:lpstr>
      <vt:lpstr>S_ACMVU</vt:lpstr>
      <vt:lpstr>PS_ACMVU</vt:lpstr>
      <vt:lpstr>RL_ACMVU</vt:lpstr>
      <vt:lpstr>D_ACMVU</vt:lpstr>
      <vt:lpstr>I_ACMVU</vt:lpstr>
      <vt:lpstr>TPH_ACMVU</vt:lpstr>
      <vt:lpstr>Aggregate Screens</vt:lpstr>
      <vt:lpstr>CaseMix!Print_Area</vt:lpstr>
      <vt:lpstr>D_ACMVU!Print_Area</vt:lpstr>
      <vt:lpstr>EB_ACMVU!Print_Area</vt:lpstr>
      <vt:lpstr>I_ACMVU!Print_Area</vt:lpstr>
      <vt:lpstr>ICU2TPD!Print_Area</vt:lpstr>
      <vt:lpstr>LOS!Print_Area</vt:lpstr>
      <vt:lpstr>NPT_ACMVU!Print_Area</vt:lpstr>
      <vt:lpstr>'OCC%AB'!Print_Area</vt:lpstr>
      <vt:lpstr>'OCC%LB'!Print_Area</vt:lpstr>
      <vt:lpstr>OE_ACMVU!Print_Area</vt:lpstr>
      <vt:lpstr>OE_APD!Print_Area</vt:lpstr>
      <vt:lpstr>PF_ACMVU!Print_Area</vt:lpstr>
      <vt:lpstr>PS_ACMVU!Print_Area</vt:lpstr>
      <vt:lpstr>RL_ACMVU!Print_Area</vt:lpstr>
      <vt:lpstr>S_ACMVU!Print_Area</vt:lpstr>
      <vt:lpstr>SW_ACMVU!Print_Area</vt:lpstr>
      <vt:lpstr>TPH_ACMVU!Print_Area</vt:lpstr>
      <vt:lpstr>TPR_ACMVU!Print_Area</vt:lpstr>
      <vt:lpstr>TPR_APD!Print_Area</vt:lpstr>
      <vt:lpstr>CaseMix!Print_Titles</vt:lpstr>
      <vt:lpstr>D_ACMVU!Print_Titles</vt:lpstr>
      <vt:lpstr>EB_ACMVU!Print_Titles</vt:lpstr>
      <vt:lpstr>I_ACMVU!Print_Titles</vt:lpstr>
      <vt:lpstr>ICU2TPD!Print_Titles</vt:lpstr>
      <vt:lpstr>LOS!Print_Titles</vt:lpstr>
      <vt:lpstr>NPT_ACMVU!Print_Titles</vt:lpstr>
      <vt:lpstr>'OCC%AB'!Print_Titles</vt:lpstr>
      <vt:lpstr>'OCC%LB'!Print_Titles</vt:lpstr>
      <vt:lpstr>OE_ACMVU!Print_Titles</vt:lpstr>
      <vt:lpstr>OE_APD!Print_Titles</vt:lpstr>
      <vt:lpstr>PF_ACMVU!Print_Titles</vt:lpstr>
      <vt:lpstr>PS_ACMVU!Print_Titles</vt:lpstr>
      <vt:lpstr>RL_ACMVU!Print_Titles</vt:lpstr>
      <vt:lpstr>S_ACMVU!Print_Titles</vt:lpstr>
      <vt:lpstr>SW_ACMVU!Print_Titles</vt:lpstr>
      <vt:lpstr>TPH_ACMVU!Print_Titles</vt:lpstr>
      <vt:lpstr>TPR_ACMVU!Print_Titles</vt:lpstr>
      <vt:lpstr>TPR_APD!Print_Titles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Aggregate Screens</dc:title>
  <dc:subject>2015 Washington State Community Hospital Comparative Screens</dc:subject>
  <dc:creator>Washington State Dept of Health - HSQA - Community Health Systems</dc:creator>
  <cp:lastModifiedBy>Huyck, Randall  (DOH)</cp:lastModifiedBy>
  <cp:lastPrinted>2000-11-08T17:43:33Z</cp:lastPrinted>
  <dcterms:created xsi:type="dcterms:W3CDTF">2000-10-02T19:07:18Z</dcterms:created>
  <dcterms:modified xsi:type="dcterms:W3CDTF">2018-06-11T18:29:12Z</dcterms:modified>
</cp:coreProperties>
</file>