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8" yWindow="-216" windowWidth="11976" windowHeight="6828" tabRatio="834"/>
  </bookViews>
  <sheets>
    <sheet name="TR_PD" sheetId="2" r:id="rId1"/>
    <sheet name="TO_PD" sheetId="4" r:id="rId2"/>
    <sheet name="SW_PD" sheetId="6" r:id="rId3"/>
    <sheet name="EB_PD" sheetId="8" r:id="rId4"/>
    <sheet name="PF_PD" sheetId="10" r:id="rId5"/>
    <sheet name="SE_PD" sheetId="12" r:id="rId6"/>
    <sheet name="PS_PD" sheetId="14" r:id="rId7"/>
    <sheet name="DRL_PD" sheetId="16" r:id="rId8"/>
    <sheet name="ODE_PD" sheetId="18" r:id="rId9"/>
    <sheet name="SW_FTE" sheetId="20" r:id="rId10"/>
    <sheet name="EB_FTE" sheetId="22" r:id="rId11"/>
    <sheet name="PH_PD" sheetId="24" r:id="rId12"/>
    <sheet name="%Occ" sheetId="26" r:id="rId13"/>
    <sheet name="Acute Care" sheetId="27" r:id="rId14"/>
  </sheets>
  <definedNames>
    <definedName name="\a">#REF!</definedName>
    <definedName name="\q">#REF!</definedName>
    <definedName name="BK2.026">#REF!</definedName>
    <definedName name="BK2.027">#REF!</definedName>
    <definedName name="BK2.028">#REF!</definedName>
    <definedName name="BK2.029">#REF!</definedName>
    <definedName name="BK2.030">#REF!</definedName>
    <definedName name="BK2.031">#REF!</definedName>
    <definedName name="BK2.032">#REF!</definedName>
    <definedName name="BK2.033">#REF!</definedName>
    <definedName name="BK2.034">#REF!</definedName>
    <definedName name="BK2.035">#REF!</definedName>
    <definedName name="BK2.036">#REF!</definedName>
    <definedName name="BK2.037">#REF!</definedName>
    <definedName name="BK2.038">#REF!</definedName>
    <definedName name="BK2.039">#REF!</definedName>
    <definedName name="BK2.040">#REF!</definedName>
    <definedName name="BK2.041">#REF!</definedName>
    <definedName name="BK2.042">#REF!</definedName>
    <definedName name="BK2.043">#REF!</definedName>
    <definedName name="BK2.044">#REF!</definedName>
    <definedName name="BK2.045">#REF!</definedName>
    <definedName name="BK2.046">#REF!</definedName>
    <definedName name="BK2.047">#REF!</definedName>
    <definedName name="BK2.048">#REF!</definedName>
    <definedName name="BK2.049">#REF!</definedName>
    <definedName name="BK2.050">#REF!</definedName>
    <definedName name="CCHEADING">#REF!</definedName>
    <definedName name="_xlnm.Print_Area" localSheetId="12">'%Occ'!$A$10:$K$93</definedName>
    <definedName name="_xlnm.Print_Area" localSheetId="7">DRL_PD!$A$10:$K$94</definedName>
    <definedName name="_xlnm.Print_Area" localSheetId="10">EB_FTE!$A$10:$K$94</definedName>
    <definedName name="_xlnm.Print_Area" localSheetId="3">EB_PD!$A$10:$K$94</definedName>
    <definedName name="_xlnm.Print_Area" localSheetId="8">ODE_PD!$A$10:$K$94</definedName>
    <definedName name="_xlnm.Print_Area" localSheetId="4">PF_PD!$A$10:$K$94</definedName>
    <definedName name="_xlnm.Print_Area" localSheetId="11">PH_PD!$A$10:$K$94</definedName>
    <definedName name="_xlnm.Print_Area" localSheetId="6">PS_PD!$A$10:$K$94</definedName>
    <definedName name="_xlnm.Print_Area" localSheetId="5">SE_PD!$A$10:$K$94</definedName>
    <definedName name="_xlnm.Print_Area" localSheetId="9">SW_FTE!$A$10:$K$94</definedName>
    <definedName name="_xlnm.Print_Area" localSheetId="2">SW_PD!$A$10:$K$94</definedName>
    <definedName name="_xlnm.Print_Area" localSheetId="1">TO_PD!$A$10:$K$94</definedName>
    <definedName name="_xlnm.Print_Area" localSheetId="0">TR_PD!$A$10:$K$94</definedName>
    <definedName name="_xlnm.Print_Titles" localSheetId="12">'%Occ'!$1:$9</definedName>
    <definedName name="_xlnm.Print_Titles" localSheetId="7">DRL_PD!$1:$9</definedName>
    <definedName name="_xlnm.Print_Titles" localSheetId="10">EB_FTE!$1:$9</definedName>
    <definedName name="_xlnm.Print_Titles" localSheetId="3">EB_PD!$1:$9</definedName>
    <definedName name="_xlnm.Print_Titles" localSheetId="8">ODE_PD!$1:$9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1">TO_PD!$1:$9</definedName>
    <definedName name="_xlnm.Print_Titles" localSheetId="0">TR_PD!$1:$9</definedName>
  </definedNames>
  <calcPr calcId="145621"/>
</workbook>
</file>

<file path=xl/calcChain.xml><?xml version="1.0" encoding="utf-8"?>
<calcChain xmlns="http://schemas.openxmlformats.org/spreadsheetml/2006/main">
  <c r="H107" i="4" l="1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 s="1"/>
  <c r="E105" i="4"/>
  <c r="D105" i="4"/>
  <c r="F105" i="4" s="1"/>
  <c r="K105" i="4"/>
  <c r="C105" i="4"/>
  <c r="B105" i="4"/>
  <c r="H104" i="4"/>
  <c r="G104" i="4"/>
  <c r="I104" i="4" s="1"/>
  <c r="E104" i="4"/>
  <c r="D104" i="4"/>
  <c r="K104" i="4" s="1"/>
  <c r="C104" i="4"/>
  <c r="B104" i="4"/>
  <c r="H103" i="4"/>
  <c r="G103" i="4"/>
  <c r="I103" i="4" s="1"/>
  <c r="E103" i="4"/>
  <c r="D103" i="4"/>
  <c r="K103" i="4" s="1"/>
  <c r="C103" i="4"/>
  <c r="B103" i="4"/>
  <c r="H102" i="4"/>
  <c r="I102" i="4" s="1"/>
  <c r="G102" i="4"/>
  <c r="E102" i="4"/>
  <c r="D102" i="4"/>
  <c r="C102" i="4"/>
  <c r="B102" i="4"/>
  <c r="H101" i="4"/>
  <c r="G101" i="4"/>
  <c r="I101" i="4" s="1"/>
  <c r="E101" i="4"/>
  <c r="D101" i="4"/>
  <c r="C101" i="4"/>
  <c r="B101" i="4"/>
  <c r="H100" i="4"/>
  <c r="G100" i="4"/>
  <c r="I100" i="4"/>
  <c r="E100" i="4"/>
  <c r="D100" i="4"/>
  <c r="F100" i="4" s="1"/>
  <c r="C100" i="4"/>
  <c r="B100" i="4"/>
  <c r="H99" i="4"/>
  <c r="G99" i="4"/>
  <c r="I99" i="4" s="1"/>
  <c r="E99" i="4"/>
  <c r="D99" i="4"/>
  <c r="C99" i="4"/>
  <c r="B99" i="4"/>
  <c r="H98" i="4"/>
  <c r="G98" i="4"/>
  <c r="I98" i="4" s="1"/>
  <c r="E98" i="4"/>
  <c r="D98" i="4"/>
  <c r="K98" i="4" s="1"/>
  <c r="C98" i="4"/>
  <c r="B98" i="4"/>
  <c r="H97" i="4"/>
  <c r="G97" i="4"/>
  <c r="I97" i="4" s="1"/>
  <c r="E97" i="4"/>
  <c r="D97" i="4"/>
  <c r="C97" i="4"/>
  <c r="B97" i="4"/>
  <c r="K96" i="4"/>
  <c r="H96" i="4"/>
  <c r="G96" i="4"/>
  <c r="I96" i="4"/>
  <c r="F96" i="4"/>
  <c r="E96" i="4"/>
  <c r="D96" i="4"/>
  <c r="C96" i="4"/>
  <c r="B96" i="4"/>
  <c r="H95" i="4"/>
  <c r="G95" i="4"/>
  <c r="I95" i="4"/>
  <c r="E95" i="4"/>
  <c r="D95" i="4"/>
  <c r="C95" i="4"/>
  <c r="B95" i="4"/>
  <c r="H94" i="4"/>
  <c r="G94" i="4"/>
  <c r="I94" i="4" s="1"/>
  <c r="E94" i="4"/>
  <c r="D94" i="4"/>
  <c r="C94" i="4"/>
  <c r="B94" i="4"/>
  <c r="I93" i="4"/>
  <c r="H93" i="4"/>
  <c r="G93" i="4"/>
  <c r="E93" i="4"/>
  <c r="D93" i="4"/>
  <c r="C93" i="4"/>
  <c r="B93" i="4"/>
  <c r="H92" i="4"/>
  <c r="G92" i="4"/>
  <c r="I92" i="4" s="1"/>
  <c r="E92" i="4"/>
  <c r="D92" i="4"/>
  <c r="K92" i="4" s="1"/>
  <c r="C92" i="4"/>
  <c r="B92" i="4"/>
  <c r="H91" i="4"/>
  <c r="G91" i="4"/>
  <c r="I91" i="4" s="1"/>
  <c r="E91" i="4"/>
  <c r="D91" i="4"/>
  <c r="C91" i="4"/>
  <c r="B91" i="4"/>
  <c r="H90" i="4"/>
  <c r="I90" i="4"/>
  <c r="G90" i="4"/>
  <c r="E90" i="4"/>
  <c r="D90" i="4"/>
  <c r="C90" i="4"/>
  <c r="B90" i="4"/>
  <c r="H89" i="4"/>
  <c r="G89" i="4"/>
  <c r="I89" i="4" s="1"/>
  <c r="E89" i="4"/>
  <c r="D89" i="4"/>
  <c r="C89" i="4"/>
  <c r="B89" i="4"/>
  <c r="H88" i="4"/>
  <c r="I88" i="4" s="1"/>
  <c r="K88" i="4" s="1"/>
  <c r="G88" i="4"/>
  <c r="F88" i="4"/>
  <c r="E88" i="4"/>
  <c r="D88" i="4"/>
  <c r="C88" i="4"/>
  <c r="B88" i="4"/>
  <c r="H87" i="4"/>
  <c r="G87" i="4"/>
  <c r="I87" i="4"/>
  <c r="E87" i="4"/>
  <c r="D87" i="4"/>
  <c r="C87" i="4"/>
  <c r="B87" i="4"/>
  <c r="H86" i="4"/>
  <c r="G86" i="4"/>
  <c r="I86" i="4" s="1"/>
  <c r="E86" i="4"/>
  <c r="D86" i="4"/>
  <c r="C86" i="4"/>
  <c r="B86" i="4"/>
  <c r="I85" i="4"/>
  <c r="H85" i="4"/>
  <c r="G85" i="4"/>
  <c r="E85" i="4"/>
  <c r="D85" i="4"/>
  <c r="C85" i="4"/>
  <c r="B85" i="4"/>
  <c r="H84" i="4"/>
  <c r="G84" i="4"/>
  <c r="I84" i="4" s="1"/>
  <c r="E84" i="4"/>
  <c r="D84" i="4"/>
  <c r="C84" i="4"/>
  <c r="B84" i="4"/>
  <c r="H83" i="4"/>
  <c r="G83" i="4"/>
  <c r="I83" i="4" s="1"/>
  <c r="E83" i="4"/>
  <c r="D83" i="4"/>
  <c r="C83" i="4"/>
  <c r="B83" i="4"/>
  <c r="H82" i="4"/>
  <c r="I82" i="4"/>
  <c r="G82" i="4"/>
  <c r="E82" i="4"/>
  <c r="D82" i="4"/>
  <c r="C82" i="4"/>
  <c r="B82" i="4"/>
  <c r="H81" i="4"/>
  <c r="G81" i="4"/>
  <c r="I81" i="4" s="1"/>
  <c r="E81" i="4"/>
  <c r="D81" i="4"/>
  <c r="C81" i="4"/>
  <c r="B81" i="4"/>
  <c r="H80" i="4"/>
  <c r="I80" i="4" s="1"/>
  <c r="K80" i="4" s="1"/>
  <c r="G80" i="4"/>
  <c r="F80" i="4"/>
  <c r="E80" i="4"/>
  <c r="D80" i="4"/>
  <c r="C80" i="4"/>
  <c r="B80" i="4"/>
  <c r="H79" i="4"/>
  <c r="G79" i="4"/>
  <c r="I79" i="4"/>
  <c r="E79" i="4"/>
  <c r="D79" i="4"/>
  <c r="C79" i="4"/>
  <c r="B79" i="4"/>
  <c r="H78" i="4"/>
  <c r="G78" i="4"/>
  <c r="I78" i="4" s="1"/>
  <c r="E78" i="4"/>
  <c r="D78" i="4"/>
  <c r="C78" i="4"/>
  <c r="B78" i="4"/>
  <c r="I77" i="4"/>
  <c r="H77" i="4"/>
  <c r="G77" i="4"/>
  <c r="E77" i="4"/>
  <c r="K77" i="4"/>
  <c r="D77" i="4"/>
  <c r="C77" i="4"/>
  <c r="B77" i="4"/>
  <c r="H76" i="4"/>
  <c r="G76" i="4"/>
  <c r="I76" i="4" s="1"/>
  <c r="F76" i="4"/>
  <c r="E76" i="4"/>
  <c r="D76" i="4"/>
  <c r="C76" i="4"/>
  <c r="B76" i="4"/>
  <c r="H75" i="4"/>
  <c r="I75" i="4" s="1"/>
  <c r="G75" i="4"/>
  <c r="E75" i="4"/>
  <c r="D75" i="4"/>
  <c r="C75" i="4"/>
  <c r="B75" i="4"/>
  <c r="H74" i="4"/>
  <c r="I74" i="4" s="1"/>
  <c r="G74" i="4"/>
  <c r="E74" i="4"/>
  <c r="D74" i="4"/>
  <c r="C74" i="4"/>
  <c r="B74" i="4"/>
  <c r="H73" i="4"/>
  <c r="G73" i="4"/>
  <c r="I73" i="4" s="1"/>
  <c r="E73" i="4"/>
  <c r="D73" i="4"/>
  <c r="C73" i="4"/>
  <c r="B73" i="4"/>
  <c r="H72" i="4"/>
  <c r="G72" i="4"/>
  <c r="I72" i="4"/>
  <c r="E72" i="4"/>
  <c r="D72" i="4"/>
  <c r="F72" i="4" s="1"/>
  <c r="C72" i="4"/>
  <c r="B72" i="4"/>
  <c r="H71" i="4"/>
  <c r="G71" i="4"/>
  <c r="I71" i="4" s="1"/>
  <c r="E71" i="4"/>
  <c r="D71" i="4"/>
  <c r="C71" i="4"/>
  <c r="B71" i="4"/>
  <c r="H70" i="4"/>
  <c r="G70" i="4"/>
  <c r="I70" i="4" s="1"/>
  <c r="E70" i="4"/>
  <c r="D70" i="4"/>
  <c r="K70" i="4"/>
  <c r="C70" i="4"/>
  <c r="B70" i="4"/>
  <c r="H69" i="4"/>
  <c r="G69" i="4"/>
  <c r="I69" i="4" s="1"/>
  <c r="E69" i="4"/>
  <c r="D69" i="4"/>
  <c r="K69" i="4" s="1"/>
  <c r="C69" i="4"/>
  <c r="B69" i="4"/>
  <c r="H68" i="4"/>
  <c r="G68" i="4"/>
  <c r="I68" i="4"/>
  <c r="E68" i="4"/>
  <c r="D68" i="4"/>
  <c r="F68" i="4" s="1"/>
  <c r="C68" i="4"/>
  <c r="B68" i="4"/>
  <c r="H67" i="4"/>
  <c r="G67" i="4"/>
  <c r="I67" i="4" s="1"/>
  <c r="E67" i="4"/>
  <c r="D67" i="4"/>
  <c r="C67" i="4"/>
  <c r="B67" i="4"/>
  <c r="H66" i="4"/>
  <c r="G66" i="4"/>
  <c r="I66" i="4" s="1"/>
  <c r="E66" i="4"/>
  <c r="D66" i="4"/>
  <c r="C66" i="4"/>
  <c r="B66" i="4"/>
  <c r="H65" i="4"/>
  <c r="G65" i="4"/>
  <c r="I65" i="4" s="1"/>
  <c r="E65" i="4"/>
  <c r="D65" i="4"/>
  <c r="C65" i="4"/>
  <c r="B65" i="4"/>
  <c r="H64" i="4"/>
  <c r="G64" i="4"/>
  <c r="I64" i="4" s="1"/>
  <c r="F64" i="4"/>
  <c r="E64" i="4"/>
  <c r="D64" i="4"/>
  <c r="C64" i="4"/>
  <c r="B64" i="4"/>
  <c r="H63" i="4"/>
  <c r="I63" i="4" s="1"/>
  <c r="G63" i="4"/>
  <c r="E63" i="4"/>
  <c r="D63" i="4"/>
  <c r="C63" i="4"/>
  <c r="B63" i="4"/>
  <c r="H62" i="4"/>
  <c r="I62" i="4" s="1"/>
  <c r="G62" i="4"/>
  <c r="E62" i="4"/>
  <c r="D62" i="4"/>
  <c r="C62" i="4"/>
  <c r="B62" i="4"/>
  <c r="H61" i="4"/>
  <c r="G61" i="4"/>
  <c r="I61" i="4" s="1"/>
  <c r="E61" i="4"/>
  <c r="D61" i="4"/>
  <c r="C61" i="4"/>
  <c r="B61" i="4"/>
  <c r="H60" i="4"/>
  <c r="G60" i="4"/>
  <c r="I60" i="4" s="1"/>
  <c r="E60" i="4"/>
  <c r="D60" i="4"/>
  <c r="K60" i="4" s="1"/>
  <c r="C60" i="4"/>
  <c r="B60" i="4"/>
  <c r="H59" i="4"/>
  <c r="G59" i="4"/>
  <c r="I59" i="4" s="1"/>
  <c r="E59" i="4"/>
  <c r="D59" i="4"/>
  <c r="C59" i="4"/>
  <c r="B59" i="4"/>
  <c r="H58" i="4"/>
  <c r="G58" i="4"/>
  <c r="I58" i="4" s="1"/>
  <c r="E58" i="4"/>
  <c r="D58" i="4"/>
  <c r="C58" i="4"/>
  <c r="B58" i="4"/>
  <c r="H57" i="4"/>
  <c r="G57" i="4"/>
  <c r="I57" i="4" s="1"/>
  <c r="E57" i="4"/>
  <c r="D57" i="4"/>
  <c r="C57" i="4"/>
  <c r="B57" i="4"/>
  <c r="H56" i="4"/>
  <c r="G56" i="4"/>
  <c r="I56" i="4"/>
  <c r="E56" i="4"/>
  <c r="D56" i="4"/>
  <c r="F56" i="4" s="1"/>
  <c r="C56" i="4"/>
  <c r="B56" i="4"/>
  <c r="H55" i="4"/>
  <c r="G55" i="4"/>
  <c r="I55" i="4" s="1"/>
  <c r="E55" i="4"/>
  <c r="D55" i="4"/>
  <c r="C55" i="4"/>
  <c r="B55" i="4"/>
  <c r="H54" i="4"/>
  <c r="G54" i="4"/>
  <c r="I54" i="4" s="1"/>
  <c r="E54" i="4"/>
  <c r="D54" i="4"/>
  <c r="C54" i="4"/>
  <c r="B54" i="4"/>
  <c r="H53" i="4"/>
  <c r="G53" i="4"/>
  <c r="I53" i="4" s="1"/>
  <c r="E53" i="4"/>
  <c r="D53" i="4"/>
  <c r="C53" i="4"/>
  <c r="B53" i="4"/>
  <c r="H52" i="4"/>
  <c r="G52" i="4"/>
  <c r="I52" i="4" s="1"/>
  <c r="F52" i="4"/>
  <c r="E52" i="4"/>
  <c r="D52" i="4"/>
  <c r="C52" i="4"/>
  <c r="B52" i="4"/>
  <c r="H51" i="4"/>
  <c r="G51" i="4"/>
  <c r="I51" i="4"/>
  <c r="E51" i="4"/>
  <c r="D51" i="4"/>
  <c r="K51" i="4" s="1"/>
  <c r="C51" i="4"/>
  <c r="B51" i="4"/>
  <c r="H50" i="4"/>
  <c r="G50" i="4"/>
  <c r="I50" i="4" s="1"/>
  <c r="E50" i="4"/>
  <c r="D50" i="4"/>
  <c r="C50" i="4"/>
  <c r="B50" i="4"/>
  <c r="I49" i="4"/>
  <c r="H49" i="4"/>
  <c r="G49" i="4"/>
  <c r="E49" i="4"/>
  <c r="D49" i="4"/>
  <c r="C49" i="4"/>
  <c r="B49" i="4"/>
  <c r="H48" i="4"/>
  <c r="G48" i="4"/>
  <c r="I48" i="4" s="1"/>
  <c r="E48" i="4"/>
  <c r="F48" i="4" s="1"/>
  <c r="D48" i="4"/>
  <c r="K48" i="4" s="1"/>
  <c r="C48" i="4"/>
  <c r="B48" i="4"/>
  <c r="H47" i="4"/>
  <c r="G47" i="4"/>
  <c r="I47" i="4" s="1"/>
  <c r="E47" i="4"/>
  <c r="D47" i="4"/>
  <c r="C47" i="4"/>
  <c r="B47" i="4"/>
  <c r="H46" i="4"/>
  <c r="I46" i="4"/>
  <c r="G46" i="4"/>
  <c r="E46" i="4"/>
  <c r="D46" i="4"/>
  <c r="C46" i="4"/>
  <c r="B46" i="4"/>
  <c r="H45" i="4"/>
  <c r="G45" i="4"/>
  <c r="I45" i="4" s="1"/>
  <c r="E45" i="4"/>
  <c r="D45" i="4"/>
  <c r="C45" i="4"/>
  <c r="B45" i="4"/>
  <c r="H44" i="4"/>
  <c r="G44" i="4"/>
  <c r="I44" i="4"/>
  <c r="E44" i="4"/>
  <c r="D44" i="4"/>
  <c r="F44" i="4" s="1"/>
  <c r="K44" i="4" s="1"/>
  <c r="C44" i="4"/>
  <c r="B44" i="4"/>
  <c r="H43" i="4"/>
  <c r="G43" i="4"/>
  <c r="I43" i="4"/>
  <c r="E43" i="4"/>
  <c r="D43" i="4"/>
  <c r="K43" i="4"/>
  <c r="C43" i="4"/>
  <c r="B43" i="4"/>
  <c r="H42" i="4"/>
  <c r="G42" i="4"/>
  <c r="I42" i="4" s="1"/>
  <c r="E42" i="4"/>
  <c r="D42" i="4"/>
  <c r="C42" i="4"/>
  <c r="B42" i="4"/>
  <c r="H41" i="4"/>
  <c r="G41" i="4"/>
  <c r="I41" i="4" s="1"/>
  <c r="E41" i="4"/>
  <c r="D41" i="4"/>
  <c r="C41" i="4"/>
  <c r="B41" i="4"/>
  <c r="H40" i="4"/>
  <c r="K40" i="4" s="1"/>
  <c r="G40" i="4"/>
  <c r="I40" i="4" s="1"/>
  <c r="F40" i="4"/>
  <c r="E40" i="4"/>
  <c r="D40" i="4"/>
  <c r="C40" i="4"/>
  <c r="B40" i="4"/>
  <c r="H39" i="4"/>
  <c r="G39" i="4"/>
  <c r="I39" i="4"/>
  <c r="E39" i="4"/>
  <c r="D39" i="4"/>
  <c r="C39" i="4"/>
  <c r="B39" i="4"/>
  <c r="H38" i="4"/>
  <c r="I38" i="4" s="1"/>
  <c r="G38" i="4"/>
  <c r="E38" i="4"/>
  <c r="D38" i="4"/>
  <c r="C38" i="4"/>
  <c r="B38" i="4"/>
  <c r="H37" i="4"/>
  <c r="I37" i="4" s="1"/>
  <c r="G37" i="4"/>
  <c r="E37" i="4"/>
  <c r="D37" i="4"/>
  <c r="C37" i="4"/>
  <c r="B37" i="4"/>
  <c r="H36" i="4"/>
  <c r="G36" i="4"/>
  <c r="I36" i="4"/>
  <c r="E36" i="4"/>
  <c r="D36" i="4"/>
  <c r="F36" i="4" s="1"/>
  <c r="C36" i="4"/>
  <c r="B36" i="4"/>
  <c r="H35" i="4"/>
  <c r="G35" i="4"/>
  <c r="I35" i="4" s="1"/>
  <c r="E35" i="4"/>
  <c r="D35" i="4"/>
  <c r="C35" i="4"/>
  <c r="B35" i="4"/>
  <c r="H34" i="4"/>
  <c r="G34" i="4"/>
  <c r="I34" i="4" s="1"/>
  <c r="E34" i="4"/>
  <c r="D34" i="4"/>
  <c r="C34" i="4"/>
  <c r="B34" i="4"/>
  <c r="H33" i="4"/>
  <c r="G33" i="4"/>
  <c r="I33" i="4" s="1"/>
  <c r="E33" i="4"/>
  <c r="D33" i="4"/>
  <c r="C33" i="4"/>
  <c r="B33" i="4"/>
  <c r="H32" i="4"/>
  <c r="G32" i="4"/>
  <c r="I32" i="4" s="1"/>
  <c r="F32" i="4"/>
  <c r="E32" i="4"/>
  <c r="D32" i="4"/>
  <c r="C32" i="4"/>
  <c r="B32" i="4"/>
  <c r="H31" i="4"/>
  <c r="G31" i="4"/>
  <c r="I31" i="4"/>
  <c r="E31" i="4"/>
  <c r="D31" i="4"/>
  <c r="C31" i="4"/>
  <c r="B31" i="4"/>
  <c r="I30" i="4"/>
  <c r="H30" i="4"/>
  <c r="G30" i="4"/>
  <c r="E30" i="4"/>
  <c r="D30" i="4"/>
  <c r="K30" i="4" s="1"/>
  <c r="C30" i="4"/>
  <c r="B30" i="4"/>
  <c r="I29" i="4"/>
  <c r="H29" i="4"/>
  <c r="G29" i="4"/>
  <c r="E29" i="4"/>
  <c r="D29" i="4"/>
  <c r="C29" i="4"/>
  <c r="B29" i="4"/>
  <c r="H28" i="4"/>
  <c r="G28" i="4"/>
  <c r="I28" i="4" s="1"/>
  <c r="E28" i="4"/>
  <c r="F28" i="4" s="1"/>
  <c r="D28" i="4"/>
  <c r="C28" i="4"/>
  <c r="B28" i="4"/>
  <c r="H27" i="4"/>
  <c r="G27" i="4"/>
  <c r="I27" i="4" s="1"/>
  <c r="E27" i="4"/>
  <c r="D27" i="4"/>
  <c r="C27" i="4"/>
  <c r="B27" i="4"/>
  <c r="I26" i="4"/>
  <c r="H26" i="4"/>
  <c r="G26" i="4"/>
  <c r="E26" i="4"/>
  <c r="D26" i="4"/>
  <c r="K26" i="4"/>
  <c r="C26" i="4"/>
  <c r="B26" i="4"/>
  <c r="H25" i="4"/>
  <c r="I25" i="4" s="1"/>
  <c r="G25" i="4"/>
  <c r="E25" i="4"/>
  <c r="D25" i="4"/>
  <c r="C25" i="4"/>
  <c r="B25" i="4"/>
  <c r="H24" i="4"/>
  <c r="G24" i="4"/>
  <c r="I24" i="4"/>
  <c r="E24" i="4"/>
  <c r="D24" i="4"/>
  <c r="F24" i="4" s="1"/>
  <c r="C24" i="4"/>
  <c r="B24" i="4"/>
  <c r="H23" i="4"/>
  <c r="G23" i="4"/>
  <c r="I23" i="4" s="1"/>
  <c r="E23" i="4"/>
  <c r="D23" i="4"/>
  <c r="C23" i="4"/>
  <c r="B23" i="4"/>
  <c r="H22" i="4"/>
  <c r="G22" i="4"/>
  <c r="I22" i="4" s="1"/>
  <c r="E22" i="4"/>
  <c r="D22" i="4"/>
  <c r="C22" i="4"/>
  <c r="B22" i="4"/>
  <c r="H21" i="4"/>
  <c r="G21" i="4"/>
  <c r="I21" i="4" s="1"/>
  <c r="E21" i="4"/>
  <c r="D21" i="4"/>
  <c r="C21" i="4"/>
  <c r="B21" i="4"/>
  <c r="H20" i="4"/>
  <c r="G20" i="4"/>
  <c r="I20" i="4" s="1"/>
  <c r="F20" i="4"/>
  <c r="E20" i="4"/>
  <c r="D20" i="4"/>
  <c r="C20" i="4"/>
  <c r="B20" i="4"/>
  <c r="H19" i="4"/>
  <c r="G19" i="4"/>
  <c r="I19" i="4"/>
  <c r="E19" i="4"/>
  <c r="D19" i="4"/>
  <c r="C19" i="4"/>
  <c r="B19" i="4"/>
  <c r="H18" i="4"/>
  <c r="I18" i="4" s="1"/>
  <c r="G18" i="4"/>
  <c r="E18" i="4"/>
  <c r="D18" i="4"/>
  <c r="C18" i="4"/>
  <c r="B18" i="4"/>
  <c r="H17" i="4"/>
  <c r="I17" i="4" s="1"/>
  <c r="G17" i="4"/>
  <c r="E17" i="4"/>
  <c r="D17" i="4"/>
  <c r="C17" i="4"/>
  <c r="B17" i="4"/>
  <c r="H16" i="4"/>
  <c r="G16" i="4"/>
  <c r="I16" i="4"/>
  <c r="E16" i="4"/>
  <c r="D16" i="4"/>
  <c r="F16" i="4" s="1"/>
  <c r="C16" i="4"/>
  <c r="B16" i="4"/>
  <c r="H15" i="4"/>
  <c r="G15" i="4"/>
  <c r="I15" i="4" s="1"/>
  <c r="E15" i="4"/>
  <c r="D15" i="4"/>
  <c r="K15" i="4"/>
  <c r="C15" i="4"/>
  <c r="B15" i="4"/>
  <c r="H14" i="4"/>
  <c r="I14" i="4"/>
  <c r="G14" i="4"/>
  <c r="E14" i="4"/>
  <c r="D14" i="4"/>
  <c r="C14" i="4"/>
  <c r="B14" i="4"/>
  <c r="H13" i="4"/>
  <c r="G13" i="4"/>
  <c r="I13" i="4" s="1"/>
  <c r="E13" i="4"/>
  <c r="D13" i="4"/>
  <c r="C13" i="4"/>
  <c r="B13" i="4"/>
  <c r="H12" i="4"/>
  <c r="G12" i="4"/>
  <c r="I12" i="4"/>
  <c r="E12" i="4"/>
  <c r="D12" i="4"/>
  <c r="F12" i="4" s="1"/>
  <c r="K12" i="4" s="1"/>
  <c r="C12" i="4"/>
  <c r="B12" i="4"/>
  <c r="H11" i="4"/>
  <c r="G11" i="4"/>
  <c r="I11" i="4"/>
  <c r="E11" i="4"/>
  <c r="D11" i="4"/>
  <c r="C11" i="4"/>
  <c r="B11" i="4"/>
  <c r="H107" i="6"/>
  <c r="G107" i="6"/>
  <c r="I107" i="6"/>
  <c r="E107" i="6"/>
  <c r="D107" i="6"/>
  <c r="K107" i="6" s="1"/>
  <c r="C107" i="6"/>
  <c r="B107" i="6"/>
  <c r="H106" i="6"/>
  <c r="G106" i="6"/>
  <c r="I106" i="6"/>
  <c r="E106" i="6"/>
  <c r="D106" i="6"/>
  <c r="K106" i="6"/>
  <c r="C106" i="6"/>
  <c r="B106" i="6"/>
  <c r="H105" i="6"/>
  <c r="G105" i="6"/>
  <c r="I105" i="6" s="1"/>
  <c r="E105" i="6"/>
  <c r="D105" i="6"/>
  <c r="K105" i="6"/>
  <c r="C105" i="6"/>
  <c r="B105" i="6"/>
  <c r="I104" i="6"/>
  <c r="H104" i="6"/>
  <c r="G104" i="6"/>
  <c r="E104" i="6"/>
  <c r="D104" i="6"/>
  <c r="K104" i="6" s="1"/>
  <c r="C104" i="6"/>
  <c r="B104" i="6"/>
  <c r="K103" i="6"/>
  <c r="H103" i="6"/>
  <c r="G103" i="6"/>
  <c r="I103" i="6" s="1"/>
  <c r="F103" i="6"/>
  <c r="E103" i="6"/>
  <c r="D103" i="6"/>
  <c r="C103" i="6"/>
  <c r="B103" i="6"/>
  <c r="H102" i="6"/>
  <c r="G102" i="6"/>
  <c r="I102" i="6" s="1"/>
  <c r="E102" i="6"/>
  <c r="D102" i="6"/>
  <c r="C102" i="6"/>
  <c r="B102" i="6"/>
  <c r="H101" i="6"/>
  <c r="I101" i="6" s="1"/>
  <c r="G101" i="6"/>
  <c r="E101" i="6"/>
  <c r="D101" i="6"/>
  <c r="C101" i="6"/>
  <c r="B101" i="6"/>
  <c r="H100" i="6"/>
  <c r="G100" i="6"/>
  <c r="I100" i="6" s="1"/>
  <c r="E100" i="6"/>
  <c r="D100" i="6"/>
  <c r="C100" i="6"/>
  <c r="B100" i="6"/>
  <c r="H99" i="6"/>
  <c r="G99" i="6"/>
  <c r="E99" i="6"/>
  <c r="D99" i="6"/>
  <c r="F99" i="6" s="1"/>
  <c r="C99" i="6"/>
  <c r="B99" i="6"/>
  <c r="H98" i="6"/>
  <c r="G98" i="6"/>
  <c r="I98" i="6"/>
  <c r="E98" i="6"/>
  <c r="D98" i="6"/>
  <c r="K98" i="6"/>
  <c r="C98" i="6"/>
  <c r="B98" i="6"/>
  <c r="H97" i="6"/>
  <c r="G97" i="6"/>
  <c r="I97" i="6" s="1"/>
  <c r="E97" i="6"/>
  <c r="D97" i="6"/>
  <c r="C97" i="6"/>
  <c r="B97" i="6"/>
  <c r="H96" i="6"/>
  <c r="G96" i="6"/>
  <c r="I96" i="6" s="1"/>
  <c r="E96" i="6"/>
  <c r="D96" i="6"/>
  <c r="K96" i="6" s="1"/>
  <c r="C96" i="6"/>
  <c r="B96" i="6"/>
  <c r="H95" i="6"/>
  <c r="G95" i="6"/>
  <c r="F95" i="6"/>
  <c r="E95" i="6"/>
  <c r="D95" i="6"/>
  <c r="C95" i="6"/>
  <c r="B95" i="6"/>
  <c r="H94" i="6"/>
  <c r="G94" i="6"/>
  <c r="I94" i="6"/>
  <c r="E94" i="6"/>
  <c r="D94" i="6"/>
  <c r="C94" i="6"/>
  <c r="B94" i="6"/>
  <c r="I93" i="6"/>
  <c r="H93" i="6"/>
  <c r="G93" i="6"/>
  <c r="E93" i="6"/>
  <c r="D93" i="6"/>
  <c r="C93" i="6"/>
  <c r="B93" i="6"/>
  <c r="I92" i="6"/>
  <c r="H92" i="6"/>
  <c r="G92" i="6"/>
  <c r="E92" i="6"/>
  <c r="K92" i="6" s="1"/>
  <c r="D92" i="6"/>
  <c r="C92" i="6"/>
  <c r="B92" i="6"/>
  <c r="H91" i="6"/>
  <c r="G91" i="6"/>
  <c r="E91" i="6"/>
  <c r="D91" i="6"/>
  <c r="F91" i="6" s="1"/>
  <c r="C91" i="6"/>
  <c r="B91" i="6"/>
  <c r="H90" i="6"/>
  <c r="G90" i="6"/>
  <c r="I90" i="6" s="1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I88" i="6" s="1"/>
  <c r="F88" i="6"/>
  <c r="E88" i="6"/>
  <c r="D88" i="6"/>
  <c r="K88" i="6" s="1"/>
  <c r="C88" i="6"/>
  <c r="B88" i="6"/>
  <c r="H87" i="6"/>
  <c r="G87" i="6"/>
  <c r="F87" i="6"/>
  <c r="E87" i="6"/>
  <c r="D87" i="6"/>
  <c r="C87" i="6"/>
  <c r="B87" i="6"/>
  <c r="H86" i="6"/>
  <c r="G86" i="6"/>
  <c r="I86" i="6"/>
  <c r="E86" i="6"/>
  <c r="D86" i="6"/>
  <c r="C86" i="6"/>
  <c r="B86" i="6"/>
  <c r="I85" i="6"/>
  <c r="H85" i="6"/>
  <c r="G85" i="6"/>
  <c r="E85" i="6"/>
  <c r="D85" i="6"/>
  <c r="C85" i="6"/>
  <c r="B85" i="6"/>
  <c r="H84" i="6"/>
  <c r="I84" i="6" s="1"/>
  <c r="G84" i="6"/>
  <c r="E84" i="6"/>
  <c r="D84" i="6"/>
  <c r="F84" i="6" s="1"/>
  <c r="C84" i="6"/>
  <c r="B84" i="6"/>
  <c r="H83" i="6"/>
  <c r="G83" i="6"/>
  <c r="E83" i="6"/>
  <c r="D83" i="6"/>
  <c r="F83" i="6" s="1"/>
  <c r="C83" i="6"/>
  <c r="B83" i="6"/>
  <c r="H82" i="6"/>
  <c r="G82" i="6"/>
  <c r="I82" i="6" s="1"/>
  <c r="E82" i="6"/>
  <c r="D82" i="6"/>
  <c r="C82" i="6"/>
  <c r="B82" i="6"/>
  <c r="H81" i="6"/>
  <c r="G81" i="6"/>
  <c r="I81" i="6" s="1"/>
  <c r="E81" i="6"/>
  <c r="D81" i="6"/>
  <c r="C81" i="6"/>
  <c r="B81" i="6"/>
  <c r="H80" i="6"/>
  <c r="G80" i="6"/>
  <c r="I80" i="6" s="1"/>
  <c r="F80" i="6"/>
  <c r="E80" i="6"/>
  <c r="D80" i="6"/>
  <c r="K80" i="6" s="1"/>
  <c r="C80" i="6"/>
  <c r="B80" i="6"/>
  <c r="H79" i="6"/>
  <c r="G79" i="6"/>
  <c r="F79" i="6"/>
  <c r="E79" i="6"/>
  <c r="D79" i="6"/>
  <c r="C79" i="6"/>
  <c r="B79" i="6"/>
  <c r="H78" i="6"/>
  <c r="G78" i="6"/>
  <c r="I78" i="6"/>
  <c r="E78" i="6"/>
  <c r="D78" i="6"/>
  <c r="C78" i="6"/>
  <c r="B78" i="6"/>
  <c r="I77" i="6"/>
  <c r="H77" i="6"/>
  <c r="G77" i="6"/>
  <c r="E77" i="6"/>
  <c r="D77" i="6"/>
  <c r="K77" i="6" s="1"/>
  <c r="C77" i="6"/>
  <c r="B77" i="6"/>
  <c r="I76" i="6"/>
  <c r="H76" i="6"/>
  <c r="G76" i="6"/>
  <c r="F76" i="6"/>
  <c r="K76" i="6"/>
  <c r="E76" i="6"/>
  <c r="D76" i="6"/>
  <c r="C76" i="6"/>
  <c r="B76" i="6"/>
  <c r="H75" i="6"/>
  <c r="G75" i="6"/>
  <c r="E75" i="6"/>
  <c r="F75" i="6" s="1"/>
  <c r="D75" i="6"/>
  <c r="C75" i="6"/>
  <c r="B75" i="6"/>
  <c r="H74" i="6"/>
  <c r="I74" i="6" s="1"/>
  <c r="G74" i="6"/>
  <c r="E74" i="6"/>
  <c r="D74" i="6"/>
  <c r="C74" i="6"/>
  <c r="B74" i="6"/>
  <c r="H73" i="6"/>
  <c r="I73" i="6" s="1"/>
  <c r="G73" i="6"/>
  <c r="E73" i="6"/>
  <c r="D73" i="6"/>
  <c r="C73" i="6"/>
  <c r="B73" i="6"/>
  <c r="H72" i="6"/>
  <c r="G72" i="6"/>
  <c r="I72" i="6" s="1"/>
  <c r="E72" i="6"/>
  <c r="D72" i="6"/>
  <c r="C72" i="6"/>
  <c r="B72" i="6"/>
  <c r="H71" i="6"/>
  <c r="G71" i="6"/>
  <c r="E71" i="6"/>
  <c r="D71" i="6"/>
  <c r="F71" i="6" s="1"/>
  <c r="C71" i="6"/>
  <c r="B71" i="6"/>
  <c r="H70" i="6"/>
  <c r="G70" i="6"/>
  <c r="I70" i="6"/>
  <c r="E70" i="6"/>
  <c r="D70" i="6"/>
  <c r="K70" i="6"/>
  <c r="C70" i="6"/>
  <c r="B70" i="6"/>
  <c r="H69" i="6"/>
  <c r="G69" i="6"/>
  <c r="I69" i="6" s="1"/>
  <c r="E69" i="6"/>
  <c r="D69" i="6"/>
  <c r="C69" i="6"/>
  <c r="B69" i="6"/>
  <c r="H68" i="6"/>
  <c r="G68" i="6"/>
  <c r="I68" i="6" s="1"/>
  <c r="E68" i="6"/>
  <c r="D68" i="6"/>
  <c r="C68" i="6"/>
  <c r="B68" i="6"/>
  <c r="H67" i="6"/>
  <c r="G67" i="6"/>
  <c r="E67" i="6"/>
  <c r="D67" i="6"/>
  <c r="F67" i="6" s="1"/>
  <c r="C67" i="6"/>
  <c r="B67" i="6"/>
  <c r="H66" i="6"/>
  <c r="G66" i="6"/>
  <c r="I66" i="6"/>
  <c r="E66" i="6"/>
  <c r="D66" i="6"/>
  <c r="C66" i="6"/>
  <c r="B66" i="6"/>
  <c r="H65" i="6"/>
  <c r="G65" i="6"/>
  <c r="I65" i="6" s="1"/>
  <c r="E65" i="6"/>
  <c r="D65" i="6"/>
  <c r="C65" i="6"/>
  <c r="B65" i="6"/>
  <c r="I64" i="6"/>
  <c r="H64" i="6"/>
  <c r="G64" i="6"/>
  <c r="F64" i="6"/>
  <c r="K64" i="6"/>
  <c r="E64" i="6"/>
  <c r="D64" i="6"/>
  <c r="C64" i="6"/>
  <c r="B64" i="6"/>
  <c r="H63" i="6"/>
  <c r="G63" i="6"/>
  <c r="E63" i="6"/>
  <c r="F63" i="6" s="1"/>
  <c r="D63" i="6"/>
  <c r="C63" i="6"/>
  <c r="B63" i="6"/>
  <c r="H62" i="6"/>
  <c r="I62" i="6" s="1"/>
  <c r="G62" i="6"/>
  <c r="E62" i="6"/>
  <c r="D62" i="6"/>
  <c r="C62" i="6"/>
  <c r="B62" i="6"/>
  <c r="H61" i="6"/>
  <c r="I61" i="6" s="1"/>
  <c r="G61" i="6"/>
  <c r="E61" i="6"/>
  <c r="D61" i="6"/>
  <c r="C61" i="6"/>
  <c r="B61" i="6"/>
  <c r="I60" i="6"/>
  <c r="H60" i="6"/>
  <c r="G60" i="6"/>
  <c r="E60" i="6"/>
  <c r="D60" i="6"/>
  <c r="K60" i="6" s="1"/>
  <c r="C60" i="6"/>
  <c r="B60" i="6"/>
  <c r="H59" i="6"/>
  <c r="G59" i="6"/>
  <c r="E59" i="6"/>
  <c r="D59" i="6"/>
  <c r="F59" i="6" s="1"/>
  <c r="C59" i="6"/>
  <c r="B59" i="6"/>
  <c r="H58" i="6"/>
  <c r="G58" i="6"/>
  <c r="I58" i="6"/>
  <c r="E58" i="6"/>
  <c r="D58" i="6"/>
  <c r="C58" i="6"/>
  <c r="B58" i="6"/>
  <c r="H57" i="6"/>
  <c r="G57" i="6"/>
  <c r="I57" i="6" s="1"/>
  <c r="E57" i="6"/>
  <c r="D57" i="6"/>
  <c r="C57" i="6"/>
  <c r="B57" i="6"/>
  <c r="I56" i="6"/>
  <c r="H56" i="6"/>
  <c r="G56" i="6"/>
  <c r="F56" i="6"/>
  <c r="K56" i="6"/>
  <c r="E56" i="6"/>
  <c r="D56" i="6"/>
  <c r="C56" i="6"/>
  <c r="B56" i="6"/>
  <c r="H55" i="6"/>
  <c r="G55" i="6"/>
  <c r="E55" i="6"/>
  <c r="F55" i="6" s="1"/>
  <c r="D55" i="6"/>
  <c r="C55" i="6"/>
  <c r="B55" i="6"/>
  <c r="H54" i="6"/>
  <c r="I54" i="6" s="1"/>
  <c r="G54" i="6"/>
  <c r="E54" i="6"/>
  <c r="D54" i="6"/>
  <c r="C54" i="6"/>
  <c r="B54" i="6"/>
  <c r="H53" i="6"/>
  <c r="I53" i="6" s="1"/>
  <c r="G53" i="6"/>
  <c r="E53" i="6"/>
  <c r="D53" i="6"/>
  <c r="C53" i="6"/>
  <c r="B53" i="6"/>
  <c r="H52" i="6"/>
  <c r="G52" i="6"/>
  <c r="I52" i="6" s="1"/>
  <c r="E52" i="6"/>
  <c r="D52" i="6"/>
  <c r="C52" i="6"/>
  <c r="B52" i="6"/>
  <c r="H51" i="6"/>
  <c r="G51" i="6"/>
  <c r="E51" i="6"/>
  <c r="D51" i="6"/>
  <c r="F51" i="6" s="1"/>
  <c r="C51" i="6"/>
  <c r="B51" i="6"/>
  <c r="H50" i="6"/>
  <c r="G50" i="6"/>
  <c r="I50" i="6" s="1"/>
  <c r="E50" i="6"/>
  <c r="D50" i="6"/>
  <c r="C50" i="6"/>
  <c r="B50" i="6"/>
  <c r="H49" i="6"/>
  <c r="G49" i="6"/>
  <c r="I49" i="6" s="1"/>
  <c r="E49" i="6"/>
  <c r="D49" i="6"/>
  <c r="C49" i="6"/>
  <c r="B49" i="6"/>
  <c r="H48" i="6"/>
  <c r="G48" i="6"/>
  <c r="I48" i="6" s="1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I46" i="6"/>
  <c r="E46" i="6"/>
  <c r="D46" i="6"/>
  <c r="C46" i="6"/>
  <c r="B46" i="6"/>
  <c r="I45" i="6"/>
  <c r="H45" i="6"/>
  <c r="G45" i="6"/>
  <c r="E45" i="6"/>
  <c r="D45" i="6"/>
  <c r="C45" i="6"/>
  <c r="B45" i="6"/>
  <c r="H44" i="6"/>
  <c r="I44" i="6" s="1"/>
  <c r="G44" i="6"/>
  <c r="E44" i="6"/>
  <c r="D44" i="6"/>
  <c r="C44" i="6"/>
  <c r="B44" i="6"/>
  <c r="H43" i="6"/>
  <c r="G43" i="6"/>
  <c r="E43" i="6"/>
  <c r="F43" i="6" s="1"/>
  <c r="D43" i="6"/>
  <c r="K43" i="6" s="1"/>
  <c r="C43" i="6"/>
  <c r="B43" i="6"/>
  <c r="H42" i="6"/>
  <c r="I42" i="6" s="1"/>
  <c r="G42" i="6"/>
  <c r="E42" i="6"/>
  <c r="D42" i="6"/>
  <c r="C42" i="6"/>
  <c r="B42" i="6"/>
  <c r="H41" i="6"/>
  <c r="I41" i="6" s="1"/>
  <c r="G41" i="6"/>
  <c r="E41" i="6"/>
  <c r="D41" i="6"/>
  <c r="C41" i="6"/>
  <c r="B41" i="6"/>
  <c r="H40" i="6"/>
  <c r="G40" i="6"/>
  <c r="I40" i="6" s="1"/>
  <c r="E40" i="6"/>
  <c r="D40" i="6"/>
  <c r="C40" i="6"/>
  <c r="B40" i="6"/>
  <c r="H39" i="6"/>
  <c r="G39" i="6"/>
  <c r="E39" i="6"/>
  <c r="D39" i="6"/>
  <c r="F39" i="6" s="1"/>
  <c r="C39" i="6"/>
  <c r="B39" i="6"/>
  <c r="H38" i="6"/>
  <c r="G38" i="6"/>
  <c r="I38" i="6"/>
  <c r="E38" i="6"/>
  <c r="D38" i="6"/>
  <c r="C38" i="6"/>
  <c r="B38" i="6"/>
  <c r="H37" i="6"/>
  <c r="G37" i="6"/>
  <c r="I37" i="6" s="1"/>
  <c r="E37" i="6"/>
  <c r="D37" i="6"/>
  <c r="C37" i="6"/>
  <c r="B37" i="6"/>
  <c r="I36" i="6"/>
  <c r="H36" i="6"/>
  <c r="G36" i="6"/>
  <c r="F36" i="6"/>
  <c r="K36" i="6"/>
  <c r="E36" i="6"/>
  <c r="D36" i="6"/>
  <c r="C36" i="6"/>
  <c r="B36" i="6"/>
  <c r="H35" i="6"/>
  <c r="G35" i="6"/>
  <c r="E35" i="6"/>
  <c r="F35" i="6" s="1"/>
  <c r="D35" i="6"/>
  <c r="C35" i="6"/>
  <c r="B35" i="6"/>
  <c r="H34" i="6"/>
  <c r="I34" i="6" s="1"/>
  <c r="G34" i="6"/>
  <c r="E34" i="6"/>
  <c r="D34" i="6"/>
  <c r="C34" i="6"/>
  <c r="B34" i="6"/>
  <c r="H33" i="6"/>
  <c r="I33" i="6" s="1"/>
  <c r="G33" i="6"/>
  <c r="E33" i="6"/>
  <c r="D33" i="6"/>
  <c r="C33" i="6"/>
  <c r="B33" i="6"/>
  <c r="H32" i="6"/>
  <c r="G32" i="6"/>
  <c r="I32" i="6" s="1"/>
  <c r="E32" i="6"/>
  <c r="D32" i="6"/>
  <c r="C32" i="6"/>
  <c r="B32" i="6"/>
  <c r="H31" i="6"/>
  <c r="G31" i="6"/>
  <c r="E31" i="6"/>
  <c r="D31" i="6"/>
  <c r="F31" i="6" s="1"/>
  <c r="C31" i="6"/>
  <c r="B31" i="6"/>
  <c r="H30" i="6"/>
  <c r="G30" i="6"/>
  <c r="I30" i="6"/>
  <c r="E30" i="6"/>
  <c r="D30" i="6"/>
  <c r="K30" i="6"/>
  <c r="C30" i="6"/>
  <c r="B30" i="6"/>
  <c r="H29" i="6"/>
  <c r="G29" i="6"/>
  <c r="I29" i="6" s="1"/>
  <c r="E29" i="6"/>
  <c r="D29" i="6"/>
  <c r="C29" i="6"/>
  <c r="B29" i="6"/>
  <c r="H28" i="6"/>
  <c r="G28" i="6"/>
  <c r="I28" i="6" s="1"/>
  <c r="F28" i="6"/>
  <c r="E28" i="6"/>
  <c r="D28" i="6"/>
  <c r="K28" i="6" s="1"/>
  <c r="C28" i="6"/>
  <c r="B28" i="6"/>
  <c r="H27" i="6"/>
  <c r="G27" i="6"/>
  <c r="E27" i="6"/>
  <c r="D27" i="6"/>
  <c r="F27" i="6" s="1"/>
  <c r="C27" i="6"/>
  <c r="B27" i="6"/>
  <c r="H26" i="6"/>
  <c r="G26" i="6"/>
  <c r="I26" i="6"/>
  <c r="E26" i="6"/>
  <c r="D26" i="6"/>
  <c r="K26" i="6"/>
  <c r="C26" i="6"/>
  <c r="B26" i="6"/>
  <c r="H25" i="6"/>
  <c r="G25" i="6"/>
  <c r="I25" i="6" s="1"/>
  <c r="E25" i="6"/>
  <c r="D25" i="6"/>
  <c r="C25" i="6"/>
  <c r="B25" i="6"/>
  <c r="H24" i="6"/>
  <c r="G24" i="6"/>
  <c r="I24" i="6" s="1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I22" i="6"/>
  <c r="E22" i="6"/>
  <c r="D22" i="6"/>
  <c r="C22" i="6"/>
  <c r="B22" i="6"/>
  <c r="I21" i="6"/>
  <c r="H21" i="6"/>
  <c r="G21" i="6"/>
  <c r="E21" i="6"/>
  <c r="D21" i="6"/>
  <c r="C21" i="6"/>
  <c r="B21" i="6"/>
  <c r="I20" i="6"/>
  <c r="H20" i="6"/>
  <c r="G20" i="6"/>
  <c r="E20" i="6"/>
  <c r="F20" i="6" s="1"/>
  <c r="D20" i="6"/>
  <c r="C20" i="6"/>
  <c r="B20" i="6"/>
  <c r="H19" i="6"/>
  <c r="G19" i="6"/>
  <c r="E19" i="6"/>
  <c r="D19" i="6"/>
  <c r="F19" i="6" s="1"/>
  <c r="C19" i="6"/>
  <c r="B19" i="6"/>
  <c r="H18" i="6"/>
  <c r="G18" i="6"/>
  <c r="I18" i="6" s="1"/>
  <c r="E18" i="6"/>
  <c r="D18" i="6"/>
  <c r="C18" i="6"/>
  <c r="B18" i="6"/>
  <c r="H17" i="6"/>
  <c r="G17" i="6"/>
  <c r="E17" i="6"/>
  <c r="D17" i="6"/>
  <c r="C17" i="6"/>
  <c r="B17" i="6"/>
  <c r="H16" i="6"/>
  <c r="G16" i="6"/>
  <c r="I16" i="6" s="1"/>
  <c r="F16" i="6"/>
  <c r="E16" i="6"/>
  <c r="D16" i="6"/>
  <c r="C16" i="6"/>
  <c r="B16" i="6"/>
  <c r="H15" i="6"/>
  <c r="G15" i="6"/>
  <c r="I15" i="6" s="1"/>
  <c r="E15" i="6"/>
  <c r="D15" i="6"/>
  <c r="C15" i="6"/>
  <c r="B15" i="6"/>
  <c r="H14" i="6"/>
  <c r="G14" i="6"/>
  <c r="I14" i="6" s="1"/>
  <c r="E14" i="6"/>
  <c r="D14" i="6"/>
  <c r="C14" i="6"/>
  <c r="B14" i="6"/>
  <c r="H13" i="6"/>
  <c r="G13" i="6"/>
  <c r="E13" i="6"/>
  <c r="D13" i="6"/>
  <c r="C13" i="6"/>
  <c r="B13" i="6"/>
  <c r="H12" i="6"/>
  <c r="G12" i="6"/>
  <c r="I12" i="6" s="1"/>
  <c r="E12" i="6"/>
  <c r="D12" i="6"/>
  <c r="F12" i="6" s="1"/>
  <c r="C12" i="6"/>
  <c r="B12" i="6"/>
  <c r="H11" i="6"/>
  <c r="G11" i="6"/>
  <c r="F11" i="6"/>
  <c r="E11" i="6"/>
  <c r="D11" i="6"/>
  <c r="C11" i="6"/>
  <c r="B11" i="6"/>
  <c r="H107" i="8"/>
  <c r="G107" i="8"/>
  <c r="I107" i="8"/>
  <c r="E107" i="8"/>
  <c r="D107" i="8"/>
  <c r="K107" i="8" s="1"/>
  <c r="C107" i="8"/>
  <c r="B107" i="8"/>
  <c r="H106" i="8"/>
  <c r="G106" i="8"/>
  <c r="I106" i="8" s="1"/>
  <c r="E106" i="8"/>
  <c r="D106" i="8"/>
  <c r="K106" i="8" s="1"/>
  <c r="C106" i="8"/>
  <c r="B106" i="8"/>
  <c r="H105" i="8"/>
  <c r="G105" i="8"/>
  <c r="I105" i="8" s="1"/>
  <c r="E105" i="8"/>
  <c r="D105" i="8"/>
  <c r="K105" i="8" s="1"/>
  <c r="C105" i="8"/>
  <c r="B105" i="8"/>
  <c r="H104" i="8"/>
  <c r="G104" i="8"/>
  <c r="I104" i="8" s="1"/>
  <c r="E104" i="8"/>
  <c r="D104" i="8"/>
  <c r="K104" i="8" s="1"/>
  <c r="C104" i="8"/>
  <c r="B104" i="8"/>
  <c r="H103" i="8"/>
  <c r="G103" i="8"/>
  <c r="I103" i="8" s="1"/>
  <c r="E103" i="8"/>
  <c r="D103" i="8"/>
  <c r="K103" i="8"/>
  <c r="C103" i="8"/>
  <c r="B103" i="8"/>
  <c r="H102" i="8"/>
  <c r="I102" i="8" s="1"/>
  <c r="G102" i="8"/>
  <c r="E102" i="8"/>
  <c r="D102" i="8"/>
  <c r="C102" i="8"/>
  <c r="B102" i="8"/>
  <c r="H101" i="8"/>
  <c r="G101" i="8"/>
  <c r="I101" i="8" s="1"/>
  <c r="E101" i="8"/>
  <c r="D101" i="8"/>
  <c r="C101" i="8"/>
  <c r="B101" i="8"/>
  <c r="H100" i="8"/>
  <c r="G100" i="8"/>
  <c r="I100" i="8" s="1"/>
  <c r="E100" i="8"/>
  <c r="D100" i="8"/>
  <c r="F100" i="8" s="1"/>
  <c r="C100" i="8"/>
  <c r="B100" i="8"/>
  <c r="H99" i="8"/>
  <c r="G99" i="8"/>
  <c r="I99" i="8" s="1"/>
  <c r="E99" i="8"/>
  <c r="D99" i="8"/>
  <c r="C99" i="8"/>
  <c r="B99" i="8"/>
  <c r="H98" i="8"/>
  <c r="G98" i="8"/>
  <c r="I98" i="8" s="1"/>
  <c r="E98" i="8"/>
  <c r="D98" i="8"/>
  <c r="K98" i="8"/>
  <c r="C98" i="8"/>
  <c r="B98" i="8"/>
  <c r="H97" i="8"/>
  <c r="G97" i="8"/>
  <c r="I97" i="8" s="1"/>
  <c r="E97" i="8"/>
  <c r="D97" i="8"/>
  <c r="C97" i="8"/>
  <c r="B97" i="8"/>
  <c r="H96" i="8"/>
  <c r="G96" i="8"/>
  <c r="I96" i="8"/>
  <c r="E96" i="8"/>
  <c r="D96" i="8"/>
  <c r="K96" i="8" s="1"/>
  <c r="C96" i="8"/>
  <c r="B96" i="8"/>
  <c r="H95" i="8"/>
  <c r="G95" i="8"/>
  <c r="I95" i="8"/>
  <c r="E95" i="8"/>
  <c r="D95" i="8"/>
  <c r="C95" i="8"/>
  <c r="B95" i="8"/>
  <c r="H94" i="8"/>
  <c r="G94" i="8"/>
  <c r="I94" i="8" s="1"/>
  <c r="E94" i="8"/>
  <c r="D94" i="8"/>
  <c r="C94" i="8"/>
  <c r="B94" i="8"/>
  <c r="I93" i="8"/>
  <c r="H93" i="8"/>
  <c r="G93" i="8"/>
  <c r="E93" i="8"/>
  <c r="D93" i="8"/>
  <c r="C93" i="8"/>
  <c r="B93" i="8"/>
  <c r="H92" i="8"/>
  <c r="G92" i="8"/>
  <c r="I92" i="8" s="1"/>
  <c r="E92" i="8"/>
  <c r="K92" i="8" s="1"/>
  <c r="D92" i="8"/>
  <c r="C92" i="8"/>
  <c r="B92" i="8"/>
  <c r="H91" i="8"/>
  <c r="G91" i="8"/>
  <c r="I91" i="8" s="1"/>
  <c r="E91" i="8"/>
  <c r="D91" i="8"/>
  <c r="C91" i="8"/>
  <c r="B91" i="8"/>
  <c r="H90" i="8"/>
  <c r="I90" i="8"/>
  <c r="G90" i="8"/>
  <c r="E90" i="8"/>
  <c r="D90" i="8"/>
  <c r="C90" i="8"/>
  <c r="B90" i="8"/>
  <c r="H89" i="8"/>
  <c r="G89" i="8"/>
  <c r="I89" i="8" s="1"/>
  <c r="E89" i="8"/>
  <c r="D89" i="8"/>
  <c r="C89" i="8"/>
  <c r="B89" i="8"/>
  <c r="H88" i="8"/>
  <c r="G88" i="8"/>
  <c r="I88" i="8"/>
  <c r="E88" i="8"/>
  <c r="D88" i="8"/>
  <c r="F88" i="8" s="1"/>
  <c r="K88" i="8" s="1"/>
  <c r="C88" i="8"/>
  <c r="B88" i="8"/>
  <c r="H87" i="8"/>
  <c r="G87" i="8"/>
  <c r="I87" i="8"/>
  <c r="E87" i="8"/>
  <c r="D87" i="8"/>
  <c r="C87" i="8"/>
  <c r="B87" i="8"/>
  <c r="H86" i="8"/>
  <c r="G86" i="8"/>
  <c r="I86" i="8" s="1"/>
  <c r="E86" i="8"/>
  <c r="D86" i="8"/>
  <c r="C86" i="8"/>
  <c r="B86" i="8"/>
  <c r="I85" i="8"/>
  <c r="H85" i="8"/>
  <c r="G85" i="8"/>
  <c r="E85" i="8"/>
  <c r="D85" i="8"/>
  <c r="C85" i="8"/>
  <c r="B85" i="8"/>
  <c r="H84" i="8"/>
  <c r="G84" i="8"/>
  <c r="I84" i="8" s="1"/>
  <c r="E84" i="8"/>
  <c r="F84" i="8" s="1"/>
  <c r="D84" i="8"/>
  <c r="C84" i="8"/>
  <c r="B84" i="8"/>
  <c r="H83" i="8"/>
  <c r="G83" i="8"/>
  <c r="I83" i="8" s="1"/>
  <c r="E83" i="8"/>
  <c r="D83" i="8"/>
  <c r="C83" i="8"/>
  <c r="B83" i="8"/>
  <c r="H82" i="8"/>
  <c r="I82" i="8"/>
  <c r="G82" i="8"/>
  <c r="E82" i="8"/>
  <c r="D82" i="8"/>
  <c r="C82" i="8"/>
  <c r="B82" i="8"/>
  <c r="H81" i="8"/>
  <c r="G81" i="8"/>
  <c r="I81" i="8" s="1"/>
  <c r="E81" i="8"/>
  <c r="D81" i="8"/>
  <c r="C81" i="8"/>
  <c r="B81" i="8"/>
  <c r="H80" i="8"/>
  <c r="G80" i="8"/>
  <c r="I80" i="8"/>
  <c r="E80" i="8"/>
  <c r="D80" i="8"/>
  <c r="F80" i="8" s="1"/>
  <c r="K80" i="8" s="1"/>
  <c r="C80" i="8"/>
  <c r="B80" i="8"/>
  <c r="H79" i="8"/>
  <c r="G79" i="8"/>
  <c r="I79" i="8"/>
  <c r="E79" i="8"/>
  <c r="D79" i="8"/>
  <c r="C79" i="8"/>
  <c r="B79" i="8"/>
  <c r="H78" i="8"/>
  <c r="G78" i="8"/>
  <c r="I78" i="8" s="1"/>
  <c r="E78" i="8"/>
  <c r="D78" i="8"/>
  <c r="C78" i="8"/>
  <c r="B78" i="8"/>
  <c r="I77" i="8"/>
  <c r="H77" i="8"/>
  <c r="G77" i="8"/>
  <c r="E77" i="8"/>
  <c r="K77" i="8"/>
  <c r="D77" i="8"/>
  <c r="C77" i="8"/>
  <c r="B77" i="8"/>
  <c r="H76" i="8"/>
  <c r="K76" i="8" s="1"/>
  <c r="G76" i="8"/>
  <c r="I76" i="8" s="1"/>
  <c r="F76" i="8"/>
  <c r="E76" i="8"/>
  <c r="D76" i="8"/>
  <c r="C76" i="8"/>
  <c r="B76" i="8"/>
  <c r="H75" i="8"/>
  <c r="G75" i="8"/>
  <c r="I75" i="8"/>
  <c r="E75" i="8"/>
  <c r="D75" i="8"/>
  <c r="C75" i="8"/>
  <c r="B75" i="8"/>
  <c r="H74" i="8"/>
  <c r="I74" i="8" s="1"/>
  <c r="G74" i="8"/>
  <c r="E74" i="8"/>
  <c r="D74" i="8"/>
  <c r="C74" i="8"/>
  <c r="B74" i="8"/>
  <c r="H73" i="8"/>
  <c r="I73" i="8" s="1"/>
  <c r="G73" i="8"/>
  <c r="E73" i="8"/>
  <c r="D73" i="8"/>
  <c r="C73" i="8"/>
  <c r="B73" i="8"/>
  <c r="H72" i="8"/>
  <c r="G72" i="8"/>
  <c r="I72" i="8"/>
  <c r="E72" i="8"/>
  <c r="D72" i="8"/>
  <c r="F72" i="8" s="1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K70" i="8"/>
  <c r="C70" i="8"/>
  <c r="B70" i="8"/>
  <c r="H69" i="8"/>
  <c r="G69" i="8"/>
  <c r="I69" i="8" s="1"/>
  <c r="E69" i="8"/>
  <c r="D69" i="8"/>
  <c r="K69" i="8" s="1"/>
  <c r="C69" i="8"/>
  <c r="B69" i="8"/>
  <c r="H68" i="8"/>
  <c r="G68" i="8"/>
  <c r="I68" i="8"/>
  <c r="E68" i="8"/>
  <c r="D68" i="8"/>
  <c r="F68" i="8" s="1"/>
  <c r="C68" i="8"/>
  <c r="B68" i="8"/>
  <c r="H67" i="8"/>
  <c r="G67" i="8"/>
  <c r="I67" i="8" s="1"/>
  <c r="E67" i="8"/>
  <c r="D67" i="8"/>
  <c r="C67" i="8"/>
  <c r="B67" i="8"/>
  <c r="H66" i="8"/>
  <c r="G66" i="8"/>
  <c r="I66" i="8" s="1"/>
  <c r="E66" i="8"/>
  <c r="D66" i="8"/>
  <c r="C66" i="8"/>
  <c r="B66" i="8"/>
  <c r="H65" i="8"/>
  <c r="G65" i="8"/>
  <c r="I65" i="8" s="1"/>
  <c r="E65" i="8"/>
  <c r="D65" i="8"/>
  <c r="C65" i="8"/>
  <c r="B65" i="8"/>
  <c r="H64" i="8"/>
  <c r="G64" i="8"/>
  <c r="I64" i="8" s="1"/>
  <c r="F64" i="8"/>
  <c r="E64" i="8"/>
  <c r="D64" i="8"/>
  <c r="C64" i="8"/>
  <c r="B64" i="8"/>
  <c r="H63" i="8"/>
  <c r="G63" i="8"/>
  <c r="I63" i="8"/>
  <c r="E63" i="8"/>
  <c r="D63" i="8"/>
  <c r="C63" i="8"/>
  <c r="B63" i="8"/>
  <c r="H62" i="8"/>
  <c r="I62" i="8" s="1"/>
  <c r="G62" i="8"/>
  <c r="E62" i="8"/>
  <c r="D62" i="8"/>
  <c r="C62" i="8"/>
  <c r="B62" i="8"/>
  <c r="H61" i="8"/>
  <c r="I61" i="8" s="1"/>
  <c r="G61" i="8"/>
  <c r="E61" i="8"/>
  <c r="D61" i="8"/>
  <c r="C61" i="8"/>
  <c r="B61" i="8"/>
  <c r="H60" i="8"/>
  <c r="G60" i="8"/>
  <c r="I60" i="8" s="1"/>
  <c r="E60" i="8"/>
  <c r="D60" i="8"/>
  <c r="K60" i="8" s="1"/>
  <c r="C60" i="8"/>
  <c r="B60" i="8"/>
  <c r="H59" i="8"/>
  <c r="G59" i="8"/>
  <c r="I59" i="8" s="1"/>
  <c r="E59" i="8"/>
  <c r="D59" i="8"/>
  <c r="C59" i="8"/>
  <c r="B59" i="8"/>
  <c r="H58" i="8"/>
  <c r="G58" i="8"/>
  <c r="I58" i="8" s="1"/>
  <c r="E58" i="8"/>
  <c r="D58" i="8"/>
  <c r="C58" i="8"/>
  <c r="B58" i="8"/>
  <c r="H57" i="8"/>
  <c r="G57" i="8"/>
  <c r="I57" i="8" s="1"/>
  <c r="E57" i="8"/>
  <c r="D57" i="8"/>
  <c r="C57" i="8"/>
  <c r="B57" i="8"/>
  <c r="H56" i="8"/>
  <c r="G56" i="8"/>
  <c r="I56" i="8" s="1"/>
  <c r="F56" i="8"/>
  <c r="E56" i="8"/>
  <c r="D56" i="8"/>
  <c r="C56" i="8"/>
  <c r="B56" i="8"/>
  <c r="H55" i="8"/>
  <c r="G55" i="8"/>
  <c r="I55" i="8"/>
  <c r="E55" i="8"/>
  <c r="D55" i="8"/>
  <c r="C55" i="8"/>
  <c r="B55" i="8"/>
  <c r="H54" i="8"/>
  <c r="I54" i="8" s="1"/>
  <c r="G54" i="8"/>
  <c r="E54" i="8"/>
  <c r="D54" i="8"/>
  <c r="C54" i="8"/>
  <c r="B54" i="8"/>
  <c r="H53" i="8"/>
  <c r="I53" i="8" s="1"/>
  <c r="G53" i="8"/>
  <c r="E53" i="8"/>
  <c r="D53" i="8"/>
  <c r="C53" i="8"/>
  <c r="B53" i="8"/>
  <c r="H52" i="8"/>
  <c r="G52" i="8"/>
  <c r="I52" i="8"/>
  <c r="E52" i="8"/>
  <c r="D52" i="8"/>
  <c r="F52" i="8" s="1"/>
  <c r="C52" i="8"/>
  <c r="B52" i="8"/>
  <c r="H51" i="8"/>
  <c r="G51" i="8"/>
  <c r="I51" i="8" s="1"/>
  <c r="E51" i="8"/>
  <c r="D51" i="8"/>
  <c r="K51" i="8"/>
  <c r="C51" i="8"/>
  <c r="B51" i="8"/>
  <c r="H50" i="8"/>
  <c r="I50" i="8"/>
  <c r="G50" i="8"/>
  <c r="E50" i="8"/>
  <c r="D50" i="8"/>
  <c r="C50" i="8"/>
  <c r="B50" i="8"/>
  <c r="H49" i="8"/>
  <c r="G49" i="8"/>
  <c r="I49" i="8" s="1"/>
  <c r="E49" i="8"/>
  <c r="D49" i="8"/>
  <c r="C49" i="8"/>
  <c r="B49" i="8"/>
  <c r="H48" i="8"/>
  <c r="G48" i="8"/>
  <c r="I48" i="8"/>
  <c r="E48" i="8"/>
  <c r="D48" i="8"/>
  <c r="K48" i="8" s="1"/>
  <c r="C48" i="8"/>
  <c r="B48" i="8"/>
  <c r="H47" i="8"/>
  <c r="G47" i="8"/>
  <c r="I47" i="8"/>
  <c r="E47" i="8"/>
  <c r="D47" i="8"/>
  <c r="C47" i="8"/>
  <c r="B47" i="8"/>
  <c r="H46" i="8"/>
  <c r="G46" i="8"/>
  <c r="I46" i="8" s="1"/>
  <c r="E46" i="8"/>
  <c r="D46" i="8"/>
  <c r="C46" i="8"/>
  <c r="B46" i="8"/>
  <c r="I45" i="8"/>
  <c r="H45" i="8"/>
  <c r="G45" i="8"/>
  <c r="E45" i="8"/>
  <c r="D45" i="8"/>
  <c r="C45" i="8"/>
  <c r="B45" i="8"/>
  <c r="H44" i="8"/>
  <c r="G44" i="8"/>
  <c r="I44" i="8" s="1"/>
  <c r="E44" i="8"/>
  <c r="F44" i="8" s="1"/>
  <c r="D44" i="8"/>
  <c r="C44" i="8"/>
  <c r="B44" i="8"/>
  <c r="H43" i="8"/>
  <c r="G43" i="8"/>
  <c r="I43" i="8" s="1"/>
  <c r="E43" i="8"/>
  <c r="D43" i="8"/>
  <c r="K43" i="8" s="1"/>
  <c r="C43" i="8"/>
  <c r="B43" i="8"/>
  <c r="H42" i="8"/>
  <c r="I42" i="8" s="1"/>
  <c r="G42" i="8"/>
  <c r="E42" i="8"/>
  <c r="D42" i="8"/>
  <c r="C42" i="8"/>
  <c r="B42" i="8"/>
  <c r="H41" i="8"/>
  <c r="I41" i="8" s="1"/>
  <c r="G41" i="8"/>
  <c r="E41" i="8"/>
  <c r="D41" i="8"/>
  <c r="C41" i="8"/>
  <c r="B41" i="8"/>
  <c r="H40" i="8"/>
  <c r="G40" i="8"/>
  <c r="I40" i="8"/>
  <c r="E40" i="8"/>
  <c r="D40" i="8"/>
  <c r="F40" i="8" s="1"/>
  <c r="C40" i="8"/>
  <c r="B40" i="8"/>
  <c r="H39" i="8"/>
  <c r="G39" i="8"/>
  <c r="I39" i="8" s="1"/>
  <c r="E39" i="8"/>
  <c r="D39" i="8"/>
  <c r="C39" i="8"/>
  <c r="B39" i="8"/>
  <c r="H38" i="8"/>
  <c r="G38" i="8"/>
  <c r="I38" i="8" s="1"/>
  <c r="E38" i="8"/>
  <c r="D38" i="8"/>
  <c r="C38" i="8"/>
  <c r="B38" i="8"/>
  <c r="H37" i="8"/>
  <c r="G37" i="8"/>
  <c r="I37" i="8" s="1"/>
  <c r="E37" i="8"/>
  <c r="D37" i="8"/>
  <c r="C37" i="8"/>
  <c r="B37" i="8"/>
  <c r="H36" i="8"/>
  <c r="K36" i="8" s="1"/>
  <c r="G36" i="8"/>
  <c r="I36" i="8" s="1"/>
  <c r="F36" i="8"/>
  <c r="E36" i="8"/>
  <c r="D36" i="8"/>
  <c r="C36" i="8"/>
  <c r="B36" i="8"/>
  <c r="H35" i="8"/>
  <c r="G35" i="8"/>
  <c r="I35" i="8"/>
  <c r="E35" i="8"/>
  <c r="D35" i="8"/>
  <c r="C35" i="8"/>
  <c r="B35" i="8"/>
  <c r="H34" i="8"/>
  <c r="I34" i="8" s="1"/>
  <c r="G34" i="8"/>
  <c r="E34" i="8"/>
  <c r="D34" i="8"/>
  <c r="C34" i="8"/>
  <c r="B34" i="8"/>
  <c r="H33" i="8"/>
  <c r="I33" i="8" s="1"/>
  <c r="G33" i="8"/>
  <c r="E33" i="8"/>
  <c r="D33" i="8"/>
  <c r="C33" i="8"/>
  <c r="B33" i="8"/>
  <c r="H32" i="8"/>
  <c r="G32" i="8"/>
  <c r="I32" i="8"/>
  <c r="E32" i="8"/>
  <c r="D32" i="8"/>
  <c r="F32" i="8" s="1"/>
  <c r="C32" i="8"/>
  <c r="B32" i="8"/>
  <c r="H31" i="8"/>
  <c r="G31" i="8"/>
  <c r="I31" i="8" s="1"/>
  <c r="E31" i="8"/>
  <c r="D31" i="8"/>
  <c r="C31" i="8"/>
  <c r="B31" i="8"/>
  <c r="H30" i="8"/>
  <c r="G30" i="8"/>
  <c r="I30" i="8" s="1"/>
  <c r="E30" i="8"/>
  <c r="D30" i="8"/>
  <c r="C30" i="8"/>
  <c r="B30" i="8"/>
  <c r="H29" i="8"/>
  <c r="G29" i="8"/>
  <c r="I29" i="8" s="1"/>
  <c r="E29" i="8"/>
  <c r="D29" i="8"/>
  <c r="C29" i="8"/>
  <c r="B29" i="8"/>
  <c r="H28" i="8"/>
  <c r="G28" i="8"/>
  <c r="I28" i="8"/>
  <c r="E28" i="8"/>
  <c r="D28" i="8"/>
  <c r="F28" i="8" s="1"/>
  <c r="K28" i="8" s="1"/>
  <c r="C28" i="8"/>
  <c r="B28" i="8"/>
  <c r="H27" i="8"/>
  <c r="G27" i="8"/>
  <c r="I27" i="8"/>
  <c r="E27" i="8"/>
  <c r="D27" i="8"/>
  <c r="K27" i="8"/>
  <c r="C27" i="8"/>
  <c r="B27" i="8"/>
  <c r="H26" i="8"/>
  <c r="G26" i="8"/>
  <c r="I26" i="8" s="1"/>
  <c r="E26" i="8"/>
  <c r="D26" i="8"/>
  <c r="C26" i="8"/>
  <c r="B26" i="8"/>
  <c r="H25" i="8"/>
  <c r="G25" i="8"/>
  <c r="I25" i="8" s="1"/>
  <c r="E25" i="8"/>
  <c r="D25" i="8"/>
  <c r="C25" i="8"/>
  <c r="B25" i="8"/>
  <c r="H24" i="8"/>
  <c r="G24" i="8"/>
  <c r="I24" i="8"/>
  <c r="E24" i="8"/>
  <c r="D24" i="8"/>
  <c r="F24" i="8" s="1"/>
  <c r="K24" i="8" s="1"/>
  <c r="C24" i="8"/>
  <c r="B24" i="8"/>
  <c r="H23" i="8"/>
  <c r="G23" i="8"/>
  <c r="I23" i="8"/>
  <c r="E23" i="8"/>
  <c r="D23" i="8"/>
  <c r="C23" i="8"/>
  <c r="B23" i="8"/>
  <c r="H22" i="8"/>
  <c r="G22" i="8"/>
  <c r="I22" i="8" s="1"/>
  <c r="E22" i="8"/>
  <c r="D22" i="8"/>
  <c r="C22" i="8"/>
  <c r="B22" i="8"/>
  <c r="I21" i="8"/>
  <c r="H21" i="8"/>
  <c r="G21" i="8"/>
  <c r="E21" i="8"/>
  <c r="D21" i="8"/>
  <c r="C21" i="8"/>
  <c r="B21" i="8"/>
  <c r="H20" i="8"/>
  <c r="G20" i="8"/>
  <c r="I20" i="8" s="1"/>
  <c r="E20" i="8"/>
  <c r="F20" i="8" s="1"/>
  <c r="D20" i="8"/>
  <c r="C20" i="8"/>
  <c r="B20" i="8"/>
  <c r="H19" i="8"/>
  <c r="G19" i="8"/>
  <c r="I19" i="8" s="1"/>
  <c r="E19" i="8"/>
  <c r="D19" i="8"/>
  <c r="C19" i="8"/>
  <c r="B19" i="8"/>
  <c r="H18" i="8"/>
  <c r="I18" i="8"/>
  <c r="G18" i="8"/>
  <c r="E18" i="8"/>
  <c r="D18" i="8"/>
  <c r="C18" i="8"/>
  <c r="B18" i="8"/>
  <c r="H17" i="8"/>
  <c r="G17" i="8"/>
  <c r="I17" i="8" s="1"/>
  <c r="E17" i="8"/>
  <c r="D17" i="8"/>
  <c r="C17" i="8"/>
  <c r="B17" i="8"/>
  <c r="H16" i="8"/>
  <c r="G16" i="8"/>
  <c r="I16" i="8"/>
  <c r="E16" i="8"/>
  <c r="D16" i="8"/>
  <c r="F16" i="8" s="1"/>
  <c r="K16" i="8" s="1"/>
  <c r="C16" i="8"/>
  <c r="B16" i="8"/>
  <c r="H15" i="8"/>
  <c r="G15" i="8"/>
  <c r="I15" i="8"/>
  <c r="E15" i="8"/>
  <c r="D15" i="8"/>
  <c r="K15" i="8"/>
  <c r="C15" i="8"/>
  <c r="B15" i="8"/>
  <c r="H14" i="8"/>
  <c r="G14" i="8"/>
  <c r="I14" i="8" s="1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I12" i="8" s="1"/>
  <c r="F12" i="8"/>
  <c r="E12" i="8"/>
  <c r="D12" i="8"/>
  <c r="C12" i="8"/>
  <c r="B12" i="8"/>
  <c r="H11" i="8"/>
  <c r="G11" i="8"/>
  <c r="I11" i="8"/>
  <c r="E11" i="8"/>
  <c r="D11" i="8"/>
  <c r="C11" i="8"/>
  <c r="B11" i="8"/>
  <c r="I107" i="10"/>
  <c r="H107" i="10"/>
  <c r="G107" i="10"/>
  <c r="E107" i="10"/>
  <c r="D107" i="10"/>
  <c r="K107" i="10" s="1"/>
  <c r="C107" i="10"/>
  <c r="B107" i="10"/>
  <c r="K106" i="10"/>
  <c r="H106" i="10"/>
  <c r="G106" i="10"/>
  <c r="I106" i="10" s="1"/>
  <c r="F106" i="10"/>
  <c r="E106" i="10"/>
  <c r="D106" i="10"/>
  <c r="C106" i="10"/>
  <c r="B106" i="10"/>
  <c r="H105" i="10"/>
  <c r="G105" i="10"/>
  <c r="I105" i="10"/>
  <c r="E105" i="10"/>
  <c r="D105" i="10"/>
  <c r="K105" i="10" s="1"/>
  <c r="C105" i="10"/>
  <c r="B105" i="10"/>
  <c r="H104" i="10"/>
  <c r="G104" i="10"/>
  <c r="I104" i="10"/>
  <c r="E104" i="10"/>
  <c r="D104" i="10"/>
  <c r="K104" i="10"/>
  <c r="C104" i="10"/>
  <c r="B104" i="10"/>
  <c r="H103" i="10"/>
  <c r="G103" i="10"/>
  <c r="I103" i="10" s="1"/>
  <c r="E103" i="10"/>
  <c r="D103" i="10"/>
  <c r="K103" i="10"/>
  <c r="C103" i="10"/>
  <c r="B103" i="10"/>
  <c r="I102" i="10"/>
  <c r="H102" i="10"/>
  <c r="G102" i="10"/>
  <c r="E102" i="10"/>
  <c r="D102" i="10"/>
  <c r="K102" i="10" s="1"/>
  <c r="C102" i="10"/>
  <c r="B102" i="10"/>
  <c r="H101" i="10"/>
  <c r="G101" i="10"/>
  <c r="E101" i="10"/>
  <c r="D101" i="10"/>
  <c r="F101" i="10" s="1"/>
  <c r="C101" i="10"/>
  <c r="B101" i="10"/>
  <c r="H100" i="10"/>
  <c r="G100" i="10"/>
  <c r="I100" i="10"/>
  <c r="E100" i="10"/>
  <c r="D100" i="10"/>
  <c r="C100" i="10"/>
  <c r="B100" i="10"/>
  <c r="H99" i="10"/>
  <c r="G99" i="10"/>
  <c r="I99" i="10" s="1"/>
  <c r="E99" i="10"/>
  <c r="D99" i="10"/>
  <c r="K99" i="10" s="1"/>
  <c r="C99" i="10"/>
  <c r="B99" i="10"/>
  <c r="H98" i="10"/>
  <c r="G98" i="10"/>
  <c r="I98" i="10" s="1"/>
  <c r="E98" i="10"/>
  <c r="D98" i="10"/>
  <c r="K98" i="10" s="1"/>
  <c r="C98" i="10"/>
  <c r="B98" i="10"/>
  <c r="H97" i="10"/>
  <c r="G97" i="10"/>
  <c r="I97" i="10" s="1"/>
  <c r="E97" i="10"/>
  <c r="D97" i="10"/>
  <c r="K97" i="10" s="1"/>
  <c r="C97" i="10"/>
  <c r="B97" i="10"/>
  <c r="H96" i="10"/>
  <c r="G96" i="10"/>
  <c r="I96" i="10" s="1"/>
  <c r="E96" i="10"/>
  <c r="D96" i="10"/>
  <c r="K96" i="10"/>
  <c r="C96" i="10"/>
  <c r="B96" i="10"/>
  <c r="I95" i="10"/>
  <c r="H95" i="10"/>
  <c r="G95" i="10"/>
  <c r="E95" i="10"/>
  <c r="D95" i="10"/>
  <c r="K95" i="10"/>
  <c r="C95" i="10"/>
  <c r="B95" i="10"/>
  <c r="H94" i="10"/>
  <c r="I94" i="10" s="1"/>
  <c r="G94" i="10"/>
  <c r="E94" i="10"/>
  <c r="D94" i="10"/>
  <c r="C94" i="10"/>
  <c r="B94" i="10"/>
  <c r="H93" i="10"/>
  <c r="G93" i="10"/>
  <c r="I93" i="10" s="1"/>
  <c r="E93" i="10"/>
  <c r="D93" i="10"/>
  <c r="C93" i="10"/>
  <c r="B93" i="10"/>
  <c r="H92" i="10"/>
  <c r="G92" i="10"/>
  <c r="I92" i="10" s="1"/>
  <c r="E92" i="10"/>
  <c r="D92" i="10"/>
  <c r="C92" i="10"/>
  <c r="B92" i="10"/>
  <c r="I91" i="10"/>
  <c r="H91" i="10"/>
  <c r="G91" i="10"/>
  <c r="E91" i="10"/>
  <c r="D91" i="10"/>
  <c r="K91" i="10"/>
  <c r="C91" i="10"/>
  <c r="B91" i="10"/>
  <c r="H90" i="10"/>
  <c r="I90" i="10" s="1"/>
  <c r="G90" i="10"/>
  <c r="E90" i="10"/>
  <c r="D90" i="10"/>
  <c r="C90" i="10"/>
  <c r="B90" i="10"/>
  <c r="H89" i="10"/>
  <c r="G89" i="10"/>
  <c r="I89" i="10" s="1"/>
  <c r="E89" i="10"/>
  <c r="D89" i="10"/>
  <c r="C89" i="10"/>
  <c r="B89" i="10"/>
  <c r="H88" i="10"/>
  <c r="G88" i="10"/>
  <c r="I88" i="10" s="1"/>
  <c r="E88" i="10"/>
  <c r="D88" i="10"/>
  <c r="K88" i="10"/>
  <c r="C88" i="10"/>
  <c r="B88" i="10"/>
  <c r="H87" i="10"/>
  <c r="I87" i="10"/>
  <c r="G87" i="10"/>
  <c r="E87" i="10"/>
  <c r="D87" i="10"/>
  <c r="K87" i="10"/>
  <c r="C87" i="10"/>
  <c r="B87" i="10"/>
  <c r="K86" i="10"/>
  <c r="I86" i="10"/>
  <c r="H86" i="10"/>
  <c r="G86" i="10"/>
  <c r="F86" i="10"/>
  <c r="E86" i="10"/>
  <c r="D86" i="10"/>
  <c r="C86" i="10"/>
  <c r="B86" i="10"/>
  <c r="K85" i="10"/>
  <c r="H85" i="10"/>
  <c r="G85" i="10"/>
  <c r="I85" i="10"/>
  <c r="F85" i="10"/>
  <c r="E85" i="10"/>
  <c r="D85" i="10"/>
  <c r="C85" i="10"/>
  <c r="B85" i="10"/>
  <c r="H84" i="10"/>
  <c r="G84" i="10"/>
  <c r="I84" i="10"/>
  <c r="E84" i="10"/>
  <c r="D84" i="10"/>
  <c r="K84" i="10" s="1"/>
  <c r="C84" i="10"/>
  <c r="B84" i="10"/>
  <c r="H83" i="10"/>
  <c r="G83" i="10"/>
  <c r="I83" i="10" s="1"/>
  <c r="E83" i="10"/>
  <c r="D83" i="10"/>
  <c r="K83" i="10" s="1"/>
  <c r="C83" i="10"/>
  <c r="B83" i="10"/>
  <c r="H82" i="10"/>
  <c r="G82" i="10"/>
  <c r="I82" i="10" s="1"/>
  <c r="E82" i="10"/>
  <c r="K82" i="10" s="1"/>
  <c r="D82" i="10"/>
  <c r="C82" i="10"/>
  <c r="B82" i="10"/>
  <c r="H81" i="10"/>
  <c r="G81" i="10"/>
  <c r="I81" i="10"/>
  <c r="K81" i="10"/>
  <c r="E81" i="10"/>
  <c r="D81" i="10"/>
  <c r="F81" i="10" s="1"/>
  <c r="C81" i="10"/>
  <c r="B81" i="10"/>
  <c r="H80" i="10"/>
  <c r="G80" i="10"/>
  <c r="I80" i="10"/>
  <c r="E80" i="10"/>
  <c r="D80" i="10"/>
  <c r="C80" i="10"/>
  <c r="B80" i="10"/>
  <c r="H79" i="10"/>
  <c r="G79" i="10"/>
  <c r="I79" i="10" s="1"/>
  <c r="E79" i="10"/>
  <c r="D79" i="10"/>
  <c r="K79" i="10" s="1"/>
  <c r="C79" i="10"/>
  <c r="B79" i="10"/>
  <c r="H78" i="10"/>
  <c r="G78" i="10"/>
  <c r="I78" i="10" s="1"/>
  <c r="E78" i="10"/>
  <c r="D78" i="10"/>
  <c r="C78" i="10"/>
  <c r="B78" i="10"/>
  <c r="K77" i="10"/>
  <c r="H77" i="10"/>
  <c r="G77" i="10"/>
  <c r="I77" i="10"/>
  <c r="F77" i="10"/>
  <c r="E77" i="10"/>
  <c r="D77" i="10"/>
  <c r="C77" i="10"/>
  <c r="B77" i="10"/>
  <c r="H76" i="10"/>
  <c r="G76" i="10"/>
  <c r="I76" i="10"/>
  <c r="E76" i="10"/>
  <c r="D76" i="10"/>
  <c r="K76" i="10" s="1"/>
  <c r="C76" i="10"/>
  <c r="B76" i="10"/>
  <c r="H75" i="10"/>
  <c r="G75" i="10"/>
  <c r="I75" i="10" s="1"/>
  <c r="E75" i="10"/>
  <c r="D75" i="10"/>
  <c r="C75" i="10"/>
  <c r="B75" i="10"/>
  <c r="I74" i="10"/>
  <c r="H74" i="10"/>
  <c r="G74" i="10"/>
  <c r="E74" i="10"/>
  <c r="D74" i="10"/>
  <c r="C74" i="10"/>
  <c r="B74" i="10"/>
  <c r="H73" i="10"/>
  <c r="G73" i="10"/>
  <c r="I73" i="10" s="1"/>
  <c r="E73" i="10"/>
  <c r="F73" i="10" s="1"/>
  <c r="D73" i="10"/>
  <c r="C73" i="10"/>
  <c r="B73" i="10"/>
  <c r="H72" i="10"/>
  <c r="G72" i="10"/>
  <c r="E72" i="10"/>
  <c r="D72" i="10"/>
  <c r="C72" i="10"/>
  <c r="B72" i="10"/>
  <c r="I71" i="10"/>
  <c r="H71" i="10"/>
  <c r="G71" i="10"/>
  <c r="E71" i="10"/>
  <c r="D71" i="10"/>
  <c r="K71" i="10" s="1"/>
  <c r="C71" i="10"/>
  <c r="B71" i="10"/>
  <c r="K70" i="10"/>
  <c r="I70" i="10"/>
  <c r="H70" i="10"/>
  <c r="G70" i="10"/>
  <c r="F70" i="10"/>
  <c r="E70" i="10"/>
  <c r="D70" i="10"/>
  <c r="C70" i="10"/>
  <c r="B70" i="10"/>
  <c r="K69" i="10"/>
  <c r="H69" i="10"/>
  <c r="G69" i="10"/>
  <c r="I69" i="10"/>
  <c r="F69" i="10"/>
  <c r="E69" i="10"/>
  <c r="D69" i="10"/>
  <c r="C69" i="10"/>
  <c r="B69" i="10"/>
  <c r="H68" i="10"/>
  <c r="G68" i="10"/>
  <c r="I68" i="10"/>
  <c r="E68" i="10"/>
  <c r="D68" i="10"/>
  <c r="C68" i="10"/>
  <c r="B68" i="10"/>
  <c r="I67" i="10"/>
  <c r="H67" i="10"/>
  <c r="G67" i="10"/>
  <c r="E67" i="10"/>
  <c r="D67" i="10"/>
  <c r="K67" i="10" s="1"/>
  <c r="C67" i="10"/>
  <c r="B67" i="10"/>
  <c r="I66" i="10"/>
  <c r="H66" i="10"/>
  <c r="G66" i="10"/>
  <c r="E66" i="10"/>
  <c r="K66" i="10"/>
  <c r="D66" i="10"/>
  <c r="C66" i="10"/>
  <c r="B66" i="10"/>
  <c r="K65" i="10"/>
  <c r="H65" i="10"/>
  <c r="G65" i="10"/>
  <c r="I65" i="10"/>
  <c r="F65" i="10"/>
  <c r="E65" i="10"/>
  <c r="D65" i="10"/>
  <c r="C65" i="10"/>
  <c r="B65" i="10"/>
  <c r="H64" i="10"/>
  <c r="G64" i="10"/>
  <c r="I64" i="10"/>
  <c r="E64" i="10"/>
  <c r="D64" i="10"/>
  <c r="C64" i="10"/>
  <c r="B64" i="10"/>
  <c r="H63" i="10"/>
  <c r="I63" i="10" s="1"/>
  <c r="G63" i="10"/>
  <c r="E63" i="10"/>
  <c r="D63" i="10"/>
  <c r="K63" i="10" s="1"/>
  <c r="C63" i="10"/>
  <c r="B63" i="10"/>
  <c r="I62" i="10"/>
  <c r="H62" i="10"/>
  <c r="G62" i="10"/>
  <c r="E62" i="10"/>
  <c r="K62" i="10"/>
  <c r="D62" i="10"/>
  <c r="C62" i="10"/>
  <c r="B62" i="10"/>
  <c r="H61" i="10"/>
  <c r="G61" i="10"/>
  <c r="F61" i="10"/>
  <c r="E61" i="10"/>
  <c r="D61" i="10"/>
  <c r="C61" i="10"/>
  <c r="B61" i="10"/>
  <c r="H60" i="10"/>
  <c r="G60" i="10"/>
  <c r="I60" i="10"/>
  <c r="E60" i="10"/>
  <c r="D60" i="10"/>
  <c r="K60" i="10" s="1"/>
  <c r="C60" i="10"/>
  <c r="B60" i="10"/>
  <c r="H59" i="10"/>
  <c r="G59" i="10"/>
  <c r="I59" i="10" s="1"/>
  <c r="E59" i="10"/>
  <c r="D59" i="10"/>
  <c r="K59" i="10" s="1"/>
  <c r="C59" i="10"/>
  <c r="B59" i="10"/>
  <c r="H58" i="10"/>
  <c r="G58" i="10"/>
  <c r="I58" i="10" s="1"/>
  <c r="E58" i="10"/>
  <c r="D58" i="10"/>
  <c r="C58" i="10"/>
  <c r="B58" i="10"/>
  <c r="K57" i="10"/>
  <c r="H57" i="10"/>
  <c r="G57" i="10"/>
  <c r="I57" i="10"/>
  <c r="F57" i="10"/>
  <c r="E57" i="10"/>
  <c r="D57" i="10"/>
  <c r="C57" i="10"/>
  <c r="B57" i="10"/>
  <c r="H56" i="10"/>
  <c r="G56" i="10"/>
  <c r="I56" i="10"/>
  <c r="E56" i="10"/>
  <c r="D56" i="10"/>
  <c r="C56" i="10"/>
  <c r="B56" i="10"/>
  <c r="H55" i="10"/>
  <c r="I55" i="10" s="1"/>
  <c r="G55" i="10"/>
  <c r="E55" i="10"/>
  <c r="D55" i="10"/>
  <c r="C55" i="10"/>
  <c r="B55" i="10"/>
  <c r="H54" i="10"/>
  <c r="I54" i="10" s="1"/>
  <c r="G54" i="10"/>
  <c r="E54" i="10"/>
  <c r="D54" i="10"/>
  <c r="C54" i="10"/>
  <c r="B54" i="10"/>
  <c r="H53" i="10"/>
  <c r="G53" i="10"/>
  <c r="I53" i="10"/>
  <c r="E53" i="10"/>
  <c r="D53" i="10"/>
  <c r="C53" i="10"/>
  <c r="B53" i="10"/>
  <c r="H52" i="10"/>
  <c r="G52" i="10"/>
  <c r="E52" i="10"/>
  <c r="D52" i="10"/>
  <c r="C52" i="10"/>
  <c r="B52" i="10"/>
  <c r="H51" i="10"/>
  <c r="G51" i="10"/>
  <c r="I51" i="10" s="1"/>
  <c r="E51" i="10"/>
  <c r="D51" i="10"/>
  <c r="K51" i="10"/>
  <c r="C51" i="10"/>
  <c r="B51" i="10"/>
  <c r="I50" i="10"/>
  <c r="H50" i="10"/>
  <c r="G50" i="10"/>
  <c r="E50" i="10"/>
  <c r="D50" i="10"/>
  <c r="C50" i="10"/>
  <c r="B50" i="10"/>
  <c r="H49" i="10"/>
  <c r="G49" i="10"/>
  <c r="E49" i="10"/>
  <c r="F49" i="10" s="1"/>
  <c r="D49" i="10"/>
  <c r="C49" i="10"/>
  <c r="B49" i="10"/>
  <c r="H48" i="10"/>
  <c r="G48" i="10"/>
  <c r="I48" i="10" s="1"/>
  <c r="E48" i="10"/>
  <c r="D48" i="10"/>
  <c r="C48" i="10"/>
  <c r="B48" i="10"/>
  <c r="I47" i="10"/>
  <c r="H47" i="10"/>
  <c r="G47" i="10"/>
  <c r="E47" i="10"/>
  <c r="D47" i="10"/>
  <c r="K47" i="10" s="1"/>
  <c r="C47" i="10"/>
  <c r="B47" i="10"/>
  <c r="I46" i="10"/>
  <c r="H46" i="10"/>
  <c r="G46" i="10"/>
  <c r="E46" i="10"/>
  <c r="K46" i="10" s="1"/>
  <c r="D46" i="10"/>
  <c r="C46" i="10"/>
  <c r="B46" i="10"/>
  <c r="K45" i="10"/>
  <c r="H45" i="10"/>
  <c r="G45" i="10"/>
  <c r="I45" i="10"/>
  <c r="F45" i="10"/>
  <c r="E45" i="10"/>
  <c r="D45" i="10"/>
  <c r="C45" i="10"/>
  <c r="B45" i="10"/>
  <c r="H44" i="10"/>
  <c r="G44" i="10"/>
  <c r="I44" i="10"/>
  <c r="E44" i="10"/>
  <c r="D44" i="10"/>
  <c r="K44" i="10" s="1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G40" i="10"/>
  <c r="E40" i="10"/>
  <c r="D40" i="10"/>
  <c r="C40" i="10"/>
  <c r="B40" i="10"/>
  <c r="H39" i="10"/>
  <c r="G39" i="10"/>
  <c r="I39" i="10" s="1"/>
  <c r="E39" i="10"/>
  <c r="D39" i="10"/>
  <c r="C39" i="10"/>
  <c r="B39" i="10"/>
  <c r="I38" i="10"/>
  <c r="H38" i="10"/>
  <c r="G38" i="10"/>
  <c r="E38" i="10"/>
  <c r="D38" i="10"/>
  <c r="C38" i="10"/>
  <c r="B38" i="10"/>
  <c r="K37" i="10"/>
  <c r="H37" i="10"/>
  <c r="G37" i="10"/>
  <c r="I37" i="10"/>
  <c r="F37" i="10"/>
  <c r="E37" i="10"/>
  <c r="D37" i="10"/>
  <c r="C37" i="10"/>
  <c r="B37" i="10"/>
  <c r="H36" i="10"/>
  <c r="I36" i="10" s="1"/>
  <c r="G36" i="10"/>
  <c r="E36" i="10"/>
  <c r="D36" i="10"/>
  <c r="C36" i="10"/>
  <c r="B36" i="10"/>
  <c r="I35" i="10"/>
  <c r="H35" i="10"/>
  <c r="G35" i="10"/>
  <c r="E35" i="10"/>
  <c r="D35" i="10"/>
  <c r="K35" i="10" s="1"/>
  <c r="C35" i="10"/>
  <c r="B35" i="10"/>
  <c r="I34" i="10"/>
  <c r="H34" i="10"/>
  <c r="G34" i="10"/>
  <c r="E34" i="10"/>
  <c r="K34" i="10"/>
  <c r="D34" i="10"/>
  <c r="C34" i="10"/>
  <c r="B34" i="10"/>
  <c r="H33" i="10"/>
  <c r="G33" i="10"/>
  <c r="I33" i="10" s="1"/>
  <c r="F33" i="10"/>
  <c r="E33" i="10"/>
  <c r="D33" i="10"/>
  <c r="C33" i="10"/>
  <c r="B33" i="10"/>
  <c r="H32" i="10"/>
  <c r="G32" i="10"/>
  <c r="I32" i="10" s="1"/>
  <c r="E32" i="10"/>
  <c r="D32" i="10"/>
  <c r="C32" i="10"/>
  <c r="B32" i="10"/>
  <c r="I31" i="10"/>
  <c r="H31" i="10"/>
  <c r="G31" i="10"/>
  <c r="E31" i="10"/>
  <c r="D31" i="10"/>
  <c r="K31" i="10" s="1"/>
  <c r="C31" i="10"/>
  <c r="B31" i="10"/>
  <c r="I30" i="10"/>
  <c r="H30" i="10"/>
  <c r="G30" i="10"/>
  <c r="E30" i="10"/>
  <c r="K30" i="10"/>
  <c r="D30" i="10"/>
  <c r="C30" i="10"/>
  <c r="B30" i="10"/>
  <c r="K29" i="10"/>
  <c r="H29" i="10"/>
  <c r="G29" i="10"/>
  <c r="I29" i="10" s="1"/>
  <c r="F29" i="10"/>
  <c r="E29" i="10"/>
  <c r="D29" i="10"/>
  <c r="C29" i="10"/>
  <c r="B29" i="10"/>
  <c r="H28" i="10"/>
  <c r="G28" i="10"/>
  <c r="I28" i="10" s="1"/>
  <c r="E28" i="10"/>
  <c r="D28" i="10"/>
  <c r="C28" i="10"/>
  <c r="B28" i="10"/>
  <c r="I27" i="10"/>
  <c r="H27" i="10"/>
  <c r="G27" i="10"/>
  <c r="E27" i="10"/>
  <c r="D27" i="10"/>
  <c r="K27" i="10" s="1"/>
  <c r="C27" i="10"/>
  <c r="B27" i="10"/>
  <c r="I26" i="10"/>
  <c r="H26" i="10"/>
  <c r="G26" i="10"/>
  <c r="E26" i="10"/>
  <c r="K26" i="10"/>
  <c r="D26" i="10"/>
  <c r="C26" i="10"/>
  <c r="B26" i="10"/>
  <c r="H25" i="10"/>
  <c r="G25" i="10"/>
  <c r="I25" i="10" s="1"/>
  <c r="F25" i="10"/>
  <c r="E25" i="10"/>
  <c r="D25" i="10"/>
  <c r="K25" i="10" s="1"/>
  <c r="C25" i="10"/>
  <c r="B25" i="10"/>
  <c r="H24" i="10"/>
  <c r="G24" i="10"/>
  <c r="I24" i="10" s="1"/>
  <c r="E24" i="10"/>
  <c r="D24" i="10"/>
  <c r="C24" i="10"/>
  <c r="B24" i="10"/>
  <c r="H23" i="10"/>
  <c r="I23" i="10" s="1"/>
  <c r="G23" i="10"/>
  <c r="E23" i="10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I21" i="10"/>
  <c r="E21" i="10"/>
  <c r="D21" i="10"/>
  <c r="C21" i="10"/>
  <c r="B21" i="10"/>
  <c r="H20" i="10"/>
  <c r="G20" i="10"/>
  <c r="I20" i="10" s="1"/>
  <c r="E20" i="10"/>
  <c r="D20" i="10"/>
  <c r="K20" i="10"/>
  <c r="C20" i="10"/>
  <c r="B20" i="10"/>
  <c r="H19" i="10"/>
  <c r="G19" i="10"/>
  <c r="I19" i="10" s="1"/>
  <c r="E19" i="10"/>
  <c r="D19" i="10"/>
  <c r="K19" i="10"/>
  <c r="C19" i="10"/>
  <c r="B19" i="10"/>
  <c r="H18" i="10"/>
  <c r="G18" i="10"/>
  <c r="I18" i="10" s="1"/>
  <c r="E18" i="10"/>
  <c r="D18" i="10"/>
  <c r="K18" i="10" s="1"/>
  <c r="C18" i="10"/>
  <c r="B18" i="10"/>
  <c r="H17" i="10"/>
  <c r="G17" i="10"/>
  <c r="I17" i="10" s="1"/>
  <c r="E17" i="10"/>
  <c r="D17" i="10"/>
  <c r="K17" i="10" s="1"/>
  <c r="C17" i="10"/>
  <c r="B17" i="10"/>
  <c r="H16" i="10"/>
  <c r="G16" i="10"/>
  <c r="I16" i="10" s="1"/>
  <c r="E16" i="10"/>
  <c r="D16" i="10"/>
  <c r="K16" i="10" s="1"/>
  <c r="C16" i="10"/>
  <c r="B16" i="10"/>
  <c r="I15" i="10"/>
  <c r="H15" i="10"/>
  <c r="G15" i="10"/>
  <c r="E15" i="10"/>
  <c r="D15" i="10"/>
  <c r="K15" i="10" s="1"/>
  <c r="C15" i="10"/>
  <c r="B15" i="10"/>
  <c r="K14" i="10"/>
  <c r="I14" i="10"/>
  <c r="H14" i="10"/>
  <c r="G14" i="10"/>
  <c r="F14" i="10"/>
  <c r="E14" i="10"/>
  <c r="D14" i="10"/>
  <c r="C14" i="10"/>
  <c r="B14" i="10"/>
  <c r="H13" i="10"/>
  <c r="G13" i="10"/>
  <c r="I13" i="10" s="1"/>
  <c r="K13" i="10" s="1"/>
  <c r="F13" i="10"/>
  <c r="E13" i="10"/>
  <c r="D13" i="10"/>
  <c r="C13" i="10"/>
  <c r="B13" i="10"/>
  <c r="H12" i="10"/>
  <c r="G12" i="10"/>
  <c r="I12" i="10"/>
  <c r="E12" i="10"/>
  <c r="D12" i="10"/>
  <c r="C12" i="10"/>
  <c r="B12" i="10"/>
  <c r="I11" i="10"/>
  <c r="H11" i="10"/>
  <c r="G11" i="10"/>
  <c r="E11" i="10"/>
  <c r="D11" i="10"/>
  <c r="K11" i="10" s="1"/>
  <c r="C11" i="10"/>
  <c r="B11" i="10"/>
  <c r="I107" i="12"/>
  <c r="H107" i="12"/>
  <c r="G107" i="12"/>
  <c r="E107" i="12"/>
  <c r="D107" i="12"/>
  <c r="K107" i="12" s="1"/>
  <c r="C107" i="12"/>
  <c r="B107" i="12"/>
  <c r="K106" i="12"/>
  <c r="H106" i="12"/>
  <c r="G106" i="12"/>
  <c r="I106" i="12" s="1"/>
  <c r="F106" i="12"/>
  <c r="E106" i="12"/>
  <c r="D106" i="12"/>
  <c r="C106" i="12"/>
  <c r="B106" i="12"/>
  <c r="H105" i="12"/>
  <c r="G105" i="12"/>
  <c r="I105" i="12" s="1"/>
  <c r="E105" i="12"/>
  <c r="D105" i="12"/>
  <c r="K105" i="12" s="1"/>
  <c r="C105" i="12"/>
  <c r="B105" i="12"/>
  <c r="H104" i="12"/>
  <c r="G104" i="12"/>
  <c r="I104" i="12" s="1"/>
  <c r="E104" i="12"/>
  <c r="D104" i="12"/>
  <c r="K104" i="12"/>
  <c r="C104" i="12"/>
  <c r="B104" i="12"/>
  <c r="H103" i="12"/>
  <c r="I103" i="12"/>
  <c r="G103" i="12"/>
  <c r="E103" i="12"/>
  <c r="D103" i="12"/>
  <c r="K103" i="12"/>
  <c r="C103" i="12"/>
  <c r="B103" i="12"/>
  <c r="H102" i="12"/>
  <c r="G102" i="12"/>
  <c r="I102" i="12" s="1"/>
  <c r="E102" i="12"/>
  <c r="D102" i="12"/>
  <c r="C102" i="12"/>
  <c r="B102" i="12"/>
  <c r="H101" i="12"/>
  <c r="G101" i="12"/>
  <c r="I101" i="12"/>
  <c r="E101" i="12"/>
  <c r="D101" i="12"/>
  <c r="C101" i="12"/>
  <c r="B101" i="12"/>
  <c r="H100" i="12"/>
  <c r="G100" i="12"/>
  <c r="I100" i="12" s="1"/>
  <c r="E100" i="12"/>
  <c r="D100" i="12"/>
  <c r="C100" i="12"/>
  <c r="B100" i="12"/>
  <c r="H99" i="12"/>
  <c r="G99" i="12"/>
  <c r="I99" i="12" s="1"/>
  <c r="E99" i="12"/>
  <c r="D99" i="12"/>
  <c r="C99" i="12"/>
  <c r="B99" i="12"/>
  <c r="K98" i="12"/>
  <c r="H98" i="12"/>
  <c r="G98" i="12"/>
  <c r="I98" i="12" s="1"/>
  <c r="F98" i="12"/>
  <c r="E98" i="12"/>
  <c r="D98" i="12"/>
  <c r="C98" i="12"/>
  <c r="B98" i="12"/>
  <c r="H97" i="12"/>
  <c r="G97" i="12"/>
  <c r="I97" i="12"/>
  <c r="E97" i="12"/>
  <c r="D97" i="12"/>
  <c r="C97" i="12"/>
  <c r="B97" i="12"/>
  <c r="H96" i="12"/>
  <c r="G96" i="12"/>
  <c r="I96" i="12" s="1"/>
  <c r="E96" i="12"/>
  <c r="D96" i="12"/>
  <c r="K96" i="12"/>
  <c r="C96" i="12"/>
  <c r="B96" i="12"/>
  <c r="H95" i="12"/>
  <c r="I95" i="12"/>
  <c r="G95" i="12"/>
  <c r="E95" i="12"/>
  <c r="D95" i="12"/>
  <c r="C95" i="12"/>
  <c r="B95" i="12"/>
  <c r="H94" i="12"/>
  <c r="G94" i="12"/>
  <c r="I94" i="12" s="1"/>
  <c r="E94" i="12"/>
  <c r="D94" i="12"/>
  <c r="C94" i="12"/>
  <c r="B94" i="12"/>
  <c r="H93" i="12"/>
  <c r="G93" i="12"/>
  <c r="I93" i="12" s="1"/>
  <c r="K93" i="12" s="1"/>
  <c r="F93" i="12"/>
  <c r="E93" i="12"/>
  <c r="D93" i="12"/>
  <c r="C93" i="12"/>
  <c r="B93" i="12"/>
  <c r="H92" i="12"/>
  <c r="G92" i="12"/>
  <c r="I92" i="12"/>
  <c r="E92" i="12"/>
  <c r="D92" i="12"/>
  <c r="K92" i="12" s="1"/>
  <c r="C92" i="12"/>
  <c r="B92" i="12"/>
  <c r="H91" i="12"/>
  <c r="G91" i="12"/>
  <c r="I91" i="12" s="1"/>
  <c r="E91" i="12"/>
  <c r="D91" i="12"/>
  <c r="C91" i="12"/>
  <c r="B91" i="12"/>
  <c r="I90" i="12"/>
  <c r="H90" i="12"/>
  <c r="G90" i="12"/>
  <c r="E90" i="12"/>
  <c r="D90" i="12"/>
  <c r="C90" i="12"/>
  <c r="B90" i="12"/>
  <c r="H89" i="12"/>
  <c r="G89" i="12"/>
  <c r="I89" i="12" s="1"/>
  <c r="F89" i="12"/>
  <c r="E89" i="12"/>
  <c r="D89" i="12"/>
  <c r="K89" i="12" s="1"/>
  <c r="C89" i="12"/>
  <c r="B89" i="12"/>
  <c r="H88" i="12"/>
  <c r="G88" i="12"/>
  <c r="I88" i="12" s="1"/>
  <c r="E88" i="12"/>
  <c r="D88" i="12"/>
  <c r="C88" i="12"/>
  <c r="B88" i="12"/>
  <c r="H87" i="12"/>
  <c r="I87" i="12" s="1"/>
  <c r="G87" i="12"/>
  <c r="E87" i="12"/>
  <c r="D87" i="12"/>
  <c r="C87" i="12"/>
  <c r="B87" i="12"/>
  <c r="H86" i="12"/>
  <c r="G86" i="12"/>
  <c r="I86" i="12" s="1"/>
  <c r="E86" i="12"/>
  <c r="D86" i="12"/>
  <c r="C86" i="12"/>
  <c r="B86" i="12"/>
  <c r="H85" i="12"/>
  <c r="G85" i="12"/>
  <c r="I85" i="12"/>
  <c r="E85" i="12"/>
  <c r="D85" i="12"/>
  <c r="C85" i="12"/>
  <c r="B85" i="12"/>
  <c r="H84" i="12"/>
  <c r="G84" i="12"/>
  <c r="I84" i="12" s="1"/>
  <c r="E84" i="12"/>
  <c r="D84" i="12"/>
  <c r="C84" i="12"/>
  <c r="B84" i="12"/>
  <c r="H83" i="12"/>
  <c r="G83" i="12"/>
  <c r="I83" i="12" s="1"/>
  <c r="E83" i="12"/>
  <c r="D83" i="12"/>
  <c r="C83" i="12"/>
  <c r="B83" i="12"/>
  <c r="I82" i="12"/>
  <c r="H82" i="12"/>
  <c r="G82" i="12"/>
  <c r="E82" i="12"/>
  <c r="D82" i="12"/>
  <c r="C82" i="12"/>
  <c r="B82" i="12"/>
  <c r="H81" i="12"/>
  <c r="G81" i="12"/>
  <c r="I81" i="12" s="1"/>
  <c r="F81" i="12"/>
  <c r="E81" i="12"/>
  <c r="D81" i="12"/>
  <c r="C81" i="12"/>
  <c r="B81" i="12"/>
  <c r="H80" i="12"/>
  <c r="G80" i="12"/>
  <c r="I80" i="12" s="1"/>
  <c r="E80" i="12"/>
  <c r="D80" i="12"/>
  <c r="C80" i="12"/>
  <c r="B80" i="12"/>
  <c r="H79" i="12"/>
  <c r="I79" i="12" s="1"/>
  <c r="G79" i="12"/>
  <c r="E79" i="12"/>
  <c r="D79" i="12"/>
  <c r="C79" i="12"/>
  <c r="B79" i="12"/>
  <c r="H78" i="12"/>
  <c r="G78" i="12"/>
  <c r="I78" i="12" s="1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I76" i="12" s="1"/>
  <c r="E76" i="12"/>
  <c r="D76" i="12"/>
  <c r="C76" i="12"/>
  <c r="B76" i="12"/>
  <c r="H75" i="12"/>
  <c r="G75" i="12"/>
  <c r="I75" i="12" s="1"/>
  <c r="E75" i="12"/>
  <c r="D75" i="12"/>
  <c r="C75" i="12"/>
  <c r="B75" i="12"/>
  <c r="I74" i="12"/>
  <c r="H74" i="12"/>
  <c r="G74" i="12"/>
  <c r="E74" i="12"/>
  <c r="D74" i="12"/>
  <c r="C74" i="12"/>
  <c r="B74" i="12"/>
  <c r="H73" i="12"/>
  <c r="G73" i="12"/>
  <c r="I73" i="12" s="1"/>
  <c r="F73" i="12"/>
  <c r="E73" i="12"/>
  <c r="D73" i="12"/>
  <c r="K73" i="12" s="1"/>
  <c r="C73" i="12"/>
  <c r="B73" i="12"/>
  <c r="H72" i="12"/>
  <c r="G72" i="12"/>
  <c r="I72" i="12" s="1"/>
  <c r="E72" i="12"/>
  <c r="D72" i="12"/>
  <c r="C72" i="12"/>
  <c r="B72" i="12"/>
  <c r="H71" i="12"/>
  <c r="I71" i="12" s="1"/>
  <c r="G71" i="12"/>
  <c r="E71" i="12"/>
  <c r="D71" i="12"/>
  <c r="C71" i="12"/>
  <c r="B71" i="12"/>
  <c r="I70" i="12"/>
  <c r="H70" i="12"/>
  <c r="G70" i="12"/>
  <c r="E70" i="12"/>
  <c r="D70" i="12"/>
  <c r="K70" i="12" s="1"/>
  <c r="C70" i="12"/>
  <c r="B70" i="12"/>
  <c r="K69" i="12"/>
  <c r="H69" i="12"/>
  <c r="G69" i="12"/>
  <c r="I69" i="12" s="1"/>
  <c r="F69" i="12"/>
  <c r="E69" i="12"/>
  <c r="D69" i="12"/>
  <c r="C69" i="12"/>
  <c r="B69" i="12"/>
  <c r="H68" i="12"/>
  <c r="G68" i="12"/>
  <c r="I68" i="12" s="1"/>
  <c r="E68" i="12"/>
  <c r="D68" i="12"/>
  <c r="C68" i="12"/>
  <c r="B68" i="12"/>
  <c r="H67" i="12"/>
  <c r="I67" i="12" s="1"/>
  <c r="G67" i="12"/>
  <c r="E67" i="12"/>
  <c r="D67" i="12"/>
  <c r="C67" i="12"/>
  <c r="B67" i="12"/>
  <c r="H66" i="12"/>
  <c r="G66" i="12"/>
  <c r="I66" i="12" s="1"/>
  <c r="E66" i="12"/>
  <c r="D66" i="12"/>
  <c r="C66" i="12"/>
  <c r="B66" i="12"/>
  <c r="H65" i="12"/>
  <c r="G65" i="12"/>
  <c r="I65" i="12"/>
  <c r="E65" i="12"/>
  <c r="D65" i="12"/>
  <c r="C65" i="12"/>
  <c r="B65" i="12"/>
  <c r="H64" i="12"/>
  <c r="G64" i="12"/>
  <c r="I64" i="12" s="1"/>
  <c r="E64" i="12"/>
  <c r="D64" i="12"/>
  <c r="C64" i="12"/>
  <c r="B64" i="12"/>
  <c r="H63" i="12"/>
  <c r="G63" i="12"/>
  <c r="I63" i="12" s="1"/>
  <c r="E63" i="12"/>
  <c r="D63" i="12"/>
  <c r="C63" i="12"/>
  <c r="B63" i="12"/>
  <c r="I62" i="12"/>
  <c r="H62" i="12"/>
  <c r="G62" i="12"/>
  <c r="E62" i="12"/>
  <c r="D62" i="12"/>
  <c r="C62" i="12"/>
  <c r="B62" i="12"/>
  <c r="H61" i="12"/>
  <c r="G61" i="12"/>
  <c r="I61" i="12" s="1"/>
  <c r="F61" i="12"/>
  <c r="E61" i="12"/>
  <c r="D61" i="12"/>
  <c r="C61" i="12"/>
  <c r="B61" i="12"/>
  <c r="H60" i="12"/>
  <c r="G60" i="12"/>
  <c r="I60" i="12" s="1"/>
  <c r="E60" i="12"/>
  <c r="D60" i="12"/>
  <c r="K60" i="12" s="1"/>
  <c r="C60" i="12"/>
  <c r="B60" i="12"/>
  <c r="H59" i="12"/>
  <c r="I59" i="12" s="1"/>
  <c r="G59" i="12"/>
  <c r="E59" i="12"/>
  <c r="D59" i="12"/>
  <c r="C59" i="12"/>
  <c r="B59" i="12"/>
  <c r="I58" i="12"/>
  <c r="H58" i="12"/>
  <c r="G58" i="12"/>
  <c r="E58" i="12"/>
  <c r="D58" i="12"/>
  <c r="C58" i="12"/>
  <c r="B58" i="12"/>
  <c r="H57" i="12"/>
  <c r="G57" i="12"/>
  <c r="I57" i="12" s="1"/>
  <c r="E57" i="12"/>
  <c r="D57" i="12"/>
  <c r="C57" i="12"/>
  <c r="B57" i="12"/>
  <c r="H56" i="12"/>
  <c r="G56" i="12"/>
  <c r="I56" i="12" s="1"/>
  <c r="E56" i="12"/>
  <c r="D56" i="12"/>
  <c r="C56" i="12"/>
  <c r="B56" i="12"/>
  <c r="H55" i="12"/>
  <c r="I55" i="12"/>
  <c r="G55" i="12"/>
  <c r="E55" i="12"/>
  <c r="D55" i="12"/>
  <c r="C55" i="12"/>
  <c r="B55" i="12"/>
  <c r="H54" i="12"/>
  <c r="G54" i="12"/>
  <c r="I54" i="12" s="1"/>
  <c r="E54" i="12"/>
  <c r="D54" i="12"/>
  <c r="C54" i="12"/>
  <c r="B54" i="12"/>
  <c r="H53" i="12"/>
  <c r="G53" i="12"/>
  <c r="I53" i="12" s="1"/>
  <c r="K53" i="12" s="1"/>
  <c r="F53" i="12"/>
  <c r="E53" i="12"/>
  <c r="D53" i="12"/>
  <c r="C53" i="12"/>
  <c r="B53" i="12"/>
  <c r="H52" i="12"/>
  <c r="G52" i="12"/>
  <c r="I52" i="12"/>
  <c r="E52" i="12"/>
  <c r="D52" i="12"/>
  <c r="C52" i="12"/>
  <c r="B52" i="12"/>
  <c r="I51" i="12"/>
  <c r="H51" i="12"/>
  <c r="G51" i="12"/>
  <c r="E51" i="12"/>
  <c r="D51" i="12"/>
  <c r="K51" i="12" s="1"/>
  <c r="C51" i="12"/>
  <c r="B51" i="12"/>
  <c r="I50" i="12"/>
  <c r="H50" i="12"/>
  <c r="G50" i="12"/>
  <c r="E50" i="12"/>
  <c r="D50" i="12"/>
  <c r="C50" i="12"/>
  <c r="B50" i="12"/>
  <c r="H49" i="12"/>
  <c r="G49" i="12"/>
  <c r="I49" i="12" s="1"/>
  <c r="F49" i="12"/>
  <c r="E49" i="12"/>
  <c r="D49" i="12"/>
  <c r="C49" i="12"/>
  <c r="B49" i="12"/>
  <c r="H48" i="12"/>
  <c r="G48" i="12"/>
  <c r="I48" i="12" s="1"/>
  <c r="E48" i="12"/>
  <c r="D48" i="12"/>
  <c r="K48" i="12" s="1"/>
  <c r="C48" i="12"/>
  <c r="B48" i="12"/>
  <c r="H47" i="12"/>
  <c r="I47" i="12" s="1"/>
  <c r="G47" i="12"/>
  <c r="E47" i="12"/>
  <c r="D47" i="12"/>
  <c r="C47" i="12"/>
  <c r="B47" i="12"/>
  <c r="I46" i="12"/>
  <c r="H46" i="12"/>
  <c r="G46" i="12"/>
  <c r="E46" i="12"/>
  <c r="D46" i="12"/>
  <c r="C46" i="12"/>
  <c r="B46" i="12"/>
  <c r="H45" i="12"/>
  <c r="G45" i="12"/>
  <c r="I45" i="12" s="1"/>
  <c r="E45" i="12"/>
  <c r="D45" i="12"/>
  <c r="C45" i="12"/>
  <c r="B45" i="12"/>
  <c r="H44" i="12"/>
  <c r="G44" i="12"/>
  <c r="I44" i="12" s="1"/>
  <c r="E44" i="12"/>
  <c r="D44" i="12"/>
  <c r="C44" i="12"/>
  <c r="B44" i="12"/>
  <c r="H43" i="12"/>
  <c r="G43" i="12"/>
  <c r="I43" i="12" s="1"/>
  <c r="E43" i="12"/>
  <c r="D43" i="12"/>
  <c r="K43" i="12"/>
  <c r="C43" i="12"/>
  <c r="B43" i="12"/>
  <c r="H42" i="12"/>
  <c r="G42" i="12"/>
  <c r="I42" i="12" s="1"/>
  <c r="E42" i="12"/>
  <c r="D42" i="12"/>
  <c r="C42" i="12"/>
  <c r="B42" i="12"/>
  <c r="H41" i="12"/>
  <c r="G41" i="12"/>
  <c r="I41" i="12"/>
  <c r="E41" i="12"/>
  <c r="D41" i="12"/>
  <c r="C41" i="12"/>
  <c r="B41" i="12"/>
  <c r="H40" i="12"/>
  <c r="G40" i="12"/>
  <c r="I40" i="12" s="1"/>
  <c r="E40" i="12"/>
  <c r="D40" i="12"/>
  <c r="C40" i="12"/>
  <c r="B40" i="12"/>
  <c r="H39" i="12"/>
  <c r="G39" i="12"/>
  <c r="I39" i="12" s="1"/>
  <c r="E39" i="12"/>
  <c r="D39" i="12"/>
  <c r="C39" i="12"/>
  <c r="B39" i="12"/>
  <c r="I38" i="12"/>
  <c r="H38" i="12"/>
  <c r="G38" i="12"/>
  <c r="E38" i="12"/>
  <c r="D38" i="12"/>
  <c r="C38" i="12"/>
  <c r="B38" i="12"/>
  <c r="H37" i="12"/>
  <c r="G37" i="12"/>
  <c r="I37" i="12" s="1"/>
  <c r="F37" i="12"/>
  <c r="E37" i="12"/>
  <c r="D37" i="12"/>
  <c r="C37" i="12"/>
  <c r="B37" i="12"/>
  <c r="H36" i="12"/>
  <c r="G36" i="12"/>
  <c r="I36" i="12" s="1"/>
  <c r="E36" i="12"/>
  <c r="D36" i="12"/>
  <c r="C36" i="12"/>
  <c r="B36" i="12"/>
  <c r="H35" i="12"/>
  <c r="I35" i="12" s="1"/>
  <c r="G35" i="12"/>
  <c r="E35" i="12"/>
  <c r="D35" i="12"/>
  <c r="C35" i="12"/>
  <c r="B35" i="12"/>
  <c r="H34" i="12"/>
  <c r="G34" i="12"/>
  <c r="I34" i="12" s="1"/>
  <c r="E34" i="12"/>
  <c r="D34" i="12"/>
  <c r="C34" i="12"/>
  <c r="B34" i="12"/>
  <c r="H33" i="12"/>
  <c r="G33" i="12"/>
  <c r="I33" i="12"/>
  <c r="E33" i="12"/>
  <c r="D33" i="12"/>
  <c r="C33" i="12"/>
  <c r="B33" i="12"/>
  <c r="H32" i="12"/>
  <c r="G32" i="12"/>
  <c r="I32" i="12" s="1"/>
  <c r="E32" i="12"/>
  <c r="D32" i="12"/>
  <c r="C32" i="12"/>
  <c r="B32" i="12"/>
  <c r="H31" i="12"/>
  <c r="G31" i="12"/>
  <c r="I31" i="12" s="1"/>
  <c r="E31" i="12"/>
  <c r="D31" i="12"/>
  <c r="C31" i="12"/>
  <c r="B31" i="12"/>
  <c r="I30" i="12"/>
  <c r="H30" i="12"/>
  <c r="G30" i="12"/>
  <c r="E30" i="12"/>
  <c r="K30" i="12" s="1"/>
  <c r="D30" i="12"/>
  <c r="C30" i="12"/>
  <c r="B30" i="12"/>
  <c r="H29" i="12"/>
  <c r="G29" i="12"/>
  <c r="I29" i="12" s="1"/>
  <c r="K29" i="12" s="1"/>
  <c r="F29" i="12"/>
  <c r="E29" i="12"/>
  <c r="D29" i="12"/>
  <c r="C29" i="12"/>
  <c r="B29" i="12"/>
  <c r="H28" i="12"/>
  <c r="G28" i="12"/>
  <c r="I28" i="12"/>
  <c r="E28" i="12"/>
  <c r="D28" i="12"/>
  <c r="C28" i="12"/>
  <c r="B28" i="12"/>
  <c r="H27" i="12"/>
  <c r="I27" i="12" s="1"/>
  <c r="G27" i="12"/>
  <c r="E27" i="12"/>
  <c r="D27" i="12"/>
  <c r="C27" i="12"/>
  <c r="B27" i="12"/>
  <c r="I26" i="12"/>
  <c r="H26" i="12"/>
  <c r="G26" i="12"/>
  <c r="E26" i="12"/>
  <c r="K26" i="12"/>
  <c r="D26" i="12"/>
  <c r="C26" i="12"/>
  <c r="B26" i="12"/>
  <c r="H25" i="12"/>
  <c r="G25" i="12"/>
  <c r="I25" i="12" s="1"/>
  <c r="F25" i="12"/>
  <c r="E25" i="12"/>
  <c r="D25" i="12"/>
  <c r="C25" i="12"/>
  <c r="B25" i="12"/>
  <c r="H24" i="12"/>
  <c r="G24" i="12"/>
  <c r="I24" i="12" s="1"/>
  <c r="E24" i="12"/>
  <c r="D24" i="12"/>
  <c r="C24" i="12"/>
  <c r="B24" i="12"/>
  <c r="H23" i="12"/>
  <c r="I23" i="12" s="1"/>
  <c r="G23" i="12"/>
  <c r="E23" i="12"/>
  <c r="D23" i="12"/>
  <c r="C23" i="12"/>
  <c r="B23" i="12"/>
  <c r="H22" i="12"/>
  <c r="G22" i="12"/>
  <c r="I22" i="12" s="1"/>
  <c r="E22" i="12"/>
  <c r="D22" i="12"/>
  <c r="C22" i="12"/>
  <c r="B22" i="12"/>
  <c r="H21" i="12"/>
  <c r="G21" i="12"/>
  <c r="I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I19" i="12" s="1"/>
  <c r="E19" i="12"/>
  <c r="D19" i="12"/>
  <c r="C19" i="12"/>
  <c r="B19" i="12"/>
  <c r="I18" i="12"/>
  <c r="H18" i="12"/>
  <c r="G18" i="12"/>
  <c r="E18" i="12"/>
  <c r="D18" i="12"/>
  <c r="C18" i="12"/>
  <c r="B18" i="12"/>
  <c r="H17" i="12"/>
  <c r="G17" i="12"/>
  <c r="I17" i="12" s="1"/>
  <c r="F17" i="12"/>
  <c r="E17" i="12"/>
  <c r="D17" i="12"/>
  <c r="K17" i="12" s="1"/>
  <c r="C17" i="12"/>
  <c r="B17" i="12"/>
  <c r="H16" i="12"/>
  <c r="G16" i="12"/>
  <c r="I16" i="12" s="1"/>
  <c r="E16" i="12"/>
  <c r="D16" i="12"/>
  <c r="C16" i="12"/>
  <c r="B16" i="12"/>
  <c r="I15" i="12"/>
  <c r="H15" i="12"/>
  <c r="G15" i="12"/>
  <c r="E15" i="12"/>
  <c r="D15" i="12"/>
  <c r="K15" i="12" s="1"/>
  <c r="C15" i="12"/>
  <c r="B15" i="12"/>
  <c r="I14" i="12"/>
  <c r="H14" i="12"/>
  <c r="G14" i="12"/>
  <c r="E14" i="12"/>
  <c r="D14" i="12"/>
  <c r="C14" i="12"/>
  <c r="B14" i="12"/>
  <c r="H13" i="12"/>
  <c r="G13" i="12"/>
  <c r="I13" i="12" s="1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I11" i="12"/>
  <c r="G11" i="12"/>
  <c r="E11" i="12"/>
  <c r="D11" i="12"/>
  <c r="C11" i="12"/>
  <c r="B11" i="12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K106" i="14" s="1"/>
  <c r="C106" i="14"/>
  <c r="B106" i="14"/>
  <c r="H105" i="14"/>
  <c r="G105" i="14"/>
  <c r="I105" i="14" s="1"/>
  <c r="E105" i="14"/>
  <c r="D105" i="14"/>
  <c r="K105" i="14" s="1"/>
  <c r="C105" i="14"/>
  <c r="B105" i="14"/>
  <c r="H104" i="14"/>
  <c r="G104" i="14"/>
  <c r="I104" i="14" s="1"/>
  <c r="E104" i="14"/>
  <c r="D104" i="14"/>
  <c r="K104" i="14" s="1"/>
  <c r="C104" i="14"/>
  <c r="B104" i="14"/>
  <c r="H103" i="14"/>
  <c r="I103" i="14" s="1"/>
  <c r="G103" i="14"/>
  <c r="E103" i="14"/>
  <c r="D103" i="14"/>
  <c r="K103" i="14" s="1"/>
  <c r="C103" i="14"/>
  <c r="B103" i="14"/>
  <c r="I102" i="14"/>
  <c r="H102" i="14"/>
  <c r="G102" i="14"/>
  <c r="E102" i="14"/>
  <c r="D102" i="14"/>
  <c r="C102" i="14"/>
  <c r="B102" i="14"/>
  <c r="H101" i="14"/>
  <c r="G101" i="14"/>
  <c r="I101" i="14" s="1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I99" i="14"/>
  <c r="G99" i="14"/>
  <c r="E99" i="14"/>
  <c r="D99" i="14"/>
  <c r="C99" i="14"/>
  <c r="B99" i="14"/>
  <c r="H98" i="14"/>
  <c r="G98" i="14"/>
  <c r="I98" i="14" s="1"/>
  <c r="E98" i="14"/>
  <c r="D98" i="14"/>
  <c r="K98" i="14" s="1"/>
  <c r="C98" i="14"/>
  <c r="B98" i="14"/>
  <c r="H97" i="14"/>
  <c r="G97" i="14"/>
  <c r="I97" i="14" s="1"/>
  <c r="E97" i="14"/>
  <c r="D97" i="14"/>
  <c r="C97" i="14"/>
  <c r="B97" i="14"/>
  <c r="H96" i="14"/>
  <c r="G96" i="14"/>
  <c r="I96" i="14" s="1"/>
  <c r="E96" i="14"/>
  <c r="D96" i="14"/>
  <c r="K96" i="14" s="1"/>
  <c r="C96" i="14"/>
  <c r="B96" i="14"/>
  <c r="H95" i="14"/>
  <c r="I95" i="14" s="1"/>
  <c r="G95" i="14"/>
  <c r="E95" i="14"/>
  <c r="D95" i="14"/>
  <c r="C95" i="14"/>
  <c r="B95" i="14"/>
  <c r="H94" i="14"/>
  <c r="G94" i="14"/>
  <c r="I94" i="14" s="1"/>
  <c r="E94" i="14"/>
  <c r="D94" i="14"/>
  <c r="C94" i="14"/>
  <c r="B94" i="14"/>
  <c r="H93" i="14"/>
  <c r="G93" i="14"/>
  <c r="I93" i="14"/>
  <c r="E93" i="14"/>
  <c r="D93" i="14"/>
  <c r="C93" i="14"/>
  <c r="B93" i="14"/>
  <c r="H92" i="14"/>
  <c r="G92" i="14"/>
  <c r="I92" i="14" s="1"/>
  <c r="E92" i="14"/>
  <c r="D92" i="14"/>
  <c r="K92" i="14"/>
  <c r="C92" i="14"/>
  <c r="B92" i="14"/>
  <c r="H91" i="14"/>
  <c r="I91" i="14"/>
  <c r="G91" i="14"/>
  <c r="E91" i="14"/>
  <c r="D91" i="14"/>
  <c r="C91" i="14"/>
  <c r="B91" i="14"/>
  <c r="H90" i="14"/>
  <c r="G90" i="14"/>
  <c r="I90" i="14" s="1"/>
  <c r="E90" i="14"/>
  <c r="D90" i="14"/>
  <c r="C90" i="14"/>
  <c r="B90" i="14"/>
  <c r="H89" i="14"/>
  <c r="G89" i="14"/>
  <c r="I89" i="14" s="1"/>
  <c r="K89" i="14" s="1"/>
  <c r="F89" i="14"/>
  <c r="E89" i="14"/>
  <c r="D89" i="14"/>
  <c r="C89" i="14"/>
  <c r="B89" i="14"/>
  <c r="H88" i="14"/>
  <c r="G88" i="14"/>
  <c r="I88" i="14"/>
  <c r="E88" i="14"/>
  <c r="D88" i="14"/>
  <c r="K88" i="14" s="1"/>
  <c r="C88" i="14"/>
  <c r="B88" i="14"/>
  <c r="H87" i="14"/>
  <c r="G87" i="14"/>
  <c r="I87" i="14" s="1"/>
  <c r="E87" i="14"/>
  <c r="D87" i="14"/>
  <c r="C87" i="14"/>
  <c r="B87" i="14"/>
  <c r="I86" i="14"/>
  <c r="H86" i="14"/>
  <c r="G86" i="14"/>
  <c r="E86" i="14"/>
  <c r="D86" i="14"/>
  <c r="C86" i="14"/>
  <c r="B86" i="14"/>
  <c r="H85" i="14"/>
  <c r="G85" i="14"/>
  <c r="I85" i="14" s="1"/>
  <c r="F85" i="14"/>
  <c r="E85" i="14"/>
  <c r="D85" i="14"/>
  <c r="C85" i="14"/>
  <c r="B85" i="14"/>
  <c r="H84" i="14"/>
  <c r="G84" i="14"/>
  <c r="I84" i="14" s="1"/>
  <c r="E84" i="14"/>
  <c r="D84" i="14"/>
  <c r="C84" i="14"/>
  <c r="B84" i="14"/>
  <c r="H83" i="14"/>
  <c r="I83" i="14" s="1"/>
  <c r="G83" i="14"/>
  <c r="E83" i="14"/>
  <c r="D83" i="14"/>
  <c r="C83" i="14"/>
  <c r="B83" i="14"/>
  <c r="H82" i="14"/>
  <c r="G82" i="14"/>
  <c r="I82" i="14" s="1"/>
  <c r="E82" i="14"/>
  <c r="D82" i="14"/>
  <c r="C82" i="14"/>
  <c r="B82" i="14"/>
  <c r="H81" i="14"/>
  <c r="G81" i="14"/>
  <c r="I81" i="14"/>
  <c r="E81" i="14"/>
  <c r="D81" i="14"/>
  <c r="C81" i="14"/>
  <c r="B81" i="14"/>
  <c r="H80" i="14"/>
  <c r="G80" i="14"/>
  <c r="I80" i="14" s="1"/>
  <c r="E80" i="14"/>
  <c r="D80" i="14"/>
  <c r="C80" i="14"/>
  <c r="B80" i="14"/>
  <c r="H79" i="14"/>
  <c r="G79" i="14"/>
  <c r="I79" i="14" s="1"/>
  <c r="E79" i="14"/>
  <c r="D79" i="14"/>
  <c r="C79" i="14"/>
  <c r="B79" i="14"/>
  <c r="I78" i="14"/>
  <c r="H78" i="14"/>
  <c r="G78" i="14"/>
  <c r="E78" i="14"/>
  <c r="D78" i="14"/>
  <c r="C78" i="14"/>
  <c r="B78" i="14"/>
  <c r="K77" i="14"/>
  <c r="H77" i="14"/>
  <c r="G77" i="14"/>
  <c r="I77" i="14" s="1"/>
  <c r="F77" i="14"/>
  <c r="E77" i="14"/>
  <c r="D77" i="14"/>
  <c r="C77" i="14"/>
  <c r="B77" i="14"/>
  <c r="H76" i="14"/>
  <c r="G76" i="14"/>
  <c r="I76" i="14" s="1"/>
  <c r="E76" i="14"/>
  <c r="D76" i="14"/>
  <c r="C76" i="14"/>
  <c r="B76" i="14"/>
  <c r="H75" i="14"/>
  <c r="I75" i="14" s="1"/>
  <c r="G75" i="14"/>
  <c r="E75" i="14"/>
  <c r="D75" i="14"/>
  <c r="C75" i="14"/>
  <c r="B75" i="14"/>
  <c r="H74" i="14"/>
  <c r="G74" i="14"/>
  <c r="I74" i="14" s="1"/>
  <c r="E74" i="14"/>
  <c r="D74" i="14"/>
  <c r="C74" i="14"/>
  <c r="B74" i="14"/>
  <c r="H73" i="14"/>
  <c r="G73" i="14"/>
  <c r="I73" i="14"/>
  <c r="E73" i="14"/>
  <c r="D73" i="14"/>
  <c r="C73" i="14"/>
  <c r="B73" i="14"/>
  <c r="H72" i="14"/>
  <c r="G72" i="14"/>
  <c r="I72" i="14" s="1"/>
  <c r="E72" i="14"/>
  <c r="D72" i="14"/>
  <c r="C72" i="14"/>
  <c r="B72" i="14"/>
  <c r="H71" i="14"/>
  <c r="G71" i="14"/>
  <c r="I71" i="14" s="1"/>
  <c r="E71" i="14"/>
  <c r="D71" i="14"/>
  <c r="C71" i="14"/>
  <c r="B71" i="14"/>
  <c r="K70" i="14"/>
  <c r="H70" i="14"/>
  <c r="G70" i="14"/>
  <c r="I70" i="14" s="1"/>
  <c r="F70" i="14"/>
  <c r="E70" i="14"/>
  <c r="D70" i="14"/>
  <c r="C70" i="14"/>
  <c r="B70" i="14"/>
  <c r="H69" i="14"/>
  <c r="G69" i="14"/>
  <c r="I69" i="14" s="1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G67" i="14"/>
  <c r="I67" i="14" s="1"/>
  <c r="E67" i="14"/>
  <c r="D67" i="14"/>
  <c r="C67" i="14"/>
  <c r="B67" i="14"/>
  <c r="I66" i="14"/>
  <c r="H66" i="14"/>
  <c r="G66" i="14"/>
  <c r="E66" i="14"/>
  <c r="D66" i="14"/>
  <c r="C66" i="14"/>
  <c r="B66" i="14"/>
  <c r="H65" i="14"/>
  <c r="G65" i="14"/>
  <c r="F65" i="14"/>
  <c r="E65" i="14"/>
  <c r="D65" i="14"/>
  <c r="C65" i="14"/>
  <c r="B65" i="14"/>
  <c r="H64" i="14"/>
  <c r="G64" i="14"/>
  <c r="I64" i="14" s="1"/>
  <c r="E64" i="14"/>
  <c r="D64" i="14"/>
  <c r="C64" i="14"/>
  <c r="B64" i="14"/>
  <c r="H63" i="14"/>
  <c r="I63" i="14" s="1"/>
  <c r="G63" i="14"/>
  <c r="E63" i="14"/>
  <c r="D63" i="14"/>
  <c r="C63" i="14"/>
  <c r="B63" i="14"/>
  <c r="H62" i="14"/>
  <c r="G62" i="14"/>
  <c r="I62" i="14" s="1"/>
  <c r="E62" i="14"/>
  <c r="D62" i="14"/>
  <c r="C62" i="14"/>
  <c r="B62" i="14"/>
  <c r="H61" i="14"/>
  <c r="G61" i="14"/>
  <c r="I61" i="14"/>
  <c r="E61" i="14"/>
  <c r="D61" i="14"/>
  <c r="C61" i="14"/>
  <c r="B61" i="14"/>
  <c r="H60" i="14"/>
  <c r="G60" i="14"/>
  <c r="I60" i="14" s="1"/>
  <c r="E60" i="14"/>
  <c r="D60" i="14"/>
  <c r="K60" i="14"/>
  <c r="C60" i="14"/>
  <c r="B60" i="14"/>
  <c r="H59" i="14"/>
  <c r="I59" i="14"/>
  <c r="G59" i="14"/>
  <c r="E59" i="14"/>
  <c r="D59" i="14"/>
  <c r="C59" i="14"/>
  <c r="B59" i="14"/>
  <c r="H58" i="14"/>
  <c r="G58" i="14"/>
  <c r="I58" i="14" s="1"/>
  <c r="E58" i="14"/>
  <c r="D58" i="14"/>
  <c r="C58" i="14"/>
  <c r="B58" i="14"/>
  <c r="H57" i="14"/>
  <c r="G57" i="14"/>
  <c r="I57" i="14" s="1"/>
  <c r="K57" i="14" s="1"/>
  <c r="F57" i="14"/>
  <c r="E57" i="14"/>
  <c r="D57" i="14"/>
  <c r="C57" i="14"/>
  <c r="B57" i="14"/>
  <c r="H56" i="14"/>
  <c r="G56" i="14"/>
  <c r="I56" i="14"/>
  <c r="E56" i="14"/>
  <c r="D56" i="14"/>
  <c r="C56" i="14"/>
  <c r="B56" i="14"/>
  <c r="H55" i="14"/>
  <c r="I55" i="14" s="1"/>
  <c r="G55" i="14"/>
  <c r="E55" i="14"/>
  <c r="D55" i="14"/>
  <c r="C55" i="14"/>
  <c r="B55" i="14"/>
  <c r="I54" i="14"/>
  <c r="H54" i="14"/>
  <c r="G54" i="14"/>
  <c r="E54" i="14"/>
  <c r="D54" i="14"/>
  <c r="C54" i="14"/>
  <c r="B54" i="14"/>
  <c r="H53" i="14"/>
  <c r="G53" i="14"/>
  <c r="I53" i="14" s="1"/>
  <c r="E53" i="14"/>
  <c r="D53" i="14"/>
  <c r="C53" i="14"/>
  <c r="B53" i="14"/>
  <c r="H52" i="14"/>
  <c r="G52" i="14"/>
  <c r="I52" i="14" s="1"/>
  <c r="E52" i="14"/>
  <c r="D52" i="14"/>
  <c r="C52" i="14"/>
  <c r="B52" i="14"/>
  <c r="H51" i="14"/>
  <c r="G51" i="14"/>
  <c r="I51" i="14" s="1"/>
  <c r="E51" i="14"/>
  <c r="D51" i="14"/>
  <c r="K51" i="14"/>
  <c r="C51" i="14"/>
  <c r="B51" i="14"/>
  <c r="H50" i="14"/>
  <c r="G50" i="14"/>
  <c r="I50" i="14" s="1"/>
  <c r="E50" i="14"/>
  <c r="D50" i="14"/>
  <c r="C50" i="14"/>
  <c r="B50" i="14"/>
  <c r="H49" i="14"/>
  <c r="G49" i="14"/>
  <c r="I49" i="14"/>
  <c r="E49" i="14"/>
  <c r="D49" i="14"/>
  <c r="C49" i="14"/>
  <c r="B49" i="14"/>
  <c r="H48" i="14"/>
  <c r="G48" i="14"/>
  <c r="I48" i="14" s="1"/>
  <c r="E48" i="14"/>
  <c r="D48" i="14"/>
  <c r="K48" i="14"/>
  <c r="C48" i="14"/>
  <c r="B48" i="14"/>
  <c r="H47" i="14"/>
  <c r="I47" i="14"/>
  <c r="G47" i="14"/>
  <c r="E47" i="14"/>
  <c r="D47" i="14"/>
  <c r="K47" i="14"/>
  <c r="C47" i="14"/>
  <c r="B47" i="14"/>
  <c r="H46" i="14"/>
  <c r="G46" i="14"/>
  <c r="I46" i="14" s="1"/>
  <c r="E46" i="14"/>
  <c r="D46" i="14"/>
  <c r="C46" i="14"/>
  <c r="B46" i="14"/>
  <c r="H45" i="14"/>
  <c r="G45" i="14"/>
  <c r="I45" i="14"/>
  <c r="K45" i="14"/>
  <c r="E45" i="14"/>
  <c r="D45" i="14"/>
  <c r="F45" i="14" s="1"/>
  <c r="C45" i="14"/>
  <c r="B45" i="14"/>
  <c r="H44" i="14"/>
  <c r="G44" i="14"/>
  <c r="I44" i="14"/>
  <c r="E44" i="14"/>
  <c r="D44" i="14"/>
  <c r="C44" i="14"/>
  <c r="B44" i="14"/>
  <c r="H43" i="14"/>
  <c r="G43" i="14"/>
  <c r="I43" i="14" s="1"/>
  <c r="E43" i="14"/>
  <c r="D43" i="14"/>
  <c r="C43" i="14"/>
  <c r="B43" i="14"/>
  <c r="H42" i="14"/>
  <c r="G42" i="14"/>
  <c r="I42" i="14" s="1"/>
  <c r="E42" i="14"/>
  <c r="D42" i="14"/>
  <c r="C42" i="14"/>
  <c r="B42" i="14"/>
  <c r="H41" i="14"/>
  <c r="I41" i="14" s="1"/>
  <c r="G41" i="14"/>
  <c r="F41" i="14"/>
  <c r="E41" i="14"/>
  <c r="D41" i="14"/>
  <c r="C41" i="14"/>
  <c r="B41" i="14"/>
  <c r="H40" i="14"/>
  <c r="G40" i="14"/>
  <c r="I40" i="14"/>
  <c r="E40" i="14"/>
  <c r="D40" i="14"/>
  <c r="C40" i="14"/>
  <c r="B40" i="14"/>
  <c r="H39" i="14"/>
  <c r="G39" i="14"/>
  <c r="I39" i="14" s="1"/>
  <c r="E39" i="14"/>
  <c r="D39" i="14"/>
  <c r="C39" i="14"/>
  <c r="B39" i="14"/>
  <c r="I38" i="14"/>
  <c r="H38" i="14"/>
  <c r="G38" i="14"/>
  <c r="E38" i="14"/>
  <c r="D38" i="14"/>
  <c r="C38" i="14"/>
  <c r="B38" i="14"/>
  <c r="H37" i="14"/>
  <c r="G37" i="14"/>
  <c r="I37" i="14" s="1"/>
  <c r="E37" i="14"/>
  <c r="D37" i="14"/>
  <c r="C37" i="14"/>
  <c r="B37" i="14"/>
  <c r="H36" i="14"/>
  <c r="G36" i="14"/>
  <c r="I36" i="14" s="1"/>
  <c r="E36" i="14"/>
  <c r="D36" i="14"/>
  <c r="C36" i="14"/>
  <c r="B36" i="14"/>
  <c r="H35" i="14"/>
  <c r="G35" i="14"/>
  <c r="I35" i="14" s="1"/>
  <c r="E35" i="14"/>
  <c r="D35" i="14"/>
  <c r="C35" i="14"/>
  <c r="B35" i="14"/>
  <c r="H34" i="14"/>
  <c r="G34" i="14"/>
  <c r="E34" i="14"/>
  <c r="D34" i="14"/>
  <c r="C34" i="14"/>
  <c r="B34" i="14"/>
  <c r="H33" i="14"/>
  <c r="G33" i="14"/>
  <c r="I33" i="14"/>
  <c r="E33" i="14"/>
  <c r="D33" i="14"/>
  <c r="C33" i="14"/>
  <c r="B33" i="14"/>
  <c r="H32" i="14"/>
  <c r="G32" i="14"/>
  <c r="E32" i="14"/>
  <c r="D32" i="14"/>
  <c r="C32" i="14"/>
  <c r="B32" i="14"/>
  <c r="H31" i="14"/>
  <c r="I31" i="14"/>
  <c r="G31" i="14"/>
  <c r="E31" i="14"/>
  <c r="D31" i="14"/>
  <c r="C31" i="14"/>
  <c r="B31" i="14"/>
  <c r="H30" i="14"/>
  <c r="G30" i="14"/>
  <c r="I30" i="14" s="1"/>
  <c r="E30" i="14"/>
  <c r="D30" i="14"/>
  <c r="C30" i="14"/>
  <c r="B30" i="14"/>
  <c r="H29" i="14"/>
  <c r="G29" i="14"/>
  <c r="I29" i="14" s="1"/>
  <c r="F29" i="14"/>
  <c r="E29" i="14"/>
  <c r="D29" i="14"/>
  <c r="C29" i="14"/>
  <c r="B29" i="14"/>
  <c r="H28" i="14"/>
  <c r="G28" i="14"/>
  <c r="I28" i="14"/>
  <c r="E28" i="14"/>
  <c r="D28" i="14"/>
  <c r="C28" i="14"/>
  <c r="B28" i="14"/>
  <c r="H27" i="14"/>
  <c r="I27" i="14" s="1"/>
  <c r="G27" i="14"/>
  <c r="E27" i="14"/>
  <c r="D27" i="14"/>
  <c r="C27" i="14"/>
  <c r="B27" i="14"/>
  <c r="I26" i="14"/>
  <c r="H26" i="14"/>
  <c r="G26" i="14"/>
  <c r="E26" i="14"/>
  <c r="D26" i="14"/>
  <c r="K26" i="14" s="1"/>
  <c r="C26" i="14"/>
  <c r="B26" i="14"/>
  <c r="H25" i="14"/>
  <c r="G25" i="14"/>
  <c r="I25" i="14" s="1"/>
  <c r="E25" i="14"/>
  <c r="F25" i="14" s="1"/>
  <c r="D25" i="14"/>
  <c r="C25" i="14"/>
  <c r="B25" i="14"/>
  <c r="H24" i="14"/>
  <c r="G24" i="14"/>
  <c r="I24" i="14" s="1"/>
  <c r="E24" i="14"/>
  <c r="D24" i="14"/>
  <c r="C24" i="14"/>
  <c r="B24" i="14"/>
  <c r="H23" i="14"/>
  <c r="I23" i="14"/>
  <c r="G23" i="14"/>
  <c r="E23" i="14"/>
  <c r="D23" i="14"/>
  <c r="C23" i="14"/>
  <c r="B23" i="14"/>
  <c r="H22" i="14"/>
  <c r="G22" i="14"/>
  <c r="I22" i="14" s="1"/>
  <c r="E22" i="14"/>
  <c r="D22" i="14"/>
  <c r="C22" i="14"/>
  <c r="B22" i="14"/>
  <c r="H21" i="14"/>
  <c r="G21" i="14"/>
  <c r="I21" i="14"/>
  <c r="E21" i="14"/>
  <c r="D21" i="14"/>
  <c r="F21" i="14" s="1"/>
  <c r="K21" i="14" s="1"/>
  <c r="C21" i="14"/>
  <c r="B21" i="14"/>
  <c r="H20" i="14"/>
  <c r="G20" i="14"/>
  <c r="I20" i="14"/>
  <c r="E20" i="14"/>
  <c r="D20" i="14"/>
  <c r="C20" i="14"/>
  <c r="B20" i="14"/>
  <c r="H19" i="14"/>
  <c r="G19" i="14"/>
  <c r="I19" i="14" s="1"/>
  <c r="E19" i="14"/>
  <c r="D19" i="14"/>
  <c r="C19" i="14"/>
  <c r="B19" i="14"/>
  <c r="I18" i="14"/>
  <c r="H18" i="14"/>
  <c r="G18" i="14"/>
  <c r="E18" i="14"/>
  <c r="D18" i="14"/>
  <c r="C18" i="14"/>
  <c r="B18" i="14"/>
  <c r="H17" i="14"/>
  <c r="G17" i="14"/>
  <c r="I17" i="14" s="1"/>
  <c r="E17" i="14"/>
  <c r="F17" i="14" s="1"/>
  <c r="D17" i="14"/>
  <c r="C17" i="14"/>
  <c r="B17" i="14"/>
  <c r="H16" i="14"/>
  <c r="G16" i="14"/>
  <c r="I16" i="14" s="1"/>
  <c r="E16" i="14"/>
  <c r="D16" i="14"/>
  <c r="C16" i="14"/>
  <c r="B16" i="14"/>
  <c r="I15" i="14"/>
  <c r="H15" i="14"/>
  <c r="G15" i="14"/>
  <c r="E15" i="14"/>
  <c r="D15" i="14"/>
  <c r="K15" i="14"/>
  <c r="C15" i="14"/>
  <c r="B15" i="14"/>
  <c r="H14" i="14"/>
  <c r="I14" i="14" s="1"/>
  <c r="G14" i="14"/>
  <c r="E14" i="14"/>
  <c r="D14" i="14"/>
  <c r="C14" i="14"/>
  <c r="B14" i="14"/>
  <c r="H13" i="14"/>
  <c r="G13" i="14"/>
  <c r="I13" i="14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G11" i="14"/>
  <c r="I11" i="14" s="1"/>
  <c r="E11" i="14"/>
  <c r="D11" i="14"/>
  <c r="C11" i="14"/>
  <c r="B11" i="14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E104" i="16"/>
  <c r="D104" i="16"/>
  <c r="K104" i="16"/>
  <c r="C104" i="16"/>
  <c r="B104" i="16"/>
  <c r="H103" i="16"/>
  <c r="I103" i="16"/>
  <c r="G103" i="16"/>
  <c r="E103" i="16"/>
  <c r="D103" i="16"/>
  <c r="K103" i="16"/>
  <c r="C103" i="16"/>
  <c r="B103" i="16"/>
  <c r="H102" i="16"/>
  <c r="I102" i="16" s="1"/>
  <c r="G102" i="16"/>
  <c r="E102" i="16"/>
  <c r="D102" i="16"/>
  <c r="C102" i="16"/>
  <c r="B102" i="16"/>
  <c r="H101" i="16"/>
  <c r="G101" i="16"/>
  <c r="I101" i="16"/>
  <c r="E101" i="16"/>
  <c r="D101" i="16"/>
  <c r="C101" i="16"/>
  <c r="B101" i="16"/>
  <c r="H100" i="16"/>
  <c r="G100" i="16"/>
  <c r="I100" i="16" s="1"/>
  <c r="E100" i="16"/>
  <c r="D100" i="16"/>
  <c r="C100" i="16"/>
  <c r="B100" i="16"/>
  <c r="H99" i="16"/>
  <c r="G99" i="16"/>
  <c r="I99" i="16" s="1"/>
  <c r="E99" i="16"/>
  <c r="D99" i="16"/>
  <c r="C99" i="16"/>
  <c r="B99" i="16"/>
  <c r="H98" i="16"/>
  <c r="G98" i="16"/>
  <c r="I98" i="16" s="1"/>
  <c r="E98" i="16"/>
  <c r="D98" i="16"/>
  <c r="K98" i="16" s="1"/>
  <c r="C98" i="16"/>
  <c r="B98" i="16"/>
  <c r="H97" i="16"/>
  <c r="G97" i="16"/>
  <c r="I97" i="16"/>
  <c r="E97" i="16"/>
  <c r="D97" i="16"/>
  <c r="C97" i="16"/>
  <c r="B97" i="16"/>
  <c r="H96" i="16"/>
  <c r="G96" i="16"/>
  <c r="I96" i="16" s="1"/>
  <c r="E96" i="16"/>
  <c r="D96" i="16"/>
  <c r="K96" i="16"/>
  <c r="C96" i="16"/>
  <c r="B96" i="16"/>
  <c r="H95" i="16"/>
  <c r="I95" i="16"/>
  <c r="G95" i="16"/>
  <c r="E95" i="16"/>
  <c r="D95" i="16"/>
  <c r="C95" i="16"/>
  <c r="B95" i="16"/>
  <c r="H94" i="16"/>
  <c r="G94" i="16"/>
  <c r="I94" i="16" s="1"/>
  <c r="E94" i="16"/>
  <c r="D94" i="16"/>
  <c r="C94" i="16"/>
  <c r="B94" i="16"/>
  <c r="H93" i="16"/>
  <c r="G93" i="16"/>
  <c r="I93" i="16"/>
  <c r="E93" i="16"/>
  <c r="D93" i="16"/>
  <c r="F93" i="16" s="1"/>
  <c r="K93" i="16" s="1"/>
  <c r="C93" i="16"/>
  <c r="B93" i="16"/>
  <c r="H92" i="16"/>
  <c r="G92" i="16"/>
  <c r="I92" i="16"/>
  <c r="E92" i="16"/>
  <c r="D92" i="16"/>
  <c r="K92" i="16"/>
  <c r="C92" i="16"/>
  <c r="B92" i="16"/>
  <c r="H91" i="16"/>
  <c r="G91" i="16"/>
  <c r="I91" i="16" s="1"/>
  <c r="E91" i="16"/>
  <c r="D91" i="16"/>
  <c r="C91" i="16"/>
  <c r="B91" i="16"/>
  <c r="H90" i="16"/>
  <c r="G90" i="16"/>
  <c r="I90" i="16" s="1"/>
  <c r="E90" i="16"/>
  <c r="D90" i="16"/>
  <c r="C90" i="16"/>
  <c r="B90" i="16"/>
  <c r="H89" i="16"/>
  <c r="G89" i="16"/>
  <c r="I89" i="16" s="1"/>
  <c r="F89" i="16"/>
  <c r="E89" i="16"/>
  <c r="D89" i="16"/>
  <c r="C89" i="16"/>
  <c r="B89" i="16"/>
  <c r="H88" i="16"/>
  <c r="G88" i="16"/>
  <c r="I88" i="16"/>
  <c r="E88" i="16"/>
  <c r="D88" i="16"/>
  <c r="C88" i="16"/>
  <c r="B88" i="16"/>
  <c r="H87" i="16"/>
  <c r="I87" i="16" s="1"/>
  <c r="G87" i="16"/>
  <c r="E87" i="16"/>
  <c r="D87" i="16"/>
  <c r="C87" i="16"/>
  <c r="B87" i="16"/>
  <c r="H86" i="16"/>
  <c r="I86" i="16" s="1"/>
  <c r="G86" i="16"/>
  <c r="E86" i="16"/>
  <c r="D86" i="16"/>
  <c r="C86" i="16"/>
  <c r="B86" i="16"/>
  <c r="H85" i="16"/>
  <c r="G85" i="16"/>
  <c r="I85" i="16"/>
  <c r="E85" i="16"/>
  <c r="D85" i="16"/>
  <c r="C85" i="16"/>
  <c r="B85" i="16"/>
  <c r="H84" i="16"/>
  <c r="G84" i="16"/>
  <c r="I84" i="16" s="1"/>
  <c r="E84" i="16"/>
  <c r="D84" i="16"/>
  <c r="C84" i="16"/>
  <c r="B84" i="16"/>
  <c r="H83" i="16"/>
  <c r="G83" i="16"/>
  <c r="I83" i="16" s="1"/>
  <c r="E83" i="16"/>
  <c r="D83" i="16"/>
  <c r="C83" i="16"/>
  <c r="B83" i="16"/>
  <c r="H82" i="16"/>
  <c r="G82" i="16"/>
  <c r="I82" i="16" s="1"/>
  <c r="E82" i="16"/>
  <c r="D82" i="16"/>
  <c r="C82" i="16"/>
  <c r="B82" i="16"/>
  <c r="H81" i="16"/>
  <c r="K81" i="16" s="1"/>
  <c r="G81" i="16"/>
  <c r="I81" i="16" s="1"/>
  <c r="F81" i="16"/>
  <c r="E81" i="16"/>
  <c r="D81" i="16"/>
  <c r="C81" i="16"/>
  <c r="B81" i="16"/>
  <c r="H80" i="16"/>
  <c r="G80" i="16"/>
  <c r="I80" i="16"/>
  <c r="E80" i="16"/>
  <c r="D80" i="16"/>
  <c r="C80" i="16"/>
  <c r="B80" i="16"/>
  <c r="H79" i="16"/>
  <c r="I79" i="16" s="1"/>
  <c r="G79" i="16"/>
  <c r="E79" i="16"/>
  <c r="D79" i="16"/>
  <c r="C79" i="16"/>
  <c r="B79" i="16"/>
  <c r="H78" i="16"/>
  <c r="I78" i="16" s="1"/>
  <c r="G78" i="16"/>
  <c r="E78" i="16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C76" i="16"/>
  <c r="B76" i="16"/>
  <c r="H75" i="16"/>
  <c r="G75" i="16"/>
  <c r="I75" i="16" s="1"/>
  <c r="E75" i="16"/>
  <c r="D75" i="16"/>
  <c r="C75" i="16"/>
  <c r="B75" i="16"/>
  <c r="H74" i="16"/>
  <c r="G74" i="16"/>
  <c r="I74" i="16" s="1"/>
  <c r="E74" i="16"/>
  <c r="D74" i="16"/>
  <c r="C74" i="16"/>
  <c r="B74" i="16"/>
  <c r="H73" i="16"/>
  <c r="K73" i="16" s="1"/>
  <c r="G73" i="16"/>
  <c r="I73" i="16" s="1"/>
  <c r="F73" i="16"/>
  <c r="E73" i="16"/>
  <c r="D73" i="16"/>
  <c r="C73" i="16"/>
  <c r="B73" i="16"/>
  <c r="H72" i="16"/>
  <c r="G72" i="16"/>
  <c r="I72" i="16"/>
  <c r="E72" i="16"/>
  <c r="D72" i="16"/>
  <c r="C72" i="16"/>
  <c r="B72" i="16"/>
  <c r="H71" i="16"/>
  <c r="I71" i="16" s="1"/>
  <c r="G71" i="16"/>
  <c r="E71" i="16"/>
  <c r="D71" i="16"/>
  <c r="C71" i="16"/>
  <c r="B71" i="16"/>
  <c r="K70" i="16"/>
  <c r="I70" i="16"/>
  <c r="H70" i="16"/>
  <c r="G70" i="16"/>
  <c r="F70" i="16"/>
  <c r="E70" i="16"/>
  <c r="D70" i="16"/>
  <c r="C70" i="16"/>
  <c r="B70" i="16"/>
  <c r="K69" i="16"/>
  <c r="H69" i="16"/>
  <c r="G69" i="16"/>
  <c r="I69" i="16"/>
  <c r="F69" i="16"/>
  <c r="E69" i="16"/>
  <c r="D69" i="16"/>
  <c r="C69" i="16"/>
  <c r="B69" i="16"/>
  <c r="H68" i="16"/>
  <c r="G68" i="16"/>
  <c r="I68" i="16"/>
  <c r="E68" i="16"/>
  <c r="D68" i="16"/>
  <c r="C68" i="16"/>
  <c r="B68" i="16"/>
  <c r="H67" i="16"/>
  <c r="I67" i="16" s="1"/>
  <c r="G67" i="16"/>
  <c r="E67" i="16"/>
  <c r="D67" i="16"/>
  <c r="C67" i="16"/>
  <c r="B67" i="16"/>
  <c r="H66" i="16"/>
  <c r="I66" i="16" s="1"/>
  <c r="G66" i="16"/>
  <c r="E66" i="16"/>
  <c r="D66" i="16"/>
  <c r="C66" i="16"/>
  <c r="B66" i="16"/>
  <c r="H65" i="16"/>
  <c r="G65" i="16"/>
  <c r="I65" i="16"/>
  <c r="E65" i="16"/>
  <c r="D65" i="16"/>
  <c r="C65" i="16"/>
  <c r="B65" i="16"/>
  <c r="H64" i="16"/>
  <c r="G64" i="16"/>
  <c r="I64" i="16" s="1"/>
  <c r="E64" i="16"/>
  <c r="D64" i="16"/>
  <c r="C64" i="16"/>
  <c r="B64" i="16"/>
  <c r="H63" i="16"/>
  <c r="G63" i="16"/>
  <c r="I63" i="16" s="1"/>
  <c r="E63" i="16"/>
  <c r="D63" i="16"/>
  <c r="C63" i="16"/>
  <c r="B63" i="16"/>
  <c r="H62" i="16"/>
  <c r="G62" i="16"/>
  <c r="I62" i="16" s="1"/>
  <c r="E62" i="16"/>
  <c r="D62" i="16"/>
  <c r="C62" i="16"/>
  <c r="B62" i="16"/>
  <c r="H61" i="16"/>
  <c r="K61" i="16" s="1"/>
  <c r="G61" i="16"/>
  <c r="I61" i="16" s="1"/>
  <c r="F61" i="16"/>
  <c r="E61" i="16"/>
  <c r="D61" i="16"/>
  <c r="C61" i="16"/>
  <c r="B61" i="16"/>
  <c r="H60" i="16"/>
  <c r="G60" i="16"/>
  <c r="I60" i="16"/>
  <c r="E60" i="16"/>
  <c r="D60" i="16"/>
  <c r="K60" i="16" s="1"/>
  <c r="C60" i="16"/>
  <c r="B60" i="16"/>
  <c r="H59" i="16"/>
  <c r="G59" i="16"/>
  <c r="I59" i="16" s="1"/>
  <c r="E59" i="16"/>
  <c r="D59" i="16"/>
  <c r="C59" i="16"/>
  <c r="B59" i="16"/>
  <c r="I58" i="16"/>
  <c r="H58" i="16"/>
  <c r="G58" i="16"/>
  <c r="E58" i="16"/>
  <c r="D58" i="16"/>
  <c r="C58" i="16"/>
  <c r="B58" i="16"/>
  <c r="H57" i="16"/>
  <c r="G57" i="16"/>
  <c r="I57" i="16" s="1"/>
  <c r="E57" i="16"/>
  <c r="F57" i="16" s="1"/>
  <c r="D57" i="16"/>
  <c r="K57" i="16" s="1"/>
  <c r="C57" i="16"/>
  <c r="B57" i="16"/>
  <c r="H56" i="16"/>
  <c r="G56" i="16"/>
  <c r="I56" i="16" s="1"/>
  <c r="E56" i="16"/>
  <c r="D56" i="16"/>
  <c r="C56" i="16"/>
  <c r="B56" i="16"/>
  <c r="H55" i="16"/>
  <c r="I55" i="16"/>
  <c r="G55" i="16"/>
  <c r="E55" i="16"/>
  <c r="D55" i="16"/>
  <c r="C55" i="16"/>
  <c r="B55" i="16"/>
  <c r="H54" i="16"/>
  <c r="G54" i="16"/>
  <c r="I54" i="16" s="1"/>
  <c r="E54" i="16"/>
  <c r="D54" i="16"/>
  <c r="C54" i="16"/>
  <c r="B54" i="16"/>
  <c r="H53" i="16"/>
  <c r="G53" i="16"/>
  <c r="I53" i="16"/>
  <c r="E53" i="16"/>
  <c r="D53" i="16"/>
  <c r="F53" i="16" s="1"/>
  <c r="K53" i="16" s="1"/>
  <c r="C53" i="16"/>
  <c r="B53" i="16"/>
  <c r="H52" i="16"/>
  <c r="G52" i="16"/>
  <c r="I52" i="16"/>
  <c r="E52" i="16"/>
  <c r="D52" i="16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I50" i="16" s="1"/>
  <c r="E50" i="16"/>
  <c r="D50" i="16"/>
  <c r="C50" i="16"/>
  <c r="B50" i="16"/>
  <c r="H49" i="16"/>
  <c r="G49" i="16"/>
  <c r="I49" i="16" s="1"/>
  <c r="F49" i="16"/>
  <c r="E49" i="16"/>
  <c r="D49" i="16"/>
  <c r="C49" i="16"/>
  <c r="B49" i="16"/>
  <c r="H48" i="16"/>
  <c r="G48" i="16"/>
  <c r="I48" i="16"/>
  <c r="E48" i="16"/>
  <c r="D48" i="16"/>
  <c r="K48" i="16" s="1"/>
  <c r="C48" i="16"/>
  <c r="B48" i="16"/>
  <c r="H47" i="16"/>
  <c r="G47" i="16"/>
  <c r="I47" i="16" s="1"/>
  <c r="E47" i="16"/>
  <c r="D47" i="16"/>
  <c r="C47" i="16"/>
  <c r="B47" i="16"/>
  <c r="I46" i="16"/>
  <c r="H46" i="16"/>
  <c r="G46" i="16"/>
  <c r="E46" i="16"/>
  <c r="D46" i="16"/>
  <c r="C46" i="16"/>
  <c r="B46" i="16"/>
  <c r="H45" i="16"/>
  <c r="G45" i="16"/>
  <c r="I45" i="16" s="1"/>
  <c r="E45" i="16"/>
  <c r="F45" i="16" s="1"/>
  <c r="D45" i="16"/>
  <c r="C45" i="16"/>
  <c r="B45" i="16"/>
  <c r="H44" i="16"/>
  <c r="G44" i="16"/>
  <c r="I44" i="16" s="1"/>
  <c r="E44" i="16"/>
  <c r="D44" i="16"/>
  <c r="C44" i="16"/>
  <c r="B44" i="16"/>
  <c r="I43" i="16"/>
  <c r="H43" i="16"/>
  <c r="G43" i="16"/>
  <c r="E43" i="16"/>
  <c r="D43" i="16"/>
  <c r="K43" i="16"/>
  <c r="C43" i="16"/>
  <c r="B43" i="16"/>
  <c r="H42" i="16"/>
  <c r="I42" i="16" s="1"/>
  <c r="G42" i="16"/>
  <c r="E42" i="16"/>
  <c r="D42" i="16"/>
  <c r="C42" i="16"/>
  <c r="B42" i="16"/>
  <c r="H41" i="16"/>
  <c r="G41" i="16"/>
  <c r="I41" i="16"/>
  <c r="E41" i="16"/>
  <c r="D41" i="16"/>
  <c r="C41" i="16"/>
  <c r="B41" i="16"/>
  <c r="H40" i="16"/>
  <c r="G40" i="16"/>
  <c r="I40" i="16" s="1"/>
  <c r="E40" i="16"/>
  <c r="D40" i="16"/>
  <c r="C40" i="16"/>
  <c r="B40" i="16"/>
  <c r="H39" i="16"/>
  <c r="G39" i="16"/>
  <c r="I39" i="16" s="1"/>
  <c r="E39" i="16"/>
  <c r="D39" i="16"/>
  <c r="C39" i="16"/>
  <c r="B39" i="16"/>
  <c r="H38" i="16"/>
  <c r="G38" i="16"/>
  <c r="I38" i="16" s="1"/>
  <c r="E38" i="16"/>
  <c r="D38" i="16"/>
  <c r="C38" i="16"/>
  <c r="B38" i="16"/>
  <c r="H37" i="16"/>
  <c r="G37" i="16"/>
  <c r="I37" i="16" s="1"/>
  <c r="F37" i="16"/>
  <c r="E37" i="16"/>
  <c r="D37" i="16"/>
  <c r="C37" i="16"/>
  <c r="B37" i="16"/>
  <c r="H36" i="16"/>
  <c r="G36" i="16"/>
  <c r="I36" i="16"/>
  <c r="E36" i="16"/>
  <c r="D36" i="16"/>
  <c r="C36" i="16"/>
  <c r="B36" i="16"/>
  <c r="H35" i="16"/>
  <c r="I35" i="16" s="1"/>
  <c r="G35" i="16"/>
  <c r="E35" i="16"/>
  <c r="D35" i="16"/>
  <c r="C35" i="16"/>
  <c r="B35" i="16"/>
  <c r="H34" i="16"/>
  <c r="I34" i="16" s="1"/>
  <c r="G34" i="16"/>
  <c r="E34" i="16"/>
  <c r="D34" i="16"/>
  <c r="C34" i="16"/>
  <c r="B34" i="16"/>
  <c r="H33" i="16"/>
  <c r="G33" i="16"/>
  <c r="I33" i="16"/>
  <c r="E33" i="16"/>
  <c r="D33" i="16"/>
  <c r="C33" i="16"/>
  <c r="B33" i="16"/>
  <c r="H32" i="16"/>
  <c r="G32" i="16"/>
  <c r="I32" i="16" s="1"/>
  <c r="E32" i="16"/>
  <c r="D32" i="16"/>
  <c r="C32" i="16"/>
  <c r="B32" i="16"/>
  <c r="H31" i="16"/>
  <c r="G31" i="16"/>
  <c r="I31" i="16" s="1"/>
  <c r="E31" i="16"/>
  <c r="D31" i="16"/>
  <c r="C31" i="16"/>
  <c r="B31" i="16"/>
  <c r="H30" i="16"/>
  <c r="G30" i="16"/>
  <c r="I30" i="16" s="1"/>
  <c r="E30" i="16"/>
  <c r="K30" i="16" s="1"/>
  <c r="D30" i="16"/>
  <c r="C30" i="16"/>
  <c r="B30" i="16"/>
  <c r="H29" i="16"/>
  <c r="G29" i="16"/>
  <c r="I29" i="16"/>
  <c r="E29" i="16"/>
  <c r="D29" i="16"/>
  <c r="F29" i="16" s="1"/>
  <c r="K29" i="16" s="1"/>
  <c r="C29" i="16"/>
  <c r="B29" i="16"/>
  <c r="H28" i="16"/>
  <c r="G28" i="16"/>
  <c r="I28" i="16"/>
  <c r="E28" i="16"/>
  <c r="D28" i="16"/>
  <c r="C28" i="16"/>
  <c r="B28" i="16"/>
  <c r="H27" i="16"/>
  <c r="G27" i="16"/>
  <c r="I27" i="16" s="1"/>
  <c r="E27" i="16"/>
  <c r="D27" i="16"/>
  <c r="C27" i="16"/>
  <c r="B27" i="16"/>
  <c r="I26" i="16"/>
  <c r="H26" i="16"/>
  <c r="G26" i="16"/>
  <c r="E26" i="16"/>
  <c r="K26" i="16"/>
  <c r="D26" i="16"/>
  <c r="C26" i="16"/>
  <c r="B26" i="16"/>
  <c r="H25" i="16"/>
  <c r="K25" i="16" s="1"/>
  <c r="G25" i="16"/>
  <c r="I25" i="16" s="1"/>
  <c r="F25" i="16"/>
  <c r="E25" i="16"/>
  <c r="D25" i="16"/>
  <c r="C25" i="16"/>
  <c r="B25" i="16"/>
  <c r="H24" i="16"/>
  <c r="G24" i="16"/>
  <c r="I24" i="16"/>
  <c r="E24" i="16"/>
  <c r="D24" i="16"/>
  <c r="C24" i="16"/>
  <c r="B24" i="16"/>
  <c r="H23" i="16"/>
  <c r="I23" i="16" s="1"/>
  <c r="G23" i="16"/>
  <c r="E23" i="16"/>
  <c r="D23" i="16"/>
  <c r="C23" i="16"/>
  <c r="B23" i="16"/>
  <c r="H22" i="16"/>
  <c r="I22" i="16" s="1"/>
  <c r="G22" i="16"/>
  <c r="E22" i="16"/>
  <c r="D22" i="16"/>
  <c r="C22" i="16"/>
  <c r="B22" i="16"/>
  <c r="H21" i="16"/>
  <c r="G21" i="16"/>
  <c r="I21" i="16"/>
  <c r="E21" i="16"/>
  <c r="D21" i="16"/>
  <c r="C21" i="16"/>
  <c r="B21" i="16"/>
  <c r="H20" i="16"/>
  <c r="G20" i="16"/>
  <c r="I20" i="16" s="1"/>
  <c r="E20" i="16"/>
  <c r="D20" i="16"/>
  <c r="C20" i="16"/>
  <c r="B20" i="16"/>
  <c r="H19" i="16"/>
  <c r="G19" i="16"/>
  <c r="I19" i="16" s="1"/>
  <c r="E19" i="16"/>
  <c r="D19" i="16"/>
  <c r="C19" i="16"/>
  <c r="B19" i="16"/>
  <c r="H18" i="16"/>
  <c r="G18" i="16"/>
  <c r="I18" i="16" s="1"/>
  <c r="E18" i="16"/>
  <c r="D18" i="16"/>
  <c r="C18" i="16"/>
  <c r="B18" i="16"/>
  <c r="H17" i="16"/>
  <c r="G17" i="16"/>
  <c r="I17" i="16" s="1"/>
  <c r="F17" i="16"/>
  <c r="E17" i="16"/>
  <c r="D17" i="16"/>
  <c r="C17" i="16"/>
  <c r="B17" i="16"/>
  <c r="H16" i="16"/>
  <c r="G16" i="16"/>
  <c r="I16" i="16"/>
  <c r="E16" i="16"/>
  <c r="D16" i="16"/>
  <c r="C16" i="16"/>
  <c r="B16" i="16"/>
  <c r="I15" i="16"/>
  <c r="H15" i="16"/>
  <c r="G15" i="16"/>
  <c r="E15" i="16"/>
  <c r="D15" i="16"/>
  <c r="K15" i="16" s="1"/>
  <c r="C15" i="16"/>
  <c r="B15" i="16"/>
  <c r="I14" i="16"/>
  <c r="H14" i="16"/>
  <c r="G14" i="16"/>
  <c r="E14" i="16"/>
  <c r="D14" i="16"/>
  <c r="C14" i="16"/>
  <c r="B14" i="16"/>
  <c r="H13" i="16"/>
  <c r="G13" i="16"/>
  <c r="I13" i="16" s="1"/>
  <c r="E13" i="16"/>
  <c r="F13" i="16" s="1"/>
  <c r="D13" i="16"/>
  <c r="C13" i="16"/>
  <c r="B13" i="16"/>
  <c r="H12" i="16"/>
  <c r="G12" i="16"/>
  <c r="I12" i="16" s="1"/>
  <c r="E12" i="16"/>
  <c r="D12" i="16"/>
  <c r="C12" i="16"/>
  <c r="B12" i="16"/>
  <c r="H11" i="16"/>
  <c r="I11" i="16"/>
  <c r="G11" i="16"/>
  <c r="E11" i="16"/>
  <c r="D11" i="16"/>
  <c r="C11" i="16"/>
  <c r="B11" i="16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E106" i="18"/>
  <c r="D106" i="18"/>
  <c r="K106" i="18"/>
  <c r="C106" i="18"/>
  <c r="B106" i="18"/>
  <c r="H105" i="18"/>
  <c r="G105" i="18"/>
  <c r="I105" i="18" s="1"/>
  <c r="E105" i="18"/>
  <c r="D105" i="18"/>
  <c r="K105" i="18"/>
  <c r="C105" i="18"/>
  <c r="B105" i="18"/>
  <c r="I104" i="18"/>
  <c r="H104" i="18"/>
  <c r="G104" i="18"/>
  <c r="E104" i="18"/>
  <c r="D104" i="18"/>
  <c r="K104" i="18"/>
  <c r="C104" i="18"/>
  <c r="B104" i="18"/>
  <c r="K103" i="18"/>
  <c r="I103" i="18"/>
  <c r="H103" i="18"/>
  <c r="G103" i="18"/>
  <c r="F103" i="18"/>
  <c r="E103" i="18"/>
  <c r="D103" i="18"/>
  <c r="C103" i="18"/>
  <c r="B103" i="18"/>
  <c r="H102" i="18"/>
  <c r="G102" i="18"/>
  <c r="I102" i="18" s="1"/>
  <c r="F102" i="18"/>
  <c r="E102" i="18"/>
  <c r="D102" i="18"/>
  <c r="C102" i="18"/>
  <c r="B102" i="18"/>
  <c r="H101" i="18"/>
  <c r="G101" i="18"/>
  <c r="I101" i="18"/>
  <c r="E101" i="18"/>
  <c r="D101" i="18"/>
  <c r="C101" i="18"/>
  <c r="B101" i="18"/>
  <c r="H100" i="18"/>
  <c r="I100" i="18" s="1"/>
  <c r="G100" i="18"/>
  <c r="E100" i="18"/>
  <c r="D100" i="18"/>
  <c r="C100" i="18"/>
  <c r="B100" i="18"/>
  <c r="H99" i="18"/>
  <c r="I99" i="18" s="1"/>
  <c r="G99" i="18"/>
  <c r="E99" i="18"/>
  <c r="D99" i="18"/>
  <c r="C99" i="18"/>
  <c r="B99" i="18"/>
  <c r="H98" i="18"/>
  <c r="G98" i="18"/>
  <c r="I98" i="18" s="1"/>
  <c r="E98" i="18"/>
  <c r="D98" i="18"/>
  <c r="K98" i="18" s="1"/>
  <c r="C98" i="18"/>
  <c r="B98" i="18"/>
  <c r="H97" i="18"/>
  <c r="G97" i="18"/>
  <c r="I97" i="18" s="1"/>
  <c r="E97" i="18"/>
  <c r="D97" i="18"/>
  <c r="C97" i="18"/>
  <c r="B97" i="18"/>
  <c r="H96" i="18"/>
  <c r="G96" i="18"/>
  <c r="I96" i="18" s="1"/>
  <c r="E96" i="18"/>
  <c r="D96" i="18"/>
  <c r="C96" i="18"/>
  <c r="B96" i="18"/>
  <c r="H95" i="18"/>
  <c r="G95" i="18"/>
  <c r="I95" i="18" s="1"/>
  <c r="E95" i="18"/>
  <c r="D95" i="18"/>
  <c r="C95" i="18"/>
  <c r="B95" i="18"/>
  <c r="H94" i="18"/>
  <c r="G94" i="18"/>
  <c r="F94" i="18"/>
  <c r="E94" i="18"/>
  <c r="D94" i="18"/>
  <c r="C94" i="18"/>
  <c r="B94" i="18"/>
  <c r="H93" i="18"/>
  <c r="G93" i="18"/>
  <c r="I93" i="18"/>
  <c r="E93" i="18"/>
  <c r="D93" i="18"/>
  <c r="C93" i="18"/>
  <c r="B93" i="18"/>
  <c r="I92" i="18"/>
  <c r="H92" i="18"/>
  <c r="G92" i="18"/>
  <c r="E92" i="18"/>
  <c r="D92" i="18"/>
  <c r="C92" i="18"/>
  <c r="B92" i="18"/>
  <c r="H91" i="18"/>
  <c r="I91" i="18" s="1"/>
  <c r="G91" i="18"/>
  <c r="E91" i="18"/>
  <c r="D91" i="18"/>
  <c r="C91" i="18"/>
  <c r="B91" i="18"/>
  <c r="H90" i="18"/>
  <c r="G90" i="18"/>
  <c r="I90" i="18"/>
  <c r="E90" i="18"/>
  <c r="D90" i="18"/>
  <c r="C90" i="18"/>
  <c r="B90" i="18"/>
  <c r="H89" i="18"/>
  <c r="G89" i="18"/>
  <c r="I89" i="18" s="1"/>
  <c r="E89" i="18"/>
  <c r="D89" i="18"/>
  <c r="C89" i="18"/>
  <c r="B89" i="18"/>
  <c r="H88" i="18"/>
  <c r="G88" i="18"/>
  <c r="I88" i="18" s="1"/>
  <c r="E88" i="18"/>
  <c r="D88" i="18"/>
  <c r="C88" i="18"/>
  <c r="B88" i="18"/>
  <c r="H87" i="18"/>
  <c r="G87" i="18"/>
  <c r="I87" i="18" s="1"/>
  <c r="E87" i="18"/>
  <c r="D87" i="18"/>
  <c r="C87" i="18"/>
  <c r="B87" i="18"/>
  <c r="K86" i="18"/>
  <c r="H86" i="18"/>
  <c r="G86" i="18"/>
  <c r="I86" i="18"/>
  <c r="F86" i="18"/>
  <c r="E86" i="18"/>
  <c r="D86" i="18"/>
  <c r="C86" i="18"/>
  <c r="B86" i="18"/>
  <c r="H85" i="18"/>
  <c r="G85" i="18"/>
  <c r="I85" i="18"/>
  <c r="E85" i="18"/>
  <c r="D85" i="18"/>
  <c r="C85" i="18"/>
  <c r="B85" i="18"/>
  <c r="H84" i="18"/>
  <c r="I84" i="18" s="1"/>
  <c r="G84" i="18"/>
  <c r="E84" i="18"/>
  <c r="F84" i="18" s="1"/>
  <c r="D84" i="18"/>
  <c r="C84" i="18"/>
  <c r="B84" i="18"/>
  <c r="K83" i="18"/>
  <c r="H83" i="18"/>
  <c r="G83" i="18"/>
  <c r="I83" i="18"/>
  <c r="F83" i="18"/>
  <c r="E83" i="18"/>
  <c r="D83" i="18"/>
  <c r="C83" i="18"/>
  <c r="B83" i="18"/>
  <c r="H82" i="18"/>
  <c r="G82" i="18"/>
  <c r="I82" i="18"/>
  <c r="E82" i="18"/>
  <c r="D82" i="18"/>
  <c r="F82" i="18" s="1"/>
  <c r="C82" i="18"/>
  <c r="B82" i="18"/>
  <c r="H81" i="18"/>
  <c r="G81" i="18"/>
  <c r="I81" i="18"/>
  <c r="E81" i="18"/>
  <c r="D81" i="18"/>
  <c r="C81" i="18"/>
  <c r="B81" i="18"/>
  <c r="H80" i="18"/>
  <c r="I80" i="18" s="1"/>
  <c r="G80" i="18"/>
  <c r="E80" i="18"/>
  <c r="F80" i="18" s="1"/>
  <c r="D80" i="18"/>
  <c r="C80" i="18"/>
  <c r="B80" i="18"/>
  <c r="H79" i="18"/>
  <c r="G79" i="18"/>
  <c r="I79" i="18"/>
  <c r="E79" i="18"/>
  <c r="D79" i="18"/>
  <c r="C79" i="18"/>
  <c r="B79" i="18"/>
  <c r="H78" i="18"/>
  <c r="G78" i="18"/>
  <c r="I78" i="18"/>
  <c r="F78" i="18"/>
  <c r="K78" i="18" s="1"/>
  <c r="E78" i="18"/>
  <c r="D78" i="18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I76" i="18" s="1"/>
  <c r="E76" i="18"/>
  <c r="D76" i="18"/>
  <c r="C76" i="18"/>
  <c r="B76" i="18"/>
  <c r="I75" i="18"/>
  <c r="H75" i="18"/>
  <c r="G75" i="18"/>
  <c r="E75" i="18"/>
  <c r="D75" i="18"/>
  <c r="C75" i="18"/>
  <c r="B75" i="18"/>
  <c r="H74" i="18"/>
  <c r="G74" i="18"/>
  <c r="I74" i="18" s="1"/>
  <c r="E74" i="18"/>
  <c r="D74" i="18"/>
  <c r="F74" i="18"/>
  <c r="C74" i="18"/>
  <c r="B74" i="18"/>
  <c r="H73" i="18"/>
  <c r="G73" i="18"/>
  <c r="I73" i="18" s="1"/>
  <c r="E73" i="18"/>
  <c r="D73" i="18"/>
  <c r="C73" i="18"/>
  <c r="B73" i="18"/>
  <c r="H72" i="18"/>
  <c r="G72" i="18"/>
  <c r="I72" i="18" s="1"/>
  <c r="E72" i="18"/>
  <c r="D72" i="18"/>
  <c r="F72" i="18" s="1"/>
  <c r="C72" i="18"/>
  <c r="B72" i="18"/>
  <c r="H71" i="18"/>
  <c r="G71" i="18"/>
  <c r="E71" i="18"/>
  <c r="D71" i="18"/>
  <c r="C71" i="18"/>
  <c r="B71" i="18"/>
  <c r="H70" i="18"/>
  <c r="G70" i="18"/>
  <c r="I70" i="18" s="1"/>
  <c r="E70" i="18"/>
  <c r="D70" i="18"/>
  <c r="C70" i="18"/>
  <c r="B70" i="18"/>
  <c r="I69" i="18"/>
  <c r="H69" i="18"/>
  <c r="G69" i="18"/>
  <c r="E69" i="18"/>
  <c r="D69" i="18"/>
  <c r="K69" i="18" s="1"/>
  <c r="C69" i="18"/>
  <c r="B69" i="18"/>
  <c r="H68" i="18"/>
  <c r="I68" i="18" s="1"/>
  <c r="G68" i="18"/>
  <c r="E68" i="18"/>
  <c r="D68" i="18"/>
  <c r="C68" i="18"/>
  <c r="B68" i="18"/>
  <c r="H67" i="18"/>
  <c r="G67" i="18"/>
  <c r="I67" i="18" s="1"/>
  <c r="E67" i="18"/>
  <c r="D67" i="18"/>
  <c r="C67" i="18"/>
  <c r="B67" i="18"/>
  <c r="H66" i="18"/>
  <c r="G66" i="18"/>
  <c r="I66" i="18"/>
  <c r="E66" i="18"/>
  <c r="D66" i="18"/>
  <c r="C66" i="18"/>
  <c r="B66" i="18"/>
  <c r="H65" i="18"/>
  <c r="G65" i="18"/>
  <c r="I65" i="18"/>
  <c r="E65" i="18"/>
  <c r="D65" i="18"/>
  <c r="C65" i="18"/>
  <c r="B65" i="18"/>
  <c r="H64" i="18"/>
  <c r="I64" i="18" s="1"/>
  <c r="G64" i="18"/>
  <c r="E64" i="18"/>
  <c r="F64" i="18" s="1"/>
  <c r="D64" i="18"/>
  <c r="C64" i="18"/>
  <c r="B64" i="18"/>
  <c r="H63" i="18"/>
  <c r="G63" i="18"/>
  <c r="I63" i="18"/>
  <c r="E63" i="18"/>
  <c r="D63" i="18"/>
  <c r="C63" i="18"/>
  <c r="B63" i="18"/>
  <c r="H62" i="18"/>
  <c r="G62" i="18"/>
  <c r="I62" i="18"/>
  <c r="K62" i="18" s="1"/>
  <c r="F62" i="18"/>
  <c r="E62" i="18"/>
  <c r="D62" i="18"/>
  <c r="C62" i="18"/>
  <c r="B62" i="18"/>
  <c r="H61" i="18"/>
  <c r="G61" i="18"/>
  <c r="I61" i="18" s="1"/>
  <c r="E61" i="18"/>
  <c r="D61" i="18"/>
  <c r="C61" i="18"/>
  <c r="B61" i="18"/>
  <c r="K60" i="18"/>
  <c r="H60" i="18"/>
  <c r="G60" i="18"/>
  <c r="I60" i="18" s="1"/>
  <c r="F60" i="18"/>
  <c r="E60" i="18"/>
  <c r="D60" i="18"/>
  <c r="C60" i="18"/>
  <c r="B60" i="18"/>
  <c r="H59" i="18"/>
  <c r="G59" i="18"/>
  <c r="I59" i="18" s="1"/>
  <c r="E59" i="18"/>
  <c r="D59" i="18"/>
  <c r="C59" i="18"/>
  <c r="B59" i="18"/>
  <c r="H58" i="18"/>
  <c r="G58" i="18"/>
  <c r="E58" i="18"/>
  <c r="D58" i="18"/>
  <c r="C58" i="18"/>
  <c r="B58" i="18"/>
  <c r="H57" i="18"/>
  <c r="G57" i="18"/>
  <c r="E57" i="18"/>
  <c r="D57" i="18"/>
  <c r="C57" i="18"/>
  <c r="B57" i="18"/>
  <c r="H56" i="18"/>
  <c r="G56" i="18"/>
  <c r="I56" i="18" s="1"/>
  <c r="E56" i="18"/>
  <c r="D56" i="18"/>
  <c r="C56" i="18"/>
  <c r="B56" i="18"/>
  <c r="H55" i="18"/>
  <c r="G55" i="18"/>
  <c r="I55" i="18"/>
  <c r="E55" i="18"/>
  <c r="D55" i="18"/>
  <c r="C55" i="18"/>
  <c r="B55" i="18"/>
  <c r="H54" i="18"/>
  <c r="G54" i="18"/>
  <c r="I54" i="18" s="1"/>
  <c r="E54" i="18"/>
  <c r="F54" i="18" s="1"/>
  <c r="D54" i="18"/>
  <c r="C54" i="18"/>
  <c r="B54" i="18"/>
  <c r="H53" i="18"/>
  <c r="G53" i="18"/>
  <c r="I53" i="18"/>
  <c r="E53" i="18"/>
  <c r="D53" i="18"/>
  <c r="C53" i="18"/>
  <c r="B53" i="18"/>
  <c r="H52" i="18"/>
  <c r="G52" i="18"/>
  <c r="I52" i="18" s="1"/>
  <c r="F52" i="18"/>
  <c r="E52" i="18"/>
  <c r="D52" i="18"/>
  <c r="C52" i="18"/>
  <c r="B52" i="18"/>
  <c r="H51" i="18"/>
  <c r="G51" i="18"/>
  <c r="I51" i="18" s="1"/>
  <c r="E51" i="18"/>
  <c r="D51" i="18"/>
  <c r="C51" i="18"/>
  <c r="B51" i="18"/>
  <c r="H50" i="18"/>
  <c r="G50" i="18"/>
  <c r="E50" i="18"/>
  <c r="D50" i="18"/>
  <c r="C50" i="18"/>
  <c r="B50" i="18"/>
  <c r="H49" i="18"/>
  <c r="G49" i="18"/>
  <c r="I49" i="18" s="1"/>
  <c r="E49" i="18"/>
  <c r="D49" i="18"/>
  <c r="C49" i="18"/>
  <c r="B49" i="18"/>
  <c r="H48" i="18"/>
  <c r="G48" i="18"/>
  <c r="I48" i="18" s="1"/>
  <c r="E48" i="18"/>
  <c r="D48" i="18"/>
  <c r="C48" i="18"/>
  <c r="B48" i="18"/>
  <c r="H47" i="18"/>
  <c r="G47" i="18"/>
  <c r="I47" i="18" s="1"/>
  <c r="E47" i="18"/>
  <c r="D47" i="18"/>
  <c r="C47" i="18"/>
  <c r="B47" i="18"/>
  <c r="H46" i="18"/>
  <c r="G46" i="18"/>
  <c r="I46" i="18" s="1"/>
  <c r="E46" i="18"/>
  <c r="D46" i="18"/>
  <c r="F46" i="18" s="1"/>
  <c r="C46" i="18"/>
  <c r="B46" i="18"/>
  <c r="H45" i="18"/>
  <c r="G45" i="18"/>
  <c r="I45" i="18" s="1"/>
  <c r="E45" i="18"/>
  <c r="D45" i="18"/>
  <c r="C45" i="18"/>
  <c r="B45" i="18"/>
  <c r="H44" i="18"/>
  <c r="I44" i="18"/>
  <c r="G44" i="18"/>
  <c r="E44" i="18"/>
  <c r="D44" i="18"/>
  <c r="C44" i="18"/>
  <c r="B44" i="18"/>
  <c r="H43" i="18"/>
  <c r="G43" i="18"/>
  <c r="I43" i="18" s="1"/>
  <c r="E43" i="18"/>
  <c r="D43" i="18"/>
  <c r="C43" i="18"/>
  <c r="B43" i="18"/>
  <c r="H42" i="18"/>
  <c r="G42" i="18"/>
  <c r="I42" i="18" s="1"/>
  <c r="E42" i="18"/>
  <c r="F42" i="18" s="1"/>
  <c r="D42" i="18"/>
  <c r="C42" i="18"/>
  <c r="B42" i="18"/>
  <c r="I41" i="18"/>
  <c r="H41" i="18"/>
  <c r="G41" i="18"/>
  <c r="E41" i="18"/>
  <c r="D41" i="18"/>
  <c r="C41" i="18"/>
  <c r="B41" i="18"/>
  <c r="H40" i="18"/>
  <c r="I40" i="18"/>
  <c r="G40" i="18"/>
  <c r="E40" i="18"/>
  <c r="D40" i="18"/>
  <c r="C40" i="18"/>
  <c r="B40" i="18"/>
  <c r="H39" i="18"/>
  <c r="G39" i="18"/>
  <c r="I39" i="18" s="1"/>
  <c r="E39" i="18"/>
  <c r="D39" i="18"/>
  <c r="C39" i="18"/>
  <c r="B39" i="18"/>
  <c r="H38" i="18"/>
  <c r="I38" i="18" s="1"/>
  <c r="G38" i="18"/>
  <c r="E38" i="18"/>
  <c r="D38" i="18"/>
  <c r="F38" i="18" s="1"/>
  <c r="C38" i="18"/>
  <c r="B38" i="18"/>
  <c r="H37" i="18"/>
  <c r="I37" i="18" s="1"/>
  <c r="G37" i="18"/>
  <c r="E37" i="18"/>
  <c r="D37" i="18"/>
  <c r="C37" i="18"/>
  <c r="B37" i="18"/>
  <c r="H36" i="18"/>
  <c r="I36" i="18"/>
  <c r="G36" i="18"/>
  <c r="E36" i="18"/>
  <c r="D36" i="18"/>
  <c r="C36" i="18"/>
  <c r="B36" i="18"/>
  <c r="H35" i="18"/>
  <c r="I35" i="18" s="1"/>
  <c r="G35" i="18"/>
  <c r="E35" i="18"/>
  <c r="D35" i="18"/>
  <c r="C35" i="18"/>
  <c r="B35" i="18"/>
  <c r="H34" i="18"/>
  <c r="I34" i="18" s="1"/>
  <c r="G34" i="18"/>
  <c r="E34" i="18"/>
  <c r="D34" i="18"/>
  <c r="C34" i="18"/>
  <c r="B34" i="18"/>
  <c r="I33" i="18"/>
  <c r="H33" i="18"/>
  <c r="G33" i="18"/>
  <c r="E33" i="18"/>
  <c r="D33" i="18"/>
  <c r="C33" i="18"/>
  <c r="B33" i="18"/>
  <c r="H32" i="18"/>
  <c r="I32" i="18"/>
  <c r="G32" i="18"/>
  <c r="E32" i="18"/>
  <c r="D32" i="18"/>
  <c r="C32" i="18"/>
  <c r="B32" i="18"/>
  <c r="H31" i="18"/>
  <c r="G31" i="18"/>
  <c r="I31" i="18" s="1"/>
  <c r="E31" i="18"/>
  <c r="D31" i="18"/>
  <c r="C31" i="18"/>
  <c r="B31" i="18"/>
  <c r="H30" i="18"/>
  <c r="G30" i="18"/>
  <c r="I30" i="18"/>
  <c r="E30" i="18"/>
  <c r="F30" i="18" s="1"/>
  <c r="D30" i="18"/>
  <c r="C30" i="18"/>
  <c r="B30" i="18"/>
  <c r="H29" i="18"/>
  <c r="G29" i="18"/>
  <c r="I29" i="18"/>
  <c r="E29" i="18"/>
  <c r="D29" i="18"/>
  <c r="C29" i="18"/>
  <c r="B29" i="18"/>
  <c r="H28" i="18"/>
  <c r="G28" i="18"/>
  <c r="I28" i="18" s="1"/>
  <c r="E28" i="18"/>
  <c r="D28" i="18"/>
  <c r="C28" i="18"/>
  <c r="B28" i="18"/>
  <c r="H27" i="18"/>
  <c r="G27" i="18"/>
  <c r="I27" i="18"/>
  <c r="E27" i="18"/>
  <c r="D27" i="18"/>
  <c r="C27" i="18"/>
  <c r="B27" i="18"/>
  <c r="K26" i="18"/>
  <c r="H26" i="18"/>
  <c r="G26" i="18"/>
  <c r="I26" i="18"/>
  <c r="F26" i="18"/>
  <c r="E26" i="18"/>
  <c r="D26" i="18"/>
  <c r="C26" i="18"/>
  <c r="B26" i="18"/>
  <c r="H25" i="18"/>
  <c r="G25" i="18"/>
  <c r="I25" i="18" s="1"/>
  <c r="E25" i="18"/>
  <c r="D25" i="18"/>
  <c r="C25" i="18"/>
  <c r="B25" i="18"/>
  <c r="H24" i="18"/>
  <c r="G24" i="18"/>
  <c r="I24" i="18" s="1"/>
  <c r="E24" i="18"/>
  <c r="D24" i="18"/>
  <c r="C24" i="18"/>
  <c r="B24" i="18"/>
  <c r="H23" i="18"/>
  <c r="I23" i="18" s="1"/>
  <c r="G23" i="18"/>
  <c r="E23" i="18"/>
  <c r="D23" i="18"/>
  <c r="C23" i="18"/>
  <c r="B23" i="18"/>
  <c r="H22" i="18"/>
  <c r="G22" i="18"/>
  <c r="I22" i="18"/>
  <c r="E22" i="18"/>
  <c r="D22" i="18"/>
  <c r="F22" i="18"/>
  <c r="C22" i="18"/>
  <c r="B22" i="18"/>
  <c r="H21" i="18"/>
  <c r="G21" i="18"/>
  <c r="I21" i="18"/>
  <c r="E21" i="18"/>
  <c r="D21" i="18"/>
  <c r="C21" i="18"/>
  <c r="B21" i="18"/>
  <c r="H20" i="18"/>
  <c r="G20" i="18"/>
  <c r="I20" i="18" s="1"/>
  <c r="K20" i="18" s="1"/>
  <c r="F20" i="18"/>
  <c r="E20" i="18"/>
  <c r="D20" i="18"/>
  <c r="C20" i="18"/>
  <c r="B20" i="18"/>
  <c r="H19" i="18"/>
  <c r="G19" i="18"/>
  <c r="I19" i="18"/>
  <c r="E19" i="18"/>
  <c r="D19" i="18"/>
  <c r="C19" i="18"/>
  <c r="B19" i="18"/>
  <c r="H18" i="18"/>
  <c r="G18" i="18"/>
  <c r="I18" i="18"/>
  <c r="E18" i="18"/>
  <c r="D18" i="18"/>
  <c r="C18" i="18"/>
  <c r="B18" i="18"/>
  <c r="H17" i="18"/>
  <c r="G17" i="18"/>
  <c r="I17" i="18" s="1"/>
  <c r="E17" i="18"/>
  <c r="D17" i="18"/>
  <c r="C17" i="18"/>
  <c r="B17" i="18"/>
  <c r="H16" i="18"/>
  <c r="G16" i="18"/>
  <c r="I16" i="18" s="1"/>
  <c r="E16" i="18"/>
  <c r="D16" i="18"/>
  <c r="C16" i="18"/>
  <c r="B16" i="18"/>
  <c r="K15" i="18"/>
  <c r="H15" i="18"/>
  <c r="G15" i="18"/>
  <c r="I15" i="18" s="1"/>
  <c r="F15" i="18"/>
  <c r="E15" i="18"/>
  <c r="D15" i="18"/>
  <c r="C15" i="18"/>
  <c r="B15" i="18"/>
  <c r="H14" i="18"/>
  <c r="G14" i="18"/>
  <c r="I14" i="18"/>
  <c r="E14" i="18"/>
  <c r="D14" i="18"/>
  <c r="C14" i="18"/>
  <c r="B14" i="18"/>
  <c r="H13" i="18"/>
  <c r="G13" i="18"/>
  <c r="I13" i="18" s="1"/>
  <c r="E13" i="18"/>
  <c r="D13" i="18"/>
  <c r="C13" i="18"/>
  <c r="B13" i="18"/>
  <c r="H12" i="18"/>
  <c r="G12" i="18"/>
  <c r="I12" i="18" s="1"/>
  <c r="E12" i="18"/>
  <c r="D12" i="18"/>
  <c r="C12" i="18"/>
  <c r="B12" i="18"/>
  <c r="I11" i="18"/>
  <c r="H11" i="18"/>
  <c r="G11" i="18"/>
  <c r="E11" i="18"/>
  <c r="D11" i="18"/>
  <c r="C11" i="18"/>
  <c r="B11" i="18"/>
  <c r="K107" i="20"/>
  <c r="H107" i="20"/>
  <c r="G107" i="20"/>
  <c r="I107" i="20"/>
  <c r="F107" i="20"/>
  <c r="E107" i="20"/>
  <c r="D107" i="20"/>
  <c r="C107" i="20"/>
  <c r="B107" i="20"/>
  <c r="H106" i="20"/>
  <c r="G106" i="20"/>
  <c r="I106" i="20"/>
  <c r="E106" i="20"/>
  <c r="D106" i="20"/>
  <c r="K106" i="20" s="1"/>
  <c r="C106" i="20"/>
  <c r="B106" i="20"/>
  <c r="I105" i="20"/>
  <c r="H105" i="20"/>
  <c r="G105" i="20"/>
  <c r="E105" i="20"/>
  <c r="D105" i="20"/>
  <c r="K105" i="20" s="1"/>
  <c r="C105" i="20"/>
  <c r="B105" i="20"/>
  <c r="K104" i="20"/>
  <c r="H104" i="20"/>
  <c r="G104" i="20"/>
  <c r="I104" i="20" s="1"/>
  <c r="F104" i="20"/>
  <c r="E104" i="20"/>
  <c r="D104" i="20"/>
  <c r="C104" i="20"/>
  <c r="B104" i="20"/>
  <c r="H103" i="20"/>
  <c r="G103" i="20"/>
  <c r="I103" i="20"/>
  <c r="E103" i="20"/>
  <c r="D103" i="20"/>
  <c r="K103" i="20" s="1"/>
  <c r="C103" i="20"/>
  <c r="B103" i="20"/>
  <c r="H102" i="20"/>
  <c r="G102" i="20"/>
  <c r="I102" i="20"/>
  <c r="E102" i="20"/>
  <c r="D102" i="20"/>
  <c r="C102" i="20"/>
  <c r="B102" i="20"/>
  <c r="H101" i="20"/>
  <c r="G101" i="20"/>
  <c r="I101" i="20" s="1"/>
  <c r="E101" i="20"/>
  <c r="D101" i="20"/>
  <c r="C101" i="20"/>
  <c r="B101" i="20"/>
  <c r="I100" i="20"/>
  <c r="H100" i="20"/>
  <c r="G100" i="20"/>
  <c r="F100" i="20"/>
  <c r="K100" i="20"/>
  <c r="E100" i="20"/>
  <c r="D100" i="20"/>
  <c r="C100" i="20"/>
  <c r="B100" i="20"/>
  <c r="H99" i="20"/>
  <c r="G99" i="20"/>
  <c r="E99" i="20"/>
  <c r="F99" i="20" s="1"/>
  <c r="D99" i="20"/>
  <c r="C99" i="20"/>
  <c r="B99" i="20"/>
  <c r="H98" i="20"/>
  <c r="I98" i="20" s="1"/>
  <c r="G98" i="20"/>
  <c r="E98" i="20"/>
  <c r="D98" i="20"/>
  <c r="K98" i="20" s="1"/>
  <c r="C98" i="20"/>
  <c r="B98" i="20"/>
  <c r="I97" i="20"/>
  <c r="H97" i="20"/>
  <c r="G97" i="20"/>
  <c r="E97" i="20"/>
  <c r="D97" i="20"/>
  <c r="C97" i="20"/>
  <c r="B97" i="20"/>
  <c r="I96" i="20"/>
  <c r="H96" i="20"/>
  <c r="G96" i="20"/>
  <c r="E96" i="20"/>
  <c r="K96" i="20" s="1"/>
  <c r="D96" i="20"/>
  <c r="C96" i="20"/>
  <c r="B96" i="20"/>
  <c r="H95" i="20"/>
  <c r="G95" i="20"/>
  <c r="E95" i="20"/>
  <c r="D95" i="20"/>
  <c r="F95" i="20" s="1"/>
  <c r="C95" i="20"/>
  <c r="B95" i="20"/>
  <c r="H94" i="20"/>
  <c r="G94" i="20"/>
  <c r="I94" i="20" s="1"/>
  <c r="E94" i="20"/>
  <c r="D94" i="20"/>
  <c r="C94" i="20"/>
  <c r="B94" i="20"/>
  <c r="H93" i="20"/>
  <c r="G93" i="20"/>
  <c r="I93" i="20" s="1"/>
  <c r="E93" i="20"/>
  <c r="D93" i="20"/>
  <c r="C93" i="20"/>
  <c r="B93" i="20"/>
  <c r="H92" i="20"/>
  <c r="G92" i="20"/>
  <c r="I92" i="20" s="1"/>
  <c r="E92" i="20"/>
  <c r="D92" i="20"/>
  <c r="K92" i="20" s="1"/>
  <c r="C92" i="20"/>
  <c r="B92" i="20"/>
  <c r="H91" i="20"/>
  <c r="G91" i="20"/>
  <c r="F91" i="20"/>
  <c r="E91" i="20"/>
  <c r="D91" i="20"/>
  <c r="C91" i="20"/>
  <c r="B91" i="20"/>
  <c r="H90" i="20"/>
  <c r="G90" i="20"/>
  <c r="I90" i="20"/>
  <c r="E90" i="20"/>
  <c r="D90" i="20"/>
  <c r="C90" i="20"/>
  <c r="B90" i="20"/>
  <c r="I89" i="20"/>
  <c r="H89" i="20"/>
  <c r="G89" i="20"/>
  <c r="E89" i="20"/>
  <c r="D89" i="20"/>
  <c r="C89" i="20"/>
  <c r="B89" i="20"/>
  <c r="H88" i="20"/>
  <c r="I88" i="20" s="1"/>
  <c r="G88" i="20"/>
  <c r="E88" i="20"/>
  <c r="F88" i="20" s="1"/>
  <c r="D88" i="20"/>
  <c r="C88" i="20"/>
  <c r="B88" i="20"/>
  <c r="H87" i="20"/>
  <c r="G87" i="20"/>
  <c r="E87" i="20"/>
  <c r="D87" i="20"/>
  <c r="F87" i="20" s="1"/>
  <c r="C87" i="20"/>
  <c r="B87" i="20"/>
  <c r="H86" i="20"/>
  <c r="G86" i="20"/>
  <c r="I86" i="20" s="1"/>
  <c r="E86" i="20"/>
  <c r="D86" i="20"/>
  <c r="C86" i="20"/>
  <c r="B86" i="20"/>
  <c r="H85" i="20"/>
  <c r="G85" i="20"/>
  <c r="I85" i="20" s="1"/>
  <c r="E85" i="20"/>
  <c r="D85" i="20"/>
  <c r="C85" i="20"/>
  <c r="B85" i="20"/>
  <c r="H84" i="20"/>
  <c r="G84" i="20"/>
  <c r="I84" i="20" s="1"/>
  <c r="F84" i="20"/>
  <c r="E84" i="20"/>
  <c r="D84" i="20"/>
  <c r="C84" i="20"/>
  <c r="B84" i="20"/>
  <c r="H83" i="20"/>
  <c r="G83" i="20"/>
  <c r="F83" i="20"/>
  <c r="E83" i="20"/>
  <c r="D83" i="20"/>
  <c r="C83" i="20"/>
  <c r="B83" i="20"/>
  <c r="H82" i="20"/>
  <c r="G82" i="20"/>
  <c r="I82" i="20"/>
  <c r="E82" i="20"/>
  <c r="D82" i="20"/>
  <c r="C82" i="20"/>
  <c r="B82" i="20"/>
  <c r="I81" i="20"/>
  <c r="H81" i="20"/>
  <c r="G81" i="20"/>
  <c r="E81" i="20"/>
  <c r="D81" i="20"/>
  <c r="C81" i="20"/>
  <c r="B81" i="20"/>
  <c r="H80" i="20"/>
  <c r="I80" i="20" s="1"/>
  <c r="G80" i="20"/>
  <c r="E80" i="20"/>
  <c r="F80" i="20" s="1"/>
  <c r="D80" i="20"/>
  <c r="C80" i="20"/>
  <c r="B80" i="20"/>
  <c r="H79" i="20"/>
  <c r="G79" i="20"/>
  <c r="E79" i="20"/>
  <c r="D79" i="20"/>
  <c r="F79" i="20" s="1"/>
  <c r="C79" i="20"/>
  <c r="B79" i="20"/>
  <c r="H78" i="20"/>
  <c r="G78" i="20"/>
  <c r="I78" i="20" s="1"/>
  <c r="E78" i="20"/>
  <c r="D78" i="20"/>
  <c r="C78" i="20"/>
  <c r="B78" i="20"/>
  <c r="H77" i="20"/>
  <c r="G77" i="20"/>
  <c r="I77" i="20" s="1"/>
  <c r="E77" i="20"/>
  <c r="D77" i="20"/>
  <c r="C77" i="20"/>
  <c r="B77" i="20"/>
  <c r="H76" i="20"/>
  <c r="G76" i="20"/>
  <c r="I76" i="20" s="1"/>
  <c r="E76" i="20"/>
  <c r="D76" i="20"/>
  <c r="F76" i="20" s="1"/>
  <c r="C76" i="20"/>
  <c r="B76" i="20"/>
  <c r="H75" i="20"/>
  <c r="G75" i="20"/>
  <c r="E75" i="20"/>
  <c r="D75" i="20"/>
  <c r="F75" i="20" s="1"/>
  <c r="C75" i="20"/>
  <c r="B75" i="20"/>
  <c r="H74" i="20"/>
  <c r="G74" i="20"/>
  <c r="I74" i="20"/>
  <c r="E74" i="20"/>
  <c r="D74" i="20"/>
  <c r="C74" i="20"/>
  <c r="B74" i="20"/>
  <c r="H73" i="20"/>
  <c r="G73" i="20"/>
  <c r="I73" i="20" s="1"/>
  <c r="E73" i="20"/>
  <c r="D73" i="20"/>
  <c r="C73" i="20"/>
  <c r="B73" i="20"/>
  <c r="I72" i="20"/>
  <c r="H72" i="20"/>
  <c r="G72" i="20"/>
  <c r="F72" i="20"/>
  <c r="K72" i="20"/>
  <c r="E72" i="20"/>
  <c r="D72" i="20"/>
  <c r="C72" i="20"/>
  <c r="B72" i="20"/>
  <c r="H71" i="20"/>
  <c r="G71" i="20"/>
  <c r="E71" i="20"/>
  <c r="F71" i="20" s="1"/>
  <c r="D71" i="20"/>
  <c r="C71" i="20"/>
  <c r="B71" i="20"/>
  <c r="H70" i="20"/>
  <c r="G70" i="20"/>
  <c r="I70" i="20"/>
  <c r="E70" i="20"/>
  <c r="D70" i="20"/>
  <c r="K70" i="20" s="1"/>
  <c r="C70" i="20"/>
  <c r="B70" i="20"/>
  <c r="I69" i="20"/>
  <c r="H69" i="20"/>
  <c r="G69" i="20"/>
  <c r="E69" i="20"/>
  <c r="D69" i="20"/>
  <c r="K69" i="20" s="1"/>
  <c r="C69" i="20"/>
  <c r="B69" i="20"/>
  <c r="I68" i="20"/>
  <c r="H68" i="20"/>
  <c r="G68" i="20"/>
  <c r="F68" i="20"/>
  <c r="K68" i="20"/>
  <c r="E68" i="20"/>
  <c r="D68" i="20"/>
  <c r="C68" i="20"/>
  <c r="B68" i="20"/>
  <c r="H67" i="20"/>
  <c r="G67" i="20"/>
  <c r="E67" i="20"/>
  <c r="F67" i="20" s="1"/>
  <c r="D67" i="20"/>
  <c r="C67" i="20"/>
  <c r="B67" i="20"/>
  <c r="H66" i="20"/>
  <c r="I66" i="20" s="1"/>
  <c r="G66" i="20"/>
  <c r="E66" i="20"/>
  <c r="D66" i="20"/>
  <c r="C66" i="20"/>
  <c r="B66" i="20"/>
  <c r="H65" i="20"/>
  <c r="I65" i="20" s="1"/>
  <c r="G65" i="20"/>
  <c r="E65" i="20"/>
  <c r="D65" i="20"/>
  <c r="C65" i="20"/>
  <c r="B65" i="20"/>
  <c r="H64" i="20"/>
  <c r="G64" i="20"/>
  <c r="I64" i="20" s="1"/>
  <c r="E64" i="20"/>
  <c r="D64" i="20"/>
  <c r="F64" i="20" s="1"/>
  <c r="C64" i="20"/>
  <c r="B64" i="20"/>
  <c r="H63" i="20"/>
  <c r="G63" i="20"/>
  <c r="E63" i="20"/>
  <c r="D63" i="20"/>
  <c r="F63" i="20" s="1"/>
  <c r="C63" i="20"/>
  <c r="B63" i="20"/>
  <c r="H62" i="20"/>
  <c r="G62" i="20"/>
  <c r="I62" i="20"/>
  <c r="E62" i="20"/>
  <c r="D62" i="20"/>
  <c r="C62" i="20"/>
  <c r="B62" i="20"/>
  <c r="H61" i="20"/>
  <c r="G61" i="20"/>
  <c r="I61" i="20" s="1"/>
  <c r="E61" i="20"/>
  <c r="D61" i="20"/>
  <c r="C61" i="20"/>
  <c r="B61" i="20"/>
  <c r="K60" i="20"/>
  <c r="H60" i="20"/>
  <c r="G60" i="20"/>
  <c r="I60" i="20" s="1"/>
  <c r="F60" i="20"/>
  <c r="E60" i="20"/>
  <c r="D60" i="20"/>
  <c r="C60" i="20"/>
  <c r="B60" i="20"/>
  <c r="H59" i="20"/>
  <c r="G59" i="20"/>
  <c r="E59" i="20"/>
  <c r="F59" i="20" s="1"/>
  <c r="D59" i="20"/>
  <c r="C59" i="20"/>
  <c r="B59" i="20"/>
  <c r="H58" i="20"/>
  <c r="I58" i="20" s="1"/>
  <c r="G58" i="20"/>
  <c r="E58" i="20"/>
  <c r="D58" i="20"/>
  <c r="C58" i="20"/>
  <c r="B58" i="20"/>
  <c r="H57" i="20"/>
  <c r="I57" i="20" s="1"/>
  <c r="G57" i="20"/>
  <c r="E57" i="20"/>
  <c r="D57" i="20"/>
  <c r="C57" i="20"/>
  <c r="B57" i="20"/>
  <c r="H56" i="20"/>
  <c r="G56" i="20"/>
  <c r="I56" i="20" s="1"/>
  <c r="E56" i="20"/>
  <c r="D56" i="20"/>
  <c r="F56" i="20" s="1"/>
  <c r="C56" i="20"/>
  <c r="B56" i="20"/>
  <c r="H55" i="20"/>
  <c r="G55" i="20"/>
  <c r="E55" i="20"/>
  <c r="D55" i="20"/>
  <c r="F55" i="20" s="1"/>
  <c r="C55" i="20"/>
  <c r="B55" i="20"/>
  <c r="H54" i="20"/>
  <c r="G54" i="20"/>
  <c r="I54" i="20"/>
  <c r="E54" i="20"/>
  <c r="D54" i="20"/>
  <c r="C54" i="20"/>
  <c r="B54" i="20"/>
  <c r="H53" i="20"/>
  <c r="G53" i="20"/>
  <c r="I53" i="20" s="1"/>
  <c r="E53" i="20"/>
  <c r="D53" i="20"/>
  <c r="C53" i="20"/>
  <c r="B53" i="20"/>
  <c r="I52" i="20"/>
  <c r="H52" i="20"/>
  <c r="G52" i="20"/>
  <c r="F52" i="20"/>
  <c r="K52" i="20"/>
  <c r="E52" i="20"/>
  <c r="D52" i="20"/>
  <c r="C52" i="20"/>
  <c r="B52" i="20"/>
  <c r="H51" i="20"/>
  <c r="G51" i="20"/>
  <c r="K51" i="20"/>
  <c r="F51" i="20"/>
  <c r="E51" i="20"/>
  <c r="D51" i="20"/>
  <c r="C51" i="20"/>
  <c r="B51" i="20"/>
  <c r="H50" i="20"/>
  <c r="G50" i="20"/>
  <c r="I50" i="20"/>
  <c r="E50" i="20"/>
  <c r="D50" i="20"/>
  <c r="C50" i="20"/>
  <c r="B50" i="20"/>
  <c r="I49" i="20"/>
  <c r="H49" i="20"/>
  <c r="G49" i="20"/>
  <c r="E49" i="20"/>
  <c r="D49" i="20"/>
  <c r="C49" i="20"/>
  <c r="B49" i="20"/>
  <c r="I48" i="20"/>
  <c r="H48" i="20"/>
  <c r="G48" i="20"/>
  <c r="E48" i="20"/>
  <c r="K48" i="20" s="1"/>
  <c r="D48" i="20"/>
  <c r="C48" i="20"/>
  <c r="B48" i="20"/>
  <c r="H47" i="20"/>
  <c r="G47" i="20"/>
  <c r="E47" i="20"/>
  <c r="D47" i="20"/>
  <c r="F47" i="20" s="1"/>
  <c r="C47" i="20"/>
  <c r="B47" i="20"/>
  <c r="H46" i="20"/>
  <c r="G46" i="20"/>
  <c r="I46" i="20" s="1"/>
  <c r="E46" i="20"/>
  <c r="D46" i="20"/>
  <c r="C46" i="20"/>
  <c r="B46" i="20"/>
  <c r="H45" i="20"/>
  <c r="G45" i="20"/>
  <c r="I45" i="20" s="1"/>
  <c r="E45" i="20"/>
  <c r="D45" i="20"/>
  <c r="C45" i="20"/>
  <c r="B45" i="20"/>
  <c r="H44" i="20"/>
  <c r="G44" i="20"/>
  <c r="I44" i="20" s="1"/>
  <c r="F44" i="20"/>
  <c r="E44" i="20"/>
  <c r="D44" i="20"/>
  <c r="K44" i="20" s="1"/>
  <c r="C44" i="20"/>
  <c r="B44" i="20"/>
  <c r="H43" i="20"/>
  <c r="G43" i="20"/>
  <c r="K43" i="20"/>
  <c r="E43" i="20"/>
  <c r="D43" i="20"/>
  <c r="F43" i="20" s="1"/>
  <c r="C43" i="20"/>
  <c r="B43" i="20"/>
  <c r="H42" i="20"/>
  <c r="G42" i="20"/>
  <c r="I42" i="20"/>
  <c r="E42" i="20"/>
  <c r="D42" i="20"/>
  <c r="C42" i="20"/>
  <c r="B42" i="20"/>
  <c r="H41" i="20"/>
  <c r="G41" i="20"/>
  <c r="I41" i="20" s="1"/>
  <c r="E41" i="20"/>
  <c r="K41" i="20" s="1"/>
  <c r="D41" i="20"/>
  <c r="C41" i="20"/>
  <c r="B41" i="20"/>
  <c r="H40" i="20"/>
  <c r="G40" i="20"/>
  <c r="I40" i="20" s="1"/>
  <c r="F40" i="20"/>
  <c r="E40" i="20"/>
  <c r="D40" i="20"/>
  <c r="C40" i="20"/>
  <c r="B40" i="20"/>
  <c r="H39" i="20"/>
  <c r="G39" i="20"/>
  <c r="F39" i="20"/>
  <c r="E39" i="20"/>
  <c r="D39" i="20"/>
  <c r="C39" i="20"/>
  <c r="B39" i="20"/>
  <c r="H38" i="20"/>
  <c r="G38" i="20"/>
  <c r="I38" i="20"/>
  <c r="E38" i="20"/>
  <c r="D38" i="20"/>
  <c r="C38" i="20"/>
  <c r="B38" i="20"/>
  <c r="I37" i="20"/>
  <c r="H37" i="20"/>
  <c r="G37" i="20"/>
  <c r="E37" i="20"/>
  <c r="D37" i="20"/>
  <c r="C37" i="20"/>
  <c r="B37" i="20"/>
  <c r="H36" i="20"/>
  <c r="I36" i="20" s="1"/>
  <c r="G36" i="20"/>
  <c r="E36" i="20"/>
  <c r="F36" i="20" s="1"/>
  <c r="D36" i="20"/>
  <c r="C36" i="20"/>
  <c r="B36" i="20"/>
  <c r="H35" i="20"/>
  <c r="G35" i="20"/>
  <c r="E35" i="20"/>
  <c r="D35" i="20"/>
  <c r="F35" i="20" s="1"/>
  <c r="C35" i="20"/>
  <c r="B35" i="20"/>
  <c r="H34" i="20"/>
  <c r="G34" i="20"/>
  <c r="I34" i="20" s="1"/>
  <c r="E34" i="20"/>
  <c r="D34" i="20"/>
  <c r="C34" i="20"/>
  <c r="B34" i="20"/>
  <c r="H33" i="20"/>
  <c r="G33" i="20"/>
  <c r="I33" i="20" s="1"/>
  <c r="E33" i="20"/>
  <c r="D33" i="20"/>
  <c r="C33" i="20"/>
  <c r="B33" i="20"/>
  <c r="H32" i="20"/>
  <c r="G32" i="20"/>
  <c r="I32" i="20" s="1"/>
  <c r="F32" i="20"/>
  <c r="E32" i="20"/>
  <c r="D32" i="20"/>
  <c r="C32" i="20"/>
  <c r="B32" i="20"/>
  <c r="H31" i="20"/>
  <c r="G31" i="20"/>
  <c r="F31" i="20"/>
  <c r="E31" i="20"/>
  <c r="D31" i="20"/>
  <c r="C31" i="20"/>
  <c r="B31" i="20"/>
  <c r="H30" i="20"/>
  <c r="G30" i="20"/>
  <c r="I30" i="20"/>
  <c r="E30" i="20"/>
  <c r="K30" i="20" s="1"/>
  <c r="D30" i="20"/>
  <c r="C30" i="20"/>
  <c r="B30" i="20"/>
  <c r="H29" i="20"/>
  <c r="G29" i="20"/>
  <c r="I29" i="20" s="1"/>
  <c r="E29" i="20"/>
  <c r="D29" i="20"/>
  <c r="C29" i="20"/>
  <c r="B29" i="20"/>
  <c r="I28" i="20"/>
  <c r="H28" i="20"/>
  <c r="G28" i="20"/>
  <c r="F28" i="20"/>
  <c r="K28" i="20"/>
  <c r="E28" i="20"/>
  <c r="D28" i="20"/>
  <c r="C28" i="20"/>
  <c r="B28" i="20"/>
  <c r="H27" i="20"/>
  <c r="G27" i="20"/>
  <c r="K27" i="20"/>
  <c r="F27" i="20"/>
  <c r="E27" i="20"/>
  <c r="D27" i="20"/>
  <c r="C27" i="20"/>
  <c r="B27" i="20"/>
  <c r="H26" i="20"/>
  <c r="G26" i="20"/>
  <c r="I26" i="20"/>
  <c r="E26" i="20"/>
  <c r="K26" i="20" s="1"/>
  <c r="D26" i="20"/>
  <c r="C26" i="20"/>
  <c r="B26" i="20"/>
  <c r="H25" i="20"/>
  <c r="G25" i="20"/>
  <c r="I25" i="20" s="1"/>
  <c r="E25" i="20"/>
  <c r="D25" i="20"/>
  <c r="C25" i="20"/>
  <c r="B25" i="20"/>
  <c r="I24" i="20"/>
  <c r="H24" i="20"/>
  <c r="G24" i="20"/>
  <c r="F24" i="20"/>
  <c r="K24" i="20"/>
  <c r="E24" i="20"/>
  <c r="D24" i="20"/>
  <c r="C24" i="20"/>
  <c r="B24" i="20"/>
  <c r="H23" i="20"/>
  <c r="G23" i="20"/>
  <c r="E23" i="20"/>
  <c r="F23" i="20" s="1"/>
  <c r="D23" i="20"/>
  <c r="C23" i="20"/>
  <c r="B23" i="20"/>
  <c r="H22" i="20"/>
  <c r="I22" i="20" s="1"/>
  <c r="G22" i="20"/>
  <c r="E22" i="20"/>
  <c r="D22" i="20"/>
  <c r="C22" i="20"/>
  <c r="B22" i="20"/>
  <c r="H21" i="20"/>
  <c r="I21" i="20" s="1"/>
  <c r="G21" i="20"/>
  <c r="E21" i="20"/>
  <c r="D21" i="20"/>
  <c r="C21" i="20"/>
  <c r="B21" i="20"/>
  <c r="H20" i="20"/>
  <c r="G20" i="20"/>
  <c r="I20" i="20" s="1"/>
  <c r="E20" i="20"/>
  <c r="D20" i="20"/>
  <c r="F20" i="20" s="1"/>
  <c r="C20" i="20"/>
  <c r="B20" i="20"/>
  <c r="H19" i="20"/>
  <c r="G19" i="20"/>
  <c r="E19" i="20"/>
  <c r="D19" i="20"/>
  <c r="F19" i="20" s="1"/>
  <c r="C19" i="20"/>
  <c r="B19" i="20"/>
  <c r="H18" i="20"/>
  <c r="G18" i="20"/>
  <c r="I18" i="20"/>
  <c r="E18" i="20"/>
  <c r="D18" i="20"/>
  <c r="C18" i="20"/>
  <c r="B18" i="20"/>
  <c r="H17" i="20"/>
  <c r="G17" i="20"/>
  <c r="I17" i="20" s="1"/>
  <c r="E17" i="20"/>
  <c r="D17" i="20"/>
  <c r="C17" i="20"/>
  <c r="B17" i="20"/>
  <c r="I16" i="20"/>
  <c r="H16" i="20"/>
  <c r="G16" i="20"/>
  <c r="F16" i="20"/>
  <c r="K16" i="20"/>
  <c r="E16" i="20"/>
  <c r="D16" i="20"/>
  <c r="C16" i="20"/>
  <c r="B16" i="20"/>
  <c r="H15" i="20"/>
  <c r="G15" i="20"/>
  <c r="I15" i="20"/>
  <c r="E15" i="20"/>
  <c r="D15" i="20"/>
  <c r="K15" i="20" s="1"/>
  <c r="C15" i="20"/>
  <c r="B15" i="20"/>
  <c r="H14" i="20"/>
  <c r="G14" i="20"/>
  <c r="I14" i="20"/>
  <c r="E14" i="20"/>
  <c r="D14" i="20"/>
  <c r="C14" i="20"/>
  <c r="B14" i="20"/>
  <c r="H13" i="20"/>
  <c r="G13" i="20"/>
  <c r="I13" i="20" s="1"/>
  <c r="E13" i="20"/>
  <c r="D13" i="20"/>
  <c r="C13" i="20"/>
  <c r="B13" i="20"/>
  <c r="I12" i="20"/>
  <c r="H12" i="20"/>
  <c r="G12" i="20"/>
  <c r="F12" i="20"/>
  <c r="K12" i="20"/>
  <c r="E12" i="20"/>
  <c r="D12" i="20"/>
  <c r="C12" i="20"/>
  <c r="B12" i="20"/>
  <c r="H11" i="20"/>
  <c r="G11" i="20"/>
  <c r="E11" i="20"/>
  <c r="F11" i="20" s="1"/>
  <c r="D11" i="20"/>
  <c r="C11" i="20"/>
  <c r="B11" i="20"/>
  <c r="I107" i="22"/>
  <c r="H107" i="22"/>
  <c r="G107" i="22"/>
  <c r="E107" i="22"/>
  <c r="D107" i="22"/>
  <c r="K107" i="22" s="1"/>
  <c r="C107" i="22"/>
  <c r="B107" i="22"/>
  <c r="K106" i="22"/>
  <c r="H106" i="22"/>
  <c r="G106" i="22"/>
  <c r="I106" i="22" s="1"/>
  <c r="F106" i="22"/>
  <c r="E106" i="22"/>
  <c r="D106" i="22"/>
  <c r="C106" i="22"/>
  <c r="B106" i="22"/>
  <c r="H105" i="22"/>
  <c r="G105" i="22"/>
  <c r="I105" i="22"/>
  <c r="E105" i="22"/>
  <c r="D105" i="22"/>
  <c r="K105" i="22" s="1"/>
  <c r="C105" i="22"/>
  <c r="B105" i="22"/>
  <c r="H104" i="22"/>
  <c r="G104" i="22"/>
  <c r="I104" i="22"/>
  <c r="E104" i="22"/>
  <c r="D104" i="22"/>
  <c r="K104" i="22"/>
  <c r="C104" i="22"/>
  <c r="B104" i="22"/>
  <c r="H103" i="22"/>
  <c r="G103" i="22"/>
  <c r="I103" i="22" s="1"/>
  <c r="E103" i="22"/>
  <c r="D103" i="22"/>
  <c r="K103" i="22"/>
  <c r="C103" i="22"/>
  <c r="B103" i="22"/>
  <c r="H102" i="22"/>
  <c r="G102" i="22"/>
  <c r="I102" i="22" s="1"/>
  <c r="E102" i="22"/>
  <c r="D102" i="22"/>
  <c r="C102" i="22"/>
  <c r="B102" i="22"/>
  <c r="H101" i="22"/>
  <c r="G101" i="22"/>
  <c r="I101" i="22"/>
  <c r="E101" i="22"/>
  <c r="D101" i="22"/>
  <c r="F101" i="22" s="1"/>
  <c r="K101" i="22" s="1"/>
  <c r="C101" i="22"/>
  <c r="B101" i="22"/>
  <c r="H100" i="22"/>
  <c r="G100" i="22"/>
  <c r="I100" i="22"/>
  <c r="E100" i="22"/>
  <c r="D100" i="22"/>
  <c r="C100" i="22"/>
  <c r="B100" i="22"/>
  <c r="H99" i="22"/>
  <c r="G99" i="22"/>
  <c r="I99" i="22" s="1"/>
  <c r="E99" i="22"/>
  <c r="D99" i="22"/>
  <c r="C99" i="22"/>
  <c r="B99" i="22"/>
  <c r="K98" i="22"/>
  <c r="H98" i="22"/>
  <c r="G98" i="22"/>
  <c r="I98" i="22" s="1"/>
  <c r="F98" i="22"/>
  <c r="E98" i="22"/>
  <c r="D98" i="22"/>
  <c r="C98" i="22"/>
  <c r="B98" i="22"/>
  <c r="H97" i="22"/>
  <c r="G97" i="22"/>
  <c r="I97" i="22"/>
  <c r="E97" i="22"/>
  <c r="D97" i="22"/>
  <c r="F97" i="22" s="1"/>
  <c r="K97" i="22" s="1"/>
  <c r="C97" i="22"/>
  <c r="B97" i="22"/>
  <c r="H96" i="22"/>
  <c r="G96" i="22"/>
  <c r="I96" i="22"/>
  <c r="E96" i="22"/>
  <c r="D96" i="22"/>
  <c r="K96" i="22"/>
  <c r="C96" i="22"/>
  <c r="B96" i="22"/>
  <c r="H95" i="22"/>
  <c r="G95" i="22"/>
  <c r="I95" i="22" s="1"/>
  <c r="E95" i="22"/>
  <c r="D95" i="22"/>
  <c r="C95" i="22"/>
  <c r="B95" i="22"/>
  <c r="H94" i="22"/>
  <c r="G94" i="22"/>
  <c r="I94" i="22" s="1"/>
  <c r="E94" i="22"/>
  <c r="D94" i="22"/>
  <c r="C94" i="22"/>
  <c r="B94" i="22"/>
  <c r="H93" i="22"/>
  <c r="I93" i="22" s="1"/>
  <c r="G93" i="22"/>
  <c r="F93" i="22"/>
  <c r="E93" i="22"/>
  <c r="D93" i="22"/>
  <c r="C93" i="22"/>
  <c r="B93" i="22"/>
  <c r="H92" i="22"/>
  <c r="G92" i="22"/>
  <c r="I92" i="22"/>
  <c r="E92" i="22"/>
  <c r="K92" i="22" s="1"/>
  <c r="D92" i="22"/>
  <c r="C92" i="22"/>
  <c r="B92" i="22"/>
  <c r="H91" i="22"/>
  <c r="G91" i="22"/>
  <c r="I91" i="22" s="1"/>
  <c r="E91" i="22"/>
  <c r="D91" i="22"/>
  <c r="C91" i="22"/>
  <c r="B91" i="22"/>
  <c r="I90" i="22"/>
  <c r="H90" i="22"/>
  <c r="G90" i="22"/>
  <c r="E90" i="22"/>
  <c r="D90" i="22"/>
  <c r="C90" i="22"/>
  <c r="B90" i="22"/>
  <c r="H89" i="22"/>
  <c r="G89" i="22"/>
  <c r="I89" i="22" s="1"/>
  <c r="E89" i="22"/>
  <c r="D89" i="22"/>
  <c r="C89" i="22"/>
  <c r="B89" i="22"/>
  <c r="H88" i="22"/>
  <c r="I88" i="22" s="1"/>
  <c r="G88" i="22"/>
  <c r="E88" i="22"/>
  <c r="D88" i="22"/>
  <c r="C88" i="22"/>
  <c r="B88" i="22"/>
  <c r="H87" i="22"/>
  <c r="I87" i="22"/>
  <c r="G87" i="22"/>
  <c r="E87" i="22"/>
  <c r="D87" i="22"/>
  <c r="C87" i="22"/>
  <c r="B87" i="22"/>
  <c r="H86" i="22"/>
  <c r="G86" i="22"/>
  <c r="I86" i="22" s="1"/>
  <c r="E86" i="22"/>
  <c r="D86" i="22"/>
  <c r="C86" i="22"/>
  <c r="B86" i="22"/>
  <c r="H85" i="22"/>
  <c r="G85" i="22"/>
  <c r="I85" i="22"/>
  <c r="E85" i="22"/>
  <c r="D85" i="22"/>
  <c r="F85" i="22" s="1"/>
  <c r="K85" i="22" s="1"/>
  <c r="C85" i="22"/>
  <c r="B85" i="22"/>
  <c r="H84" i="22"/>
  <c r="G84" i="22"/>
  <c r="I84" i="22"/>
  <c r="E84" i="22"/>
  <c r="D84" i="22"/>
  <c r="C84" i="22"/>
  <c r="B84" i="22"/>
  <c r="H83" i="22"/>
  <c r="G83" i="22"/>
  <c r="I83" i="22" s="1"/>
  <c r="E83" i="22"/>
  <c r="D83" i="22"/>
  <c r="C83" i="22"/>
  <c r="B83" i="22"/>
  <c r="I82" i="22"/>
  <c r="H82" i="22"/>
  <c r="G82" i="22"/>
  <c r="E82" i="22"/>
  <c r="D82" i="22"/>
  <c r="C82" i="22"/>
  <c r="B82" i="22"/>
  <c r="H81" i="22"/>
  <c r="G81" i="22"/>
  <c r="I81" i="22" s="1"/>
  <c r="E81" i="22"/>
  <c r="D81" i="22"/>
  <c r="C81" i="22"/>
  <c r="B81" i="22"/>
  <c r="H80" i="22"/>
  <c r="I80" i="22" s="1"/>
  <c r="G80" i="22"/>
  <c r="E80" i="22"/>
  <c r="D80" i="22"/>
  <c r="C80" i="22"/>
  <c r="B80" i="22"/>
  <c r="H79" i="22"/>
  <c r="I79" i="22"/>
  <c r="G79" i="22"/>
  <c r="E79" i="22"/>
  <c r="D79" i="22"/>
  <c r="C79" i="22"/>
  <c r="B79" i="22"/>
  <c r="H78" i="22"/>
  <c r="G78" i="22"/>
  <c r="I78" i="22" s="1"/>
  <c r="E78" i="22"/>
  <c r="D78" i="22"/>
  <c r="C78" i="22"/>
  <c r="B78" i="22"/>
  <c r="H77" i="22"/>
  <c r="G77" i="22"/>
  <c r="I77" i="22"/>
  <c r="E77" i="22"/>
  <c r="D77" i="22"/>
  <c r="K77" i="22" s="1"/>
  <c r="C77" i="22"/>
  <c r="B77" i="22"/>
  <c r="H76" i="22"/>
  <c r="G76" i="22"/>
  <c r="I76" i="22"/>
  <c r="E76" i="22"/>
  <c r="D76" i="22"/>
  <c r="C76" i="22"/>
  <c r="B76" i="22"/>
  <c r="H75" i="22"/>
  <c r="G75" i="22"/>
  <c r="I75" i="22" s="1"/>
  <c r="E75" i="22"/>
  <c r="D75" i="22"/>
  <c r="C75" i="22"/>
  <c r="B75" i="22"/>
  <c r="I74" i="22"/>
  <c r="H74" i="22"/>
  <c r="G74" i="22"/>
  <c r="E74" i="22"/>
  <c r="D74" i="22"/>
  <c r="C74" i="22"/>
  <c r="B74" i="22"/>
  <c r="H73" i="22"/>
  <c r="G73" i="22"/>
  <c r="I73" i="22" s="1"/>
  <c r="E73" i="22"/>
  <c r="D73" i="22"/>
  <c r="C73" i="22"/>
  <c r="B73" i="22"/>
  <c r="H72" i="22"/>
  <c r="I72" i="22" s="1"/>
  <c r="G72" i="22"/>
  <c r="E72" i="22"/>
  <c r="D72" i="22"/>
  <c r="C72" i="22"/>
  <c r="B72" i="22"/>
  <c r="H71" i="22"/>
  <c r="I71" i="22"/>
  <c r="G71" i="22"/>
  <c r="E71" i="22"/>
  <c r="D71" i="22"/>
  <c r="C71" i="22"/>
  <c r="B71" i="22"/>
  <c r="I70" i="22"/>
  <c r="H70" i="22"/>
  <c r="G70" i="22"/>
  <c r="E70" i="22"/>
  <c r="D70" i="22"/>
  <c r="K70" i="22" s="1"/>
  <c r="C70" i="22"/>
  <c r="B70" i="22"/>
  <c r="H69" i="22"/>
  <c r="G69" i="22"/>
  <c r="I69" i="22"/>
  <c r="E69" i="22"/>
  <c r="K69" i="22" s="1"/>
  <c r="D69" i="22"/>
  <c r="C69" i="22"/>
  <c r="B69" i="22"/>
  <c r="H68" i="22"/>
  <c r="I68" i="22" s="1"/>
  <c r="G68" i="22"/>
  <c r="E68" i="22"/>
  <c r="D68" i="22"/>
  <c r="C68" i="22"/>
  <c r="B68" i="22"/>
  <c r="H67" i="22"/>
  <c r="I67" i="22"/>
  <c r="G67" i="22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G65" i="22"/>
  <c r="I65" i="22"/>
  <c r="E65" i="22"/>
  <c r="D65" i="22"/>
  <c r="F65" i="22" s="1"/>
  <c r="K65" i="22" s="1"/>
  <c r="C65" i="22"/>
  <c r="B65" i="22"/>
  <c r="H64" i="22"/>
  <c r="G64" i="22"/>
  <c r="I64" i="22"/>
  <c r="E64" i="22"/>
  <c r="D64" i="22"/>
  <c r="C64" i="22"/>
  <c r="B64" i="22"/>
  <c r="H63" i="22"/>
  <c r="G63" i="22"/>
  <c r="I63" i="22" s="1"/>
  <c r="E63" i="22"/>
  <c r="D63" i="22"/>
  <c r="C63" i="22"/>
  <c r="B63" i="22"/>
  <c r="I62" i="22"/>
  <c r="H62" i="22"/>
  <c r="G62" i="22"/>
  <c r="E62" i="22"/>
  <c r="D62" i="22"/>
  <c r="C62" i="22"/>
  <c r="B62" i="22"/>
  <c r="H61" i="22"/>
  <c r="G61" i="22"/>
  <c r="I61" i="22" s="1"/>
  <c r="E61" i="22"/>
  <c r="D61" i="22"/>
  <c r="C61" i="22"/>
  <c r="B61" i="22"/>
  <c r="H60" i="22"/>
  <c r="G60" i="22"/>
  <c r="I60" i="22"/>
  <c r="E60" i="22"/>
  <c r="D60" i="22"/>
  <c r="K60" i="22" s="1"/>
  <c r="C60" i="22"/>
  <c r="B60" i="22"/>
  <c r="H59" i="22"/>
  <c r="G59" i="22"/>
  <c r="I59" i="22" s="1"/>
  <c r="E59" i="22"/>
  <c r="D59" i="22"/>
  <c r="C59" i="22"/>
  <c r="B59" i="22"/>
  <c r="H58" i="22"/>
  <c r="I58" i="22" s="1"/>
  <c r="G58" i="22"/>
  <c r="E58" i="22"/>
  <c r="D58" i="22"/>
  <c r="C58" i="22"/>
  <c r="B58" i="22"/>
  <c r="H57" i="22"/>
  <c r="G57" i="22"/>
  <c r="I57" i="22"/>
  <c r="E57" i="22"/>
  <c r="D57" i="22"/>
  <c r="C57" i="22"/>
  <c r="B57" i="22"/>
  <c r="H56" i="22"/>
  <c r="G56" i="22"/>
  <c r="I56" i="22" s="1"/>
  <c r="E56" i="22"/>
  <c r="D56" i="22"/>
  <c r="C56" i="22"/>
  <c r="B56" i="22"/>
  <c r="H55" i="22"/>
  <c r="G55" i="22"/>
  <c r="I55" i="22" s="1"/>
  <c r="E55" i="22"/>
  <c r="D55" i="22"/>
  <c r="C55" i="22"/>
  <c r="B55" i="22"/>
  <c r="H54" i="22"/>
  <c r="G54" i="22"/>
  <c r="I54" i="22" s="1"/>
  <c r="E54" i="22"/>
  <c r="D54" i="22"/>
  <c r="C54" i="22"/>
  <c r="B54" i="22"/>
  <c r="H53" i="22"/>
  <c r="I53" i="22" s="1"/>
  <c r="G53" i="22"/>
  <c r="F53" i="22"/>
  <c r="E53" i="22"/>
  <c r="D53" i="22"/>
  <c r="C53" i="22"/>
  <c r="B53" i="22"/>
  <c r="H52" i="22"/>
  <c r="G52" i="22"/>
  <c r="I52" i="22"/>
  <c r="E52" i="22"/>
  <c r="D52" i="22"/>
  <c r="C52" i="22"/>
  <c r="B52" i="22"/>
  <c r="I51" i="22"/>
  <c r="H51" i="22"/>
  <c r="G51" i="22"/>
  <c r="E51" i="22"/>
  <c r="D51" i="22"/>
  <c r="K51" i="22" s="1"/>
  <c r="C51" i="22"/>
  <c r="B51" i="22"/>
  <c r="I50" i="22"/>
  <c r="H50" i="22"/>
  <c r="G50" i="22"/>
  <c r="E50" i="22"/>
  <c r="D50" i="22"/>
  <c r="C50" i="22"/>
  <c r="B50" i="22"/>
  <c r="H49" i="22"/>
  <c r="G49" i="22"/>
  <c r="I49" i="22" s="1"/>
  <c r="E49" i="22"/>
  <c r="D49" i="22"/>
  <c r="C49" i="22"/>
  <c r="B49" i="22"/>
  <c r="H48" i="22"/>
  <c r="G48" i="22"/>
  <c r="I48" i="22"/>
  <c r="E48" i="22"/>
  <c r="D48" i="22"/>
  <c r="K48" i="22" s="1"/>
  <c r="C48" i="22"/>
  <c r="B48" i="22"/>
  <c r="H47" i="22"/>
  <c r="G47" i="22"/>
  <c r="I47" i="22" s="1"/>
  <c r="E47" i="22"/>
  <c r="D47" i="22"/>
  <c r="C47" i="22"/>
  <c r="B47" i="22"/>
  <c r="H46" i="22"/>
  <c r="I46" i="22" s="1"/>
  <c r="G46" i="22"/>
  <c r="E46" i="22"/>
  <c r="D46" i="22"/>
  <c r="C46" i="22"/>
  <c r="B46" i="22"/>
  <c r="H45" i="22"/>
  <c r="G45" i="22"/>
  <c r="I45" i="22"/>
  <c r="E45" i="22"/>
  <c r="D45" i="22"/>
  <c r="C45" i="22"/>
  <c r="B45" i="22"/>
  <c r="H44" i="22"/>
  <c r="G44" i="22"/>
  <c r="I44" i="22" s="1"/>
  <c r="E44" i="22"/>
  <c r="D44" i="22"/>
  <c r="C44" i="22"/>
  <c r="B44" i="22"/>
  <c r="H43" i="22"/>
  <c r="G43" i="22"/>
  <c r="I43" i="22" s="1"/>
  <c r="E43" i="22"/>
  <c r="D43" i="22"/>
  <c r="C43" i="22"/>
  <c r="B43" i="22"/>
  <c r="H42" i="22"/>
  <c r="G42" i="22"/>
  <c r="I42" i="22" s="1"/>
  <c r="E42" i="22"/>
  <c r="D42" i="22"/>
  <c r="C42" i="22"/>
  <c r="B42" i="22"/>
  <c r="H41" i="22"/>
  <c r="G41" i="22"/>
  <c r="I41" i="22"/>
  <c r="E41" i="22"/>
  <c r="D41" i="22"/>
  <c r="K41" i="22" s="1"/>
  <c r="C41" i="22"/>
  <c r="B41" i="22"/>
  <c r="H40" i="22"/>
  <c r="G40" i="22"/>
  <c r="I40" i="22"/>
  <c r="E40" i="22"/>
  <c r="D40" i="22"/>
  <c r="C40" i="22"/>
  <c r="B40" i="22"/>
  <c r="H39" i="22"/>
  <c r="G39" i="22"/>
  <c r="I39" i="22" s="1"/>
  <c r="E39" i="22"/>
  <c r="D39" i="22"/>
  <c r="C39" i="22"/>
  <c r="B39" i="22"/>
  <c r="I38" i="22"/>
  <c r="H38" i="22"/>
  <c r="G38" i="22"/>
  <c r="E38" i="22"/>
  <c r="D38" i="22"/>
  <c r="C38" i="22"/>
  <c r="B38" i="22"/>
  <c r="H37" i="22"/>
  <c r="G37" i="22"/>
  <c r="I37" i="22" s="1"/>
  <c r="E37" i="22"/>
  <c r="D37" i="22"/>
  <c r="C37" i="22"/>
  <c r="B37" i="22"/>
  <c r="H36" i="22"/>
  <c r="I36" i="22" s="1"/>
  <c r="G36" i="22"/>
  <c r="E36" i="22"/>
  <c r="D36" i="22"/>
  <c r="C36" i="22"/>
  <c r="B36" i="22"/>
  <c r="H35" i="22"/>
  <c r="I35" i="22"/>
  <c r="G35" i="22"/>
  <c r="E35" i="22"/>
  <c r="D35" i="22"/>
  <c r="C35" i="22"/>
  <c r="B35" i="22"/>
  <c r="H34" i="22"/>
  <c r="G34" i="22"/>
  <c r="I34" i="22" s="1"/>
  <c r="E34" i="22"/>
  <c r="D34" i="22"/>
  <c r="C34" i="22"/>
  <c r="B34" i="22"/>
  <c r="H33" i="22"/>
  <c r="G33" i="22"/>
  <c r="I33" i="22"/>
  <c r="E33" i="22"/>
  <c r="D33" i="22"/>
  <c r="F33" i="22" s="1"/>
  <c r="K33" i="22" s="1"/>
  <c r="C33" i="22"/>
  <c r="B33" i="22"/>
  <c r="H32" i="22"/>
  <c r="G32" i="22"/>
  <c r="I32" i="22"/>
  <c r="E32" i="22"/>
  <c r="D32" i="22"/>
  <c r="C32" i="22"/>
  <c r="B32" i="22"/>
  <c r="H31" i="22"/>
  <c r="G31" i="22"/>
  <c r="I31" i="22" s="1"/>
  <c r="E31" i="22"/>
  <c r="D31" i="22"/>
  <c r="C31" i="22"/>
  <c r="B31" i="22"/>
  <c r="I30" i="22"/>
  <c r="H30" i="22"/>
  <c r="G30" i="22"/>
  <c r="E30" i="22"/>
  <c r="K30" i="22"/>
  <c r="D30" i="22"/>
  <c r="C30" i="22"/>
  <c r="B30" i="22"/>
  <c r="H29" i="22"/>
  <c r="I29" i="22" s="1"/>
  <c r="G29" i="22"/>
  <c r="F29" i="22"/>
  <c r="E29" i="22"/>
  <c r="D29" i="22"/>
  <c r="C29" i="22"/>
  <c r="B29" i="22"/>
  <c r="H28" i="22"/>
  <c r="G28" i="22"/>
  <c r="I28" i="22"/>
  <c r="E28" i="22"/>
  <c r="D28" i="22"/>
  <c r="C28" i="22"/>
  <c r="B28" i="22"/>
  <c r="I27" i="22"/>
  <c r="H27" i="22"/>
  <c r="G27" i="22"/>
  <c r="E27" i="22"/>
  <c r="D27" i="22"/>
  <c r="K27" i="22" s="1"/>
  <c r="C27" i="22"/>
  <c r="B27" i="22"/>
  <c r="I26" i="22"/>
  <c r="H26" i="22"/>
  <c r="G26" i="22"/>
  <c r="E26" i="22"/>
  <c r="K26" i="22"/>
  <c r="D26" i="22"/>
  <c r="C26" i="22"/>
  <c r="B26" i="22"/>
  <c r="H25" i="22"/>
  <c r="I25" i="22" s="1"/>
  <c r="G25" i="22"/>
  <c r="F25" i="22"/>
  <c r="E25" i="22"/>
  <c r="D25" i="22"/>
  <c r="C25" i="22"/>
  <c r="B25" i="22"/>
  <c r="H24" i="22"/>
  <c r="G24" i="22"/>
  <c r="I24" i="22"/>
  <c r="E24" i="22"/>
  <c r="D24" i="22"/>
  <c r="C24" i="22"/>
  <c r="B24" i="22"/>
  <c r="H23" i="22"/>
  <c r="G23" i="22"/>
  <c r="I23" i="22" s="1"/>
  <c r="E23" i="22"/>
  <c r="D23" i="22"/>
  <c r="C23" i="22"/>
  <c r="B23" i="22"/>
  <c r="H22" i="22"/>
  <c r="I22" i="22" s="1"/>
  <c r="G22" i="22"/>
  <c r="E22" i="22"/>
  <c r="D22" i="22"/>
  <c r="C22" i="22"/>
  <c r="B22" i="22"/>
  <c r="H21" i="22"/>
  <c r="G21" i="22"/>
  <c r="I21" i="22"/>
  <c r="E21" i="22"/>
  <c r="D21" i="22"/>
  <c r="C21" i="22"/>
  <c r="B21" i="22"/>
  <c r="H20" i="22"/>
  <c r="G20" i="22"/>
  <c r="I20" i="22" s="1"/>
  <c r="E20" i="22"/>
  <c r="D20" i="22"/>
  <c r="C20" i="22"/>
  <c r="B20" i="22"/>
  <c r="H19" i="22"/>
  <c r="G19" i="22"/>
  <c r="I19" i="22" s="1"/>
  <c r="E19" i="22"/>
  <c r="D19" i="22"/>
  <c r="C19" i="22"/>
  <c r="B19" i="22"/>
  <c r="H18" i="22"/>
  <c r="G18" i="22"/>
  <c r="I18" i="22" s="1"/>
  <c r="E18" i="22"/>
  <c r="D18" i="22"/>
  <c r="C18" i="22"/>
  <c r="B18" i="22"/>
  <c r="H17" i="22"/>
  <c r="I17" i="22" s="1"/>
  <c r="G17" i="22"/>
  <c r="F17" i="22"/>
  <c r="E17" i="22"/>
  <c r="D17" i="22"/>
  <c r="C17" i="22"/>
  <c r="B17" i="22"/>
  <c r="H16" i="22"/>
  <c r="G16" i="22"/>
  <c r="I16" i="22"/>
  <c r="E16" i="22"/>
  <c r="D16" i="22"/>
  <c r="C16" i="22"/>
  <c r="B16" i="22"/>
  <c r="I15" i="22"/>
  <c r="H15" i="22"/>
  <c r="G15" i="22"/>
  <c r="E15" i="22"/>
  <c r="D15" i="22"/>
  <c r="K15" i="22" s="1"/>
  <c r="C15" i="22"/>
  <c r="B15" i="22"/>
  <c r="I14" i="22"/>
  <c r="H14" i="22"/>
  <c r="G14" i="22"/>
  <c r="E14" i="22"/>
  <c r="D14" i="22"/>
  <c r="C14" i="22"/>
  <c r="B14" i="22"/>
  <c r="H13" i="22"/>
  <c r="G13" i="22"/>
  <c r="I13" i="22" s="1"/>
  <c r="E13" i="22"/>
  <c r="D13" i="22"/>
  <c r="C13" i="22"/>
  <c r="B13" i="22"/>
  <c r="H12" i="22"/>
  <c r="I12" i="22" s="1"/>
  <c r="G12" i="22"/>
  <c r="E12" i="22"/>
  <c r="D12" i="22"/>
  <c r="C12" i="22"/>
  <c r="B12" i="22"/>
  <c r="H11" i="22"/>
  <c r="I11" i="22"/>
  <c r="G11" i="22"/>
  <c r="E11" i="22"/>
  <c r="D11" i="22"/>
  <c r="C11" i="22"/>
  <c r="B11" i="22"/>
  <c r="H107" i="24"/>
  <c r="G107" i="24"/>
  <c r="I107" i="24" s="1"/>
  <c r="E107" i="24"/>
  <c r="D107" i="24"/>
  <c r="K107" i="24"/>
  <c r="C107" i="24"/>
  <c r="B107" i="24"/>
  <c r="I106" i="24"/>
  <c r="H106" i="24"/>
  <c r="G106" i="24"/>
  <c r="E106" i="24"/>
  <c r="D106" i="24"/>
  <c r="K106" i="24" s="1"/>
  <c r="C106" i="24"/>
  <c r="B106" i="24"/>
  <c r="K105" i="24"/>
  <c r="H105" i="24"/>
  <c r="G105" i="24"/>
  <c r="I105" i="24"/>
  <c r="F105" i="24"/>
  <c r="E105" i="24"/>
  <c r="D105" i="24"/>
  <c r="C105" i="24"/>
  <c r="B105" i="24"/>
  <c r="H104" i="24"/>
  <c r="G104" i="24"/>
  <c r="I104" i="24"/>
  <c r="E104" i="24"/>
  <c r="D104" i="24"/>
  <c r="K104" i="24" s="1"/>
  <c r="C104" i="24"/>
  <c r="B104" i="24"/>
  <c r="H103" i="24"/>
  <c r="G103" i="24"/>
  <c r="I103" i="24" s="1"/>
  <c r="E103" i="24"/>
  <c r="D103" i="24"/>
  <c r="K103" i="24" s="1"/>
  <c r="C103" i="24"/>
  <c r="B103" i="24"/>
  <c r="I102" i="24"/>
  <c r="H102" i="24"/>
  <c r="G102" i="24"/>
  <c r="E102" i="24"/>
  <c r="D102" i="24"/>
  <c r="C102" i="24"/>
  <c r="B102" i="24"/>
  <c r="H101" i="24"/>
  <c r="G101" i="24"/>
  <c r="E101" i="24"/>
  <c r="D101" i="24"/>
  <c r="F101" i="24" s="1"/>
  <c r="C101" i="24"/>
  <c r="B101" i="24"/>
  <c r="H100" i="24"/>
  <c r="G100" i="24"/>
  <c r="I100" i="24"/>
  <c r="E100" i="24"/>
  <c r="D100" i="24"/>
  <c r="C100" i="24"/>
  <c r="B100" i="24"/>
  <c r="H99" i="24"/>
  <c r="G99" i="24"/>
  <c r="I99" i="24" s="1"/>
  <c r="E99" i="24"/>
  <c r="D99" i="24"/>
  <c r="C99" i="24"/>
  <c r="B99" i="24"/>
  <c r="K98" i="24"/>
  <c r="H98" i="24"/>
  <c r="G98" i="24"/>
  <c r="I98" i="24" s="1"/>
  <c r="F98" i="24"/>
  <c r="E98" i="24"/>
  <c r="D98" i="24"/>
  <c r="C98" i="24"/>
  <c r="B98" i="24"/>
  <c r="H97" i="24"/>
  <c r="G97" i="24"/>
  <c r="I97" i="24"/>
  <c r="E97" i="24"/>
  <c r="D97" i="24"/>
  <c r="F97" i="24" s="1"/>
  <c r="K97" i="24" s="1"/>
  <c r="C97" i="24"/>
  <c r="B97" i="24"/>
  <c r="H96" i="24"/>
  <c r="G96" i="24"/>
  <c r="I96" i="24"/>
  <c r="E96" i="24"/>
  <c r="D96" i="24"/>
  <c r="K96" i="24"/>
  <c r="C96" i="24"/>
  <c r="B96" i="24"/>
  <c r="H95" i="24"/>
  <c r="G95" i="24"/>
  <c r="I95" i="24" s="1"/>
  <c r="E95" i="24"/>
  <c r="D95" i="24"/>
  <c r="C95" i="24"/>
  <c r="B95" i="24"/>
  <c r="H94" i="24"/>
  <c r="G94" i="24"/>
  <c r="I94" i="24" s="1"/>
  <c r="E94" i="24"/>
  <c r="D94" i="24"/>
  <c r="C94" i="24"/>
  <c r="B94" i="24"/>
  <c r="H93" i="24"/>
  <c r="I93" i="24" s="1"/>
  <c r="G93" i="24"/>
  <c r="F93" i="24"/>
  <c r="E93" i="24"/>
  <c r="D93" i="24"/>
  <c r="C93" i="24"/>
  <c r="B93" i="24"/>
  <c r="H92" i="24"/>
  <c r="G92" i="24"/>
  <c r="I92" i="24"/>
  <c r="E92" i="24"/>
  <c r="K92" i="24" s="1"/>
  <c r="D92" i="24"/>
  <c r="C92" i="24"/>
  <c r="B92" i="24"/>
  <c r="H91" i="24"/>
  <c r="G91" i="24"/>
  <c r="I91" i="24" s="1"/>
  <c r="E91" i="24"/>
  <c r="D91" i="24"/>
  <c r="C91" i="24"/>
  <c r="B91" i="24"/>
  <c r="I90" i="24"/>
  <c r="H90" i="24"/>
  <c r="G90" i="24"/>
  <c r="E90" i="24"/>
  <c r="D90" i="24"/>
  <c r="C90" i="24"/>
  <c r="B90" i="24"/>
  <c r="H89" i="24"/>
  <c r="G89" i="24"/>
  <c r="I89" i="24" s="1"/>
  <c r="E89" i="24"/>
  <c r="D89" i="24"/>
  <c r="C89" i="24"/>
  <c r="B89" i="24"/>
  <c r="H88" i="24"/>
  <c r="I88" i="24" s="1"/>
  <c r="G88" i="24"/>
  <c r="E88" i="24"/>
  <c r="D88" i="24"/>
  <c r="C88" i="24"/>
  <c r="B88" i="24"/>
  <c r="H87" i="24"/>
  <c r="I87" i="24"/>
  <c r="G87" i="24"/>
  <c r="E87" i="24"/>
  <c r="D87" i="24"/>
  <c r="C87" i="24"/>
  <c r="B87" i="24"/>
  <c r="H86" i="24"/>
  <c r="G86" i="24"/>
  <c r="I86" i="24" s="1"/>
  <c r="E86" i="24"/>
  <c r="D86" i="24"/>
  <c r="C86" i="24"/>
  <c r="B86" i="24"/>
  <c r="H85" i="24"/>
  <c r="G85" i="24"/>
  <c r="I85" i="24"/>
  <c r="E85" i="24"/>
  <c r="D85" i="24"/>
  <c r="F85" i="24" s="1"/>
  <c r="K85" i="24" s="1"/>
  <c r="C85" i="24"/>
  <c r="B85" i="24"/>
  <c r="H84" i="24"/>
  <c r="G84" i="24"/>
  <c r="I84" i="24"/>
  <c r="E84" i="24"/>
  <c r="D84" i="24"/>
  <c r="C84" i="24"/>
  <c r="B84" i="24"/>
  <c r="H83" i="24"/>
  <c r="G83" i="24"/>
  <c r="I83" i="24" s="1"/>
  <c r="E83" i="24"/>
  <c r="D83" i="24"/>
  <c r="C83" i="24"/>
  <c r="B83" i="24"/>
  <c r="I82" i="24"/>
  <c r="H82" i="24"/>
  <c r="G82" i="24"/>
  <c r="E82" i="24"/>
  <c r="D82" i="24"/>
  <c r="C82" i="24"/>
  <c r="B82" i="24"/>
  <c r="H81" i="24"/>
  <c r="G81" i="24"/>
  <c r="I81" i="24" s="1"/>
  <c r="E81" i="24"/>
  <c r="D81" i="24"/>
  <c r="C81" i="24"/>
  <c r="B81" i="24"/>
  <c r="H80" i="24"/>
  <c r="I80" i="24" s="1"/>
  <c r="G80" i="24"/>
  <c r="E80" i="24"/>
  <c r="D80" i="24"/>
  <c r="C80" i="24"/>
  <c r="B80" i="24"/>
  <c r="H79" i="24"/>
  <c r="I79" i="24"/>
  <c r="G79" i="24"/>
  <c r="E79" i="24"/>
  <c r="D79" i="24"/>
  <c r="C79" i="24"/>
  <c r="B79" i="24"/>
  <c r="H78" i="24"/>
  <c r="G78" i="24"/>
  <c r="I78" i="24" s="1"/>
  <c r="E78" i="24"/>
  <c r="D78" i="24"/>
  <c r="C78" i="24"/>
  <c r="B78" i="24"/>
  <c r="H77" i="24"/>
  <c r="G77" i="24"/>
  <c r="I77" i="24"/>
  <c r="E77" i="24"/>
  <c r="D77" i="24"/>
  <c r="K77" i="24" s="1"/>
  <c r="C77" i="24"/>
  <c r="B77" i="24"/>
  <c r="H76" i="24"/>
  <c r="G76" i="24"/>
  <c r="I76" i="24"/>
  <c r="E76" i="24"/>
  <c r="D76" i="24"/>
  <c r="C76" i="24"/>
  <c r="B76" i="24"/>
  <c r="H75" i="24"/>
  <c r="G75" i="24"/>
  <c r="I75" i="24" s="1"/>
  <c r="E75" i="24"/>
  <c r="D75" i="24"/>
  <c r="C75" i="24"/>
  <c r="B75" i="24"/>
  <c r="I74" i="24"/>
  <c r="H74" i="24"/>
  <c r="G74" i="24"/>
  <c r="E74" i="24"/>
  <c r="D74" i="24"/>
  <c r="C74" i="24"/>
  <c r="B74" i="24"/>
  <c r="H73" i="24"/>
  <c r="G73" i="24"/>
  <c r="I73" i="24" s="1"/>
  <c r="E73" i="24"/>
  <c r="D73" i="24"/>
  <c r="C73" i="24"/>
  <c r="B73" i="24"/>
  <c r="H72" i="24"/>
  <c r="I72" i="24" s="1"/>
  <c r="G72" i="24"/>
  <c r="E72" i="24"/>
  <c r="D72" i="24"/>
  <c r="C72" i="24"/>
  <c r="B72" i="24"/>
  <c r="H71" i="24"/>
  <c r="I71" i="24"/>
  <c r="G71" i="24"/>
  <c r="E71" i="24"/>
  <c r="D71" i="24"/>
  <c r="C71" i="24"/>
  <c r="B71" i="24"/>
  <c r="I70" i="24"/>
  <c r="H70" i="24"/>
  <c r="G70" i="24"/>
  <c r="E70" i="24"/>
  <c r="D70" i="24"/>
  <c r="K70" i="24" s="1"/>
  <c r="C70" i="24"/>
  <c r="B70" i="24"/>
  <c r="H69" i="24"/>
  <c r="G69" i="24"/>
  <c r="I69" i="24"/>
  <c r="E69" i="24"/>
  <c r="K69" i="24" s="1"/>
  <c r="D69" i="24"/>
  <c r="C69" i="24"/>
  <c r="B69" i="24"/>
  <c r="H68" i="24"/>
  <c r="I68" i="24" s="1"/>
  <c r="G68" i="24"/>
  <c r="E68" i="24"/>
  <c r="D68" i="24"/>
  <c r="C68" i="24"/>
  <c r="B68" i="24"/>
  <c r="H67" i="24"/>
  <c r="I67" i="24"/>
  <c r="G67" i="24"/>
  <c r="E67" i="24"/>
  <c r="D67" i="24"/>
  <c r="C67" i="24"/>
  <c r="B67" i="24"/>
  <c r="H66" i="24"/>
  <c r="G66" i="24"/>
  <c r="I66" i="24" s="1"/>
  <c r="E66" i="24"/>
  <c r="D66" i="24"/>
  <c r="C66" i="24"/>
  <c r="B66" i="24"/>
  <c r="H65" i="24"/>
  <c r="G65" i="24"/>
  <c r="I65" i="24"/>
  <c r="E65" i="24"/>
  <c r="D65" i="24"/>
  <c r="F65" i="24" s="1"/>
  <c r="K65" i="24" s="1"/>
  <c r="C65" i="24"/>
  <c r="B65" i="24"/>
  <c r="H64" i="24"/>
  <c r="G64" i="24"/>
  <c r="I64" i="24"/>
  <c r="E64" i="24"/>
  <c r="D64" i="24"/>
  <c r="C64" i="24"/>
  <c r="B64" i="24"/>
  <c r="H63" i="24"/>
  <c r="G63" i="24"/>
  <c r="I63" i="24" s="1"/>
  <c r="E63" i="24"/>
  <c r="D63" i="24"/>
  <c r="C63" i="24"/>
  <c r="B63" i="24"/>
  <c r="I62" i="24"/>
  <c r="H62" i="24"/>
  <c r="G62" i="24"/>
  <c r="E62" i="24"/>
  <c r="D62" i="24"/>
  <c r="C62" i="24"/>
  <c r="B62" i="24"/>
  <c r="H61" i="24"/>
  <c r="G61" i="24"/>
  <c r="I61" i="24" s="1"/>
  <c r="E61" i="24"/>
  <c r="D61" i="24"/>
  <c r="C61" i="24"/>
  <c r="B61" i="24"/>
  <c r="H60" i="24"/>
  <c r="G60" i="24"/>
  <c r="I60" i="24"/>
  <c r="E60" i="24"/>
  <c r="D60" i="24"/>
  <c r="K60" i="24" s="1"/>
  <c r="C60" i="24"/>
  <c r="B60" i="24"/>
  <c r="H59" i="24"/>
  <c r="G59" i="24"/>
  <c r="I59" i="24" s="1"/>
  <c r="E59" i="24"/>
  <c r="D59" i="24"/>
  <c r="C59" i="24"/>
  <c r="B59" i="24"/>
  <c r="H58" i="24"/>
  <c r="I58" i="24" s="1"/>
  <c r="G58" i="24"/>
  <c r="E58" i="24"/>
  <c r="D58" i="24"/>
  <c r="C58" i="24"/>
  <c r="B58" i="24"/>
  <c r="H57" i="24"/>
  <c r="G57" i="24"/>
  <c r="I57" i="24"/>
  <c r="E57" i="24"/>
  <c r="D57" i="24"/>
  <c r="C57" i="24"/>
  <c r="B57" i="24"/>
  <c r="H56" i="24"/>
  <c r="G56" i="24"/>
  <c r="I56" i="24" s="1"/>
  <c r="E56" i="24"/>
  <c r="D56" i="24"/>
  <c r="C56" i="24"/>
  <c r="B56" i="24"/>
  <c r="H55" i="24"/>
  <c r="G55" i="24"/>
  <c r="I55" i="24" s="1"/>
  <c r="E55" i="24"/>
  <c r="D55" i="24"/>
  <c r="C55" i="24"/>
  <c r="B55" i="24"/>
  <c r="H54" i="24"/>
  <c r="G54" i="24"/>
  <c r="I54" i="24" s="1"/>
  <c r="E54" i="24"/>
  <c r="D54" i="24"/>
  <c r="C54" i="24"/>
  <c r="B54" i="24"/>
  <c r="H53" i="24"/>
  <c r="G53" i="24"/>
  <c r="F53" i="24"/>
  <c r="E53" i="24"/>
  <c r="D53" i="24"/>
  <c r="C53" i="24"/>
  <c r="B53" i="24"/>
  <c r="H52" i="24"/>
  <c r="G52" i="24"/>
  <c r="I52" i="24"/>
  <c r="E52" i="24"/>
  <c r="D52" i="24"/>
  <c r="C52" i="24"/>
  <c r="B52" i="24"/>
  <c r="I51" i="24"/>
  <c r="H51" i="24"/>
  <c r="G51" i="24"/>
  <c r="E51" i="24"/>
  <c r="D51" i="24"/>
  <c r="K51" i="24" s="1"/>
  <c r="C51" i="24"/>
  <c r="B51" i="24"/>
  <c r="I50" i="24"/>
  <c r="H50" i="24"/>
  <c r="G50" i="24"/>
  <c r="E50" i="24"/>
  <c r="D50" i="24"/>
  <c r="C50" i="24"/>
  <c r="B50" i="24"/>
  <c r="H49" i="24"/>
  <c r="G49" i="24"/>
  <c r="I49" i="24" s="1"/>
  <c r="E49" i="24"/>
  <c r="D49" i="24"/>
  <c r="C49" i="24"/>
  <c r="B49" i="24"/>
  <c r="H48" i="24"/>
  <c r="G48" i="24"/>
  <c r="I48" i="24"/>
  <c r="E48" i="24"/>
  <c r="D48" i="24"/>
  <c r="K48" i="24" s="1"/>
  <c r="C48" i="24"/>
  <c r="B48" i="24"/>
  <c r="H47" i="24"/>
  <c r="G47" i="24"/>
  <c r="E47" i="24"/>
  <c r="D47" i="24"/>
  <c r="C47" i="24"/>
  <c r="B47" i="24"/>
  <c r="H46" i="24"/>
  <c r="I46" i="24" s="1"/>
  <c r="G46" i="24"/>
  <c r="E46" i="24"/>
  <c r="D46" i="24"/>
  <c r="C46" i="24"/>
  <c r="B46" i="24"/>
  <c r="H45" i="24"/>
  <c r="G45" i="24"/>
  <c r="I45" i="24"/>
  <c r="E45" i="24"/>
  <c r="D45" i="24"/>
  <c r="C45" i="24"/>
  <c r="B45" i="24"/>
  <c r="H44" i="24"/>
  <c r="G44" i="24"/>
  <c r="I44" i="24" s="1"/>
  <c r="E44" i="24"/>
  <c r="D44" i="24"/>
  <c r="C44" i="24"/>
  <c r="B44" i="24"/>
  <c r="H43" i="24"/>
  <c r="G43" i="24"/>
  <c r="E43" i="24"/>
  <c r="D43" i="24"/>
  <c r="C43" i="24"/>
  <c r="B43" i="24"/>
  <c r="H42" i="24"/>
  <c r="G42" i="24"/>
  <c r="I42" i="24" s="1"/>
  <c r="E42" i="24"/>
  <c r="D42" i="24"/>
  <c r="C42" i="24"/>
  <c r="B42" i="24"/>
  <c r="H41" i="24"/>
  <c r="G41" i="24"/>
  <c r="I41" i="24"/>
  <c r="E41" i="24"/>
  <c r="D41" i="24"/>
  <c r="K41" i="24" s="1"/>
  <c r="C41" i="24"/>
  <c r="B41" i="24"/>
  <c r="H40" i="24"/>
  <c r="G40" i="24"/>
  <c r="I40" i="24"/>
  <c r="E40" i="24"/>
  <c r="D40" i="24"/>
  <c r="C40" i="24"/>
  <c r="B40" i="24"/>
  <c r="H39" i="24"/>
  <c r="G39" i="24"/>
  <c r="I39" i="24" s="1"/>
  <c r="E39" i="24"/>
  <c r="D39" i="24"/>
  <c r="C39" i="24"/>
  <c r="B39" i="24"/>
  <c r="I38" i="24"/>
  <c r="H38" i="24"/>
  <c r="G38" i="24"/>
  <c r="E38" i="24"/>
  <c r="D38" i="24"/>
  <c r="C38" i="24"/>
  <c r="B38" i="24"/>
  <c r="H37" i="24"/>
  <c r="G37" i="24"/>
  <c r="I37" i="24" s="1"/>
  <c r="E37" i="24"/>
  <c r="D37" i="24"/>
  <c r="C37" i="24"/>
  <c r="B37" i="24"/>
  <c r="H36" i="24"/>
  <c r="I36" i="24" s="1"/>
  <c r="G36" i="24"/>
  <c r="E36" i="24"/>
  <c r="D36" i="24"/>
  <c r="C36" i="24"/>
  <c r="B36" i="24"/>
  <c r="H35" i="24"/>
  <c r="I35" i="24"/>
  <c r="G35" i="24"/>
  <c r="E35" i="24"/>
  <c r="D35" i="24"/>
  <c r="C35" i="24"/>
  <c r="B35" i="24"/>
  <c r="H34" i="24"/>
  <c r="G34" i="24"/>
  <c r="I34" i="24" s="1"/>
  <c r="E34" i="24"/>
  <c r="D34" i="24"/>
  <c r="C34" i="24"/>
  <c r="B34" i="24"/>
  <c r="H33" i="24"/>
  <c r="G33" i="24"/>
  <c r="I33" i="24"/>
  <c r="E33" i="24"/>
  <c r="D33" i="24"/>
  <c r="F33" i="24" s="1"/>
  <c r="K33" i="24" s="1"/>
  <c r="C33" i="24"/>
  <c r="B33" i="24"/>
  <c r="H32" i="24"/>
  <c r="G32" i="24"/>
  <c r="I32" i="24"/>
  <c r="E32" i="24"/>
  <c r="D32" i="24"/>
  <c r="C32" i="24"/>
  <c r="B32" i="24"/>
  <c r="H31" i="24"/>
  <c r="G31" i="24"/>
  <c r="I31" i="24" s="1"/>
  <c r="E31" i="24"/>
  <c r="D31" i="24"/>
  <c r="C31" i="24"/>
  <c r="B31" i="24"/>
  <c r="I30" i="24"/>
  <c r="H30" i="24"/>
  <c r="G30" i="24"/>
  <c r="E30" i="24"/>
  <c r="K30" i="24"/>
  <c r="D30" i="24"/>
  <c r="C30" i="24"/>
  <c r="B30" i="24"/>
  <c r="H29" i="24"/>
  <c r="G29" i="24"/>
  <c r="F29" i="24"/>
  <c r="E29" i="24"/>
  <c r="D29" i="24"/>
  <c r="C29" i="24"/>
  <c r="B29" i="24"/>
  <c r="H28" i="24"/>
  <c r="G28" i="24"/>
  <c r="I28" i="24"/>
  <c r="E28" i="24"/>
  <c r="D28" i="24"/>
  <c r="C28" i="24"/>
  <c r="B28" i="24"/>
  <c r="I27" i="24"/>
  <c r="H27" i="24"/>
  <c r="G27" i="24"/>
  <c r="E27" i="24"/>
  <c r="D27" i="24"/>
  <c r="K27" i="24" s="1"/>
  <c r="C27" i="24"/>
  <c r="B27" i="24"/>
  <c r="I26" i="24"/>
  <c r="H26" i="24"/>
  <c r="G26" i="24"/>
  <c r="E26" i="24"/>
  <c r="K26" i="24"/>
  <c r="D26" i="24"/>
  <c r="C26" i="24"/>
  <c r="B26" i="24"/>
  <c r="H25" i="24"/>
  <c r="G25" i="24"/>
  <c r="F25" i="24"/>
  <c r="E25" i="24"/>
  <c r="D25" i="24"/>
  <c r="C25" i="24"/>
  <c r="B25" i="24"/>
  <c r="H24" i="24"/>
  <c r="G24" i="24"/>
  <c r="I24" i="24"/>
  <c r="E24" i="24"/>
  <c r="D24" i="24"/>
  <c r="C24" i="24"/>
  <c r="B24" i="24"/>
  <c r="H23" i="24"/>
  <c r="G23" i="24"/>
  <c r="I23" i="24" s="1"/>
  <c r="E23" i="24"/>
  <c r="D23" i="24"/>
  <c r="C23" i="24"/>
  <c r="B23" i="24"/>
  <c r="H22" i="24"/>
  <c r="I22" i="24" s="1"/>
  <c r="G22" i="24"/>
  <c r="E22" i="24"/>
  <c r="D22" i="24"/>
  <c r="C22" i="24"/>
  <c r="B22" i="24"/>
  <c r="H21" i="24"/>
  <c r="G21" i="24"/>
  <c r="I21" i="24"/>
  <c r="E21" i="24"/>
  <c r="D21" i="24"/>
  <c r="C21" i="24"/>
  <c r="B21" i="24"/>
  <c r="H20" i="24"/>
  <c r="G20" i="24"/>
  <c r="I20" i="24" s="1"/>
  <c r="E20" i="24"/>
  <c r="D20" i="24"/>
  <c r="C20" i="24"/>
  <c r="B20" i="24"/>
  <c r="H19" i="24"/>
  <c r="I19" i="24"/>
  <c r="G19" i="24"/>
  <c r="E19" i="24"/>
  <c r="D19" i="24"/>
  <c r="C19" i="24"/>
  <c r="B19" i="24"/>
  <c r="H18" i="24"/>
  <c r="G18" i="24"/>
  <c r="I18" i="24" s="1"/>
  <c r="E18" i="24"/>
  <c r="D18" i="24"/>
  <c r="C18" i="24"/>
  <c r="B18" i="24"/>
  <c r="H17" i="24"/>
  <c r="I17" i="24" s="1"/>
  <c r="G17" i="24"/>
  <c r="K17" i="24"/>
  <c r="F17" i="24"/>
  <c r="E17" i="24"/>
  <c r="D17" i="24"/>
  <c r="C17" i="24"/>
  <c r="B17" i="24"/>
  <c r="H16" i="24"/>
  <c r="G16" i="24"/>
  <c r="I16" i="24"/>
  <c r="E16" i="24"/>
  <c r="D16" i="24"/>
  <c r="C16" i="24"/>
  <c r="B16" i="24"/>
  <c r="I15" i="24"/>
  <c r="H15" i="24"/>
  <c r="G15" i="24"/>
  <c r="E15" i="24"/>
  <c r="D15" i="24"/>
  <c r="K15" i="24" s="1"/>
  <c r="C15" i="24"/>
  <c r="B15" i="24"/>
  <c r="I14" i="24"/>
  <c r="H14" i="24"/>
  <c r="G14" i="24"/>
  <c r="E14" i="24"/>
  <c r="D14" i="24"/>
  <c r="C14" i="24"/>
  <c r="B14" i="24"/>
  <c r="H13" i="24"/>
  <c r="G13" i="24"/>
  <c r="I13" i="24" s="1"/>
  <c r="E13" i="24"/>
  <c r="F13" i="24" s="1"/>
  <c r="D13" i="24"/>
  <c r="C13" i="24"/>
  <c r="B13" i="24"/>
  <c r="H12" i="24"/>
  <c r="I12" i="24" s="1"/>
  <c r="G12" i="24"/>
  <c r="E12" i="24"/>
  <c r="D12" i="24"/>
  <c r="C12" i="24"/>
  <c r="B12" i="24"/>
  <c r="H11" i="24"/>
  <c r="I11" i="24" s="1"/>
  <c r="K11" i="24" s="1"/>
  <c r="G11" i="24"/>
  <c r="E11" i="24"/>
  <c r="D11" i="24"/>
  <c r="C11" i="24"/>
  <c r="B11" i="24"/>
  <c r="G107" i="26"/>
  <c r="I107" i="26"/>
  <c r="E107" i="26"/>
  <c r="D107" i="26"/>
  <c r="K107" i="26"/>
  <c r="C107" i="26"/>
  <c r="B107" i="26"/>
  <c r="I106" i="26"/>
  <c r="G106" i="26"/>
  <c r="D106" i="26"/>
  <c r="C106" i="26"/>
  <c r="B106" i="26"/>
  <c r="K105" i="26"/>
  <c r="G105" i="26"/>
  <c r="I105" i="26"/>
  <c r="F105" i="26"/>
  <c r="D105" i="26"/>
  <c r="C105" i="26"/>
  <c r="B105" i="26"/>
  <c r="G104" i="26"/>
  <c r="I104" i="26"/>
  <c r="D104" i="26"/>
  <c r="K104" i="26" s="1"/>
  <c r="C104" i="26"/>
  <c r="B104" i="26"/>
  <c r="G103" i="26"/>
  <c r="D103" i="26"/>
  <c r="K103" i="26" s="1"/>
  <c r="C103" i="26"/>
  <c r="B103" i="26"/>
  <c r="G102" i="26"/>
  <c r="D102" i="26"/>
  <c r="C102" i="26"/>
  <c r="B102" i="26"/>
  <c r="G101" i="26"/>
  <c r="D101" i="26"/>
  <c r="C101" i="26"/>
  <c r="B101" i="26"/>
  <c r="G100" i="26"/>
  <c r="D100" i="26"/>
  <c r="C100" i="26"/>
  <c r="B100" i="26"/>
  <c r="G99" i="26"/>
  <c r="D99" i="26"/>
  <c r="C99" i="26"/>
  <c r="B99" i="26"/>
  <c r="G98" i="26"/>
  <c r="D98" i="26"/>
  <c r="C98" i="26"/>
  <c r="B98" i="26"/>
  <c r="G97" i="26"/>
  <c r="D97" i="26"/>
  <c r="C97" i="26"/>
  <c r="B97" i="26"/>
  <c r="G96" i="26"/>
  <c r="I96" i="26"/>
  <c r="D96" i="26"/>
  <c r="C96" i="26"/>
  <c r="B96" i="26"/>
  <c r="G95" i="26"/>
  <c r="D95" i="26"/>
  <c r="C95" i="26"/>
  <c r="B95" i="26"/>
  <c r="G94" i="26"/>
  <c r="D94" i="26"/>
  <c r="C94" i="26"/>
  <c r="B94" i="26"/>
  <c r="G93" i="26"/>
  <c r="D93" i="26"/>
  <c r="C93" i="26"/>
  <c r="B93" i="26"/>
  <c r="G92" i="26"/>
  <c r="I92" i="26" s="1"/>
  <c r="D92" i="26"/>
  <c r="K92" i="26" s="1"/>
  <c r="C92" i="26"/>
  <c r="B92" i="26"/>
  <c r="G91" i="26"/>
  <c r="D91" i="26"/>
  <c r="C91" i="26"/>
  <c r="B91" i="26"/>
  <c r="G90" i="26"/>
  <c r="D90" i="26"/>
  <c r="C90" i="26"/>
  <c r="B90" i="26"/>
  <c r="G89" i="26"/>
  <c r="D89" i="26"/>
  <c r="C89" i="26"/>
  <c r="B89" i="26"/>
  <c r="G88" i="26"/>
  <c r="D88" i="26"/>
  <c r="C88" i="26"/>
  <c r="B88" i="26"/>
  <c r="G87" i="26"/>
  <c r="D87" i="26"/>
  <c r="C87" i="26"/>
  <c r="B87" i="26"/>
  <c r="G86" i="26"/>
  <c r="I86" i="26" s="1"/>
  <c r="D86" i="26"/>
  <c r="C86" i="26"/>
  <c r="B86" i="26"/>
  <c r="G85" i="26"/>
  <c r="D85" i="26"/>
  <c r="C85" i="26"/>
  <c r="B85" i="26"/>
  <c r="G84" i="26"/>
  <c r="D84" i="26"/>
  <c r="C84" i="26"/>
  <c r="B84" i="26"/>
  <c r="G83" i="26"/>
  <c r="D83" i="26"/>
  <c r="C83" i="26"/>
  <c r="B83" i="26"/>
  <c r="G82" i="26"/>
  <c r="D82" i="26"/>
  <c r="C82" i="26"/>
  <c r="B82" i="26"/>
  <c r="G81" i="26"/>
  <c r="D81" i="26"/>
  <c r="C81" i="26"/>
  <c r="B81" i="26"/>
  <c r="G80" i="26"/>
  <c r="D80" i="26"/>
  <c r="C80" i="26"/>
  <c r="B80" i="26"/>
  <c r="G79" i="26"/>
  <c r="D79" i="26"/>
  <c r="C79" i="26"/>
  <c r="B79" i="26"/>
  <c r="G78" i="26"/>
  <c r="D78" i="26"/>
  <c r="F78" i="26" s="1"/>
  <c r="C78" i="26"/>
  <c r="B78" i="26"/>
  <c r="G77" i="26"/>
  <c r="I77" i="26" s="1"/>
  <c r="D77" i="26"/>
  <c r="C77" i="26"/>
  <c r="B77" i="26"/>
  <c r="G76" i="26"/>
  <c r="D76" i="26"/>
  <c r="K76" i="26" s="1"/>
  <c r="C76" i="26"/>
  <c r="B76" i="26"/>
  <c r="G75" i="26"/>
  <c r="D75" i="26"/>
  <c r="C75" i="26"/>
  <c r="B75" i="26"/>
  <c r="G74" i="26"/>
  <c r="D74" i="26"/>
  <c r="C74" i="26"/>
  <c r="B74" i="26"/>
  <c r="G73" i="26"/>
  <c r="D73" i="26"/>
  <c r="C73" i="26"/>
  <c r="B73" i="26"/>
  <c r="G72" i="26"/>
  <c r="D72" i="26"/>
  <c r="C72" i="26"/>
  <c r="B72" i="26"/>
  <c r="G71" i="26"/>
  <c r="D71" i="26"/>
  <c r="C71" i="26"/>
  <c r="B71" i="26"/>
  <c r="I70" i="26"/>
  <c r="G70" i="26"/>
  <c r="D70" i="26"/>
  <c r="K70" i="26" s="1"/>
  <c r="C70" i="26"/>
  <c r="B70" i="26"/>
  <c r="G69" i="26"/>
  <c r="D69" i="26"/>
  <c r="C69" i="26"/>
  <c r="B69" i="26"/>
  <c r="G68" i="26"/>
  <c r="D68" i="26"/>
  <c r="C68" i="26"/>
  <c r="B68" i="26"/>
  <c r="G67" i="26"/>
  <c r="D67" i="26"/>
  <c r="C67" i="26"/>
  <c r="B67" i="26"/>
  <c r="G66" i="26"/>
  <c r="I66" i="26" s="1"/>
  <c r="D66" i="26"/>
  <c r="C66" i="26"/>
  <c r="B66" i="26"/>
  <c r="G65" i="26"/>
  <c r="D65" i="26"/>
  <c r="C65" i="26"/>
  <c r="B65" i="26"/>
  <c r="G64" i="26"/>
  <c r="D64" i="26"/>
  <c r="C64" i="26"/>
  <c r="B64" i="26"/>
  <c r="G63" i="26"/>
  <c r="D63" i="26"/>
  <c r="C63" i="26"/>
  <c r="B63" i="26"/>
  <c r="G62" i="26"/>
  <c r="D62" i="26"/>
  <c r="C62" i="26"/>
  <c r="B62" i="26"/>
  <c r="G61" i="26"/>
  <c r="D61" i="26"/>
  <c r="C61" i="26"/>
  <c r="B61" i="26"/>
  <c r="G60" i="26"/>
  <c r="I60" i="26"/>
  <c r="D60" i="26"/>
  <c r="C60" i="26"/>
  <c r="B60" i="26"/>
  <c r="G59" i="26"/>
  <c r="D59" i="26"/>
  <c r="C59" i="26"/>
  <c r="B59" i="26"/>
  <c r="G58" i="26"/>
  <c r="D58" i="26"/>
  <c r="C58" i="26"/>
  <c r="B58" i="26"/>
  <c r="G57" i="26"/>
  <c r="D57" i="26"/>
  <c r="C57" i="26"/>
  <c r="B57" i="26"/>
  <c r="G56" i="26"/>
  <c r="D56" i="26"/>
  <c r="C56" i="26"/>
  <c r="B56" i="26"/>
  <c r="G55" i="26"/>
  <c r="D55" i="26"/>
  <c r="C55" i="26"/>
  <c r="B55" i="26"/>
  <c r="G54" i="26"/>
  <c r="D54" i="26"/>
  <c r="C54" i="26"/>
  <c r="B54" i="26"/>
  <c r="G53" i="26"/>
  <c r="D53" i="26"/>
  <c r="C53" i="26"/>
  <c r="B53" i="26"/>
  <c r="G52" i="26"/>
  <c r="D52" i="26"/>
  <c r="C52" i="26"/>
  <c r="B52" i="26"/>
  <c r="I51" i="26"/>
  <c r="G51" i="26"/>
  <c r="D51" i="26"/>
  <c r="C51" i="26"/>
  <c r="B51" i="26"/>
  <c r="G50" i="26"/>
  <c r="D50" i="26"/>
  <c r="C50" i="26"/>
  <c r="B50" i="26"/>
  <c r="G49" i="26"/>
  <c r="D49" i="26"/>
  <c r="C49" i="26"/>
  <c r="B49" i="26"/>
  <c r="G48" i="26"/>
  <c r="I48" i="26"/>
  <c r="D48" i="26"/>
  <c r="K48" i="26" s="1"/>
  <c r="C48" i="26"/>
  <c r="B48" i="26"/>
  <c r="G47" i="26"/>
  <c r="D47" i="26"/>
  <c r="C47" i="26"/>
  <c r="B47" i="26"/>
  <c r="G46" i="26"/>
  <c r="D46" i="26"/>
  <c r="C46" i="26"/>
  <c r="B46" i="26"/>
  <c r="G45" i="26"/>
  <c r="D45" i="26"/>
  <c r="C45" i="26"/>
  <c r="B45" i="26"/>
  <c r="G44" i="26"/>
  <c r="D44" i="26"/>
  <c r="C44" i="26"/>
  <c r="B44" i="26"/>
  <c r="G43" i="26"/>
  <c r="I43" i="26" s="1"/>
  <c r="D43" i="26"/>
  <c r="K43" i="26" s="1"/>
  <c r="C43" i="26"/>
  <c r="B43" i="26"/>
  <c r="G42" i="26"/>
  <c r="D42" i="26"/>
  <c r="C42" i="26"/>
  <c r="B42" i="26"/>
  <c r="G41" i="26"/>
  <c r="D41" i="26"/>
  <c r="C41" i="26"/>
  <c r="B41" i="26"/>
  <c r="G40" i="26"/>
  <c r="D40" i="26"/>
  <c r="C40" i="26"/>
  <c r="B40" i="26"/>
  <c r="G39" i="26"/>
  <c r="D39" i="26"/>
  <c r="C39" i="26"/>
  <c r="B39" i="26"/>
  <c r="G38" i="26"/>
  <c r="D38" i="26"/>
  <c r="C38" i="26"/>
  <c r="B38" i="26"/>
  <c r="G37" i="26"/>
  <c r="D37" i="26"/>
  <c r="C37" i="26"/>
  <c r="B37" i="26"/>
  <c r="G36" i="26"/>
  <c r="D36" i="26"/>
  <c r="C36" i="26"/>
  <c r="B36" i="26"/>
  <c r="G35" i="26"/>
  <c r="D35" i="26"/>
  <c r="C35" i="26"/>
  <c r="B35" i="26"/>
  <c r="G34" i="26"/>
  <c r="D34" i="26"/>
  <c r="C34" i="26"/>
  <c r="B34" i="26"/>
  <c r="G33" i="26"/>
  <c r="D33" i="26"/>
  <c r="C33" i="26"/>
  <c r="B33" i="26"/>
  <c r="G32" i="26"/>
  <c r="D32" i="26"/>
  <c r="C32" i="26"/>
  <c r="B32" i="26"/>
  <c r="G31" i="26"/>
  <c r="D31" i="26"/>
  <c r="C31" i="26"/>
  <c r="B31" i="26"/>
  <c r="G30" i="26"/>
  <c r="I30" i="26" s="1"/>
  <c r="D30" i="26"/>
  <c r="C30" i="26"/>
  <c r="B30" i="26"/>
  <c r="G29" i="26"/>
  <c r="D29" i="26"/>
  <c r="C29" i="26"/>
  <c r="B29" i="26"/>
  <c r="G28" i="26"/>
  <c r="D28" i="26"/>
  <c r="C28" i="26"/>
  <c r="B28" i="26"/>
  <c r="G27" i="26"/>
  <c r="D27" i="26"/>
  <c r="C27" i="26"/>
  <c r="B27" i="26"/>
  <c r="I26" i="26"/>
  <c r="G26" i="26"/>
  <c r="D26" i="26"/>
  <c r="C26" i="26"/>
  <c r="B26" i="26"/>
  <c r="G25" i="26"/>
  <c r="D25" i="26"/>
  <c r="C25" i="26"/>
  <c r="B25" i="26"/>
  <c r="G24" i="26"/>
  <c r="I24" i="26" s="1"/>
  <c r="D24" i="26"/>
  <c r="C24" i="26"/>
  <c r="B24" i="26"/>
  <c r="G23" i="26"/>
  <c r="D23" i="26"/>
  <c r="C23" i="26"/>
  <c r="B23" i="26"/>
  <c r="G22" i="26"/>
  <c r="D22" i="26"/>
  <c r="C22" i="26"/>
  <c r="B22" i="26"/>
  <c r="G21" i="26"/>
  <c r="D21" i="26"/>
  <c r="C21" i="26"/>
  <c r="B21" i="26"/>
  <c r="G20" i="26"/>
  <c r="I20" i="26" s="1"/>
  <c r="D20" i="26"/>
  <c r="C20" i="26"/>
  <c r="B20" i="26"/>
  <c r="G19" i="26"/>
  <c r="D19" i="26"/>
  <c r="C19" i="26"/>
  <c r="B19" i="26"/>
  <c r="G18" i="26"/>
  <c r="I18" i="26" s="1"/>
  <c r="D18" i="26"/>
  <c r="C18" i="26"/>
  <c r="B18" i="26"/>
  <c r="G17" i="26"/>
  <c r="D17" i="26"/>
  <c r="C17" i="26"/>
  <c r="B17" i="26"/>
  <c r="G16" i="26"/>
  <c r="I16" i="26" s="1"/>
  <c r="D16" i="26"/>
  <c r="C16" i="26"/>
  <c r="B16" i="26"/>
  <c r="G15" i="26"/>
  <c r="I15" i="26" s="1"/>
  <c r="D15" i="26"/>
  <c r="K15" i="26" s="1"/>
  <c r="C15" i="26"/>
  <c r="B15" i="26"/>
  <c r="G14" i="26"/>
  <c r="I14" i="26" s="1"/>
  <c r="D14" i="26"/>
  <c r="C14" i="26"/>
  <c r="B14" i="26"/>
  <c r="G13" i="26"/>
  <c r="D13" i="26"/>
  <c r="C13" i="26"/>
  <c r="B13" i="26"/>
  <c r="G12" i="26"/>
  <c r="D12" i="26"/>
  <c r="C12" i="26"/>
  <c r="B12" i="26"/>
  <c r="G11" i="26"/>
  <c r="D11" i="26"/>
  <c r="C11" i="26"/>
  <c r="B11" i="26"/>
  <c r="I107" i="2"/>
  <c r="H107" i="2"/>
  <c r="G107" i="2"/>
  <c r="E107" i="2"/>
  <c r="D107" i="2"/>
  <c r="K107" i="2"/>
  <c r="C107" i="2"/>
  <c r="B107" i="2"/>
  <c r="K106" i="2"/>
  <c r="H106" i="2"/>
  <c r="G106" i="2"/>
  <c r="I106" i="2" s="1"/>
  <c r="F106" i="2"/>
  <c r="E106" i="2"/>
  <c r="D106" i="2"/>
  <c r="C106" i="2"/>
  <c r="B106" i="2"/>
  <c r="H105" i="2"/>
  <c r="G105" i="2"/>
  <c r="I105" i="2" s="1"/>
  <c r="E105" i="2"/>
  <c r="D105" i="2"/>
  <c r="K105" i="2" s="1"/>
  <c r="C105" i="2"/>
  <c r="B105" i="2"/>
  <c r="H104" i="2"/>
  <c r="G104" i="2"/>
  <c r="I104" i="2" s="1"/>
  <c r="E104" i="2"/>
  <c r="D104" i="2"/>
  <c r="K104" i="2"/>
  <c r="C104" i="2"/>
  <c r="B104" i="2"/>
  <c r="H103" i="2"/>
  <c r="G103" i="2"/>
  <c r="I103" i="2" s="1"/>
  <c r="E103" i="2"/>
  <c r="D103" i="2"/>
  <c r="K103" i="2"/>
  <c r="C103" i="2"/>
  <c r="B103" i="2"/>
  <c r="H102" i="2"/>
  <c r="G102" i="2"/>
  <c r="I102" i="2" s="1"/>
  <c r="E102" i="2"/>
  <c r="D102" i="2"/>
  <c r="F102" i="2" s="1"/>
  <c r="C102" i="2"/>
  <c r="B102" i="2"/>
  <c r="H101" i="2"/>
  <c r="G101" i="2"/>
  <c r="E101" i="2"/>
  <c r="D101" i="2"/>
  <c r="F101" i="2" s="1"/>
  <c r="C101" i="2"/>
  <c r="B101" i="2"/>
  <c r="H100" i="2"/>
  <c r="G100" i="2"/>
  <c r="I100" i="2" s="1"/>
  <c r="K100" i="2" s="1"/>
  <c r="E100" i="2"/>
  <c r="D100" i="2"/>
  <c r="C100" i="2"/>
  <c r="B100" i="2"/>
  <c r="H99" i="2"/>
  <c r="G99" i="2"/>
  <c r="I99" i="2" s="1"/>
  <c r="K99" i="2" s="1"/>
  <c r="E99" i="2"/>
  <c r="D99" i="2"/>
  <c r="C99" i="2"/>
  <c r="B99" i="2"/>
  <c r="K98" i="2"/>
  <c r="H98" i="2"/>
  <c r="G98" i="2"/>
  <c r="I98" i="2" s="1"/>
  <c r="F98" i="2"/>
  <c r="E98" i="2"/>
  <c r="D98" i="2"/>
  <c r="C98" i="2"/>
  <c r="B98" i="2"/>
  <c r="H97" i="2"/>
  <c r="G97" i="2"/>
  <c r="F97" i="2"/>
  <c r="E97" i="2"/>
  <c r="D97" i="2"/>
  <c r="C97" i="2"/>
  <c r="B97" i="2"/>
  <c r="H96" i="2"/>
  <c r="G96" i="2"/>
  <c r="I96" i="2" s="1"/>
  <c r="E96" i="2"/>
  <c r="D96" i="2"/>
  <c r="K96" i="2" s="1"/>
  <c r="C96" i="2"/>
  <c r="B96" i="2"/>
  <c r="I95" i="2"/>
  <c r="H95" i="2"/>
  <c r="G95" i="2"/>
  <c r="E95" i="2"/>
  <c r="D95" i="2"/>
  <c r="C95" i="2"/>
  <c r="B95" i="2"/>
  <c r="I94" i="2"/>
  <c r="H94" i="2"/>
  <c r="G94" i="2"/>
  <c r="E94" i="2"/>
  <c r="D94" i="2"/>
  <c r="F94" i="2" s="1"/>
  <c r="K94" i="2" s="1"/>
  <c r="C94" i="2"/>
  <c r="B94" i="2"/>
  <c r="H93" i="2"/>
  <c r="G93" i="2"/>
  <c r="E93" i="2"/>
  <c r="D93" i="2"/>
  <c r="F93" i="2" s="1"/>
  <c r="K93" i="2" s="1"/>
  <c r="C93" i="2"/>
  <c r="B93" i="2"/>
  <c r="H92" i="2"/>
  <c r="G92" i="2"/>
  <c r="I92" i="2" s="1"/>
  <c r="E92" i="2"/>
  <c r="D92" i="2"/>
  <c r="K92" i="2" s="1"/>
  <c r="C92" i="2"/>
  <c r="B92" i="2"/>
  <c r="I91" i="2"/>
  <c r="H91" i="2"/>
  <c r="G91" i="2"/>
  <c r="E91" i="2"/>
  <c r="D91" i="2"/>
  <c r="C91" i="2"/>
  <c r="B91" i="2"/>
  <c r="H90" i="2"/>
  <c r="G90" i="2"/>
  <c r="I90" i="2" s="1"/>
  <c r="E90" i="2"/>
  <c r="D90" i="2"/>
  <c r="F90" i="2" s="1"/>
  <c r="C90" i="2"/>
  <c r="B90" i="2"/>
  <c r="H89" i="2"/>
  <c r="G89" i="2"/>
  <c r="E89" i="2"/>
  <c r="D89" i="2"/>
  <c r="F89" i="2" s="1"/>
  <c r="C89" i="2"/>
  <c r="B89" i="2"/>
  <c r="H88" i="2"/>
  <c r="G88" i="2"/>
  <c r="I88" i="2" s="1"/>
  <c r="K88" i="2" s="1"/>
  <c r="E88" i="2"/>
  <c r="D88" i="2"/>
  <c r="C88" i="2"/>
  <c r="B88" i="2"/>
  <c r="H87" i="2"/>
  <c r="G87" i="2"/>
  <c r="I87" i="2" s="1"/>
  <c r="K87" i="2" s="1"/>
  <c r="E87" i="2"/>
  <c r="D87" i="2"/>
  <c r="C87" i="2"/>
  <c r="B87" i="2"/>
  <c r="I86" i="2"/>
  <c r="H86" i="2"/>
  <c r="G86" i="2"/>
  <c r="F86" i="2"/>
  <c r="K86" i="2" s="1"/>
  <c r="E86" i="2"/>
  <c r="D86" i="2"/>
  <c r="C86" i="2"/>
  <c r="B86" i="2"/>
  <c r="H85" i="2"/>
  <c r="G85" i="2"/>
  <c r="F85" i="2"/>
  <c r="E85" i="2"/>
  <c r="D85" i="2"/>
  <c r="C85" i="2"/>
  <c r="B85" i="2"/>
  <c r="H84" i="2"/>
  <c r="G84" i="2"/>
  <c r="I84" i="2" s="1"/>
  <c r="K84" i="2" s="1"/>
  <c r="E84" i="2"/>
  <c r="D84" i="2"/>
  <c r="C84" i="2"/>
  <c r="B84" i="2"/>
  <c r="I83" i="2"/>
  <c r="H83" i="2"/>
  <c r="G83" i="2"/>
  <c r="E83" i="2"/>
  <c r="D83" i="2"/>
  <c r="C83" i="2"/>
  <c r="B83" i="2"/>
  <c r="H82" i="2"/>
  <c r="G82" i="2"/>
  <c r="I82" i="2" s="1"/>
  <c r="E82" i="2"/>
  <c r="D82" i="2"/>
  <c r="F82" i="2" s="1"/>
  <c r="C82" i="2"/>
  <c r="B82" i="2"/>
  <c r="H81" i="2"/>
  <c r="G81" i="2"/>
  <c r="E81" i="2"/>
  <c r="D81" i="2"/>
  <c r="F81" i="2" s="1"/>
  <c r="C81" i="2"/>
  <c r="B81" i="2"/>
  <c r="H80" i="2"/>
  <c r="G80" i="2"/>
  <c r="I80" i="2" s="1"/>
  <c r="K80" i="2" s="1"/>
  <c r="E80" i="2"/>
  <c r="D80" i="2"/>
  <c r="C80" i="2"/>
  <c r="B80" i="2"/>
  <c r="H79" i="2"/>
  <c r="G79" i="2"/>
  <c r="I79" i="2" s="1"/>
  <c r="K79" i="2" s="1"/>
  <c r="E79" i="2"/>
  <c r="D79" i="2"/>
  <c r="C79" i="2"/>
  <c r="B79" i="2"/>
  <c r="I78" i="2"/>
  <c r="H78" i="2"/>
  <c r="G78" i="2"/>
  <c r="F78" i="2"/>
  <c r="K78" i="2" s="1"/>
  <c r="E78" i="2"/>
  <c r="D78" i="2"/>
  <c r="C78" i="2"/>
  <c r="B78" i="2"/>
  <c r="H77" i="2"/>
  <c r="G77" i="2"/>
  <c r="K77" i="2"/>
  <c r="F77" i="2"/>
  <c r="E77" i="2"/>
  <c r="D77" i="2"/>
  <c r="C77" i="2"/>
  <c r="B77" i="2"/>
  <c r="H76" i="2"/>
  <c r="G76" i="2"/>
  <c r="I76" i="2"/>
  <c r="E76" i="2"/>
  <c r="D76" i="2"/>
  <c r="C76" i="2"/>
  <c r="B76" i="2"/>
  <c r="I75" i="2"/>
  <c r="H75" i="2"/>
  <c r="G75" i="2"/>
  <c r="E75" i="2"/>
  <c r="D75" i="2"/>
  <c r="C75" i="2"/>
  <c r="B75" i="2"/>
  <c r="I74" i="2"/>
  <c r="H74" i="2"/>
  <c r="G74" i="2"/>
  <c r="E74" i="2"/>
  <c r="D74" i="2"/>
  <c r="F74" i="2" s="1"/>
  <c r="K74" i="2" s="1"/>
  <c r="C74" i="2"/>
  <c r="B74" i="2"/>
  <c r="H73" i="2"/>
  <c r="G73" i="2"/>
  <c r="E73" i="2"/>
  <c r="D73" i="2"/>
  <c r="F73" i="2" s="1"/>
  <c r="K73" i="2" s="1"/>
  <c r="C73" i="2"/>
  <c r="B73" i="2"/>
  <c r="H72" i="2"/>
  <c r="G72" i="2"/>
  <c r="I72" i="2" s="1"/>
  <c r="K72" i="2" s="1"/>
  <c r="E72" i="2"/>
  <c r="D72" i="2"/>
  <c r="C72" i="2"/>
  <c r="B72" i="2"/>
  <c r="H71" i="2"/>
  <c r="G71" i="2"/>
  <c r="I71" i="2" s="1"/>
  <c r="K71" i="2" s="1"/>
  <c r="E71" i="2"/>
  <c r="D71" i="2"/>
  <c r="C71" i="2"/>
  <c r="B71" i="2"/>
  <c r="H70" i="2"/>
  <c r="G70" i="2"/>
  <c r="I70" i="2" s="1"/>
  <c r="E70" i="2"/>
  <c r="D70" i="2"/>
  <c r="K70" i="2" s="1"/>
  <c r="C70" i="2"/>
  <c r="B70" i="2"/>
  <c r="H69" i="2"/>
  <c r="G69" i="2"/>
  <c r="E69" i="2"/>
  <c r="D69" i="2"/>
  <c r="F69" i="2" s="1"/>
  <c r="C69" i="2"/>
  <c r="B69" i="2"/>
  <c r="H68" i="2"/>
  <c r="G68" i="2"/>
  <c r="I68" i="2" s="1"/>
  <c r="K68" i="2" s="1"/>
  <c r="E68" i="2"/>
  <c r="D68" i="2"/>
  <c r="C68" i="2"/>
  <c r="B68" i="2"/>
  <c r="H67" i="2"/>
  <c r="G67" i="2"/>
  <c r="I67" i="2" s="1"/>
  <c r="K67" i="2" s="1"/>
  <c r="E67" i="2"/>
  <c r="D67" i="2"/>
  <c r="C67" i="2"/>
  <c r="B67" i="2"/>
  <c r="I66" i="2"/>
  <c r="H66" i="2"/>
  <c r="G66" i="2"/>
  <c r="F66" i="2"/>
  <c r="K66" i="2" s="1"/>
  <c r="E66" i="2"/>
  <c r="D66" i="2"/>
  <c r="C66" i="2"/>
  <c r="B66" i="2"/>
  <c r="H65" i="2"/>
  <c r="G65" i="2"/>
  <c r="F65" i="2"/>
  <c r="E65" i="2"/>
  <c r="D65" i="2"/>
  <c r="C65" i="2"/>
  <c r="B65" i="2"/>
  <c r="H64" i="2"/>
  <c r="G64" i="2"/>
  <c r="I64" i="2" s="1"/>
  <c r="K64" i="2" s="1"/>
  <c r="E64" i="2"/>
  <c r="D64" i="2"/>
  <c r="C64" i="2"/>
  <c r="B64" i="2"/>
  <c r="I63" i="2"/>
  <c r="H63" i="2"/>
  <c r="G63" i="2"/>
  <c r="E63" i="2"/>
  <c r="D63" i="2"/>
  <c r="C63" i="2"/>
  <c r="B63" i="2"/>
  <c r="H62" i="2"/>
  <c r="G62" i="2"/>
  <c r="I62" i="2" s="1"/>
  <c r="E62" i="2"/>
  <c r="D62" i="2"/>
  <c r="F62" i="2" s="1"/>
  <c r="C62" i="2"/>
  <c r="B62" i="2"/>
  <c r="H61" i="2"/>
  <c r="G61" i="2"/>
  <c r="E61" i="2"/>
  <c r="D61" i="2"/>
  <c r="F61" i="2" s="1"/>
  <c r="C61" i="2"/>
  <c r="B61" i="2"/>
  <c r="H60" i="2"/>
  <c r="G60" i="2"/>
  <c r="I60" i="2" s="1"/>
  <c r="E60" i="2"/>
  <c r="D60" i="2"/>
  <c r="K60" i="2"/>
  <c r="C60" i="2"/>
  <c r="B60" i="2"/>
  <c r="H59" i="2"/>
  <c r="G59" i="2"/>
  <c r="I59" i="2" s="1"/>
  <c r="K59" i="2" s="1"/>
  <c r="E59" i="2"/>
  <c r="D59" i="2"/>
  <c r="C59" i="2"/>
  <c r="B59" i="2"/>
  <c r="H58" i="2"/>
  <c r="G58" i="2"/>
  <c r="I58" i="2" s="1"/>
  <c r="E58" i="2"/>
  <c r="D58" i="2"/>
  <c r="C58" i="2"/>
  <c r="B58" i="2"/>
  <c r="H57" i="2"/>
  <c r="G57" i="2"/>
  <c r="F57" i="2"/>
  <c r="E57" i="2"/>
  <c r="D57" i="2"/>
  <c r="C57" i="2"/>
  <c r="B57" i="2"/>
  <c r="H56" i="2"/>
  <c r="G56" i="2"/>
  <c r="I56" i="2"/>
  <c r="E56" i="2"/>
  <c r="D56" i="2"/>
  <c r="C56" i="2"/>
  <c r="B56" i="2"/>
  <c r="I55" i="2"/>
  <c r="H55" i="2"/>
  <c r="G55" i="2"/>
  <c r="E55" i="2"/>
  <c r="D55" i="2"/>
  <c r="C55" i="2"/>
  <c r="B55" i="2"/>
  <c r="I54" i="2"/>
  <c r="H54" i="2"/>
  <c r="G54" i="2"/>
  <c r="E54" i="2"/>
  <c r="D54" i="2"/>
  <c r="F54" i="2" s="1"/>
  <c r="K54" i="2" s="1"/>
  <c r="C54" i="2"/>
  <c r="B54" i="2"/>
  <c r="H53" i="2"/>
  <c r="G53" i="2"/>
  <c r="E53" i="2"/>
  <c r="D53" i="2"/>
  <c r="F53" i="2" s="1"/>
  <c r="C53" i="2"/>
  <c r="B53" i="2"/>
  <c r="H52" i="2"/>
  <c r="G52" i="2"/>
  <c r="I52" i="2" s="1"/>
  <c r="K52" i="2" s="1"/>
  <c r="E52" i="2"/>
  <c r="D52" i="2"/>
  <c r="C52" i="2"/>
  <c r="B52" i="2"/>
  <c r="H51" i="2"/>
  <c r="G51" i="2"/>
  <c r="I51" i="2" s="1"/>
  <c r="E51" i="2"/>
  <c r="D51" i="2"/>
  <c r="K51" i="2"/>
  <c r="C51" i="2"/>
  <c r="B51" i="2"/>
  <c r="H50" i="2"/>
  <c r="G50" i="2"/>
  <c r="I50" i="2" s="1"/>
  <c r="E50" i="2"/>
  <c r="D50" i="2"/>
  <c r="F50" i="2" s="1"/>
  <c r="C50" i="2"/>
  <c r="B50" i="2"/>
  <c r="H49" i="2"/>
  <c r="G49" i="2"/>
  <c r="E49" i="2"/>
  <c r="D49" i="2"/>
  <c r="F49" i="2" s="1"/>
  <c r="K49" i="2" s="1"/>
  <c r="C49" i="2"/>
  <c r="B49" i="2"/>
  <c r="H48" i="2"/>
  <c r="G48" i="2"/>
  <c r="I48" i="2" s="1"/>
  <c r="E48" i="2"/>
  <c r="D48" i="2"/>
  <c r="K48" i="2"/>
  <c r="C48" i="2"/>
  <c r="B48" i="2"/>
  <c r="H47" i="2"/>
  <c r="G47" i="2"/>
  <c r="I47" i="2" s="1"/>
  <c r="K47" i="2" s="1"/>
  <c r="E47" i="2"/>
  <c r="D47" i="2"/>
  <c r="C47" i="2"/>
  <c r="B47" i="2"/>
  <c r="H46" i="2"/>
  <c r="G46" i="2"/>
  <c r="I46" i="2" s="1"/>
  <c r="E46" i="2"/>
  <c r="D46" i="2"/>
  <c r="C46" i="2"/>
  <c r="B46" i="2"/>
  <c r="H45" i="2"/>
  <c r="G45" i="2"/>
  <c r="F45" i="2"/>
  <c r="E45" i="2"/>
  <c r="D45" i="2"/>
  <c r="C45" i="2"/>
  <c r="B45" i="2"/>
  <c r="H44" i="2"/>
  <c r="G44" i="2"/>
  <c r="I44" i="2"/>
  <c r="E44" i="2"/>
  <c r="D44" i="2"/>
  <c r="C44" i="2"/>
  <c r="B44" i="2"/>
  <c r="I43" i="2"/>
  <c r="H43" i="2"/>
  <c r="G43" i="2"/>
  <c r="E43" i="2"/>
  <c r="D43" i="2"/>
  <c r="K43" i="2" s="1"/>
  <c r="C43" i="2"/>
  <c r="B43" i="2"/>
  <c r="I42" i="2"/>
  <c r="H42" i="2"/>
  <c r="G42" i="2"/>
  <c r="F42" i="2"/>
  <c r="K42" i="2" s="1"/>
  <c r="E42" i="2"/>
  <c r="D42" i="2"/>
  <c r="C42" i="2"/>
  <c r="B42" i="2"/>
  <c r="H41" i="2"/>
  <c r="G41" i="2"/>
  <c r="F41" i="2"/>
  <c r="E41" i="2"/>
  <c r="D41" i="2"/>
  <c r="C41" i="2"/>
  <c r="B41" i="2"/>
  <c r="H40" i="2"/>
  <c r="G40" i="2"/>
  <c r="I40" i="2" s="1"/>
  <c r="K40" i="2" s="1"/>
  <c r="E40" i="2"/>
  <c r="D40" i="2"/>
  <c r="C40" i="2"/>
  <c r="B40" i="2"/>
  <c r="I39" i="2"/>
  <c r="H39" i="2"/>
  <c r="G39" i="2"/>
  <c r="E39" i="2"/>
  <c r="D39" i="2"/>
  <c r="C39" i="2"/>
  <c r="B39" i="2"/>
  <c r="H38" i="2"/>
  <c r="G38" i="2"/>
  <c r="I38" i="2" s="1"/>
  <c r="E38" i="2"/>
  <c r="D38" i="2"/>
  <c r="F38" i="2" s="1"/>
  <c r="C38" i="2"/>
  <c r="B38" i="2"/>
  <c r="H37" i="2"/>
  <c r="G37" i="2"/>
  <c r="E37" i="2"/>
  <c r="D37" i="2"/>
  <c r="F37" i="2" s="1"/>
  <c r="C37" i="2"/>
  <c r="B37" i="2"/>
  <c r="H36" i="2"/>
  <c r="G36" i="2"/>
  <c r="I36" i="2" s="1"/>
  <c r="K36" i="2" s="1"/>
  <c r="E36" i="2"/>
  <c r="D36" i="2"/>
  <c r="C36" i="2"/>
  <c r="B36" i="2"/>
  <c r="H35" i="2"/>
  <c r="G35" i="2"/>
  <c r="I35" i="2" s="1"/>
  <c r="E35" i="2"/>
  <c r="D35" i="2"/>
  <c r="C35" i="2"/>
  <c r="B35" i="2"/>
  <c r="I34" i="2"/>
  <c r="H34" i="2"/>
  <c r="G34" i="2"/>
  <c r="E34" i="2"/>
  <c r="D34" i="2"/>
  <c r="C34" i="2"/>
  <c r="B34" i="2"/>
  <c r="H33" i="2"/>
  <c r="G33" i="2"/>
  <c r="E33" i="2"/>
  <c r="D33" i="2"/>
  <c r="F33" i="2" s="1"/>
  <c r="C33" i="2"/>
  <c r="B33" i="2"/>
  <c r="H32" i="2"/>
  <c r="G32" i="2"/>
  <c r="I32" i="2" s="1"/>
  <c r="K32" i="2" s="1"/>
  <c r="E32" i="2"/>
  <c r="D32" i="2"/>
  <c r="C32" i="2"/>
  <c r="B32" i="2"/>
  <c r="H31" i="2"/>
  <c r="G31" i="2"/>
  <c r="I31" i="2" s="1"/>
  <c r="K31" i="2" s="1"/>
  <c r="E31" i="2"/>
  <c r="D31" i="2"/>
  <c r="C31" i="2"/>
  <c r="B31" i="2"/>
  <c r="I30" i="2"/>
  <c r="H30" i="2"/>
  <c r="G30" i="2"/>
  <c r="E30" i="2"/>
  <c r="F30" i="2" s="1"/>
  <c r="D30" i="2"/>
  <c r="C30" i="2"/>
  <c r="B30" i="2"/>
  <c r="H29" i="2"/>
  <c r="G29" i="2"/>
  <c r="I29" i="2" s="1"/>
  <c r="K29" i="2" s="1"/>
  <c r="F29" i="2"/>
  <c r="E29" i="2"/>
  <c r="D29" i="2"/>
  <c r="C29" i="2"/>
  <c r="B29" i="2"/>
  <c r="H28" i="2"/>
  <c r="G28" i="2"/>
  <c r="I28" i="2"/>
  <c r="K28" i="2" s="1"/>
  <c r="E28" i="2"/>
  <c r="D28" i="2"/>
  <c r="C28" i="2"/>
  <c r="B28" i="2"/>
  <c r="H27" i="2"/>
  <c r="I27" i="2" s="1"/>
  <c r="K27" i="2" s="1"/>
  <c r="G27" i="2"/>
  <c r="E27" i="2"/>
  <c r="D27" i="2"/>
  <c r="C27" i="2"/>
  <c r="B27" i="2"/>
  <c r="I26" i="2"/>
  <c r="H26" i="2"/>
  <c r="G26" i="2"/>
  <c r="E26" i="2"/>
  <c r="K26" i="2"/>
  <c r="D26" i="2"/>
  <c r="C26" i="2"/>
  <c r="B26" i="2"/>
  <c r="H25" i="2"/>
  <c r="G25" i="2"/>
  <c r="I25" i="2" s="1"/>
  <c r="F25" i="2"/>
  <c r="E25" i="2"/>
  <c r="D25" i="2"/>
  <c r="C25" i="2"/>
  <c r="B25" i="2"/>
  <c r="H24" i="2"/>
  <c r="G24" i="2"/>
  <c r="I24" i="2" s="1"/>
  <c r="E24" i="2"/>
  <c r="K24" i="2" s="1"/>
  <c r="D24" i="2"/>
  <c r="C24" i="2"/>
  <c r="B24" i="2"/>
  <c r="H23" i="2"/>
  <c r="I23" i="2" s="1"/>
  <c r="G23" i="2"/>
  <c r="E23" i="2"/>
  <c r="D23" i="2"/>
  <c r="C23" i="2"/>
  <c r="B23" i="2"/>
  <c r="H22" i="2"/>
  <c r="G22" i="2"/>
  <c r="I22" i="2" s="1"/>
  <c r="E22" i="2"/>
  <c r="D22" i="2"/>
  <c r="C22" i="2"/>
  <c r="B22" i="2"/>
  <c r="H21" i="2"/>
  <c r="G21" i="2"/>
  <c r="I21" i="2" s="1"/>
  <c r="E21" i="2"/>
  <c r="D21" i="2"/>
  <c r="C21" i="2"/>
  <c r="B21" i="2"/>
  <c r="H20" i="2"/>
  <c r="G20" i="2"/>
  <c r="I20" i="2" s="1"/>
  <c r="E20" i="2"/>
  <c r="D20" i="2"/>
  <c r="F20" i="2" s="1"/>
  <c r="C20" i="2"/>
  <c r="B20" i="2"/>
  <c r="H19" i="2"/>
  <c r="I19" i="2"/>
  <c r="K19" i="2" s="1"/>
  <c r="G19" i="2"/>
  <c r="E19" i="2"/>
  <c r="D19" i="2"/>
  <c r="C19" i="2"/>
  <c r="B19" i="2"/>
  <c r="H18" i="2"/>
  <c r="G18" i="2"/>
  <c r="I18" i="2" s="1"/>
  <c r="E18" i="2"/>
  <c r="F18" i="2" s="1"/>
  <c r="D18" i="2"/>
  <c r="C18" i="2"/>
  <c r="B18" i="2"/>
  <c r="H17" i="2"/>
  <c r="G17" i="2"/>
  <c r="I17" i="2"/>
  <c r="E17" i="2"/>
  <c r="D17" i="2"/>
  <c r="F17" i="2" s="1"/>
  <c r="C17" i="2"/>
  <c r="B17" i="2"/>
  <c r="H16" i="2"/>
  <c r="G16" i="2"/>
  <c r="I16" i="2" s="1"/>
  <c r="E16" i="2"/>
  <c r="D16" i="2"/>
  <c r="C16" i="2"/>
  <c r="B16" i="2"/>
  <c r="H15" i="2"/>
  <c r="G15" i="2"/>
  <c r="I15" i="2" s="1"/>
  <c r="E15" i="2"/>
  <c r="D15" i="2"/>
  <c r="K15" i="2"/>
  <c r="C15" i="2"/>
  <c r="B15" i="2"/>
  <c r="H14" i="2"/>
  <c r="G14" i="2"/>
  <c r="I14" i="2" s="1"/>
  <c r="K14" i="2" s="1"/>
  <c r="E14" i="2"/>
  <c r="D14" i="2"/>
  <c r="C14" i="2"/>
  <c r="B14" i="2"/>
  <c r="H13" i="2"/>
  <c r="I13" i="2" s="1"/>
  <c r="K13" i="2" s="1"/>
  <c r="G13" i="2"/>
  <c r="F13" i="2"/>
  <c r="E13" i="2"/>
  <c r="D13" i="2"/>
  <c r="C13" i="2"/>
  <c r="B13" i="2"/>
  <c r="H12" i="2"/>
  <c r="G12" i="2"/>
  <c r="I12" i="2"/>
  <c r="E12" i="2"/>
  <c r="F12" i="2" s="1"/>
  <c r="D12" i="2"/>
  <c r="C12" i="2"/>
  <c r="B12" i="2"/>
  <c r="H11" i="2"/>
  <c r="G11" i="2"/>
  <c r="I11" i="2" s="1"/>
  <c r="E11" i="2"/>
  <c r="D11" i="2"/>
  <c r="C11" i="2"/>
  <c r="B11" i="2"/>
  <c r="Y202" i="27"/>
  <c r="H107" i="26" s="1"/>
  <c r="Y201" i="27"/>
  <c r="H106" i="26" s="1"/>
  <c r="Y5" i="27"/>
  <c r="Y6" i="27"/>
  <c r="E11" i="26" s="1"/>
  <c r="Y7" i="27"/>
  <c r="E12" i="26" s="1"/>
  <c r="Y8" i="27"/>
  <c r="E13" i="26" s="1"/>
  <c r="F13" i="26" s="1"/>
  <c r="Y9" i="27"/>
  <c r="E14" i="26" s="1"/>
  <c r="Y10" i="27"/>
  <c r="E15" i="26" s="1"/>
  <c r="Y11" i="27"/>
  <c r="E16" i="26" s="1"/>
  <c r="Y12" i="27"/>
  <c r="E17" i="26" s="1"/>
  <c r="Y13" i="27"/>
  <c r="E18" i="26" s="1"/>
  <c r="F18" i="26" s="1"/>
  <c r="Y14" i="27"/>
  <c r="E19" i="26" s="1"/>
  <c r="Y15" i="27"/>
  <c r="E20" i="26" s="1"/>
  <c r="Y16" i="27"/>
  <c r="E21" i="26" s="1"/>
  <c r="F21" i="26" s="1"/>
  <c r="Y17" i="27"/>
  <c r="E22" i="26" s="1"/>
  <c r="Y18" i="27"/>
  <c r="E23" i="26" s="1"/>
  <c r="Y19" i="27"/>
  <c r="E24" i="26" s="1"/>
  <c r="Y20" i="27"/>
  <c r="E25" i="26" s="1"/>
  <c r="Y21" i="27"/>
  <c r="E26" i="26" s="1"/>
  <c r="Y22" i="27"/>
  <c r="E27" i="26" s="1"/>
  <c r="Y23" i="27"/>
  <c r="E28" i="26" s="1"/>
  <c r="Y24" i="27"/>
  <c r="E29" i="26" s="1"/>
  <c r="F29" i="26" s="1"/>
  <c r="Y25" i="27"/>
  <c r="E30" i="26" s="1"/>
  <c r="Y26" i="27"/>
  <c r="E31" i="26" s="1"/>
  <c r="Y27" i="27"/>
  <c r="E32" i="26" s="1"/>
  <c r="Y28" i="27"/>
  <c r="E33" i="26" s="1"/>
  <c r="Y29" i="27"/>
  <c r="E34" i="26" s="1"/>
  <c r="F34" i="26" s="1"/>
  <c r="Y30" i="27"/>
  <c r="E35" i="26" s="1"/>
  <c r="K35" i="26" s="1"/>
  <c r="Y31" i="27"/>
  <c r="E36" i="26" s="1"/>
  <c r="Y32" i="27"/>
  <c r="E37" i="26" s="1"/>
  <c r="Y33" i="27"/>
  <c r="E38" i="26" s="1"/>
  <c r="Y34" i="27"/>
  <c r="E39" i="26" s="1"/>
  <c r="Y35" i="27"/>
  <c r="E40" i="26" s="1"/>
  <c r="Y36" i="27"/>
  <c r="E41" i="26" s="1"/>
  <c r="F41" i="26" s="1"/>
  <c r="Y37" i="27"/>
  <c r="E42" i="26" s="1"/>
  <c r="Y38" i="27"/>
  <c r="E43" i="26" s="1"/>
  <c r="Y39" i="27"/>
  <c r="E44" i="26" s="1"/>
  <c r="Y40" i="27"/>
  <c r="E45" i="26" s="1"/>
  <c r="Y41" i="27"/>
  <c r="E46" i="26" s="1"/>
  <c r="F46" i="26" s="1"/>
  <c r="Y42" i="27"/>
  <c r="E47" i="26" s="1"/>
  <c r="Y43" i="27"/>
  <c r="E48" i="26" s="1"/>
  <c r="Y44" i="27"/>
  <c r="E49" i="26" s="1"/>
  <c r="Y45" i="27"/>
  <c r="E50" i="26" s="1"/>
  <c r="Y46" i="27"/>
  <c r="E51" i="26" s="1"/>
  <c r="Y47" i="27"/>
  <c r="E52" i="26" s="1"/>
  <c r="Y48" i="27"/>
  <c r="E53" i="26" s="1"/>
  <c r="F53" i="26" s="1"/>
  <c r="Y49" i="27"/>
  <c r="E54" i="26" s="1"/>
  <c r="Y50" i="27"/>
  <c r="E55" i="26" s="1"/>
  <c r="Y51" i="27"/>
  <c r="E56" i="26" s="1"/>
  <c r="Y52" i="27"/>
  <c r="E57" i="26" s="1"/>
  <c r="Y53" i="27"/>
  <c r="E58" i="26" s="1"/>
  <c r="F58" i="26" s="1"/>
  <c r="Y54" i="27"/>
  <c r="E59" i="26" s="1"/>
  <c r="Y55" i="27"/>
  <c r="E60" i="26" s="1"/>
  <c r="Y56" i="27"/>
  <c r="E61" i="26" s="1"/>
  <c r="Y57" i="27"/>
  <c r="E62" i="26" s="1"/>
  <c r="Y58" i="27"/>
  <c r="E63" i="26" s="1"/>
  <c r="Y59" i="27"/>
  <c r="E64" i="26" s="1"/>
  <c r="Y60" i="27"/>
  <c r="E65" i="26" s="1"/>
  <c r="F65" i="26" s="1"/>
  <c r="Y61" i="27"/>
  <c r="E66" i="26" s="1"/>
  <c r="Y62" i="27"/>
  <c r="E67" i="26" s="1"/>
  <c r="Y63" i="27"/>
  <c r="E68" i="26" s="1"/>
  <c r="Y64" i="27"/>
  <c r="E69" i="26" s="1"/>
  <c r="K69" i="26" s="1"/>
  <c r="Y65" i="27"/>
  <c r="E70" i="26" s="1"/>
  <c r="Y66" i="27"/>
  <c r="E71" i="26" s="1"/>
  <c r="Y67" i="27"/>
  <c r="E72" i="26" s="1"/>
  <c r="Y68" i="27"/>
  <c r="E73" i="26" s="1"/>
  <c r="F73" i="26" s="1"/>
  <c r="Y69" i="27"/>
  <c r="E74" i="26" s="1"/>
  <c r="Y70" i="27"/>
  <c r="E75" i="26" s="1"/>
  <c r="Y71" i="27"/>
  <c r="E76" i="26" s="1"/>
  <c r="Y72" i="27"/>
  <c r="E77" i="26" s="1"/>
  <c r="Y73" i="27"/>
  <c r="E78" i="26" s="1"/>
  <c r="Y74" i="27"/>
  <c r="E79" i="26" s="1"/>
  <c r="Y75" i="27"/>
  <c r="E80" i="26" s="1"/>
  <c r="Y76" i="27"/>
  <c r="E81" i="26" s="1"/>
  <c r="Y77" i="27"/>
  <c r="E82" i="26" s="1"/>
  <c r="Y78" i="27"/>
  <c r="E83" i="26" s="1"/>
  <c r="Y79" i="27"/>
  <c r="E84" i="26" s="1"/>
  <c r="Y80" i="27"/>
  <c r="E85" i="26" s="1"/>
  <c r="F85" i="26" s="1"/>
  <c r="Y81" i="27"/>
  <c r="E86" i="26" s="1"/>
  <c r="Y82" i="27"/>
  <c r="E87" i="26" s="1"/>
  <c r="Y83" i="27"/>
  <c r="E88" i="26" s="1"/>
  <c r="Y84" i="27"/>
  <c r="E89" i="26" s="1"/>
  <c r="Y85" i="27"/>
  <c r="E90" i="26" s="1"/>
  <c r="Y86" i="27"/>
  <c r="E91" i="26" s="1"/>
  <c r="Y87" i="27"/>
  <c r="E92" i="26" s="1"/>
  <c r="Y88" i="27"/>
  <c r="E93" i="26" s="1"/>
  <c r="Y89" i="27"/>
  <c r="E94" i="26" s="1"/>
  <c r="Y90" i="27"/>
  <c r="E95" i="26" s="1"/>
  <c r="Y91" i="27"/>
  <c r="E96" i="26" s="1"/>
  <c r="Y92" i="27"/>
  <c r="E97" i="26" s="1"/>
  <c r="Y93" i="27"/>
  <c r="E98" i="26" s="1"/>
  <c r="Y94" i="27"/>
  <c r="E99" i="26" s="1"/>
  <c r="Y95" i="27"/>
  <c r="E100" i="26" s="1"/>
  <c r="Y96" i="27"/>
  <c r="E101" i="26" s="1"/>
  <c r="F101" i="26" s="1"/>
  <c r="Y97" i="27"/>
  <c r="E102" i="26" s="1"/>
  <c r="Y98" i="27"/>
  <c r="E103" i="26" s="1"/>
  <c r="Y99" i="27"/>
  <c r="E104" i="26" s="1"/>
  <c r="Y100" i="27"/>
  <c r="E105" i="26" s="1"/>
  <c r="Y101" i="27"/>
  <c r="E106" i="26" s="1"/>
  <c r="F26" i="2"/>
  <c r="K30" i="2"/>
  <c r="F16" i="2"/>
  <c r="F24" i="2"/>
  <c r="F28" i="2"/>
  <c r="F32" i="2"/>
  <c r="I33" i="2"/>
  <c r="F36" i="2"/>
  <c r="I37" i="2"/>
  <c r="F40" i="2"/>
  <c r="I41" i="2"/>
  <c r="K41" i="2" s="1"/>
  <c r="F44" i="2"/>
  <c r="K44" i="2" s="1"/>
  <c r="I45" i="2"/>
  <c r="K45" i="2"/>
  <c r="F48" i="2"/>
  <c r="I49" i="2"/>
  <c r="F52" i="2"/>
  <c r="I53" i="2"/>
  <c r="K53" i="2" s="1"/>
  <c r="F56" i="2"/>
  <c r="K56" i="2"/>
  <c r="I57" i="2"/>
  <c r="K57" i="2" s="1"/>
  <c r="F60" i="2"/>
  <c r="I61" i="2"/>
  <c r="K61" i="2" s="1"/>
  <c r="F64" i="2"/>
  <c r="I65" i="2"/>
  <c r="K65" i="2" s="1"/>
  <c r="F68" i="2"/>
  <c r="I69" i="2"/>
  <c r="F72" i="2"/>
  <c r="I73" i="2"/>
  <c r="F76" i="2"/>
  <c r="K76" i="2" s="1"/>
  <c r="I77" i="2"/>
  <c r="F80" i="2"/>
  <c r="I81" i="2"/>
  <c r="K81" i="2" s="1"/>
  <c r="F84" i="2"/>
  <c r="I85" i="2"/>
  <c r="K85" i="2" s="1"/>
  <c r="F88" i="2"/>
  <c r="I89" i="2"/>
  <c r="K89" i="2" s="1"/>
  <c r="F92" i="2"/>
  <c r="I93" i="2"/>
  <c r="F96" i="2"/>
  <c r="I97" i="2"/>
  <c r="K97" i="2"/>
  <c r="F100" i="2"/>
  <c r="I101" i="2"/>
  <c r="K101" i="2" s="1"/>
  <c r="F104" i="2"/>
  <c r="F14" i="2"/>
  <c r="F34" i="2"/>
  <c r="K34" i="2"/>
  <c r="F15" i="2"/>
  <c r="F19" i="2"/>
  <c r="F23" i="2"/>
  <c r="F27" i="2"/>
  <c r="F31" i="2"/>
  <c r="F35" i="2"/>
  <c r="F39" i="2"/>
  <c r="K39" i="2" s="1"/>
  <c r="F43" i="2"/>
  <c r="F47" i="2"/>
  <c r="F51" i="2"/>
  <c r="F55" i="2"/>
  <c r="K55" i="2"/>
  <c r="F59" i="2"/>
  <c r="F63" i="2"/>
  <c r="K63" i="2"/>
  <c r="F67" i="2"/>
  <c r="F71" i="2"/>
  <c r="F75" i="2"/>
  <c r="K75" i="2"/>
  <c r="F79" i="2"/>
  <c r="F83" i="2"/>
  <c r="K83" i="2" s="1"/>
  <c r="F87" i="2"/>
  <c r="F91" i="2"/>
  <c r="K91" i="2"/>
  <c r="F95" i="2"/>
  <c r="K95" i="2" s="1"/>
  <c r="F99" i="2"/>
  <c r="F103" i="2"/>
  <c r="F107" i="2"/>
  <c r="Y200" i="27"/>
  <c r="H105" i="26" s="1"/>
  <c r="Y199" i="27"/>
  <c r="H104" i="26" s="1"/>
  <c r="Y198" i="27"/>
  <c r="H103" i="26" s="1"/>
  <c r="I103" i="26" s="1"/>
  <c r="Y197" i="27"/>
  <c r="H102" i="26" s="1"/>
  <c r="I102" i="26" s="1"/>
  <c r="Y196" i="27"/>
  <c r="H101" i="26" s="1"/>
  <c r="Y195" i="27"/>
  <c r="H100" i="26" s="1"/>
  <c r="I100" i="26" s="1"/>
  <c r="Y194" i="27"/>
  <c r="H99" i="26" s="1"/>
  <c r="I99" i="26" s="1"/>
  <c r="Y193" i="27"/>
  <c r="H98" i="26" s="1"/>
  <c r="I98" i="26" s="1"/>
  <c r="Y192" i="27"/>
  <c r="H97" i="26" s="1"/>
  <c r="I97" i="26" s="1"/>
  <c r="Y191" i="27"/>
  <c r="H96" i="26" s="1"/>
  <c r="Y190" i="27"/>
  <c r="H95" i="26" s="1"/>
  <c r="I95" i="26" s="1"/>
  <c r="K95" i="26" s="1"/>
  <c r="Y189" i="27"/>
  <c r="H94" i="26" s="1"/>
  <c r="I94" i="26" s="1"/>
  <c r="Y188" i="27"/>
  <c r="H93" i="26" s="1"/>
  <c r="Y187" i="27"/>
  <c r="H92" i="26" s="1"/>
  <c r="Y186" i="27"/>
  <c r="H91" i="26" s="1"/>
  <c r="I91" i="26" s="1"/>
  <c r="Y185" i="27"/>
  <c r="H90" i="26" s="1"/>
  <c r="Y184" i="27"/>
  <c r="H89" i="26" s="1"/>
  <c r="Y183" i="27"/>
  <c r="H88" i="26" s="1"/>
  <c r="I88" i="26" s="1"/>
  <c r="Y182" i="27"/>
  <c r="H87" i="26" s="1"/>
  <c r="Y181" i="27"/>
  <c r="H86" i="26" s="1"/>
  <c r="Y180" i="27"/>
  <c r="H85" i="26" s="1"/>
  <c r="Y179" i="27"/>
  <c r="H84" i="26" s="1"/>
  <c r="I84" i="26" s="1"/>
  <c r="Y178" i="27"/>
  <c r="H83" i="26" s="1"/>
  <c r="I83" i="26" s="1"/>
  <c r="Y177" i="27"/>
  <c r="H82" i="26" s="1"/>
  <c r="Y176" i="27"/>
  <c r="H81" i="26" s="1"/>
  <c r="Y175" i="27"/>
  <c r="H80" i="26" s="1"/>
  <c r="I80" i="26" s="1"/>
  <c r="Y174" i="27"/>
  <c r="H79" i="26" s="1"/>
  <c r="Y173" i="27"/>
  <c r="H78" i="26" s="1"/>
  <c r="I78" i="26" s="1"/>
  <c r="Y172" i="27"/>
  <c r="H77" i="26" s="1"/>
  <c r="Y171" i="27"/>
  <c r="H76" i="26" s="1"/>
  <c r="I76" i="26" s="1"/>
  <c r="Y170" i="27"/>
  <c r="H75" i="26" s="1"/>
  <c r="Y169" i="27"/>
  <c r="H74" i="26" s="1"/>
  <c r="I74" i="26" s="1"/>
  <c r="Y168" i="27"/>
  <c r="H73" i="26" s="1"/>
  <c r="Y167" i="27"/>
  <c r="H72" i="26" s="1"/>
  <c r="Y166" i="27"/>
  <c r="H71" i="26" s="1"/>
  <c r="I71" i="26" s="1"/>
  <c r="Y165" i="27"/>
  <c r="H70" i="26" s="1"/>
  <c r="Y164" i="27"/>
  <c r="H69" i="26" s="1"/>
  <c r="Y163" i="27"/>
  <c r="H68" i="26" s="1"/>
  <c r="I68" i="26" s="1"/>
  <c r="Y162" i="27"/>
  <c r="H67" i="26" s="1"/>
  <c r="Y161" i="27"/>
  <c r="H66" i="26" s="1"/>
  <c r="Y160" i="27"/>
  <c r="H65" i="26" s="1"/>
  <c r="Y159" i="27"/>
  <c r="H64" i="26" s="1"/>
  <c r="I64" i="26" s="1"/>
  <c r="Y158" i="27"/>
  <c r="H63" i="26" s="1"/>
  <c r="I63" i="26" s="1"/>
  <c r="Y157" i="27"/>
  <c r="H62" i="26" s="1"/>
  <c r="I62" i="26" s="1"/>
  <c r="Y156" i="27"/>
  <c r="H61" i="26" s="1"/>
  <c r="Y155" i="27"/>
  <c r="H60" i="26" s="1"/>
  <c r="Y154" i="27"/>
  <c r="H59" i="26" s="1"/>
  <c r="I59" i="26" s="1"/>
  <c r="Y153" i="27"/>
  <c r="H58" i="26" s="1"/>
  <c r="Y152" i="27"/>
  <c r="H57" i="26" s="1"/>
  <c r="Y151" i="27"/>
  <c r="H56" i="26" s="1"/>
  <c r="Y150" i="27"/>
  <c r="H55" i="26" s="1"/>
  <c r="Y149" i="27"/>
  <c r="H54" i="26" s="1"/>
  <c r="I54" i="26" s="1"/>
  <c r="Y148" i="27"/>
  <c r="H53" i="26" s="1"/>
  <c r="Y147" i="27"/>
  <c r="H52" i="26" s="1"/>
  <c r="Y146" i="27"/>
  <c r="H51" i="26" s="1"/>
  <c r="Y145" i="27"/>
  <c r="H50" i="26" s="1"/>
  <c r="I50" i="26" s="1"/>
  <c r="Y144" i="27"/>
  <c r="H49" i="26" s="1"/>
  <c r="Y143" i="27"/>
  <c r="H48" i="26" s="1"/>
  <c r="Y142" i="27"/>
  <c r="H47" i="26" s="1"/>
  <c r="I47" i="26" s="1"/>
  <c r="Y141" i="27"/>
  <c r="H46" i="26" s="1"/>
  <c r="Y140" i="27"/>
  <c r="H45" i="26" s="1"/>
  <c r="Y139" i="27"/>
  <c r="H44" i="26" s="1"/>
  <c r="Y138" i="27"/>
  <c r="H43" i="26" s="1"/>
  <c r="Y137" i="27"/>
  <c r="H42" i="26" s="1"/>
  <c r="Y136" i="27"/>
  <c r="H41" i="26" s="1"/>
  <c r="Y135" i="27"/>
  <c r="H40" i="26" s="1"/>
  <c r="I40" i="26" s="1"/>
  <c r="Y134" i="27"/>
  <c r="H39" i="26" s="1"/>
  <c r="I39" i="26" s="1"/>
  <c r="Y133" i="27"/>
  <c r="H38" i="26" s="1"/>
  <c r="I38" i="26" s="1"/>
  <c r="Y132" i="27"/>
  <c r="H37" i="26" s="1"/>
  <c r="Y131" i="27"/>
  <c r="H36" i="26" s="1"/>
  <c r="I36" i="26" s="1"/>
  <c r="Y130" i="27"/>
  <c r="H35" i="26" s="1"/>
  <c r="Y129" i="27"/>
  <c r="H34" i="26" s="1"/>
  <c r="Y128" i="27"/>
  <c r="H33" i="26" s="1"/>
  <c r="Y127" i="27"/>
  <c r="H32" i="26" s="1"/>
  <c r="Y126" i="27"/>
  <c r="H31" i="26" s="1"/>
  <c r="Y125" i="27"/>
  <c r="H30" i="26" s="1"/>
  <c r="Y124" i="27"/>
  <c r="H29" i="26" s="1"/>
  <c r="Y123" i="27"/>
  <c r="H28" i="26" s="1"/>
  <c r="Y122" i="27"/>
  <c r="H27" i="26" s="1"/>
  <c r="I27" i="26" s="1"/>
  <c r="Y121" i="27"/>
  <c r="H26" i="26" s="1"/>
  <c r="Y120" i="27"/>
  <c r="H25" i="26" s="1"/>
  <c r="Y119" i="27"/>
  <c r="H24" i="26" s="1"/>
  <c r="Y118" i="27"/>
  <c r="H23" i="26" s="1"/>
  <c r="Y117" i="27"/>
  <c r="H22" i="26" s="1"/>
  <c r="I22" i="26" s="1"/>
  <c r="Y116" i="27"/>
  <c r="H21" i="26" s="1"/>
  <c r="Y115" i="27"/>
  <c r="H20" i="26" s="1"/>
  <c r="Y114" i="27"/>
  <c r="H19" i="26" s="1"/>
  <c r="I19" i="26" s="1"/>
  <c r="Y113" i="27"/>
  <c r="H18" i="26" s="1"/>
  <c r="Y112" i="27"/>
  <c r="H17" i="26" s="1"/>
  <c r="Y111" i="27"/>
  <c r="H16" i="26" s="1"/>
  <c r="Y110" i="27"/>
  <c r="H15" i="26" s="1"/>
  <c r="Y109" i="27"/>
  <c r="H14" i="26" s="1"/>
  <c r="Y108" i="27"/>
  <c r="H13" i="26" s="1"/>
  <c r="Y107" i="27"/>
  <c r="H12" i="26" s="1"/>
  <c r="I12" i="26" s="1"/>
  <c r="Y106" i="27"/>
  <c r="H11" i="26" s="1"/>
  <c r="Y105" i="27"/>
  <c r="H10" i="26" s="1"/>
  <c r="G10" i="26"/>
  <c r="E10" i="26"/>
  <c r="D10" i="26"/>
  <c r="C10" i="26"/>
  <c r="B10" i="26"/>
  <c r="E7" i="26"/>
  <c r="F7" i="26" s="1"/>
  <c r="H7" i="26" s="1"/>
  <c r="I7" i="26" s="1"/>
  <c r="H10" i="24"/>
  <c r="I10" i="24" s="1"/>
  <c r="K10" i="24" s="1"/>
  <c r="G10" i="24"/>
  <c r="E10" i="24"/>
  <c r="D10" i="24"/>
  <c r="C10" i="24"/>
  <c r="B10" i="24"/>
  <c r="E7" i="24"/>
  <c r="F7" i="24"/>
  <c r="H7" i="24" s="1"/>
  <c r="I7" i="24" s="1"/>
  <c r="H10" i="22"/>
  <c r="G10" i="22"/>
  <c r="E10" i="22"/>
  <c r="D10" i="22"/>
  <c r="F10" i="22"/>
  <c r="C10" i="22"/>
  <c r="B10" i="22"/>
  <c r="E7" i="22"/>
  <c r="F7" i="22"/>
  <c r="H7" i="22" s="1"/>
  <c r="I7" i="22" s="1"/>
  <c r="H10" i="20"/>
  <c r="G10" i="20"/>
  <c r="I10" i="20" s="1"/>
  <c r="E10" i="20"/>
  <c r="D10" i="20"/>
  <c r="C10" i="20"/>
  <c r="B10" i="20"/>
  <c r="E7" i="20"/>
  <c r="F7" i="20" s="1"/>
  <c r="H7" i="20" s="1"/>
  <c r="I7" i="20" s="1"/>
  <c r="H10" i="18"/>
  <c r="I10" i="18" s="1"/>
  <c r="K10" i="18" s="1"/>
  <c r="G10" i="18"/>
  <c r="E10" i="18"/>
  <c r="D10" i="18"/>
  <c r="C10" i="18"/>
  <c r="B10" i="18"/>
  <c r="E7" i="18"/>
  <c r="F7" i="18"/>
  <c r="H7" i="18"/>
  <c r="I7" i="18" s="1"/>
  <c r="H10" i="16"/>
  <c r="G10" i="16"/>
  <c r="I10" i="16" s="1"/>
  <c r="E10" i="16"/>
  <c r="D10" i="16"/>
  <c r="C10" i="16"/>
  <c r="B10" i="16"/>
  <c r="E7" i="16"/>
  <c r="F7" i="16" s="1"/>
  <c r="H7" i="16" s="1"/>
  <c r="I7" i="16" s="1"/>
  <c r="H10" i="14"/>
  <c r="G10" i="14"/>
  <c r="E10" i="14"/>
  <c r="D10" i="14"/>
  <c r="C10" i="14"/>
  <c r="B10" i="14"/>
  <c r="E7" i="14"/>
  <c r="F7" i="14" s="1"/>
  <c r="H7" i="14" s="1"/>
  <c r="I7" i="14" s="1"/>
  <c r="H10" i="12"/>
  <c r="I10" i="12" s="1"/>
  <c r="G10" i="12"/>
  <c r="K10" i="12" s="1"/>
  <c r="E10" i="12"/>
  <c r="D10" i="12"/>
  <c r="C10" i="12"/>
  <c r="B10" i="12"/>
  <c r="E7" i="12"/>
  <c r="F7" i="12"/>
  <c r="H7" i="12"/>
  <c r="I7" i="12" s="1"/>
  <c r="H10" i="10"/>
  <c r="G10" i="10"/>
  <c r="I10" i="10"/>
  <c r="E10" i="10"/>
  <c r="D10" i="10"/>
  <c r="C10" i="10"/>
  <c r="B10" i="10"/>
  <c r="E7" i="10"/>
  <c r="F7" i="10" s="1"/>
  <c r="H7" i="10" s="1"/>
  <c r="I7" i="10" s="1"/>
  <c r="H10" i="8"/>
  <c r="G10" i="8"/>
  <c r="I10" i="8" s="1"/>
  <c r="E10" i="8"/>
  <c r="D10" i="8"/>
  <c r="C10" i="8"/>
  <c r="B10" i="8"/>
  <c r="E7" i="8"/>
  <c r="F7" i="8" s="1"/>
  <c r="H7" i="8" s="1"/>
  <c r="I7" i="8" s="1"/>
  <c r="H10" i="6"/>
  <c r="G10" i="6"/>
  <c r="I10" i="6" s="1"/>
  <c r="E10" i="6"/>
  <c r="D10" i="6"/>
  <c r="C10" i="6"/>
  <c r="B10" i="6"/>
  <c r="E7" i="6"/>
  <c r="F7" i="6"/>
  <c r="H7" i="6" s="1"/>
  <c r="I7" i="6" s="1"/>
  <c r="G10" i="4"/>
  <c r="I10" i="4" s="1"/>
  <c r="H10" i="4"/>
  <c r="E10" i="4"/>
  <c r="F10" i="4" s="1"/>
  <c r="D10" i="4"/>
  <c r="C10" i="4"/>
  <c r="B10" i="4"/>
  <c r="E7" i="4"/>
  <c r="F7" i="4" s="1"/>
  <c r="H7" i="4" s="1"/>
  <c r="I7" i="4" s="1"/>
  <c r="E7" i="2"/>
  <c r="F7" i="2" s="1"/>
  <c r="H7" i="2" s="1"/>
  <c r="I7" i="2" s="1"/>
  <c r="H10" i="2"/>
  <c r="G10" i="2"/>
  <c r="E10" i="2"/>
  <c r="D10" i="2"/>
  <c r="F10" i="2" s="1"/>
  <c r="C10" i="2"/>
  <c r="B10" i="2"/>
  <c r="F10" i="16"/>
  <c r="I10" i="2"/>
  <c r="F10" i="12"/>
  <c r="F10" i="8"/>
  <c r="F10" i="24"/>
  <c r="I10" i="14"/>
  <c r="F10" i="18"/>
  <c r="F10" i="10"/>
  <c r="K10" i="10"/>
  <c r="F10" i="26"/>
  <c r="K49" i="4"/>
  <c r="K11" i="4"/>
  <c r="K14" i="4"/>
  <c r="K37" i="4"/>
  <c r="K55" i="4"/>
  <c r="F13" i="4"/>
  <c r="K13" i="4" s="1"/>
  <c r="F17" i="4"/>
  <c r="K17" i="4"/>
  <c r="F21" i="4"/>
  <c r="K21" i="4" s="1"/>
  <c r="F25" i="4"/>
  <c r="K25" i="4" s="1"/>
  <c r="F29" i="4"/>
  <c r="K29" i="4"/>
  <c r="F33" i="4"/>
  <c r="K33" i="4" s="1"/>
  <c r="F37" i="4"/>
  <c r="F41" i="4"/>
  <c r="K41" i="4"/>
  <c r="F45" i="4"/>
  <c r="K45" i="4" s="1"/>
  <c r="F49" i="4"/>
  <c r="F53" i="4"/>
  <c r="K53" i="4" s="1"/>
  <c r="F61" i="4"/>
  <c r="K61" i="4" s="1"/>
  <c r="F65" i="4"/>
  <c r="K65" i="4"/>
  <c r="F69" i="4"/>
  <c r="F73" i="4"/>
  <c r="K73" i="4"/>
  <c r="F77" i="4"/>
  <c r="F81" i="4"/>
  <c r="K81" i="4" s="1"/>
  <c r="F85" i="4"/>
  <c r="K85" i="4" s="1"/>
  <c r="F89" i="4"/>
  <c r="K89" i="4" s="1"/>
  <c r="F93" i="4"/>
  <c r="K93" i="4" s="1"/>
  <c r="F97" i="4"/>
  <c r="K97" i="4"/>
  <c r="F101" i="4"/>
  <c r="K101" i="4" s="1"/>
  <c r="F14" i="4"/>
  <c r="F18" i="4"/>
  <c r="K18" i="4"/>
  <c r="F22" i="4"/>
  <c r="K22" i="4" s="1"/>
  <c r="F26" i="4"/>
  <c r="F30" i="4"/>
  <c r="F34" i="4"/>
  <c r="K34" i="4" s="1"/>
  <c r="F38" i="4"/>
  <c r="K38" i="4"/>
  <c r="F42" i="4"/>
  <c r="K42" i="4" s="1"/>
  <c r="F46" i="4"/>
  <c r="K46" i="4"/>
  <c r="F50" i="4"/>
  <c r="K50" i="4" s="1"/>
  <c r="F54" i="4"/>
  <c r="K54" i="4"/>
  <c r="F58" i="4"/>
  <c r="K58" i="4" s="1"/>
  <c r="F62" i="4"/>
  <c r="K62" i="4"/>
  <c r="F66" i="4"/>
  <c r="K66" i="4" s="1"/>
  <c r="F70" i="4"/>
  <c r="F74" i="4"/>
  <c r="K74" i="4"/>
  <c r="F78" i="4"/>
  <c r="K78" i="4" s="1"/>
  <c r="F82" i="4"/>
  <c r="K82" i="4"/>
  <c r="F86" i="4"/>
  <c r="K86" i="4" s="1"/>
  <c r="F90" i="4"/>
  <c r="K90" i="4"/>
  <c r="F94" i="4"/>
  <c r="K94" i="4" s="1"/>
  <c r="F98" i="4"/>
  <c r="F102" i="4"/>
  <c r="K102" i="4"/>
  <c r="F106" i="4"/>
  <c r="F11" i="4"/>
  <c r="F15" i="4"/>
  <c r="F19" i="4"/>
  <c r="K19" i="4"/>
  <c r="F23" i="4"/>
  <c r="K23" i="4" s="1"/>
  <c r="F27" i="4"/>
  <c r="K27" i="4"/>
  <c r="F31" i="4"/>
  <c r="K31" i="4" s="1"/>
  <c r="F35" i="4"/>
  <c r="K35" i="4"/>
  <c r="F39" i="4"/>
  <c r="K39" i="4" s="1"/>
  <c r="F43" i="4"/>
  <c r="F47" i="4"/>
  <c r="K47" i="4" s="1"/>
  <c r="F51" i="4"/>
  <c r="F55" i="4"/>
  <c r="F59" i="4"/>
  <c r="K59" i="4"/>
  <c r="F63" i="4"/>
  <c r="K63" i="4" s="1"/>
  <c r="F67" i="4"/>
  <c r="K67" i="4"/>
  <c r="F71" i="4"/>
  <c r="K71" i="4" s="1"/>
  <c r="F75" i="4"/>
  <c r="K75" i="4" s="1"/>
  <c r="F79" i="4"/>
  <c r="K79" i="4"/>
  <c r="F83" i="4"/>
  <c r="K83" i="4" s="1"/>
  <c r="F87" i="4"/>
  <c r="K87" i="4"/>
  <c r="F91" i="4"/>
  <c r="K91" i="4" s="1"/>
  <c r="F95" i="4"/>
  <c r="K95" i="4" s="1"/>
  <c r="F99" i="4"/>
  <c r="K99" i="4" s="1"/>
  <c r="F103" i="4"/>
  <c r="F107" i="4"/>
  <c r="K78" i="6"/>
  <c r="K93" i="6"/>
  <c r="K102" i="6"/>
  <c r="K29" i="6"/>
  <c r="F13" i="6"/>
  <c r="F17" i="6"/>
  <c r="F21" i="6"/>
  <c r="K21" i="6"/>
  <c r="F25" i="6"/>
  <c r="K25" i="6" s="1"/>
  <c r="F29" i="6"/>
  <c r="F33" i="6"/>
  <c r="K33" i="6"/>
  <c r="F37" i="6"/>
  <c r="K37" i="6" s="1"/>
  <c r="F41" i="6"/>
  <c r="K41" i="6"/>
  <c r="F45" i="6"/>
  <c r="K45" i="6" s="1"/>
  <c r="F49" i="6"/>
  <c r="K49" i="6"/>
  <c r="F53" i="6"/>
  <c r="K53" i="6" s="1"/>
  <c r="F57" i="6"/>
  <c r="K57" i="6"/>
  <c r="F61" i="6"/>
  <c r="K61" i="6" s="1"/>
  <c r="F65" i="6"/>
  <c r="K65" i="6"/>
  <c r="F69" i="6"/>
  <c r="F73" i="6"/>
  <c r="K73" i="6" s="1"/>
  <c r="F77" i="6"/>
  <c r="F81" i="6"/>
  <c r="K81" i="6" s="1"/>
  <c r="F85" i="6"/>
  <c r="K85" i="6"/>
  <c r="F89" i="6"/>
  <c r="K89" i="6" s="1"/>
  <c r="F93" i="6"/>
  <c r="F97" i="6"/>
  <c r="K97" i="6"/>
  <c r="F101" i="6"/>
  <c r="K101" i="6" s="1"/>
  <c r="F105" i="6"/>
  <c r="I11" i="6"/>
  <c r="K11" i="6" s="1"/>
  <c r="F14" i="6"/>
  <c r="K14" i="6" s="1"/>
  <c r="F18" i="6"/>
  <c r="K18" i="6"/>
  <c r="I19" i="6"/>
  <c r="K19" i="6" s="1"/>
  <c r="F22" i="6"/>
  <c r="K22" i="6"/>
  <c r="I23" i="6"/>
  <c r="K23" i="6" s="1"/>
  <c r="F26" i="6"/>
  <c r="I27" i="6"/>
  <c r="F30" i="6"/>
  <c r="I31" i="6"/>
  <c r="K31" i="6"/>
  <c r="F34" i="6"/>
  <c r="K34" i="6" s="1"/>
  <c r="I35" i="6"/>
  <c r="K35" i="6"/>
  <c r="F38" i="6"/>
  <c r="K38" i="6" s="1"/>
  <c r="I39" i="6"/>
  <c r="K39" i="6" s="1"/>
  <c r="F42" i="6"/>
  <c r="K42" i="6"/>
  <c r="I43" i="6"/>
  <c r="F46" i="6"/>
  <c r="K46" i="6"/>
  <c r="I47" i="6"/>
  <c r="K47" i="6" s="1"/>
  <c r="F50" i="6"/>
  <c r="K50" i="6"/>
  <c r="I51" i="6"/>
  <c r="F54" i="6"/>
  <c r="K54" i="6" s="1"/>
  <c r="I55" i="6"/>
  <c r="K55" i="6"/>
  <c r="F58" i="6"/>
  <c r="K58" i="6" s="1"/>
  <c r="I59" i="6"/>
  <c r="K59" i="6"/>
  <c r="F62" i="6"/>
  <c r="K62" i="6" s="1"/>
  <c r="I63" i="6"/>
  <c r="K63" i="6" s="1"/>
  <c r="F66" i="6"/>
  <c r="K66" i="6"/>
  <c r="I67" i="6"/>
  <c r="K67" i="6" s="1"/>
  <c r="F70" i="6"/>
  <c r="I71" i="6"/>
  <c r="K71" i="6" s="1"/>
  <c r="F74" i="6"/>
  <c r="K74" i="6"/>
  <c r="I75" i="6"/>
  <c r="K75" i="6" s="1"/>
  <c r="F78" i="6"/>
  <c r="I79" i="6"/>
  <c r="K79" i="6"/>
  <c r="F82" i="6"/>
  <c r="K82" i="6" s="1"/>
  <c r="I83" i="6"/>
  <c r="K83" i="6"/>
  <c r="F86" i="6"/>
  <c r="K86" i="6" s="1"/>
  <c r="I87" i="6"/>
  <c r="K87" i="6"/>
  <c r="F90" i="6"/>
  <c r="K90" i="6" s="1"/>
  <c r="I91" i="6"/>
  <c r="K91" i="6"/>
  <c r="F94" i="6"/>
  <c r="K94" i="6" s="1"/>
  <c r="I95" i="6"/>
  <c r="K95" i="6"/>
  <c r="F98" i="6"/>
  <c r="I99" i="6"/>
  <c r="K99" i="6" s="1"/>
  <c r="F102" i="6"/>
  <c r="F106" i="6"/>
  <c r="K13" i="8"/>
  <c r="K102" i="8"/>
  <c r="K100" i="8"/>
  <c r="F13" i="8"/>
  <c r="F17" i="8"/>
  <c r="K17" i="8"/>
  <c r="F21" i="8"/>
  <c r="K21" i="8" s="1"/>
  <c r="F25" i="8"/>
  <c r="K25" i="8"/>
  <c r="F29" i="8"/>
  <c r="K29" i="8" s="1"/>
  <c r="F33" i="8"/>
  <c r="K33" i="8"/>
  <c r="F37" i="8"/>
  <c r="K37" i="8" s="1"/>
  <c r="F41" i="8"/>
  <c r="K41" i="8"/>
  <c r="F45" i="8"/>
  <c r="K45" i="8" s="1"/>
  <c r="F49" i="8"/>
  <c r="K49" i="8" s="1"/>
  <c r="F53" i="8"/>
  <c r="K53" i="8"/>
  <c r="F57" i="8"/>
  <c r="K57" i="8" s="1"/>
  <c r="F61" i="8"/>
  <c r="K61" i="8" s="1"/>
  <c r="F65" i="8"/>
  <c r="K65" i="8" s="1"/>
  <c r="F69" i="8"/>
  <c r="F73" i="8"/>
  <c r="K73" i="8"/>
  <c r="F77" i="8"/>
  <c r="F81" i="8"/>
  <c r="K81" i="8"/>
  <c r="F85" i="8"/>
  <c r="K85" i="8" s="1"/>
  <c r="F89" i="8"/>
  <c r="K89" i="8"/>
  <c r="F93" i="8"/>
  <c r="K93" i="8" s="1"/>
  <c r="F97" i="8"/>
  <c r="K97" i="8"/>
  <c r="F14" i="8"/>
  <c r="K14" i="8" s="1"/>
  <c r="F18" i="8"/>
  <c r="K18" i="8"/>
  <c r="F22" i="8"/>
  <c r="K22" i="8" s="1"/>
  <c r="F26" i="8"/>
  <c r="F30" i="8"/>
  <c r="F34" i="8"/>
  <c r="K34" i="8"/>
  <c r="F38" i="8"/>
  <c r="K38" i="8" s="1"/>
  <c r="F42" i="8"/>
  <c r="K42" i="8"/>
  <c r="F46" i="8"/>
  <c r="K46" i="8" s="1"/>
  <c r="F50" i="8"/>
  <c r="K50" i="8"/>
  <c r="F54" i="8"/>
  <c r="K54" i="8" s="1"/>
  <c r="F58" i="8"/>
  <c r="K58" i="8" s="1"/>
  <c r="F62" i="8"/>
  <c r="K62" i="8" s="1"/>
  <c r="F66" i="8"/>
  <c r="K66" i="8" s="1"/>
  <c r="F70" i="8"/>
  <c r="F74" i="8"/>
  <c r="K74" i="8" s="1"/>
  <c r="F78" i="8"/>
  <c r="K78" i="8"/>
  <c r="F82" i="8"/>
  <c r="K82" i="8" s="1"/>
  <c r="F86" i="8"/>
  <c r="K86" i="8" s="1"/>
  <c r="F90" i="8"/>
  <c r="K90" i="8"/>
  <c r="F94" i="8"/>
  <c r="K94" i="8" s="1"/>
  <c r="F98" i="8"/>
  <c r="F102" i="8"/>
  <c r="F106" i="8"/>
  <c r="F11" i="8"/>
  <c r="K11" i="8"/>
  <c r="F15" i="8"/>
  <c r="F19" i="8"/>
  <c r="K19" i="8" s="1"/>
  <c r="F23" i="8"/>
  <c r="K23" i="8" s="1"/>
  <c r="F27" i="8"/>
  <c r="F31" i="8"/>
  <c r="K31" i="8"/>
  <c r="F35" i="8"/>
  <c r="K35" i="8" s="1"/>
  <c r="F39" i="8"/>
  <c r="K39" i="8" s="1"/>
  <c r="F43" i="8"/>
  <c r="F47" i="8"/>
  <c r="K47" i="8" s="1"/>
  <c r="F51" i="8"/>
  <c r="F55" i="8"/>
  <c r="K55" i="8" s="1"/>
  <c r="F59" i="8"/>
  <c r="K59" i="8" s="1"/>
  <c r="F63" i="8"/>
  <c r="K63" i="8"/>
  <c r="F67" i="8"/>
  <c r="K67" i="8" s="1"/>
  <c r="F71" i="8"/>
  <c r="K71" i="8"/>
  <c r="F75" i="8"/>
  <c r="K75" i="8" s="1"/>
  <c r="F79" i="8"/>
  <c r="K79" i="8"/>
  <c r="F83" i="8"/>
  <c r="K83" i="8" s="1"/>
  <c r="F87" i="8"/>
  <c r="K87" i="8" s="1"/>
  <c r="F91" i="8"/>
  <c r="K91" i="8" s="1"/>
  <c r="F95" i="8"/>
  <c r="K95" i="8" s="1"/>
  <c r="F99" i="8"/>
  <c r="K99" i="8" s="1"/>
  <c r="F103" i="8"/>
  <c r="F107" i="8"/>
  <c r="K75" i="10"/>
  <c r="K80" i="10"/>
  <c r="K58" i="10"/>
  <c r="F12" i="10"/>
  <c r="K12" i="10" s="1"/>
  <c r="F16" i="10"/>
  <c r="F20" i="10"/>
  <c r="F24" i="10"/>
  <c r="K24" i="10" s="1"/>
  <c r="F28" i="10"/>
  <c r="K28" i="10" s="1"/>
  <c r="F32" i="10"/>
  <c r="K32" i="10" s="1"/>
  <c r="F36" i="10"/>
  <c r="K36" i="10"/>
  <c r="F40" i="10"/>
  <c r="F44" i="10"/>
  <c r="F48" i="10"/>
  <c r="F52" i="10"/>
  <c r="F56" i="10"/>
  <c r="K56" i="10"/>
  <c r="F60" i="10"/>
  <c r="F64" i="10"/>
  <c r="K64" i="10" s="1"/>
  <c r="F68" i="10"/>
  <c r="K68" i="10"/>
  <c r="F72" i="10"/>
  <c r="F76" i="10"/>
  <c r="F80" i="10"/>
  <c r="F84" i="10"/>
  <c r="F88" i="10"/>
  <c r="F92" i="10"/>
  <c r="F96" i="10"/>
  <c r="F100" i="10"/>
  <c r="K100" i="10"/>
  <c r="I101" i="10"/>
  <c r="K101" i="10"/>
  <c r="F104" i="10"/>
  <c r="F18" i="10"/>
  <c r="F22" i="10"/>
  <c r="K22" i="10"/>
  <c r="F26" i="10"/>
  <c r="F30" i="10"/>
  <c r="F34" i="10"/>
  <c r="F38" i="10"/>
  <c r="K38" i="10" s="1"/>
  <c r="F46" i="10"/>
  <c r="F54" i="10"/>
  <c r="K54" i="10"/>
  <c r="F58" i="10"/>
  <c r="F62" i="10"/>
  <c r="F66" i="10"/>
  <c r="F74" i="10"/>
  <c r="K74" i="10" s="1"/>
  <c r="F78" i="10"/>
  <c r="K78" i="10" s="1"/>
  <c r="F82" i="10"/>
  <c r="F90" i="10"/>
  <c r="K90" i="10" s="1"/>
  <c r="F94" i="10"/>
  <c r="K94" i="10" s="1"/>
  <c r="F11" i="10"/>
  <c r="F15" i="10"/>
  <c r="F19" i="10"/>
  <c r="F23" i="10"/>
  <c r="K23" i="10"/>
  <c r="F27" i="10"/>
  <c r="F31" i="10"/>
  <c r="F35" i="10"/>
  <c r="F39" i="10"/>
  <c r="K39" i="10" s="1"/>
  <c r="F43" i="10"/>
  <c r="F47" i="10"/>
  <c r="F51" i="10"/>
  <c r="F55" i="10"/>
  <c r="K55" i="10" s="1"/>
  <c r="F59" i="10"/>
  <c r="F63" i="10"/>
  <c r="F67" i="10"/>
  <c r="F71" i="10"/>
  <c r="F75" i="10"/>
  <c r="F79" i="10"/>
  <c r="F83" i="10"/>
  <c r="F87" i="10"/>
  <c r="F91" i="10"/>
  <c r="F95" i="10"/>
  <c r="F99" i="10"/>
  <c r="F103" i="10"/>
  <c r="F107" i="10"/>
  <c r="K16" i="12"/>
  <c r="K66" i="12"/>
  <c r="K64" i="12"/>
  <c r="F12" i="12"/>
  <c r="K12" i="12" s="1"/>
  <c r="F16" i="12"/>
  <c r="F20" i="12"/>
  <c r="K20" i="12"/>
  <c r="F24" i="12"/>
  <c r="K24" i="12" s="1"/>
  <c r="F28" i="12"/>
  <c r="K28" i="12"/>
  <c r="F32" i="12"/>
  <c r="K32" i="12" s="1"/>
  <c r="F36" i="12"/>
  <c r="K36" i="12" s="1"/>
  <c r="F40" i="12"/>
  <c r="K40" i="12" s="1"/>
  <c r="F44" i="12"/>
  <c r="K44" i="12" s="1"/>
  <c r="F48" i="12"/>
  <c r="F52" i="12"/>
  <c r="K52" i="12" s="1"/>
  <c r="F56" i="12"/>
  <c r="K56" i="12"/>
  <c r="F60" i="12"/>
  <c r="F64" i="12"/>
  <c r="F68" i="12"/>
  <c r="K68" i="12"/>
  <c r="F72" i="12"/>
  <c r="K72" i="12" s="1"/>
  <c r="F76" i="12"/>
  <c r="K76" i="12"/>
  <c r="F80" i="12"/>
  <c r="K80" i="12" s="1"/>
  <c r="F84" i="12"/>
  <c r="K84" i="12"/>
  <c r="F88" i="12"/>
  <c r="K88" i="12" s="1"/>
  <c r="F92" i="12"/>
  <c r="F96" i="12"/>
  <c r="F100" i="12"/>
  <c r="K100" i="12" s="1"/>
  <c r="F104" i="12"/>
  <c r="F14" i="12"/>
  <c r="K14" i="12" s="1"/>
  <c r="F18" i="12"/>
  <c r="K18" i="12" s="1"/>
  <c r="F22" i="12"/>
  <c r="K22" i="12" s="1"/>
  <c r="F26" i="12"/>
  <c r="F30" i="12"/>
  <c r="F34" i="12"/>
  <c r="K34" i="12" s="1"/>
  <c r="F38" i="12"/>
  <c r="K38" i="12" s="1"/>
  <c r="F42" i="12"/>
  <c r="K42" i="12"/>
  <c r="F46" i="12"/>
  <c r="K46" i="12" s="1"/>
  <c r="F50" i="12"/>
  <c r="K50" i="12" s="1"/>
  <c r="F54" i="12"/>
  <c r="K54" i="12" s="1"/>
  <c r="F58" i="12"/>
  <c r="K58" i="12" s="1"/>
  <c r="F62" i="12"/>
  <c r="K62" i="12" s="1"/>
  <c r="F66" i="12"/>
  <c r="F74" i="12"/>
  <c r="K74" i="12"/>
  <c r="F78" i="12"/>
  <c r="K78" i="12" s="1"/>
  <c r="F82" i="12"/>
  <c r="K82" i="12"/>
  <c r="F86" i="12"/>
  <c r="K86" i="12" s="1"/>
  <c r="F90" i="12"/>
  <c r="K90" i="12" s="1"/>
  <c r="F94" i="12"/>
  <c r="K94" i="12" s="1"/>
  <c r="F102" i="12"/>
  <c r="K102" i="12" s="1"/>
  <c r="F11" i="12"/>
  <c r="K11" i="12" s="1"/>
  <c r="F15" i="12"/>
  <c r="F19" i="12"/>
  <c r="K19" i="12" s="1"/>
  <c r="F23" i="12"/>
  <c r="K23" i="12" s="1"/>
  <c r="F27" i="12"/>
  <c r="K27" i="12" s="1"/>
  <c r="F31" i="12"/>
  <c r="K31" i="12"/>
  <c r="F35" i="12"/>
  <c r="K35" i="12" s="1"/>
  <c r="F39" i="12"/>
  <c r="K39" i="12"/>
  <c r="F43" i="12"/>
  <c r="F47" i="12"/>
  <c r="K47" i="12" s="1"/>
  <c r="F51" i="12"/>
  <c r="F55" i="12"/>
  <c r="K55" i="12" s="1"/>
  <c r="F59" i="12"/>
  <c r="K59" i="12" s="1"/>
  <c r="F63" i="12"/>
  <c r="K63" i="12" s="1"/>
  <c r="F67" i="12"/>
  <c r="K67" i="12" s="1"/>
  <c r="F71" i="12"/>
  <c r="K71" i="12" s="1"/>
  <c r="F75" i="12"/>
  <c r="K75" i="12" s="1"/>
  <c r="F79" i="12"/>
  <c r="K79" i="12"/>
  <c r="F83" i="12"/>
  <c r="K83" i="12" s="1"/>
  <c r="F87" i="12"/>
  <c r="K87" i="12"/>
  <c r="F91" i="12"/>
  <c r="K91" i="12" s="1"/>
  <c r="F95" i="12"/>
  <c r="K95" i="12"/>
  <c r="F99" i="12"/>
  <c r="K99" i="12" s="1"/>
  <c r="F103" i="12"/>
  <c r="F107" i="12"/>
  <c r="K76" i="14"/>
  <c r="K28" i="14"/>
  <c r="K66" i="14"/>
  <c r="K14" i="14"/>
  <c r="K75" i="14"/>
  <c r="K91" i="14"/>
  <c r="F12" i="14"/>
  <c r="K12" i="14" s="1"/>
  <c r="F16" i="14"/>
  <c r="K16" i="14" s="1"/>
  <c r="F20" i="14"/>
  <c r="K20" i="14"/>
  <c r="F24" i="14"/>
  <c r="K24" i="14" s="1"/>
  <c r="F28" i="14"/>
  <c r="F32" i="14"/>
  <c r="F36" i="14"/>
  <c r="K36" i="14" s="1"/>
  <c r="F40" i="14"/>
  <c r="K40" i="14"/>
  <c r="F44" i="14"/>
  <c r="K44" i="14" s="1"/>
  <c r="F48" i="14"/>
  <c r="F52" i="14"/>
  <c r="K52" i="14"/>
  <c r="F56" i="14"/>
  <c r="K56" i="14" s="1"/>
  <c r="F60" i="14"/>
  <c r="F64" i="14"/>
  <c r="K64" i="14" s="1"/>
  <c r="F68" i="14"/>
  <c r="K68" i="14" s="1"/>
  <c r="F72" i="14"/>
  <c r="K72" i="14"/>
  <c r="F76" i="14"/>
  <c r="F80" i="14"/>
  <c r="K80" i="14" s="1"/>
  <c r="F84" i="14"/>
  <c r="K84" i="14"/>
  <c r="F88" i="14"/>
  <c r="F92" i="14"/>
  <c r="F96" i="14"/>
  <c r="F100" i="14"/>
  <c r="K100" i="14" s="1"/>
  <c r="F104" i="14"/>
  <c r="F14" i="14"/>
  <c r="F18" i="14"/>
  <c r="K18" i="14" s="1"/>
  <c r="F22" i="14"/>
  <c r="K22" i="14" s="1"/>
  <c r="F26" i="14"/>
  <c r="F30" i="14"/>
  <c r="F38" i="14"/>
  <c r="K38" i="14" s="1"/>
  <c r="F42" i="14"/>
  <c r="K42" i="14" s="1"/>
  <c r="F46" i="14"/>
  <c r="K46" i="14" s="1"/>
  <c r="F50" i="14"/>
  <c r="K50" i="14" s="1"/>
  <c r="F54" i="14"/>
  <c r="K54" i="14" s="1"/>
  <c r="F58" i="14"/>
  <c r="K58" i="14"/>
  <c r="F62" i="14"/>
  <c r="K62" i="14" s="1"/>
  <c r="F66" i="14"/>
  <c r="F74" i="14"/>
  <c r="K74" i="14" s="1"/>
  <c r="F78" i="14"/>
  <c r="K78" i="14" s="1"/>
  <c r="F82" i="14"/>
  <c r="K82" i="14" s="1"/>
  <c r="F86" i="14"/>
  <c r="K86" i="14" s="1"/>
  <c r="F90" i="14"/>
  <c r="K90" i="14" s="1"/>
  <c r="F94" i="14"/>
  <c r="K94" i="14" s="1"/>
  <c r="F102" i="14"/>
  <c r="K102" i="14" s="1"/>
  <c r="F11" i="14"/>
  <c r="K11" i="14" s="1"/>
  <c r="F15" i="14"/>
  <c r="F19" i="14"/>
  <c r="K19" i="14" s="1"/>
  <c r="F23" i="14"/>
  <c r="K23" i="14" s="1"/>
  <c r="F27" i="14"/>
  <c r="K27" i="14" s="1"/>
  <c r="F31" i="14"/>
  <c r="K31" i="14" s="1"/>
  <c r="F35" i="14"/>
  <c r="K35" i="14"/>
  <c r="F39" i="14"/>
  <c r="K39" i="14" s="1"/>
  <c r="F43" i="14"/>
  <c r="F47" i="14"/>
  <c r="F51" i="14"/>
  <c r="F55" i="14"/>
  <c r="K55" i="14" s="1"/>
  <c r="F59" i="14"/>
  <c r="K59" i="14" s="1"/>
  <c r="F63" i="14"/>
  <c r="K63" i="14" s="1"/>
  <c r="F67" i="14"/>
  <c r="K67" i="14"/>
  <c r="F71" i="14"/>
  <c r="K71" i="14" s="1"/>
  <c r="F75" i="14"/>
  <c r="F79" i="14"/>
  <c r="K79" i="14" s="1"/>
  <c r="F83" i="14"/>
  <c r="K83" i="14" s="1"/>
  <c r="F87" i="14"/>
  <c r="K87" i="14" s="1"/>
  <c r="F91" i="14"/>
  <c r="F95" i="14"/>
  <c r="K95" i="14"/>
  <c r="F99" i="14"/>
  <c r="K99" i="14" s="1"/>
  <c r="F103" i="14"/>
  <c r="F107" i="14"/>
  <c r="K16" i="16"/>
  <c r="K66" i="16"/>
  <c r="K64" i="16"/>
  <c r="F12" i="16"/>
  <c r="K12" i="16" s="1"/>
  <c r="F16" i="16"/>
  <c r="F20" i="16"/>
  <c r="K20" i="16"/>
  <c r="F24" i="16"/>
  <c r="K24" i="16" s="1"/>
  <c r="F28" i="16"/>
  <c r="K28" i="16"/>
  <c r="F32" i="16"/>
  <c r="K32" i="16" s="1"/>
  <c r="F36" i="16"/>
  <c r="K36" i="16" s="1"/>
  <c r="F40" i="16"/>
  <c r="K40" i="16" s="1"/>
  <c r="F44" i="16"/>
  <c r="K44" i="16" s="1"/>
  <c r="F48" i="16"/>
  <c r="F52" i="16"/>
  <c r="K52" i="16" s="1"/>
  <c r="F56" i="16"/>
  <c r="K56" i="16"/>
  <c r="F60" i="16"/>
  <c r="F64" i="16"/>
  <c r="F68" i="16"/>
  <c r="K68" i="16"/>
  <c r="F72" i="16"/>
  <c r="K72" i="16" s="1"/>
  <c r="F76" i="16"/>
  <c r="K76" i="16"/>
  <c r="F80" i="16"/>
  <c r="K80" i="16" s="1"/>
  <c r="F84" i="16"/>
  <c r="K84" i="16"/>
  <c r="F88" i="16"/>
  <c r="K88" i="16" s="1"/>
  <c r="F92" i="16"/>
  <c r="F96" i="16"/>
  <c r="F100" i="16"/>
  <c r="K100" i="16" s="1"/>
  <c r="F104" i="16"/>
  <c r="F14" i="16"/>
  <c r="K14" i="16" s="1"/>
  <c r="F18" i="16"/>
  <c r="K18" i="16" s="1"/>
  <c r="F22" i="16"/>
  <c r="K22" i="16" s="1"/>
  <c r="F26" i="16"/>
  <c r="F30" i="16"/>
  <c r="F34" i="16"/>
  <c r="K34" i="16" s="1"/>
  <c r="F38" i="16"/>
  <c r="K38" i="16" s="1"/>
  <c r="F42" i="16"/>
  <c r="K42" i="16"/>
  <c r="F46" i="16"/>
  <c r="K46" i="16" s="1"/>
  <c r="F50" i="16"/>
  <c r="K50" i="16" s="1"/>
  <c r="F54" i="16"/>
  <c r="K54" i="16" s="1"/>
  <c r="F58" i="16"/>
  <c r="K58" i="16" s="1"/>
  <c r="F62" i="16"/>
  <c r="K62" i="16" s="1"/>
  <c r="F66" i="16"/>
  <c r="F74" i="16"/>
  <c r="K74" i="16"/>
  <c r="F78" i="16"/>
  <c r="K78" i="16" s="1"/>
  <c r="F82" i="16"/>
  <c r="K82" i="16"/>
  <c r="F86" i="16"/>
  <c r="K86" i="16" s="1"/>
  <c r="F90" i="16"/>
  <c r="K90" i="16" s="1"/>
  <c r="F94" i="16"/>
  <c r="K94" i="16" s="1"/>
  <c r="F102" i="16"/>
  <c r="K102" i="16" s="1"/>
  <c r="F11" i="16"/>
  <c r="K11" i="16" s="1"/>
  <c r="F15" i="16"/>
  <c r="F19" i="16"/>
  <c r="K19" i="16" s="1"/>
  <c r="F23" i="16"/>
  <c r="K23" i="16" s="1"/>
  <c r="F27" i="16"/>
  <c r="K27" i="16" s="1"/>
  <c r="F31" i="16"/>
  <c r="K31" i="16"/>
  <c r="F35" i="16"/>
  <c r="K35" i="16" s="1"/>
  <c r="F39" i="16"/>
  <c r="K39" i="16"/>
  <c r="F43" i="16"/>
  <c r="F47" i="16"/>
  <c r="K47" i="16" s="1"/>
  <c r="F51" i="16"/>
  <c r="F55" i="16"/>
  <c r="K55" i="16" s="1"/>
  <c r="F59" i="16"/>
  <c r="K59" i="16" s="1"/>
  <c r="F63" i="16"/>
  <c r="K63" i="16" s="1"/>
  <c r="F67" i="16"/>
  <c r="K67" i="16" s="1"/>
  <c r="F71" i="16"/>
  <c r="K71" i="16" s="1"/>
  <c r="F75" i="16"/>
  <c r="K75" i="16" s="1"/>
  <c r="F79" i="16"/>
  <c r="K79" i="16"/>
  <c r="F83" i="16"/>
  <c r="K83" i="16" s="1"/>
  <c r="F87" i="16"/>
  <c r="K87" i="16"/>
  <c r="F91" i="16"/>
  <c r="K91" i="16" s="1"/>
  <c r="F95" i="16"/>
  <c r="K95" i="16"/>
  <c r="F99" i="16"/>
  <c r="K99" i="16" s="1"/>
  <c r="F103" i="16"/>
  <c r="F107" i="16"/>
  <c r="K68" i="18"/>
  <c r="K19" i="18"/>
  <c r="F19" i="18"/>
  <c r="F35" i="18"/>
  <c r="K35" i="18" s="1"/>
  <c r="K11" i="18"/>
  <c r="F11" i="18"/>
  <c r="F12" i="18"/>
  <c r="K12" i="18" s="1"/>
  <c r="F16" i="18"/>
  <c r="K16" i="18" s="1"/>
  <c r="K21" i="18"/>
  <c r="K22" i="18"/>
  <c r="K23" i="18"/>
  <c r="F23" i="18"/>
  <c r="F24" i="18"/>
  <c r="K24" i="18" s="1"/>
  <c r="K30" i="18"/>
  <c r="F31" i="18"/>
  <c r="K31" i="18"/>
  <c r="F32" i="18"/>
  <c r="K32" i="18" s="1"/>
  <c r="K38" i="18"/>
  <c r="K39" i="18"/>
  <c r="F39" i="18"/>
  <c r="F40" i="18"/>
  <c r="K40" i="18"/>
  <c r="K46" i="18"/>
  <c r="F47" i="18"/>
  <c r="K47" i="18" s="1"/>
  <c r="F48" i="18"/>
  <c r="F50" i="18"/>
  <c r="F58" i="18"/>
  <c r="F67" i="18"/>
  <c r="K67" i="18" s="1"/>
  <c r="F68" i="18"/>
  <c r="K74" i="18"/>
  <c r="K75" i="18"/>
  <c r="F75" i="18"/>
  <c r="F76" i="18"/>
  <c r="K76" i="18"/>
  <c r="K82" i="18"/>
  <c r="K84" i="18"/>
  <c r="F88" i="18"/>
  <c r="K88" i="18"/>
  <c r="F27" i="18"/>
  <c r="K27" i="18" s="1"/>
  <c r="K43" i="18"/>
  <c r="F43" i="18"/>
  <c r="F71" i="18"/>
  <c r="K79" i="18"/>
  <c r="F79" i="18"/>
  <c r="I50" i="18"/>
  <c r="K50" i="18" s="1"/>
  <c r="K55" i="18"/>
  <c r="F55" i="18"/>
  <c r="I58" i="18"/>
  <c r="K58" i="18" s="1"/>
  <c r="F91" i="18"/>
  <c r="K91" i="18" s="1"/>
  <c r="F95" i="18"/>
  <c r="K95" i="18" s="1"/>
  <c r="K101" i="18"/>
  <c r="K61" i="18"/>
  <c r="F63" i="18"/>
  <c r="K63" i="18" s="1"/>
  <c r="F87" i="18"/>
  <c r="K87" i="18" s="1"/>
  <c r="K51" i="18"/>
  <c r="F51" i="18"/>
  <c r="F59" i="18"/>
  <c r="K59" i="18" s="1"/>
  <c r="K92" i="18"/>
  <c r="F92" i="18"/>
  <c r="K96" i="18"/>
  <c r="F96" i="18"/>
  <c r="K100" i="18"/>
  <c r="F100" i="18"/>
  <c r="F104" i="18"/>
  <c r="F13" i="18"/>
  <c r="K13" i="18"/>
  <c r="F17" i="18"/>
  <c r="K17" i="18" s="1"/>
  <c r="F21" i="18"/>
  <c r="F25" i="18"/>
  <c r="K25" i="18" s="1"/>
  <c r="F29" i="18"/>
  <c r="K29" i="18" s="1"/>
  <c r="F33" i="18"/>
  <c r="K33" i="18"/>
  <c r="F37" i="18"/>
  <c r="K37" i="18" s="1"/>
  <c r="F41" i="18"/>
  <c r="K41" i="18" s="1"/>
  <c r="F45" i="18"/>
  <c r="K45" i="18" s="1"/>
  <c r="F49" i="18"/>
  <c r="K49" i="18" s="1"/>
  <c r="F53" i="18"/>
  <c r="K53" i="18" s="1"/>
  <c r="F57" i="18"/>
  <c r="F61" i="18"/>
  <c r="F65" i="18"/>
  <c r="K65" i="18" s="1"/>
  <c r="F69" i="18"/>
  <c r="F73" i="18"/>
  <c r="K73" i="18"/>
  <c r="F77" i="18"/>
  <c r="F81" i="18"/>
  <c r="K81" i="18" s="1"/>
  <c r="F85" i="18"/>
  <c r="K85" i="18" s="1"/>
  <c r="F89" i="18"/>
  <c r="K89" i="18" s="1"/>
  <c r="F93" i="18"/>
  <c r="K93" i="18"/>
  <c r="F97" i="18"/>
  <c r="K97" i="18" s="1"/>
  <c r="F101" i="18"/>
  <c r="F105" i="18"/>
  <c r="F106" i="18"/>
  <c r="F99" i="18"/>
  <c r="K99" i="18" s="1"/>
  <c r="K62" i="20"/>
  <c r="K13" i="20"/>
  <c r="K22" i="20"/>
  <c r="K46" i="20"/>
  <c r="K93" i="20"/>
  <c r="K54" i="20"/>
  <c r="K101" i="20"/>
  <c r="F13" i="20"/>
  <c r="F17" i="20"/>
  <c r="K17" i="20"/>
  <c r="F21" i="20"/>
  <c r="K21" i="20" s="1"/>
  <c r="F25" i="20"/>
  <c r="K25" i="20" s="1"/>
  <c r="F29" i="20"/>
  <c r="K29" i="20" s="1"/>
  <c r="F33" i="20"/>
  <c r="K33" i="20" s="1"/>
  <c r="F37" i="20"/>
  <c r="K37" i="20"/>
  <c r="F41" i="20"/>
  <c r="F45" i="20"/>
  <c r="K45" i="20" s="1"/>
  <c r="F49" i="20"/>
  <c r="K49" i="20" s="1"/>
  <c r="F53" i="20"/>
  <c r="K53" i="20" s="1"/>
  <c r="F57" i="20"/>
  <c r="K57" i="20" s="1"/>
  <c r="F61" i="20"/>
  <c r="K61" i="20" s="1"/>
  <c r="F65" i="20"/>
  <c r="K65" i="20"/>
  <c r="F69" i="20"/>
  <c r="F73" i="20"/>
  <c r="K73" i="20" s="1"/>
  <c r="F77" i="20"/>
  <c r="F81" i="20"/>
  <c r="K81" i="20" s="1"/>
  <c r="F85" i="20"/>
  <c r="K85" i="20"/>
  <c r="F89" i="20"/>
  <c r="K89" i="20" s="1"/>
  <c r="F93" i="20"/>
  <c r="F97" i="20"/>
  <c r="K97" i="20" s="1"/>
  <c r="F101" i="20"/>
  <c r="F105" i="20"/>
  <c r="I11" i="20"/>
  <c r="K11" i="20" s="1"/>
  <c r="F14" i="20"/>
  <c r="K14" i="20" s="1"/>
  <c r="F18" i="20"/>
  <c r="K18" i="20"/>
  <c r="I19" i="20"/>
  <c r="K19" i="20" s="1"/>
  <c r="F22" i="20"/>
  <c r="I23" i="20"/>
  <c r="K23" i="20" s="1"/>
  <c r="F26" i="20"/>
  <c r="I27" i="20"/>
  <c r="F30" i="20"/>
  <c r="I31" i="20"/>
  <c r="K31" i="20" s="1"/>
  <c r="F34" i="20"/>
  <c r="K34" i="20"/>
  <c r="I35" i="20"/>
  <c r="K35" i="20" s="1"/>
  <c r="F38" i="20"/>
  <c r="K38" i="20" s="1"/>
  <c r="I39" i="20"/>
  <c r="K39" i="20" s="1"/>
  <c r="F42" i="20"/>
  <c r="K42" i="20" s="1"/>
  <c r="I43" i="20"/>
  <c r="F46" i="20"/>
  <c r="I47" i="20"/>
  <c r="K47" i="20" s="1"/>
  <c r="F50" i="20"/>
  <c r="K50" i="20" s="1"/>
  <c r="I51" i="20"/>
  <c r="F54" i="20"/>
  <c r="I55" i="20"/>
  <c r="K55" i="20" s="1"/>
  <c r="F58" i="20"/>
  <c r="K58" i="20" s="1"/>
  <c r="I59" i="20"/>
  <c r="K59" i="20" s="1"/>
  <c r="F62" i="20"/>
  <c r="I63" i="20"/>
  <c r="K63" i="20"/>
  <c r="F66" i="20"/>
  <c r="K66" i="20" s="1"/>
  <c r="I67" i="20"/>
  <c r="K67" i="20"/>
  <c r="F70" i="20"/>
  <c r="I71" i="20"/>
  <c r="K71" i="20" s="1"/>
  <c r="F74" i="20"/>
  <c r="K74" i="20" s="1"/>
  <c r="I75" i="20"/>
  <c r="K75" i="20" s="1"/>
  <c r="F78" i="20"/>
  <c r="K78" i="20" s="1"/>
  <c r="I79" i="20"/>
  <c r="K79" i="20" s="1"/>
  <c r="F82" i="20"/>
  <c r="K82" i="20"/>
  <c r="I83" i="20"/>
  <c r="K83" i="20" s="1"/>
  <c r="F86" i="20"/>
  <c r="K86" i="20"/>
  <c r="I87" i="20"/>
  <c r="K87" i="20" s="1"/>
  <c r="F90" i="20"/>
  <c r="K90" i="20"/>
  <c r="I91" i="20"/>
  <c r="K91" i="20" s="1"/>
  <c r="F94" i="20"/>
  <c r="K94" i="20" s="1"/>
  <c r="I95" i="20"/>
  <c r="K95" i="20" s="1"/>
  <c r="F98" i="20"/>
  <c r="I99" i="20"/>
  <c r="K99" i="20"/>
  <c r="F102" i="20"/>
  <c r="K102" i="20" s="1"/>
  <c r="F106" i="20"/>
  <c r="K72" i="22"/>
  <c r="K22" i="22"/>
  <c r="K56" i="22"/>
  <c r="K78" i="22"/>
  <c r="K38" i="22"/>
  <c r="K40" i="22"/>
  <c r="F12" i="22"/>
  <c r="K12" i="22" s="1"/>
  <c r="F16" i="22"/>
  <c r="K16" i="22" s="1"/>
  <c r="F20" i="22"/>
  <c r="K20" i="22" s="1"/>
  <c r="F24" i="22"/>
  <c r="K24" i="22" s="1"/>
  <c r="F28" i="22"/>
  <c r="K28" i="22" s="1"/>
  <c r="F32" i="22"/>
  <c r="K32" i="22" s="1"/>
  <c r="F36" i="22"/>
  <c r="K36" i="22" s="1"/>
  <c r="F40" i="22"/>
  <c r="F44" i="22"/>
  <c r="K44" i="22" s="1"/>
  <c r="F48" i="22"/>
  <c r="F52" i="22"/>
  <c r="K52" i="22"/>
  <c r="F56" i="22"/>
  <c r="F60" i="22"/>
  <c r="F64" i="22"/>
  <c r="K64" i="22"/>
  <c r="F68" i="22"/>
  <c r="K68" i="22" s="1"/>
  <c r="F72" i="22"/>
  <c r="F76" i="22"/>
  <c r="K76" i="22"/>
  <c r="F80" i="22"/>
  <c r="K80" i="22" s="1"/>
  <c r="F84" i="22"/>
  <c r="K84" i="22"/>
  <c r="F88" i="22"/>
  <c r="K88" i="22" s="1"/>
  <c r="F92" i="22"/>
  <c r="F96" i="22"/>
  <c r="F100" i="22"/>
  <c r="K100" i="22" s="1"/>
  <c r="F104" i="22"/>
  <c r="F14" i="22"/>
  <c r="K14" i="22" s="1"/>
  <c r="F18" i="22"/>
  <c r="K18" i="22" s="1"/>
  <c r="F22" i="22"/>
  <c r="F26" i="22"/>
  <c r="F30" i="22"/>
  <c r="F34" i="22"/>
  <c r="K34" i="22" s="1"/>
  <c r="F38" i="22"/>
  <c r="F42" i="22"/>
  <c r="K42" i="22" s="1"/>
  <c r="F46" i="22"/>
  <c r="K46" i="22" s="1"/>
  <c r="F50" i="22"/>
  <c r="K50" i="22" s="1"/>
  <c r="F54" i="22"/>
  <c r="K54" i="22" s="1"/>
  <c r="F58" i="22"/>
  <c r="K58" i="22"/>
  <c r="F62" i="22"/>
  <c r="K62" i="22" s="1"/>
  <c r="F66" i="22"/>
  <c r="K66" i="22"/>
  <c r="F74" i="22"/>
  <c r="K74" i="22" s="1"/>
  <c r="F78" i="22"/>
  <c r="F82" i="22"/>
  <c r="K82" i="22" s="1"/>
  <c r="F86" i="22"/>
  <c r="K86" i="22" s="1"/>
  <c r="F90" i="22"/>
  <c r="K90" i="22" s="1"/>
  <c r="F94" i="22"/>
  <c r="K94" i="22" s="1"/>
  <c r="F102" i="22"/>
  <c r="K102" i="22"/>
  <c r="F11" i="22"/>
  <c r="K11" i="22" s="1"/>
  <c r="F15" i="22"/>
  <c r="F19" i="22"/>
  <c r="K19" i="22" s="1"/>
  <c r="F23" i="22"/>
  <c r="K23" i="22" s="1"/>
  <c r="F27" i="22"/>
  <c r="F31" i="22"/>
  <c r="K31" i="22" s="1"/>
  <c r="F35" i="22"/>
  <c r="K35" i="22" s="1"/>
  <c r="F39" i="22"/>
  <c r="K39" i="22" s="1"/>
  <c r="F43" i="22"/>
  <c r="F47" i="22"/>
  <c r="K47" i="22" s="1"/>
  <c r="F51" i="22"/>
  <c r="F55" i="22"/>
  <c r="K55" i="22" s="1"/>
  <c r="F59" i="22"/>
  <c r="K59" i="22"/>
  <c r="F63" i="22"/>
  <c r="K63" i="22" s="1"/>
  <c r="F67" i="22"/>
  <c r="K67" i="22" s="1"/>
  <c r="F71" i="22"/>
  <c r="K71" i="22"/>
  <c r="F75" i="22"/>
  <c r="K75" i="22" s="1"/>
  <c r="F79" i="22"/>
  <c r="K79" i="22" s="1"/>
  <c r="F83" i="22"/>
  <c r="K83" i="22" s="1"/>
  <c r="F87" i="22"/>
  <c r="K87" i="22" s="1"/>
  <c r="F91" i="22"/>
  <c r="K91" i="22" s="1"/>
  <c r="F95" i="22"/>
  <c r="K95" i="22" s="1"/>
  <c r="F99" i="22"/>
  <c r="K99" i="22"/>
  <c r="F103" i="22"/>
  <c r="F107" i="22"/>
  <c r="K55" i="24"/>
  <c r="K87" i="24"/>
  <c r="K14" i="24"/>
  <c r="K36" i="24"/>
  <c r="K100" i="24"/>
  <c r="K50" i="24"/>
  <c r="F12" i="24"/>
  <c r="K12" i="24"/>
  <c r="F16" i="24"/>
  <c r="K16" i="24" s="1"/>
  <c r="F20" i="24"/>
  <c r="K20" i="24"/>
  <c r="F24" i="24"/>
  <c r="K24" i="24" s="1"/>
  <c r="F28" i="24"/>
  <c r="K28" i="24"/>
  <c r="F32" i="24"/>
  <c r="K32" i="24" s="1"/>
  <c r="F36" i="24"/>
  <c r="F40" i="24"/>
  <c r="K40" i="24" s="1"/>
  <c r="F44" i="24"/>
  <c r="K44" i="24" s="1"/>
  <c r="F48" i="24"/>
  <c r="F52" i="24"/>
  <c r="K52" i="24" s="1"/>
  <c r="F56" i="24"/>
  <c r="K56" i="24"/>
  <c r="F60" i="24"/>
  <c r="F64" i="24"/>
  <c r="K64" i="24" s="1"/>
  <c r="F68" i="24"/>
  <c r="K68" i="24"/>
  <c r="F72" i="24"/>
  <c r="K72" i="24" s="1"/>
  <c r="F76" i="24"/>
  <c r="K76" i="24"/>
  <c r="F80" i="24"/>
  <c r="K80" i="24" s="1"/>
  <c r="F84" i="24"/>
  <c r="K84" i="24"/>
  <c r="F88" i="24"/>
  <c r="K88" i="24" s="1"/>
  <c r="F92" i="24"/>
  <c r="F96" i="24"/>
  <c r="F100" i="24"/>
  <c r="I101" i="24"/>
  <c r="K101" i="24" s="1"/>
  <c r="F104" i="24"/>
  <c r="F14" i="24"/>
  <c r="F18" i="24"/>
  <c r="K18" i="24" s="1"/>
  <c r="F22" i="24"/>
  <c r="K22" i="24" s="1"/>
  <c r="F26" i="24"/>
  <c r="F30" i="24"/>
  <c r="F34" i="24"/>
  <c r="K34" i="24" s="1"/>
  <c r="F38" i="24"/>
  <c r="K38" i="24" s="1"/>
  <c r="F42" i="24"/>
  <c r="K42" i="24" s="1"/>
  <c r="F46" i="24"/>
  <c r="K46" i="24" s="1"/>
  <c r="F50" i="24"/>
  <c r="F54" i="24"/>
  <c r="K54" i="24" s="1"/>
  <c r="F58" i="24"/>
  <c r="K58" i="24" s="1"/>
  <c r="F62" i="24"/>
  <c r="K62" i="24" s="1"/>
  <c r="F66" i="24"/>
  <c r="K66" i="24" s="1"/>
  <c r="F74" i="24"/>
  <c r="K74" i="24" s="1"/>
  <c r="F78" i="24"/>
  <c r="K78" i="24" s="1"/>
  <c r="F82" i="24"/>
  <c r="K82" i="24" s="1"/>
  <c r="F86" i="24"/>
  <c r="K86" i="24" s="1"/>
  <c r="F90" i="24"/>
  <c r="K90" i="24"/>
  <c r="F94" i="24"/>
  <c r="K94" i="24" s="1"/>
  <c r="F102" i="24"/>
  <c r="K102" i="24" s="1"/>
  <c r="F11" i="24"/>
  <c r="F15" i="24"/>
  <c r="F19" i="24"/>
  <c r="K19" i="24"/>
  <c r="F23" i="24"/>
  <c r="K23" i="24" s="1"/>
  <c r="F27" i="24"/>
  <c r="F31" i="24"/>
  <c r="K31" i="24"/>
  <c r="F35" i="24"/>
  <c r="K35" i="24" s="1"/>
  <c r="F39" i="24"/>
  <c r="K39" i="24"/>
  <c r="F43" i="24"/>
  <c r="F47" i="24"/>
  <c r="F51" i="24"/>
  <c r="F55" i="24"/>
  <c r="F59" i="24"/>
  <c r="K59" i="24" s="1"/>
  <c r="F63" i="24"/>
  <c r="K63" i="24" s="1"/>
  <c r="F67" i="24"/>
  <c r="K67" i="24" s="1"/>
  <c r="F71" i="24"/>
  <c r="K71" i="24" s="1"/>
  <c r="F75" i="24"/>
  <c r="K75" i="24" s="1"/>
  <c r="F79" i="24"/>
  <c r="K79" i="24"/>
  <c r="F83" i="24"/>
  <c r="K83" i="24" s="1"/>
  <c r="F87" i="24"/>
  <c r="F91" i="24"/>
  <c r="K91" i="24" s="1"/>
  <c r="F95" i="24"/>
  <c r="K95" i="24" s="1"/>
  <c r="F99" i="24"/>
  <c r="K99" i="24" s="1"/>
  <c r="F103" i="24"/>
  <c r="F107" i="24"/>
  <c r="F12" i="26"/>
  <c r="I13" i="26"/>
  <c r="F16" i="26"/>
  <c r="K16" i="26"/>
  <c r="I17" i="26"/>
  <c r="F20" i="26"/>
  <c r="K20" i="26"/>
  <c r="I21" i="26"/>
  <c r="F24" i="26"/>
  <c r="K24" i="26"/>
  <c r="I25" i="26"/>
  <c r="F28" i="26"/>
  <c r="I29" i="26"/>
  <c r="F32" i="26"/>
  <c r="I33" i="26"/>
  <c r="F36" i="26"/>
  <c r="K36" i="26"/>
  <c r="I37" i="26"/>
  <c r="F40" i="26"/>
  <c r="K40" i="26"/>
  <c r="I41" i="26"/>
  <c r="F44" i="26"/>
  <c r="I45" i="26"/>
  <c r="F48" i="26"/>
  <c r="I49" i="26"/>
  <c r="F52" i="26"/>
  <c r="I53" i="26"/>
  <c r="F56" i="26"/>
  <c r="I57" i="26"/>
  <c r="F60" i="26"/>
  <c r="I61" i="26"/>
  <c r="F64" i="26"/>
  <c r="K64" i="26" s="1"/>
  <c r="I65" i="26"/>
  <c r="K65" i="26"/>
  <c r="F68" i="26"/>
  <c r="K68" i="26" s="1"/>
  <c r="I69" i="26"/>
  <c r="F72" i="26"/>
  <c r="I73" i="26"/>
  <c r="F76" i="26"/>
  <c r="F80" i="26"/>
  <c r="K80" i="26" s="1"/>
  <c r="I81" i="26"/>
  <c r="F84" i="26"/>
  <c r="K84" i="26" s="1"/>
  <c r="I85" i="26"/>
  <c r="K85" i="26"/>
  <c r="F88" i="26"/>
  <c r="K88" i="26" s="1"/>
  <c r="I89" i="26"/>
  <c r="F92" i="26"/>
  <c r="I93" i="26"/>
  <c r="F96" i="26"/>
  <c r="F100" i="26"/>
  <c r="K100" i="26" s="1"/>
  <c r="I101" i="26"/>
  <c r="K101" i="26"/>
  <c r="F104" i="26"/>
  <c r="F11" i="26"/>
  <c r="F15" i="26"/>
  <c r="F19" i="26"/>
  <c r="F23" i="26"/>
  <c r="F27" i="26"/>
  <c r="F31" i="26"/>
  <c r="F35" i="26"/>
  <c r="F39" i="26"/>
  <c r="F43" i="26"/>
  <c r="F47" i="26"/>
  <c r="F51" i="26"/>
  <c r="F55" i="26"/>
  <c r="F59" i="26"/>
  <c r="F63" i="26"/>
  <c r="F67" i="26"/>
  <c r="F71" i="26"/>
  <c r="F75" i="26"/>
  <c r="F79" i="26"/>
  <c r="F83" i="26"/>
  <c r="F87" i="26"/>
  <c r="F91" i="26"/>
  <c r="F95" i="26"/>
  <c r="F99" i="26"/>
  <c r="F103" i="26"/>
  <c r="F107" i="26"/>
  <c r="K37" i="26" l="1"/>
  <c r="F97" i="26"/>
  <c r="K97" i="26"/>
  <c r="I11" i="26"/>
  <c r="K11" i="26" s="1"/>
  <c r="I23" i="26"/>
  <c r="K23" i="26" s="1"/>
  <c r="F33" i="26"/>
  <c r="K33" i="26" s="1"/>
  <c r="F37" i="26"/>
  <c r="I67" i="26"/>
  <c r="K67" i="26" s="1"/>
  <c r="K99" i="26"/>
  <c r="K91" i="26"/>
  <c r="K83" i="26"/>
  <c r="K59" i="26"/>
  <c r="K39" i="26"/>
  <c r="K73" i="26"/>
  <c r="K10" i="4"/>
  <c r="K23" i="2"/>
  <c r="K25" i="2"/>
  <c r="I28" i="26"/>
  <c r="K28" i="26" s="1"/>
  <c r="I31" i="26"/>
  <c r="K31" i="26" s="1"/>
  <c r="I32" i="26"/>
  <c r="K32" i="26" s="1"/>
  <c r="I34" i="26"/>
  <c r="K34" i="26" s="1"/>
  <c r="I35" i="26"/>
  <c r="I42" i="26"/>
  <c r="K42" i="26" s="1"/>
  <c r="I44" i="26"/>
  <c r="K44" i="26" s="1"/>
  <c r="I46" i="26"/>
  <c r="K46" i="26" s="1"/>
  <c r="F49" i="26"/>
  <c r="K49" i="26" s="1"/>
  <c r="F50" i="26"/>
  <c r="K51" i="26"/>
  <c r="I72" i="26"/>
  <c r="K72" i="26" s="1"/>
  <c r="I75" i="26"/>
  <c r="K75" i="26" s="1"/>
  <c r="I82" i="26"/>
  <c r="K47" i="26"/>
  <c r="K27" i="26"/>
  <c r="K19" i="26"/>
  <c r="K41" i="26"/>
  <c r="K29" i="26"/>
  <c r="K21" i="26"/>
  <c r="K13" i="26"/>
  <c r="K10" i="8"/>
  <c r="I10" i="26"/>
  <c r="K10" i="26" s="1"/>
  <c r="K37" i="2"/>
  <c r="F57" i="26"/>
  <c r="K57" i="26" s="1"/>
  <c r="K60" i="26"/>
  <c r="F45" i="26"/>
  <c r="K45" i="26" s="1"/>
  <c r="K71" i="26"/>
  <c r="K63" i="26"/>
  <c r="K53" i="26"/>
  <c r="F94" i="26"/>
  <c r="K94" i="26"/>
  <c r="F74" i="26"/>
  <c r="K74" i="26"/>
  <c r="F54" i="26"/>
  <c r="K54" i="26" s="1"/>
  <c r="K50" i="26"/>
  <c r="K38" i="26"/>
  <c r="F38" i="26"/>
  <c r="K30" i="26"/>
  <c r="F30" i="26"/>
  <c r="F22" i="26"/>
  <c r="K22" i="26"/>
  <c r="K58" i="2"/>
  <c r="K12" i="26"/>
  <c r="K14" i="26"/>
  <c r="F17" i="26"/>
  <c r="K17" i="26" s="1"/>
  <c r="K18" i="26"/>
  <c r="F25" i="26"/>
  <c r="K25" i="26" s="1"/>
  <c r="K26" i="26"/>
  <c r="I52" i="26"/>
  <c r="K52" i="26" s="1"/>
  <c r="I55" i="26"/>
  <c r="K55" i="26" s="1"/>
  <c r="I56" i="26"/>
  <c r="K56" i="26" s="1"/>
  <c r="I58" i="26"/>
  <c r="K58" i="26" s="1"/>
  <c r="F61" i="26"/>
  <c r="K61" i="26" s="1"/>
  <c r="F62" i="26"/>
  <c r="K62" i="26" s="1"/>
  <c r="F69" i="26"/>
  <c r="F10" i="6"/>
  <c r="K10" i="6" s="1"/>
  <c r="F10" i="14"/>
  <c r="K10" i="14" s="1"/>
  <c r="F10" i="20"/>
  <c r="K10" i="20" s="1"/>
  <c r="I10" i="22"/>
  <c r="K10" i="22" s="1"/>
  <c r="F11" i="2"/>
  <c r="K11" i="2" s="1"/>
  <c r="K16" i="2"/>
  <c r="K17" i="2"/>
  <c r="F46" i="2"/>
  <c r="K46" i="2" s="1"/>
  <c r="F58" i="2"/>
  <c r="K69" i="2"/>
  <c r="F14" i="26"/>
  <c r="F42" i="26"/>
  <c r="F66" i="26"/>
  <c r="K66" i="26" s="1"/>
  <c r="F81" i="26"/>
  <c r="K81" i="26" s="1"/>
  <c r="F86" i="26"/>
  <c r="K86" i="26" s="1"/>
  <c r="F90" i="26"/>
  <c r="F102" i="26"/>
  <c r="K102" i="26" s="1"/>
  <c r="I25" i="24"/>
  <c r="K25" i="24"/>
  <c r="I53" i="24"/>
  <c r="K53" i="24"/>
  <c r="K98" i="26"/>
  <c r="F98" i="26"/>
  <c r="F21" i="24"/>
  <c r="K21" i="24" s="1"/>
  <c r="I29" i="24"/>
  <c r="K29" i="24"/>
  <c r="F37" i="24"/>
  <c r="K37" i="24" s="1"/>
  <c r="I43" i="24"/>
  <c r="K43" i="24"/>
  <c r="F57" i="24"/>
  <c r="K57" i="24" s="1"/>
  <c r="K32" i="20"/>
  <c r="K40" i="20"/>
  <c r="K84" i="20"/>
  <c r="K10" i="16"/>
  <c r="K10" i="2"/>
  <c r="K20" i="2"/>
  <c r="K12" i="2"/>
  <c r="K18" i="2"/>
  <c r="F21" i="2"/>
  <c r="K21" i="2" s="1"/>
  <c r="F22" i="2"/>
  <c r="K22" i="2" s="1"/>
  <c r="K38" i="2"/>
  <c r="K50" i="2"/>
  <c r="K62" i="2"/>
  <c r="K82" i="2"/>
  <c r="K90" i="2"/>
  <c r="K102" i="2"/>
  <c r="F26" i="26"/>
  <c r="F70" i="26"/>
  <c r="K77" i="26"/>
  <c r="F77" i="26"/>
  <c r="K78" i="26"/>
  <c r="I79" i="26"/>
  <c r="K79" i="26" s="1"/>
  <c r="F82" i="26"/>
  <c r="K82" i="26" s="1"/>
  <c r="I90" i="26"/>
  <c r="K90" i="26" s="1"/>
  <c r="F93" i="26"/>
  <c r="K93" i="26" s="1"/>
  <c r="K96" i="26"/>
  <c r="I47" i="24"/>
  <c r="K47" i="24" s="1"/>
  <c r="K49" i="24"/>
  <c r="F49" i="24"/>
  <c r="K33" i="2"/>
  <c r="K35" i="2"/>
  <c r="F70" i="2"/>
  <c r="F105" i="2"/>
  <c r="I87" i="26"/>
  <c r="K87" i="26" s="1"/>
  <c r="F89" i="26"/>
  <c r="K89" i="26" s="1"/>
  <c r="K106" i="26"/>
  <c r="F106" i="26"/>
  <c r="K13" i="24"/>
  <c r="K45" i="24"/>
  <c r="F45" i="24"/>
  <c r="K57" i="22"/>
  <c r="K42" i="18"/>
  <c r="F90" i="18"/>
  <c r="K90" i="18" s="1"/>
  <c r="K29" i="14"/>
  <c r="F61" i="24"/>
  <c r="K61" i="24" s="1"/>
  <c r="F69" i="24"/>
  <c r="F73" i="24"/>
  <c r="K73" i="24" s="1"/>
  <c r="F81" i="24"/>
  <c r="K81" i="24" s="1"/>
  <c r="F89" i="24"/>
  <c r="K89" i="24" s="1"/>
  <c r="K93" i="24"/>
  <c r="F13" i="22"/>
  <c r="K13" i="22" s="1"/>
  <c r="K17" i="22"/>
  <c r="K25" i="22"/>
  <c r="K29" i="22"/>
  <c r="F37" i="22"/>
  <c r="K37" i="22" s="1"/>
  <c r="K43" i="22"/>
  <c r="F49" i="22"/>
  <c r="K49" i="22" s="1"/>
  <c r="K53" i="22"/>
  <c r="F61" i="22"/>
  <c r="K61" i="22" s="1"/>
  <c r="F69" i="22"/>
  <c r="F73" i="22"/>
  <c r="K73" i="22" s="1"/>
  <c r="F81" i="22"/>
  <c r="K81" i="22" s="1"/>
  <c r="F89" i="22"/>
  <c r="K89" i="22" s="1"/>
  <c r="K93" i="22"/>
  <c r="K36" i="20"/>
  <c r="F48" i="20"/>
  <c r="K77" i="20"/>
  <c r="K80" i="20"/>
  <c r="K88" i="20"/>
  <c r="F96" i="20"/>
  <c r="F28" i="18"/>
  <c r="K28" i="18" s="1"/>
  <c r="F34" i="18"/>
  <c r="K34" i="18" s="1"/>
  <c r="K44" i="18"/>
  <c r="F44" i="18"/>
  <c r="K54" i="18"/>
  <c r="K64" i="18"/>
  <c r="K102" i="18"/>
  <c r="K17" i="16"/>
  <c r="K49" i="16"/>
  <c r="F70" i="24"/>
  <c r="F106" i="24"/>
  <c r="F21" i="22"/>
  <c r="K21" i="22" s="1"/>
  <c r="F45" i="22"/>
  <c r="K45" i="22" s="1"/>
  <c r="F57" i="22"/>
  <c r="F70" i="22"/>
  <c r="K20" i="20"/>
  <c r="K56" i="20"/>
  <c r="K64" i="20"/>
  <c r="K76" i="20"/>
  <c r="F36" i="18"/>
  <c r="K36" i="18" s="1"/>
  <c r="K48" i="18"/>
  <c r="I94" i="18"/>
  <c r="K13" i="16"/>
  <c r="K89" i="16"/>
  <c r="K17" i="14"/>
  <c r="K25" i="14"/>
  <c r="F41" i="24"/>
  <c r="F77" i="24"/>
  <c r="F41" i="22"/>
  <c r="F77" i="22"/>
  <c r="F105" i="22"/>
  <c r="F15" i="20"/>
  <c r="F92" i="20"/>
  <c r="F103" i="20"/>
  <c r="F14" i="18"/>
  <c r="K14" i="18" s="1"/>
  <c r="F18" i="18"/>
  <c r="K18" i="18" s="1"/>
  <c r="K52" i="18"/>
  <c r="F56" i="18"/>
  <c r="K56" i="18" s="1"/>
  <c r="I57" i="18"/>
  <c r="K57" i="18" s="1"/>
  <c r="F66" i="18"/>
  <c r="K66" i="18" s="1"/>
  <c r="K70" i="18"/>
  <c r="F70" i="18"/>
  <c r="I71" i="18"/>
  <c r="K71" i="18" s="1"/>
  <c r="K72" i="18"/>
  <c r="K80" i="18"/>
  <c r="K94" i="18"/>
  <c r="K37" i="16"/>
  <c r="K45" i="16"/>
  <c r="K37" i="14"/>
  <c r="F37" i="14"/>
  <c r="K65" i="14"/>
  <c r="K34" i="14"/>
  <c r="F34" i="14"/>
  <c r="K85" i="14"/>
  <c r="K101" i="14"/>
  <c r="K37" i="12"/>
  <c r="K61" i="12"/>
  <c r="K81" i="12"/>
  <c r="K33" i="10"/>
  <c r="F98" i="18"/>
  <c r="F107" i="18"/>
  <c r="F21" i="16"/>
  <c r="K21" i="16" s="1"/>
  <c r="F33" i="16"/>
  <c r="K33" i="16" s="1"/>
  <c r="F41" i="16"/>
  <c r="K41" i="16" s="1"/>
  <c r="F65" i="16"/>
  <c r="K65" i="16" s="1"/>
  <c r="F77" i="16"/>
  <c r="F85" i="16"/>
  <c r="K85" i="16" s="1"/>
  <c r="F97" i="16"/>
  <c r="K97" i="16" s="1"/>
  <c r="F101" i="16"/>
  <c r="K101" i="16" s="1"/>
  <c r="F105" i="16"/>
  <c r="F13" i="14"/>
  <c r="K13" i="14" s="1"/>
  <c r="I32" i="14"/>
  <c r="K32" i="14" s="1"/>
  <c r="K33" i="14"/>
  <c r="F33" i="14"/>
  <c r="K41" i="14"/>
  <c r="K43" i="14"/>
  <c r="K69" i="14"/>
  <c r="F69" i="14"/>
  <c r="K25" i="12"/>
  <c r="K49" i="12"/>
  <c r="F98" i="16"/>
  <c r="F106" i="16"/>
  <c r="K30" i="14"/>
  <c r="I34" i="14"/>
  <c r="F49" i="14"/>
  <c r="K49" i="14" s="1"/>
  <c r="F61" i="14"/>
  <c r="K61" i="14" s="1"/>
  <c r="I65" i="14"/>
  <c r="K65" i="12"/>
  <c r="F53" i="14"/>
  <c r="K53" i="14" s="1"/>
  <c r="F97" i="14"/>
  <c r="K97" i="14" s="1"/>
  <c r="F101" i="14"/>
  <c r="F13" i="12"/>
  <c r="K13" i="12" s="1"/>
  <c r="F45" i="12"/>
  <c r="K45" i="12" s="1"/>
  <c r="F57" i="12"/>
  <c r="K57" i="12" s="1"/>
  <c r="F70" i="12"/>
  <c r="F17" i="10"/>
  <c r="K48" i="10"/>
  <c r="I61" i="10"/>
  <c r="K61" i="10" s="1"/>
  <c r="I72" i="10"/>
  <c r="K72" i="10" s="1"/>
  <c r="K73" i="10"/>
  <c r="K56" i="8"/>
  <c r="F73" i="14"/>
  <c r="K73" i="14" s="1"/>
  <c r="F81" i="14"/>
  <c r="K81" i="14" s="1"/>
  <c r="F93" i="14"/>
  <c r="K93" i="14" s="1"/>
  <c r="F98" i="14"/>
  <c r="F105" i="14"/>
  <c r="F106" i="14"/>
  <c r="F21" i="12"/>
  <c r="K21" i="12" s="1"/>
  <c r="F33" i="12"/>
  <c r="K33" i="12" s="1"/>
  <c r="F41" i="12"/>
  <c r="K41" i="12" s="1"/>
  <c r="F65" i="12"/>
  <c r="F77" i="12"/>
  <c r="F85" i="12"/>
  <c r="K85" i="12" s="1"/>
  <c r="F97" i="12"/>
  <c r="K97" i="12" s="1"/>
  <c r="F101" i="12"/>
  <c r="K101" i="12" s="1"/>
  <c r="F105" i="12"/>
  <c r="F21" i="10"/>
  <c r="K21" i="10" s="1"/>
  <c r="K42" i="10"/>
  <c r="F42" i="10"/>
  <c r="I49" i="10"/>
  <c r="K49" i="10" s="1"/>
  <c r="K50" i="10"/>
  <c r="F50" i="10"/>
  <c r="I52" i="10"/>
  <c r="K52" i="10" s="1"/>
  <c r="F53" i="10"/>
  <c r="K53" i="10" s="1"/>
  <c r="K93" i="10"/>
  <c r="F93" i="10"/>
  <c r="K44" i="8"/>
  <c r="K84" i="8"/>
  <c r="I40" i="10"/>
  <c r="K40" i="10" s="1"/>
  <c r="F41" i="10"/>
  <c r="K41" i="10"/>
  <c r="K89" i="10"/>
  <c r="F89" i="10"/>
  <c r="K92" i="10"/>
  <c r="K12" i="8"/>
  <c r="K64" i="8"/>
  <c r="K20" i="8"/>
  <c r="F98" i="10"/>
  <c r="F105" i="10"/>
  <c r="K32" i="8"/>
  <c r="K40" i="8"/>
  <c r="F48" i="8"/>
  <c r="K52" i="8"/>
  <c r="K68" i="8"/>
  <c r="K72" i="8"/>
  <c r="F96" i="8"/>
  <c r="F101" i="8"/>
  <c r="K101" i="8" s="1"/>
  <c r="F105" i="8"/>
  <c r="I17" i="6"/>
  <c r="K17" i="6" s="1"/>
  <c r="K27" i="6"/>
  <c r="K32" i="6"/>
  <c r="F32" i="6"/>
  <c r="K40" i="6"/>
  <c r="F40" i="6"/>
  <c r="F44" i="6"/>
  <c r="K44" i="6" s="1"/>
  <c r="K15" i="6"/>
  <c r="F15" i="6"/>
  <c r="K32" i="4"/>
  <c r="K26" i="8"/>
  <c r="K30" i="8"/>
  <c r="F92" i="8"/>
  <c r="K12" i="6"/>
  <c r="K20" i="6"/>
  <c r="K84" i="6"/>
  <c r="K20" i="4"/>
  <c r="K28" i="4"/>
  <c r="K64" i="4"/>
  <c r="K76" i="4"/>
  <c r="F97" i="10"/>
  <c r="F102" i="10"/>
  <c r="F60" i="8"/>
  <c r="F104" i="8"/>
  <c r="I13" i="6"/>
  <c r="K13" i="6" s="1"/>
  <c r="K16" i="6"/>
  <c r="F24" i="6"/>
  <c r="K24" i="6" s="1"/>
  <c r="K48" i="6"/>
  <c r="K52" i="6"/>
  <c r="K100" i="6"/>
  <c r="K52" i="4"/>
  <c r="K84" i="4"/>
  <c r="F48" i="6"/>
  <c r="K51" i="6"/>
  <c r="F52" i="6"/>
  <c r="F68" i="6"/>
  <c r="K68" i="6" s="1"/>
  <c r="F72" i="6"/>
  <c r="K72" i="6" s="1"/>
  <c r="F96" i="6"/>
  <c r="F100" i="6"/>
  <c r="F107" i="6"/>
  <c r="K16" i="4"/>
  <c r="K24" i="4"/>
  <c r="K36" i="4"/>
  <c r="K56" i="4"/>
  <c r="F57" i="4"/>
  <c r="K57" i="4" s="1"/>
  <c r="K68" i="4"/>
  <c r="K72" i="4"/>
  <c r="K100" i="4"/>
  <c r="K69" i="6"/>
  <c r="F92" i="6"/>
  <c r="F84" i="4"/>
  <c r="F92" i="4"/>
  <c r="F104" i="4"/>
  <c r="F60" i="6"/>
  <c r="F104" i="6"/>
  <c r="F60" i="4"/>
</calcChain>
</file>

<file path=xl/sharedStrings.xml><?xml version="1.0" encoding="utf-8"?>
<sst xmlns="http://schemas.openxmlformats.org/spreadsheetml/2006/main" count="476" uniqueCount="181">
  <si>
    <t>BK2.026</t>
  </si>
  <si>
    <t>ACUTE CARE (ACCOUNT 6070)</t>
  </si>
  <si>
    <t>TOTAL REVENUE/PATIENT DAY</t>
  </si>
  <si>
    <t>GROSS</t>
  </si>
  <si>
    <t>PER</t>
  </si>
  <si>
    <t>REVENUE</t>
  </si>
  <si>
    <t>U O M</t>
  </si>
  <si>
    <t>BK2.028</t>
  </si>
  <si>
    <t>OPERATING</t>
  </si>
  <si>
    <t>EXPENSE</t>
  </si>
  <si>
    <t>BK2.030</t>
  </si>
  <si>
    <t>SALARIES</t>
  </si>
  <si>
    <t>BK2.032</t>
  </si>
  <si>
    <t>EMPLOYEE</t>
  </si>
  <si>
    <t>BENEFITS</t>
  </si>
  <si>
    <t>BK2.034</t>
  </si>
  <si>
    <t>PRO</t>
  </si>
  <si>
    <t>FEES</t>
  </si>
  <si>
    <t>BK2.036</t>
  </si>
  <si>
    <t>SUPPLIES</t>
  </si>
  <si>
    <t>BK2.038</t>
  </si>
  <si>
    <t>PURCHASED</t>
  </si>
  <si>
    <t>SERVICES</t>
  </si>
  <si>
    <t>BK2.040</t>
  </si>
  <si>
    <t>DEPRE/RENT</t>
  </si>
  <si>
    <t>LEASE</t>
  </si>
  <si>
    <t>BK2.042</t>
  </si>
  <si>
    <t>OTHER DIR.</t>
  </si>
  <si>
    <t>BK2.044</t>
  </si>
  <si>
    <t>F T E's</t>
  </si>
  <si>
    <t>F T E</t>
  </si>
  <si>
    <t>BK2.046</t>
  </si>
  <si>
    <t>BK2.048</t>
  </si>
  <si>
    <t>PAID</t>
  </si>
  <si>
    <t>HOURS</t>
  </si>
  <si>
    <t>BK2.050</t>
  </si>
  <si>
    <t>PATIENT</t>
  </si>
  <si>
    <t>AVAIL PAT</t>
  </si>
  <si>
    <t>DAY</t>
  </si>
  <si>
    <t>% OCC.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</si>
  <si>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</si>
  <si>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</si>
  <si>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</si>
  <si>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</si>
  <si>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</si>
  <si>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</si>
  <si>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</si>
  <si>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</si>
  <si>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</si>
  <si>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</si>
  <si>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</si>
  <si>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ACUTE CARE</t>
  </si>
  <si>
    <t>LICNO</t>
  </si>
  <si>
    <t>HOSPITAL</t>
  </si>
  <si>
    <t>PAGE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</si>
  <si>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</si>
  <si>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</si>
  <si>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</si>
  <si>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</si>
  <si>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</si>
  <si>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</si>
  <si>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</si>
  <si>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</si>
  <si>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</si>
  <si>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</si>
  <si>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</si>
  <si>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</si>
  <si>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</si>
  <si>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</si>
  <si>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</si>
  <si>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</si>
  <si>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</si>
  <si>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</si>
  <si>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</si>
  <si>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Acute</t>
  </si>
  <si>
    <t>Beds</t>
  </si>
  <si>
    <t>YACMS</t>
  </si>
  <si>
    <t>YACPED</t>
  </si>
  <si>
    <t>YACOB</t>
  </si>
  <si>
    <t>Total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</si>
  <si>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</si>
  <si>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</si>
  <si>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</si>
  <si>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</si>
  <si>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</si>
  <si>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</si>
  <si>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</si>
  <si>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</si>
  <si>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</si>
  <si>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</si>
  <si>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</si>
  <si>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</si>
  <si>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</si>
  <si>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</si>
  <si>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</si>
  <si>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</si>
  <si>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</si>
  <si>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</si>
  <si>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</si>
  <si>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</si>
  <si>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</si>
  <si>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</si>
  <si>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</si>
  <si>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</si>
  <si>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</si>
  <si>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</si>
  <si>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</si>
  <si>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</si>
  <si>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</si>
  <si>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</si>
  <si>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</si>
  <si>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</si>
  <si>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</si>
  <si>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</si>
  <si>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</si>
  <si>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</si>
  <si>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</si>
  <si>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</si>
  <si>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</si>
  <si>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</si>
  <si>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</si>
  <si>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</si>
  <si>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</si>
  <si>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</si>
  <si>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</si>
  <si>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</si>
  <si>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</si>
  <si>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</si>
  <si>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</si>
  <si>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</si>
  <si>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</si>
  <si>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</si>
  <si>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</si>
  <si>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</si>
  <si>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</si>
  <si>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</si>
  <si>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</si>
  <si>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</si>
  <si>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DPLLICNO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</si>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</sst>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  <font>
      <sz val="10"/>
      <color indexed="12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0" fontId="0" fillId="0" borderId="0" xfId="0" quotePrefix="1" applyAlignment="1">
      <alignment horizontal="fill"/>
    </xf>
    <xf numFmtId="0" fontId="0" fillId="0" borderId="0" xfId="0" applyAlignment="1">
      <alignment horizontal="center"/>
    </xf>
    <xf numFmtId="3" fontId="0" fillId="0" borderId="0" xfId="0" applyNumberFormat="1" applyAlignment="1" applyProtection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</xf>
    <xf numFmtId="4" fontId="0" fillId="0" borderId="0" xfId="0" applyNumberFormat="1" applyAlignment="1">
      <alignment horizontal="centerContinuous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>
      <alignment horizontal="justify"/>
    </xf>
    <xf numFmtId="4" fontId="0" fillId="0" borderId="0" xfId="0" applyNumberFormat="1" applyAlignment="1" applyProtection="1">
      <alignment horizontal="justify"/>
    </xf>
    <xf numFmtId="4" fontId="0" fillId="0" borderId="0" xfId="0" applyNumberFormat="1" applyAlignment="1" applyProtection="1">
      <alignment horizontal="centerContinuous"/>
    </xf>
    <xf numFmtId="1" fontId="0" fillId="0" borderId="0" xfId="0" applyNumberFormat="1"/>
    <xf numFmtId="0" fontId="0" fillId="0" borderId="0" xfId="0" quotePrefix="1" applyAlignment="1">
      <alignment horizontal="centerContinuous"/>
    </xf>
    <xf numFmtId="10" fontId="0" fillId="0" borderId="0" xfId="0" applyNumberFormat="1"/>
    <xf numFmtId="164" fontId="0" fillId="0" borderId="0" xfId="0" applyNumberFormat="1" applyAlignment="1" applyProtection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7" fontId="0" fillId="0" borderId="0" xfId="0" applyNumberFormat="1"/>
    <xf numFmtId="37" fontId="2" fillId="0" borderId="0" xfId="0" applyNumberFormat="1" applyFont="1"/>
    <xf numFmtId="165" fontId="4" fillId="0" borderId="0" xfId="0" applyNumberFormat="1" applyFont="1" applyProtection="1">
      <protection locked="0"/>
    </xf>
    <xf numFmtId="37" fontId="0" fillId="0" borderId="0" xfId="0" applyNumberFormat="1" applyProtection="1"/>
    <xf numFmtId="166" fontId="4" fillId="0" borderId="0" xfId="0" applyNumberFormat="1" applyFont="1" applyProtection="1">
      <protection locked="0"/>
    </xf>
    <xf numFmtId="166" fontId="0" fillId="0" borderId="0" xfId="0" applyNumberFormat="1" applyProtection="1"/>
    <xf numFmtId="37" fontId="4" fillId="0" borderId="0" xfId="0" applyNumberFormat="1" applyFont="1" applyProtection="1">
      <protection locked="0"/>
    </xf>
    <xf numFmtId="1" fontId="0" fillId="0" borderId="0" xfId="0" applyNumberFormat="1" applyAlignment="1">
      <alignment horizontal="center"/>
    </xf>
    <xf numFmtId="37" fontId="1" fillId="0" borderId="0" xfId="1" applyNumberFormat="1"/>
    <xf numFmtId="165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</xf>
    <xf numFmtId="37" fontId="1" fillId="0" borderId="0" xfId="2" applyNumberFormat="1"/>
    <xf numFmtId="37" fontId="2" fillId="0" borderId="0" xfId="0" applyNumberFormat="1" applyFont="1" applyProtection="1"/>
    <xf numFmtId="166" fontId="3" fillId="0" borderId="0" xfId="0" applyNumberFormat="1" applyFont="1" applyProtection="1">
      <protection locked="0"/>
    </xf>
    <xf numFmtId="166" fontId="2" fillId="0" borderId="0" xfId="0" quotePrefix="1" applyNumberFormat="1" applyFont="1" applyAlignment="1" applyProtection="1">
      <alignment horizontal="left"/>
    </xf>
    <xf numFmtId="166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9" fontId="2" fillId="0" borderId="0" xfId="0" applyNumberFormat="1" applyFont="1"/>
    <xf numFmtId="3" fontId="2" fillId="0" borderId="0" xfId="0" applyNumberFormat="1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7"/>
  <sheetViews>
    <sheetView tabSelected="1" zoomScale="75" workbookViewId="0">
      <selection activeCell="A2" sqref="A2"/>
    </sheetView>
  </sheetViews>
  <sheetFormatPr defaultColWidth="9" defaultRowHeight="12" x14ac:dyDescent="0.2"/>
  <cols>
    <col min="1" max="1" width="7.21875" style="9" bestFit="1" customWidth="1"/>
    <col min="2" max="2" width="6.109375" style="9" bestFit="1" customWidth="1"/>
    <col min="3" max="3" width="41.88671875" style="9" bestFit="1" customWidth="1"/>
    <col min="4" max="4" width="10.88671875" style="9" bestFit="1" customWidth="1"/>
    <col min="5" max="5" width="6.88671875" style="9" bestFit="1" customWidth="1"/>
    <col min="6" max="6" width="8.88671875" style="13" bestFit="1" customWidth="1"/>
    <col min="7" max="7" width="10.88671875" style="9" bestFit="1" customWidth="1"/>
    <col min="8" max="8" width="9.88671875" style="9" bestFit="1" customWidth="1"/>
    <col min="9" max="9" width="8.88671875" style="13" bestFit="1" customWidth="1"/>
    <col min="10" max="10" width="2.6640625" style="13" customWidth="1"/>
    <col min="11" max="11" width="8.109375" style="9" bestFit="1" customWidth="1"/>
    <col min="12" max="16384" width="9" style="9"/>
  </cols>
  <sheetData>
    <row r="1" spans="1:11" x14ac:dyDescent="0.2">
      <c r="A1" s="8" t="s">
        <v>0</v>
      </c>
      <c r="B1" s="8"/>
      <c r="C1" s="8"/>
      <c r="D1" s="8"/>
      <c r="E1" s="8"/>
      <c r="F1" s="12"/>
      <c r="G1" s="8"/>
      <c r="H1" s="8"/>
      <c r="I1" s="12"/>
      <c r="J1" s="12"/>
    </row>
    <row r="2" spans="1:11" x14ac:dyDescent="0.2">
      <c r="A2" s="8"/>
      <c r="B2" s="7"/>
      <c r="C2" s="7"/>
      <c r="D2" s="8"/>
      <c r="E2" s="8"/>
      <c r="F2" s="12"/>
      <c r="G2" s="8"/>
      <c r="H2" s="8"/>
      <c r="I2" s="12"/>
      <c r="J2" s="12"/>
      <c r="K2" s="12" t="s">
        <v>54</v>
      </c>
    </row>
    <row r="3" spans="1:11" x14ac:dyDescent="0.2">
      <c r="A3" s="8"/>
      <c r="B3" s="8"/>
      <c r="C3" s="8"/>
      <c r="D3" s="22">
        <v>61</v>
      </c>
      <c r="E3" s="8"/>
      <c r="F3" s="12"/>
      <c r="G3" s="8"/>
      <c r="H3" s="8"/>
      <c r="I3" s="12"/>
      <c r="J3" s="12"/>
      <c r="K3" s="9">
        <v>61</v>
      </c>
    </row>
    <row r="4" spans="1:11" x14ac:dyDescent="0.2">
      <c r="A4" s="8" t="s">
        <v>1</v>
      </c>
      <c r="B4" s="8"/>
      <c r="C4" s="8"/>
      <c r="D4" s="8"/>
      <c r="E4" s="8"/>
      <c r="F4" s="12"/>
      <c r="G4" s="8"/>
      <c r="H4" s="8"/>
      <c r="I4" s="12"/>
      <c r="J4" s="12"/>
    </row>
    <row r="5" spans="1:11" x14ac:dyDescent="0.2">
      <c r="A5" s="8" t="s">
        <v>2</v>
      </c>
      <c r="B5" s="8"/>
      <c r="C5" s="8"/>
      <c r="D5" s="8"/>
      <c r="E5" s="8"/>
      <c r="F5" s="12"/>
      <c r="G5" s="8"/>
      <c r="H5" s="8"/>
      <c r="I5" s="12"/>
      <c r="J5" s="12"/>
    </row>
    <row r="6" spans="1:11" x14ac:dyDescent="0.2">
      <c r="A6" s="8"/>
      <c r="B6" s="8"/>
      <c r="C6" s="8"/>
      <c r="D6" s="8"/>
      <c r="E6" s="8"/>
      <c r="F6" s="12"/>
      <c r="G6" s="8"/>
      <c r="H6" s="8"/>
      <c r="I6" s="12"/>
      <c r="J6" s="12"/>
    </row>
    <row r="7" spans="1:11" x14ac:dyDescent="0.2">
      <c r="D7" s="10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14"/>
    </row>
    <row r="8" spans="1:11" x14ac:dyDescent="0.2">
      <c r="A8" s="10"/>
      <c r="D8" s="11" t="s">
        <v>3</v>
      </c>
      <c r="E8" s="10"/>
      <c r="F8" s="15" t="s">
        <v>4</v>
      </c>
      <c r="G8" s="11" t="s">
        <v>3</v>
      </c>
      <c r="H8" s="10"/>
      <c r="I8" s="15" t="s">
        <v>4</v>
      </c>
      <c r="J8" s="15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1" t="s">
        <v>5</v>
      </c>
      <c r="E9" s="11" t="s">
        <v>6</v>
      </c>
      <c r="F9" s="15" t="s">
        <v>6</v>
      </c>
      <c r="G9" s="11" t="s">
        <v>5</v>
      </c>
      <c r="H9" s="11" t="s">
        <v>6</v>
      </c>
      <c r="I9" s="15" t="s">
        <v>6</v>
      </c>
      <c r="J9" s="15"/>
      <c r="K9" s="6" t="s">
        <v>81</v>
      </c>
    </row>
    <row r="10" spans="1:11" x14ac:dyDescent="0.2">
      <c r="B10" s="9">
        <f>+'Acute Care'!A5</f>
        <v>1</v>
      </c>
      <c r="C10" s="9" t="str">
        <f>+'Acute Care'!B5</f>
        <v>SWEDISH MEDICAL CENTER - FIRST HILL</v>
      </c>
      <c r="D10" s="9">
        <f>ROUND(+'Acute Care'!S5,0)</f>
        <v>189397489</v>
      </c>
      <c r="E10" s="9">
        <f>ROUND(+'Acute Care'!F5,0)</f>
        <v>84034</v>
      </c>
      <c r="F10" s="13">
        <f>IF(D10=0,"",IF(E10=0,"",ROUND(D10/E10,2)))</f>
        <v>2253.8200000000002</v>
      </c>
      <c r="G10" s="9">
        <f>ROUND(+'Acute Care'!S105,0)</f>
        <v>222328550</v>
      </c>
      <c r="H10" s="9">
        <f>ROUND(+'Acute Care'!F105,0)</f>
        <v>73846</v>
      </c>
      <c r="I10" s="13">
        <f>IF(G10=0,"",IF(H10=0,"",ROUND(G10/H10,2)))</f>
        <v>3010.71</v>
      </c>
      <c r="K10" s="21">
        <f>IF(D10=0,"",IF(E10=0,"",IF(G10=0,"",IF(H10=0,"",ROUND(I10/F10-1,4)))))</f>
        <v>0.33579999999999999</v>
      </c>
    </row>
    <row r="11" spans="1:11" x14ac:dyDescent="0.2">
      <c r="B11" s="9">
        <f>+'Acute Care'!A6</f>
        <v>3</v>
      </c>
      <c r="C11" s="9" t="str">
        <f>+'Acute Care'!B6</f>
        <v>SWEDISH MEDICAL CENTER - CHERRY HILL</v>
      </c>
      <c r="D11" s="9">
        <f>ROUND(+'Acute Care'!S6,0)</f>
        <v>81004278</v>
      </c>
      <c r="E11" s="9">
        <f>ROUND(+'Acute Care'!F6,0)</f>
        <v>28205</v>
      </c>
      <c r="F11" s="13">
        <f t="shared" ref="F11:F74" si="0">IF(D11=0,"",IF(E11=0,"",ROUND(D11/E11,2)))</f>
        <v>2871.98</v>
      </c>
      <c r="G11" s="9">
        <f>ROUND(+'Acute Care'!S106,0)</f>
        <v>80144199</v>
      </c>
      <c r="H11" s="9">
        <f>ROUND(+'Acute Care'!F106,0)</f>
        <v>19317</v>
      </c>
      <c r="I11" s="13">
        <f t="shared" ref="I11:I74" si="1">IF(G11=0,"",IF(H11=0,"",ROUND(G11/H11,2)))</f>
        <v>4148.8900000000003</v>
      </c>
      <c r="K11" s="21">
        <f t="shared" ref="K11:K74" si="2">IF(D11=0,"",IF(E11=0,"",IF(G11=0,"",IF(H11=0,"",ROUND(I11/F11-1,4)))))</f>
        <v>0.4446</v>
      </c>
    </row>
    <row r="12" spans="1:11" x14ac:dyDescent="0.2">
      <c r="B12" s="9">
        <f>+'Acute Care'!A7</f>
        <v>8</v>
      </c>
      <c r="C12" s="9" t="str">
        <f>+'Acute Care'!B7</f>
        <v>KLICKITAT VALLEY HEALTH</v>
      </c>
      <c r="D12" s="9">
        <f>ROUND(+'Acute Care'!S7,0)</f>
        <v>1352966</v>
      </c>
      <c r="E12" s="9">
        <f>ROUND(+'Acute Care'!F7,0)</f>
        <v>958</v>
      </c>
      <c r="F12" s="13">
        <f t="shared" si="0"/>
        <v>1412.28</v>
      </c>
      <c r="G12" s="9">
        <f>ROUND(+'Acute Care'!S107,0)</f>
        <v>2477972</v>
      </c>
      <c r="H12" s="9">
        <f>ROUND(+'Acute Care'!F107,0)</f>
        <v>521</v>
      </c>
      <c r="I12" s="13">
        <f t="shared" si="1"/>
        <v>4756.18</v>
      </c>
      <c r="K12" s="21">
        <f t="shared" si="2"/>
        <v>2.3677000000000001</v>
      </c>
    </row>
    <row r="13" spans="1:11" x14ac:dyDescent="0.2">
      <c r="B13" s="9">
        <f>+'Acute Care'!A8</f>
        <v>10</v>
      </c>
      <c r="C13" s="9" t="str">
        <f>+'Acute Care'!B8</f>
        <v>VIRGINIA MASON MEDICAL CENTER</v>
      </c>
      <c r="D13" s="9">
        <f>ROUND(+'Acute Care'!S8,0)</f>
        <v>112889761</v>
      </c>
      <c r="E13" s="9">
        <f>ROUND(+'Acute Care'!F8,0)</f>
        <v>60141</v>
      </c>
      <c r="F13" s="13">
        <f t="shared" si="0"/>
        <v>1877.08</v>
      </c>
      <c r="G13" s="9">
        <f>ROUND(+'Acute Care'!S108,0)</f>
        <v>170777083</v>
      </c>
      <c r="H13" s="9">
        <f>ROUND(+'Acute Care'!F108,0)</f>
        <v>62010</v>
      </c>
      <c r="I13" s="13">
        <f t="shared" si="1"/>
        <v>2754.02</v>
      </c>
      <c r="K13" s="21">
        <f t="shared" si="2"/>
        <v>0.4672</v>
      </c>
    </row>
    <row r="14" spans="1:11" x14ac:dyDescent="0.2">
      <c r="B14" s="9">
        <f>+'Acute Care'!A9</f>
        <v>14</v>
      </c>
      <c r="C14" s="9" t="str">
        <f>+'Acute Care'!B9</f>
        <v>SEATTLE CHILDRENS HOSPITAL</v>
      </c>
      <c r="D14" s="9">
        <f>ROUND(+'Acute Care'!S9,0)</f>
        <v>153288759</v>
      </c>
      <c r="E14" s="9">
        <f>ROUND(+'Acute Care'!F9,0)</f>
        <v>51170</v>
      </c>
      <c r="F14" s="13">
        <f t="shared" si="0"/>
        <v>2995.68</v>
      </c>
      <c r="G14" s="9">
        <f>ROUND(+'Acute Care'!S109,0)</f>
        <v>257395353</v>
      </c>
      <c r="H14" s="9">
        <f>ROUND(+'Acute Care'!F109,0)</f>
        <v>51957</v>
      </c>
      <c r="I14" s="13">
        <f t="shared" si="1"/>
        <v>4954.01</v>
      </c>
      <c r="K14" s="21">
        <f t="shared" si="2"/>
        <v>0.65369999999999995</v>
      </c>
    </row>
    <row r="15" spans="1:11" x14ac:dyDescent="0.2">
      <c r="B15" s="9">
        <f>+'Acute Care'!A10</f>
        <v>20</v>
      </c>
      <c r="C15" s="9" t="str">
        <f>+'Acute Care'!B10</f>
        <v>GROUP HEALTH CENTRAL HOSPITAL</v>
      </c>
      <c r="D15" s="9">
        <f>ROUND(+'Acute Care'!S10,0)</f>
        <v>0</v>
      </c>
      <c r="E15" s="9">
        <f>ROUND(+'Acute Care'!F10,0)</f>
        <v>0</v>
      </c>
      <c r="F15" s="13" t="str">
        <f t="shared" si="0"/>
        <v/>
      </c>
      <c r="G15" s="9">
        <f>ROUND(+'Acute Care'!S110,0)</f>
        <v>0</v>
      </c>
      <c r="H15" s="9">
        <f>ROUND(+'Acute Care'!F110,0)</f>
        <v>0</v>
      </c>
      <c r="I15" s="13" t="str">
        <f t="shared" si="1"/>
        <v/>
      </c>
      <c r="K15" s="21" t="str">
        <f t="shared" si="2"/>
        <v/>
      </c>
    </row>
    <row r="16" spans="1:11" x14ac:dyDescent="0.2">
      <c r="B16" s="9">
        <f>+'Acute Care'!A11</f>
        <v>21</v>
      </c>
      <c r="C16" s="9" t="str">
        <f>+'Acute Care'!B11</f>
        <v>NEWPORT HOSPITAL AND HEALTH SERVICES</v>
      </c>
      <c r="D16" s="9">
        <f>ROUND(+'Acute Care'!S11,0)</f>
        <v>1384965</v>
      </c>
      <c r="E16" s="9">
        <f>ROUND(+'Acute Care'!F11,0)</f>
        <v>1567</v>
      </c>
      <c r="F16" s="13">
        <f t="shared" si="0"/>
        <v>883.83</v>
      </c>
      <c r="G16" s="9">
        <f>ROUND(+'Acute Care'!S111,0)</f>
        <v>1853196</v>
      </c>
      <c r="H16" s="9">
        <f>ROUND(+'Acute Care'!F111,0)</f>
        <v>1323</v>
      </c>
      <c r="I16" s="13">
        <f t="shared" si="1"/>
        <v>1400.75</v>
      </c>
      <c r="K16" s="21">
        <f t="shared" si="2"/>
        <v>0.58489999999999998</v>
      </c>
    </row>
    <row r="17" spans="2:11" x14ac:dyDescent="0.2">
      <c r="B17" s="9">
        <f>+'Acute Care'!A12</f>
        <v>22</v>
      </c>
      <c r="C17" s="9" t="str">
        <f>+'Acute Care'!B12</f>
        <v>LOURDES MEDICAL CENTER</v>
      </c>
      <c r="D17" s="9">
        <f>ROUND(+'Acute Care'!S12,0)</f>
        <v>11616673</v>
      </c>
      <c r="E17" s="9">
        <f>ROUND(+'Acute Care'!F12,0)</f>
        <v>4944</v>
      </c>
      <c r="F17" s="13">
        <f t="shared" si="0"/>
        <v>2349.65</v>
      </c>
      <c r="G17" s="9">
        <f>ROUND(+'Acute Care'!S112,0)</f>
        <v>12882497</v>
      </c>
      <c r="H17" s="9">
        <f>ROUND(+'Acute Care'!F112,0)</f>
        <v>5041</v>
      </c>
      <c r="I17" s="13">
        <f t="shared" si="1"/>
        <v>2555.54</v>
      </c>
      <c r="K17" s="21">
        <f t="shared" si="2"/>
        <v>8.7599999999999997E-2</v>
      </c>
    </row>
    <row r="18" spans="2:11" x14ac:dyDescent="0.2">
      <c r="B18" s="9">
        <f>+'Acute Care'!A13</f>
        <v>23</v>
      </c>
      <c r="C18" s="9" t="str">
        <f>+'Acute Care'!B13</f>
        <v>THREE RIVERS HOSPITAL</v>
      </c>
      <c r="D18" s="9">
        <f>ROUND(+'Acute Care'!S13,0)</f>
        <v>2530476</v>
      </c>
      <c r="E18" s="9">
        <f>ROUND(+'Acute Care'!F13,0)</f>
        <v>1807</v>
      </c>
      <c r="F18" s="13">
        <f t="shared" si="0"/>
        <v>1400.37</v>
      </c>
      <c r="G18" s="9">
        <f>ROUND(+'Acute Care'!S113,0)</f>
        <v>965402</v>
      </c>
      <c r="H18" s="9">
        <f>ROUND(+'Acute Care'!F113,0)</f>
        <v>604</v>
      </c>
      <c r="I18" s="13">
        <f t="shared" si="1"/>
        <v>1598.35</v>
      </c>
      <c r="K18" s="21">
        <f t="shared" si="2"/>
        <v>0.1414</v>
      </c>
    </row>
    <row r="19" spans="2:11" x14ac:dyDescent="0.2">
      <c r="B19" s="9">
        <f>+'Acute Care'!A14</f>
        <v>26</v>
      </c>
      <c r="C19" s="9" t="str">
        <f>+'Acute Care'!B14</f>
        <v>PEACEHEALTH ST JOHN MEDICAL CENTER</v>
      </c>
      <c r="D19" s="9">
        <f>ROUND(+'Acute Care'!S14,0)</f>
        <v>37252022</v>
      </c>
      <c r="E19" s="9">
        <f>ROUND(+'Acute Care'!F14,0)</f>
        <v>22282</v>
      </c>
      <c r="F19" s="13">
        <f t="shared" si="0"/>
        <v>1671.84</v>
      </c>
      <c r="G19" s="9">
        <f>ROUND(+'Acute Care'!S114,0)</f>
        <v>65274066</v>
      </c>
      <c r="H19" s="9">
        <f>ROUND(+'Acute Care'!F114,0)</f>
        <v>20048</v>
      </c>
      <c r="I19" s="13">
        <f t="shared" si="1"/>
        <v>3255.89</v>
      </c>
      <c r="K19" s="21">
        <f t="shared" si="2"/>
        <v>0.94750000000000001</v>
      </c>
    </row>
    <row r="20" spans="2:11" x14ac:dyDescent="0.2">
      <c r="B20" s="9">
        <f>+'Acute Care'!A15</f>
        <v>29</v>
      </c>
      <c r="C20" s="9" t="str">
        <f>+'Acute Care'!B15</f>
        <v>HARBORVIEW MEDICAL CENTER</v>
      </c>
      <c r="D20" s="9">
        <f>ROUND(+'Acute Care'!S15,0)</f>
        <v>116912901</v>
      </c>
      <c r="E20" s="9">
        <f>ROUND(+'Acute Care'!F15,0)</f>
        <v>83535</v>
      </c>
      <c r="F20" s="13">
        <f t="shared" si="0"/>
        <v>1399.57</v>
      </c>
      <c r="G20" s="9">
        <f>ROUND(+'Acute Care'!S115,0)</f>
        <v>157442500</v>
      </c>
      <c r="H20" s="9">
        <f>ROUND(+'Acute Care'!F115,0)</f>
        <v>77901</v>
      </c>
      <c r="I20" s="13">
        <f t="shared" si="1"/>
        <v>2021.06</v>
      </c>
      <c r="K20" s="21">
        <f t="shared" si="2"/>
        <v>0.44409999999999999</v>
      </c>
    </row>
    <row r="21" spans="2:11" x14ac:dyDescent="0.2">
      <c r="B21" s="9">
        <f>+'Acute Care'!A16</f>
        <v>32</v>
      </c>
      <c r="C21" s="9" t="str">
        <f>+'Acute Care'!B16</f>
        <v>ST JOSEPH MEDICAL CENTER</v>
      </c>
      <c r="D21" s="9">
        <f>ROUND(+'Acute Care'!S16,0)</f>
        <v>89658115</v>
      </c>
      <c r="E21" s="9">
        <f>ROUND(+'Acute Care'!F16,0)</f>
        <v>62836</v>
      </c>
      <c r="F21" s="13">
        <f t="shared" si="0"/>
        <v>1426.86</v>
      </c>
      <c r="G21" s="9">
        <f>ROUND(+'Acute Care'!S116,0)</f>
        <v>151003963</v>
      </c>
      <c r="H21" s="9">
        <f>ROUND(+'Acute Care'!F116,0)</f>
        <v>73359</v>
      </c>
      <c r="I21" s="13">
        <f t="shared" si="1"/>
        <v>2058.42</v>
      </c>
      <c r="K21" s="21">
        <f t="shared" si="2"/>
        <v>0.44259999999999999</v>
      </c>
    </row>
    <row r="22" spans="2:11" x14ac:dyDescent="0.2">
      <c r="B22" s="9">
        <f>+'Acute Care'!A17</f>
        <v>35</v>
      </c>
      <c r="C22" s="9" t="str">
        <f>+'Acute Care'!B17</f>
        <v>ST ELIZABETH HOSPITAL</v>
      </c>
      <c r="D22" s="9">
        <f>ROUND(+'Acute Care'!S17,0)</f>
        <v>5111635</v>
      </c>
      <c r="E22" s="9">
        <f>ROUND(+'Acute Care'!F17,0)</f>
        <v>3167</v>
      </c>
      <c r="F22" s="13">
        <f t="shared" si="0"/>
        <v>1614.03</v>
      </c>
      <c r="G22" s="9">
        <f>ROUND(+'Acute Care'!S117,0)</f>
        <v>11778800</v>
      </c>
      <c r="H22" s="9">
        <f>ROUND(+'Acute Care'!F117,0)</f>
        <v>3957</v>
      </c>
      <c r="I22" s="13">
        <f t="shared" si="1"/>
        <v>2976.7</v>
      </c>
      <c r="K22" s="21">
        <f t="shared" si="2"/>
        <v>0.84430000000000005</v>
      </c>
    </row>
    <row r="23" spans="2:11" x14ac:dyDescent="0.2">
      <c r="B23" s="9">
        <f>+'Acute Care'!A18</f>
        <v>37</v>
      </c>
      <c r="C23" s="9" t="str">
        <f>+'Acute Care'!B18</f>
        <v>DEACONESS HOSPITAL</v>
      </c>
      <c r="D23" s="9">
        <f>ROUND(+'Acute Care'!S18,0)</f>
        <v>24861058</v>
      </c>
      <c r="E23" s="9">
        <f>ROUND(+'Acute Care'!F18,0)</f>
        <v>28743</v>
      </c>
      <c r="F23" s="13">
        <f t="shared" si="0"/>
        <v>864.94</v>
      </c>
      <c r="G23" s="9">
        <f>ROUND(+'Acute Care'!S118,0)</f>
        <v>48558720</v>
      </c>
      <c r="H23" s="9">
        <f>ROUND(+'Acute Care'!F118,0)</f>
        <v>29746</v>
      </c>
      <c r="I23" s="13">
        <f t="shared" si="1"/>
        <v>1632.45</v>
      </c>
      <c r="K23" s="21">
        <f t="shared" si="2"/>
        <v>0.88739999999999997</v>
      </c>
    </row>
    <row r="24" spans="2:11" x14ac:dyDescent="0.2">
      <c r="B24" s="9">
        <f>+'Acute Care'!A19</f>
        <v>38</v>
      </c>
      <c r="C24" s="9" t="str">
        <f>+'Acute Care'!B19</f>
        <v>OLYMPIC MEDICAL CENTER</v>
      </c>
      <c r="D24" s="9">
        <f>ROUND(+'Acute Care'!S19,0)</f>
        <v>15523762</v>
      </c>
      <c r="E24" s="9">
        <f>ROUND(+'Acute Care'!F19,0)</f>
        <v>11726</v>
      </c>
      <c r="F24" s="13">
        <f t="shared" si="0"/>
        <v>1323.88</v>
      </c>
      <c r="G24" s="9">
        <f>ROUND(+'Acute Care'!S119,0)</f>
        <v>17647769</v>
      </c>
      <c r="H24" s="9">
        <f>ROUND(+'Acute Care'!F119,0)</f>
        <v>10593</v>
      </c>
      <c r="I24" s="13">
        <f t="shared" si="1"/>
        <v>1665.98</v>
      </c>
      <c r="K24" s="21">
        <f t="shared" si="2"/>
        <v>0.25840000000000002</v>
      </c>
    </row>
    <row r="25" spans="2:11" x14ac:dyDescent="0.2">
      <c r="B25" s="9">
        <f>+'Acute Care'!A20</f>
        <v>39</v>
      </c>
      <c r="C25" s="9" t="str">
        <f>+'Acute Care'!B20</f>
        <v>TRIOS HEALTH</v>
      </c>
      <c r="D25" s="9">
        <f>ROUND(+'Acute Care'!S20,0)</f>
        <v>14979062</v>
      </c>
      <c r="E25" s="9">
        <f>ROUND(+'Acute Care'!F20,0)</f>
        <v>10997</v>
      </c>
      <c r="F25" s="13">
        <f t="shared" si="0"/>
        <v>1362.1</v>
      </c>
      <c r="G25" s="9">
        <f>ROUND(+'Acute Care'!S120,0)</f>
        <v>20642728</v>
      </c>
      <c r="H25" s="9">
        <f>ROUND(+'Acute Care'!F120,0)</f>
        <v>10540</v>
      </c>
      <c r="I25" s="13">
        <f t="shared" si="1"/>
        <v>1958.51</v>
      </c>
      <c r="K25" s="21">
        <f t="shared" si="2"/>
        <v>0.43790000000000001</v>
      </c>
    </row>
    <row r="26" spans="2:11" x14ac:dyDescent="0.2">
      <c r="B26" s="9">
        <f>+'Acute Care'!A21</f>
        <v>43</v>
      </c>
      <c r="C26" s="9" t="str">
        <f>+'Acute Care'!B21</f>
        <v>WALLA WALLA GENERAL HOSPITAL</v>
      </c>
      <c r="D26" s="9">
        <f>ROUND(+'Acute Care'!S21,0)</f>
        <v>7680026</v>
      </c>
      <c r="E26" s="9">
        <f>ROUND(+'Acute Care'!F21,0)</f>
        <v>3521</v>
      </c>
      <c r="F26" s="13">
        <f t="shared" si="0"/>
        <v>2181.21</v>
      </c>
      <c r="G26" s="9">
        <f>ROUND(+'Acute Care'!S121,0)</f>
        <v>0</v>
      </c>
      <c r="H26" s="9">
        <f>ROUND(+'Acute Care'!F121,0)</f>
        <v>0</v>
      </c>
      <c r="I26" s="13" t="str">
        <f t="shared" si="1"/>
        <v/>
      </c>
      <c r="K26" s="21" t="str">
        <f t="shared" si="2"/>
        <v/>
      </c>
    </row>
    <row r="27" spans="2:11" x14ac:dyDescent="0.2">
      <c r="B27" s="9">
        <f>+'Acute Care'!A22</f>
        <v>45</v>
      </c>
      <c r="C27" s="9" t="str">
        <f>+'Acute Care'!B22</f>
        <v>COLUMBIA BASIN HOSPITAL</v>
      </c>
      <c r="D27" s="9">
        <f>ROUND(+'Acute Care'!S22,0)</f>
        <v>409207</v>
      </c>
      <c r="E27" s="9">
        <f>ROUND(+'Acute Care'!F22,0)</f>
        <v>406</v>
      </c>
      <c r="F27" s="13">
        <f t="shared" si="0"/>
        <v>1007.9</v>
      </c>
      <c r="G27" s="9">
        <f>ROUND(+'Acute Care'!S122,0)</f>
        <v>401400</v>
      </c>
      <c r="H27" s="9">
        <f>ROUND(+'Acute Care'!F122,0)</f>
        <v>325</v>
      </c>
      <c r="I27" s="13">
        <f t="shared" si="1"/>
        <v>1235.08</v>
      </c>
      <c r="K27" s="21">
        <f t="shared" si="2"/>
        <v>0.22539999999999999</v>
      </c>
    </row>
    <row r="28" spans="2:11" x14ac:dyDescent="0.2">
      <c r="B28" s="9">
        <f>+'Acute Care'!A23</f>
        <v>46</v>
      </c>
      <c r="C28" s="9" t="str">
        <f>+'Acute Care'!B23</f>
        <v>PMH MEDICAL CENTER</v>
      </c>
      <c r="D28" s="9">
        <f>ROUND(+'Acute Care'!S23,0)</f>
        <v>3572776</v>
      </c>
      <c r="E28" s="9">
        <f>ROUND(+'Acute Care'!F23,0)</f>
        <v>2256</v>
      </c>
      <c r="F28" s="13">
        <f t="shared" si="0"/>
        <v>1583.68</v>
      </c>
      <c r="G28" s="9">
        <f>ROUND(+'Acute Care'!S123,0)</f>
        <v>4306046</v>
      </c>
      <c r="H28" s="9">
        <f>ROUND(+'Acute Care'!F123,0)</f>
        <v>1864</v>
      </c>
      <c r="I28" s="13">
        <f t="shared" si="1"/>
        <v>2310.11</v>
      </c>
      <c r="K28" s="21">
        <f t="shared" si="2"/>
        <v>0.4587</v>
      </c>
    </row>
    <row r="29" spans="2:11" x14ac:dyDescent="0.2">
      <c r="B29" s="9">
        <f>+'Acute Care'!A24</f>
        <v>50</v>
      </c>
      <c r="C29" s="9" t="str">
        <f>+'Acute Care'!B24</f>
        <v>PROVIDENCE ST MARY MEDICAL CENTER</v>
      </c>
      <c r="D29" s="9">
        <f>ROUND(+'Acute Care'!S24,0)</f>
        <v>19302287</v>
      </c>
      <c r="E29" s="9">
        <f>ROUND(+'Acute Care'!F24,0)</f>
        <v>16657</v>
      </c>
      <c r="F29" s="13">
        <f t="shared" si="0"/>
        <v>1158.81</v>
      </c>
      <c r="G29" s="9">
        <f>ROUND(+'Acute Care'!S124,0)</f>
        <v>12201557</v>
      </c>
      <c r="H29" s="9">
        <f>ROUND(+'Acute Care'!F124,0)</f>
        <v>11156</v>
      </c>
      <c r="I29" s="13">
        <f t="shared" si="1"/>
        <v>1093.72</v>
      </c>
      <c r="K29" s="21">
        <f t="shared" si="2"/>
        <v>-5.62E-2</v>
      </c>
    </row>
    <row r="30" spans="2:11" x14ac:dyDescent="0.2">
      <c r="B30" s="9">
        <f>+'Acute Care'!A25</f>
        <v>54</v>
      </c>
      <c r="C30" s="9" t="str">
        <f>+'Acute Care'!B25</f>
        <v>FORKS COMMUNITY HOSPITAL</v>
      </c>
      <c r="D30" s="9">
        <f>ROUND(+'Acute Care'!S25,0)</f>
        <v>1479531</v>
      </c>
      <c r="E30" s="9">
        <f>ROUND(+'Acute Care'!F25,0)</f>
        <v>1144</v>
      </c>
      <c r="F30" s="13">
        <f t="shared" si="0"/>
        <v>1293.3</v>
      </c>
      <c r="G30" s="9">
        <f>ROUND(+'Acute Care'!S125,0)</f>
        <v>0</v>
      </c>
      <c r="H30" s="9">
        <f>ROUND(+'Acute Care'!F125,0)</f>
        <v>0</v>
      </c>
      <c r="I30" s="13" t="str">
        <f t="shared" si="1"/>
        <v/>
      </c>
      <c r="K30" s="21" t="str">
        <f t="shared" si="2"/>
        <v/>
      </c>
    </row>
    <row r="31" spans="2:11" x14ac:dyDescent="0.2">
      <c r="B31" s="9">
        <f>+'Acute Care'!A26</f>
        <v>56</v>
      </c>
      <c r="C31" s="9" t="str">
        <f>+'Acute Care'!B26</f>
        <v>WILLAPA HARBOR HOSPITAL</v>
      </c>
      <c r="D31" s="9">
        <f>ROUND(+'Acute Care'!S26,0)</f>
        <v>1996392</v>
      </c>
      <c r="E31" s="9">
        <f>ROUND(+'Acute Care'!F26,0)</f>
        <v>1564</v>
      </c>
      <c r="F31" s="13">
        <f t="shared" si="0"/>
        <v>1276.47</v>
      </c>
      <c r="G31" s="9">
        <f>ROUND(+'Acute Care'!S126,0)</f>
        <v>2957709</v>
      </c>
      <c r="H31" s="9">
        <f>ROUND(+'Acute Care'!F126,0)</f>
        <v>817</v>
      </c>
      <c r="I31" s="13">
        <f t="shared" si="1"/>
        <v>3620.21</v>
      </c>
      <c r="K31" s="21">
        <f t="shared" si="2"/>
        <v>1.8361000000000001</v>
      </c>
    </row>
    <row r="32" spans="2:11" x14ac:dyDescent="0.2">
      <c r="B32" s="9">
        <f>+'Acute Care'!A27</f>
        <v>58</v>
      </c>
      <c r="C32" s="9" t="str">
        <f>+'Acute Care'!B27</f>
        <v>YAKIMA VALLEY MEMORIAL HOSPITAL</v>
      </c>
      <c r="D32" s="9">
        <f>ROUND(+'Acute Care'!S27,0)</f>
        <v>47872146</v>
      </c>
      <c r="E32" s="9">
        <f>ROUND(+'Acute Care'!F27,0)</f>
        <v>35005</v>
      </c>
      <c r="F32" s="13">
        <f t="shared" si="0"/>
        <v>1367.58</v>
      </c>
      <c r="G32" s="9">
        <f>ROUND(+'Acute Care'!S127,0)</f>
        <v>55220555</v>
      </c>
      <c r="H32" s="9">
        <f>ROUND(+'Acute Care'!F127,0)</f>
        <v>31447</v>
      </c>
      <c r="I32" s="13">
        <f t="shared" si="1"/>
        <v>1755.99</v>
      </c>
      <c r="K32" s="21">
        <f t="shared" si="2"/>
        <v>0.28399999999999997</v>
      </c>
    </row>
    <row r="33" spans="2:11" x14ac:dyDescent="0.2">
      <c r="B33" s="9">
        <f>+'Acute Care'!A28</f>
        <v>63</v>
      </c>
      <c r="C33" s="9" t="str">
        <f>+'Acute Care'!B28</f>
        <v>GRAYS HARBOR COMMUNITY HOSPITAL</v>
      </c>
      <c r="D33" s="9">
        <f>ROUND(+'Acute Care'!S28,0)</f>
        <v>22958394</v>
      </c>
      <c r="E33" s="9">
        <f>ROUND(+'Acute Care'!F28,0)</f>
        <v>14743</v>
      </c>
      <c r="F33" s="13">
        <f t="shared" si="0"/>
        <v>1557.24</v>
      </c>
      <c r="G33" s="9">
        <f>ROUND(+'Acute Care'!S128,0)</f>
        <v>24544443</v>
      </c>
      <c r="H33" s="9">
        <f>ROUND(+'Acute Care'!F128,0)</f>
        <v>10230</v>
      </c>
      <c r="I33" s="13">
        <f t="shared" si="1"/>
        <v>2399.2600000000002</v>
      </c>
      <c r="K33" s="21">
        <f t="shared" si="2"/>
        <v>0.54069999999999996</v>
      </c>
    </row>
    <row r="34" spans="2:11" x14ac:dyDescent="0.2">
      <c r="B34" s="9">
        <f>+'Acute Care'!A29</f>
        <v>78</v>
      </c>
      <c r="C34" s="9" t="str">
        <f>+'Acute Care'!B29</f>
        <v>SAMARITAN HEALTHCARE</v>
      </c>
      <c r="D34" s="9">
        <f>ROUND(+'Acute Care'!S29,0)</f>
        <v>9430123</v>
      </c>
      <c r="E34" s="9">
        <f>ROUND(+'Acute Care'!F29,0)</f>
        <v>5370</v>
      </c>
      <c r="F34" s="13">
        <f t="shared" si="0"/>
        <v>1756.08</v>
      </c>
      <c r="G34" s="9">
        <f>ROUND(+'Acute Care'!S129,0)</f>
        <v>6127015</v>
      </c>
      <c r="H34" s="9">
        <f>ROUND(+'Acute Care'!F129,0)</f>
        <v>3225</v>
      </c>
      <c r="I34" s="13">
        <f t="shared" si="1"/>
        <v>1899.85</v>
      </c>
      <c r="K34" s="21">
        <f t="shared" si="2"/>
        <v>8.1900000000000001E-2</v>
      </c>
    </row>
    <row r="35" spans="2:11" x14ac:dyDescent="0.2">
      <c r="B35" s="9">
        <f>+'Acute Care'!A30</f>
        <v>79</v>
      </c>
      <c r="C35" s="9" t="str">
        <f>+'Acute Care'!B30</f>
        <v>OCEAN BEACH HOSPITAL</v>
      </c>
      <c r="D35" s="9">
        <f>ROUND(+'Acute Care'!S30,0)</f>
        <v>4052716</v>
      </c>
      <c r="E35" s="9">
        <f>ROUND(+'Acute Care'!F30,0)</f>
        <v>1842</v>
      </c>
      <c r="F35" s="13">
        <f t="shared" si="0"/>
        <v>2200.17</v>
      </c>
      <c r="G35" s="9">
        <f>ROUND(+'Acute Care'!S130,0)</f>
        <v>2839180</v>
      </c>
      <c r="H35" s="9">
        <f>ROUND(+'Acute Care'!F130,0)</f>
        <v>1067</v>
      </c>
      <c r="I35" s="13">
        <f t="shared" si="1"/>
        <v>2660.9</v>
      </c>
      <c r="K35" s="21">
        <f t="shared" si="2"/>
        <v>0.2094</v>
      </c>
    </row>
    <row r="36" spans="2:11" x14ac:dyDescent="0.2">
      <c r="B36" s="9">
        <f>+'Acute Care'!A31</f>
        <v>80</v>
      </c>
      <c r="C36" s="9" t="str">
        <f>+'Acute Care'!B31</f>
        <v>ODESSA MEMORIAL HEALTHCARE CENTER</v>
      </c>
      <c r="D36" s="9">
        <f>ROUND(+'Acute Care'!S31,0)</f>
        <v>209625</v>
      </c>
      <c r="E36" s="9">
        <f>ROUND(+'Acute Care'!F31,0)</f>
        <v>115</v>
      </c>
      <c r="F36" s="13">
        <f t="shared" si="0"/>
        <v>1822.83</v>
      </c>
      <c r="G36" s="9">
        <f>ROUND(+'Acute Care'!S131,0)</f>
        <v>87293</v>
      </c>
      <c r="H36" s="9">
        <f>ROUND(+'Acute Care'!F131,0)</f>
        <v>22</v>
      </c>
      <c r="I36" s="13">
        <f t="shared" si="1"/>
        <v>3967.86</v>
      </c>
      <c r="K36" s="21">
        <f t="shared" si="2"/>
        <v>1.1768000000000001</v>
      </c>
    </row>
    <row r="37" spans="2:11" x14ac:dyDescent="0.2">
      <c r="B37" s="9">
        <f>+'Acute Care'!A32</f>
        <v>81</v>
      </c>
      <c r="C37" s="9" t="str">
        <f>+'Acute Care'!B32</f>
        <v>MULTICARE GOOD SAMARITAN</v>
      </c>
      <c r="D37" s="9">
        <f>ROUND(+'Acute Care'!S32,0)</f>
        <v>82407495</v>
      </c>
      <c r="E37" s="9">
        <f>ROUND(+'Acute Care'!F32,0)</f>
        <v>39200</v>
      </c>
      <c r="F37" s="13">
        <f t="shared" si="0"/>
        <v>2102.23</v>
      </c>
      <c r="G37" s="9">
        <f>ROUND(+'Acute Care'!S132,0)</f>
        <v>42405451</v>
      </c>
      <c r="H37" s="9">
        <f>ROUND(+'Acute Care'!F132,0)</f>
        <v>19311</v>
      </c>
      <c r="I37" s="13">
        <f t="shared" si="1"/>
        <v>2195.92</v>
      </c>
      <c r="K37" s="21">
        <f t="shared" si="2"/>
        <v>4.4600000000000001E-2</v>
      </c>
    </row>
    <row r="38" spans="2:11" x14ac:dyDescent="0.2">
      <c r="B38" s="9">
        <f>+'Acute Care'!A33</f>
        <v>82</v>
      </c>
      <c r="C38" s="9" t="str">
        <f>+'Acute Care'!B33</f>
        <v>GARFIELD COUNTY MEMORIAL HOSPITAL</v>
      </c>
      <c r="D38" s="9">
        <f>ROUND(+'Acute Care'!S33,0)</f>
        <v>385935</v>
      </c>
      <c r="E38" s="9">
        <f>ROUND(+'Acute Care'!F33,0)</f>
        <v>99</v>
      </c>
      <c r="F38" s="13">
        <f t="shared" si="0"/>
        <v>3898.33</v>
      </c>
      <c r="G38" s="9">
        <f>ROUND(+'Acute Care'!S133,0)</f>
        <v>617793</v>
      </c>
      <c r="H38" s="9">
        <f>ROUND(+'Acute Care'!F133,0)</f>
        <v>95</v>
      </c>
      <c r="I38" s="13">
        <f t="shared" si="1"/>
        <v>6503.08</v>
      </c>
      <c r="K38" s="21">
        <f t="shared" si="2"/>
        <v>0.66820000000000002</v>
      </c>
    </row>
    <row r="39" spans="2:11" x14ac:dyDescent="0.2">
      <c r="B39" s="9">
        <f>+'Acute Care'!A34</f>
        <v>84</v>
      </c>
      <c r="C39" s="9" t="str">
        <f>+'Acute Care'!B34</f>
        <v>PROVIDENCE REGIONAL MEDICAL CENTER EVERETT</v>
      </c>
      <c r="D39" s="9">
        <f>ROUND(+'Acute Care'!S34,0)</f>
        <v>85010593</v>
      </c>
      <c r="E39" s="9">
        <f>ROUND(+'Acute Care'!F34,0)</f>
        <v>51098</v>
      </c>
      <c r="F39" s="13">
        <f t="shared" si="0"/>
        <v>1663.68</v>
      </c>
      <c r="G39" s="9">
        <f>ROUND(+'Acute Care'!S134,0)</f>
        <v>176585891</v>
      </c>
      <c r="H39" s="9">
        <f>ROUND(+'Acute Care'!F134,0)</f>
        <v>65591</v>
      </c>
      <c r="I39" s="13">
        <f t="shared" si="1"/>
        <v>2692.23</v>
      </c>
      <c r="K39" s="21">
        <f t="shared" si="2"/>
        <v>0.61819999999999997</v>
      </c>
    </row>
    <row r="40" spans="2:11" x14ac:dyDescent="0.2">
      <c r="B40" s="9">
        <f>+'Acute Care'!A35</f>
        <v>85</v>
      </c>
      <c r="C40" s="9" t="str">
        <f>+'Acute Care'!B35</f>
        <v>JEFFERSON HEALTHCARE</v>
      </c>
      <c r="D40" s="9">
        <f>ROUND(+'Acute Care'!S35,0)</f>
        <v>6478975</v>
      </c>
      <c r="E40" s="9">
        <f>ROUND(+'Acute Care'!F35,0)</f>
        <v>3478</v>
      </c>
      <c r="F40" s="13">
        <f t="shared" si="0"/>
        <v>1862.85</v>
      </c>
      <c r="G40" s="9">
        <f>ROUND(+'Acute Care'!S135,0)</f>
        <v>7586645</v>
      </c>
      <c r="H40" s="9">
        <f>ROUND(+'Acute Care'!F135,0)</f>
        <v>3453</v>
      </c>
      <c r="I40" s="13">
        <f t="shared" si="1"/>
        <v>2197.12</v>
      </c>
      <c r="K40" s="21">
        <f t="shared" si="2"/>
        <v>0.1794</v>
      </c>
    </row>
    <row r="41" spans="2:11" x14ac:dyDescent="0.2">
      <c r="B41" s="9">
        <f>+'Acute Care'!A36</f>
        <v>96</v>
      </c>
      <c r="C41" s="9" t="str">
        <f>+'Acute Care'!B36</f>
        <v>SKYLINE HOSPITAL</v>
      </c>
      <c r="D41" s="9">
        <f>ROUND(+'Acute Care'!S36,0)</f>
        <v>2098044</v>
      </c>
      <c r="E41" s="9">
        <f>ROUND(+'Acute Care'!F36,0)</f>
        <v>1525</v>
      </c>
      <c r="F41" s="13">
        <f t="shared" si="0"/>
        <v>1375.77</v>
      </c>
      <c r="G41" s="9">
        <f>ROUND(+'Acute Care'!S136,0)</f>
        <v>2226050</v>
      </c>
      <c r="H41" s="9">
        <f>ROUND(+'Acute Care'!F136,0)</f>
        <v>855</v>
      </c>
      <c r="I41" s="13">
        <f t="shared" si="1"/>
        <v>2603.5700000000002</v>
      </c>
      <c r="K41" s="21">
        <f t="shared" si="2"/>
        <v>0.89239999999999997</v>
      </c>
    </row>
    <row r="42" spans="2:11" x14ac:dyDescent="0.2">
      <c r="B42" s="9">
        <f>+'Acute Care'!A37</f>
        <v>102</v>
      </c>
      <c r="C42" s="9" t="str">
        <f>+'Acute Care'!B37</f>
        <v>YAKIMA REGIONAL MEDICAL AND CARDIAC CENTER</v>
      </c>
      <c r="D42" s="9">
        <f>ROUND(+'Acute Care'!S37,0)</f>
        <v>11610724</v>
      </c>
      <c r="E42" s="9">
        <f>ROUND(+'Acute Care'!F37,0)</f>
        <v>13268</v>
      </c>
      <c r="F42" s="13">
        <f t="shared" si="0"/>
        <v>875.09</v>
      </c>
      <c r="G42" s="9">
        <f>ROUND(+'Acute Care'!S137,0)</f>
        <v>10863858</v>
      </c>
      <c r="H42" s="9">
        <f>ROUND(+'Acute Care'!F137,0)</f>
        <v>8221</v>
      </c>
      <c r="I42" s="13">
        <f t="shared" si="1"/>
        <v>1321.48</v>
      </c>
      <c r="K42" s="21">
        <f t="shared" si="2"/>
        <v>0.5101</v>
      </c>
    </row>
    <row r="43" spans="2:11" x14ac:dyDescent="0.2">
      <c r="B43" s="9">
        <f>+'Acute Care'!A38</f>
        <v>104</v>
      </c>
      <c r="C43" s="9" t="str">
        <f>+'Acute Care'!B38</f>
        <v>VALLEY GENERAL HOSPITAL</v>
      </c>
      <c r="D43" s="9">
        <f>ROUND(+'Acute Care'!S38,0)</f>
        <v>4256845</v>
      </c>
      <c r="E43" s="9">
        <f>ROUND(+'Acute Care'!F38,0)</f>
        <v>4380</v>
      </c>
      <c r="F43" s="13">
        <f t="shared" si="0"/>
        <v>971.88</v>
      </c>
      <c r="G43" s="9">
        <f>ROUND(+'Acute Care'!S138,0)</f>
        <v>0</v>
      </c>
      <c r="H43" s="9">
        <f>ROUND(+'Acute Care'!F138,0)</f>
        <v>0</v>
      </c>
      <c r="I43" s="13" t="str">
        <f t="shared" si="1"/>
        <v/>
      </c>
      <c r="K43" s="21" t="str">
        <f t="shared" si="2"/>
        <v/>
      </c>
    </row>
    <row r="44" spans="2:11" x14ac:dyDescent="0.2">
      <c r="B44" s="9">
        <f>+'Acute Care'!A39</f>
        <v>106</v>
      </c>
      <c r="C44" s="9" t="str">
        <f>+'Acute Care'!B39</f>
        <v>CASCADE VALLEY HOSPITAL</v>
      </c>
      <c r="D44" s="9">
        <f>ROUND(+'Acute Care'!S39,0)</f>
        <v>9007545</v>
      </c>
      <c r="E44" s="9">
        <f>ROUND(+'Acute Care'!F39,0)</f>
        <v>6036</v>
      </c>
      <c r="F44" s="13">
        <f t="shared" si="0"/>
        <v>1492.3</v>
      </c>
      <c r="G44" s="9">
        <f>ROUND(+'Acute Care'!S139,0)</f>
        <v>10362467</v>
      </c>
      <c r="H44" s="9">
        <f>ROUND(+'Acute Care'!F139,0)</f>
        <v>4335</v>
      </c>
      <c r="I44" s="13">
        <f t="shared" si="1"/>
        <v>2390.42</v>
      </c>
      <c r="K44" s="21">
        <f t="shared" si="2"/>
        <v>0.6018</v>
      </c>
    </row>
    <row r="45" spans="2:11" x14ac:dyDescent="0.2">
      <c r="B45" s="9">
        <f>+'Acute Care'!A40</f>
        <v>107</v>
      </c>
      <c r="C45" s="9" t="str">
        <f>+'Acute Care'!B40</f>
        <v>NORTH VALLEY HOSPITAL</v>
      </c>
      <c r="D45" s="9">
        <f>ROUND(+'Acute Care'!S40,0)</f>
        <v>737403</v>
      </c>
      <c r="E45" s="9">
        <f>ROUND(+'Acute Care'!F40,0)</f>
        <v>1301</v>
      </c>
      <c r="F45" s="13">
        <f t="shared" si="0"/>
        <v>566.79999999999995</v>
      </c>
      <c r="G45" s="9">
        <f>ROUND(+'Acute Care'!S140,0)</f>
        <v>892796</v>
      </c>
      <c r="H45" s="9">
        <f>ROUND(+'Acute Care'!F140,0)</f>
        <v>1238</v>
      </c>
      <c r="I45" s="13">
        <f t="shared" si="1"/>
        <v>721.16</v>
      </c>
      <c r="K45" s="21">
        <f t="shared" si="2"/>
        <v>0.27229999999999999</v>
      </c>
    </row>
    <row r="46" spans="2:11" x14ac:dyDescent="0.2">
      <c r="B46" s="9">
        <f>+'Acute Care'!A41</f>
        <v>108</v>
      </c>
      <c r="C46" s="9" t="str">
        <f>+'Acute Care'!B41</f>
        <v>TRI-STATE MEMORIAL HOSPITAL</v>
      </c>
      <c r="D46" s="9">
        <f>ROUND(+'Acute Care'!S41,0)</f>
        <v>4703185</v>
      </c>
      <c r="E46" s="9">
        <f>ROUND(+'Acute Care'!F41,0)</f>
        <v>5089</v>
      </c>
      <c r="F46" s="13">
        <f t="shared" si="0"/>
        <v>924.19</v>
      </c>
      <c r="G46" s="9">
        <f>ROUND(+'Acute Care'!S141,0)</f>
        <v>3928638</v>
      </c>
      <c r="H46" s="9">
        <f>ROUND(+'Acute Care'!F141,0)</f>
        <v>2677</v>
      </c>
      <c r="I46" s="13">
        <f t="shared" si="1"/>
        <v>1467.55</v>
      </c>
      <c r="K46" s="21">
        <f t="shared" si="2"/>
        <v>0.58789999999999998</v>
      </c>
    </row>
    <row r="47" spans="2:11" x14ac:dyDescent="0.2">
      <c r="B47" s="9">
        <f>+'Acute Care'!A42</f>
        <v>111</v>
      </c>
      <c r="C47" s="9" t="str">
        <f>+'Acute Care'!B42</f>
        <v>EAST ADAMS RURAL HEALTHCARE</v>
      </c>
      <c r="D47" s="9">
        <f>ROUND(+'Acute Care'!S42,0)</f>
        <v>539304</v>
      </c>
      <c r="E47" s="9">
        <f>ROUND(+'Acute Care'!F42,0)</f>
        <v>379</v>
      </c>
      <c r="F47" s="13">
        <f t="shared" si="0"/>
        <v>1422.97</v>
      </c>
      <c r="G47" s="9">
        <f>ROUND(+'Acute Care'!S142,0)</f>
        <v>127994</v>
      </c>
      <c r="H47" s="9">
        <f>ROUND(+'Acute Care'!F142,0)</f>
        <v>82</v>
      </c>
      <c r="I47" s="13">
        <f t="shared" si="1"/>
        <v>1560.9</v>
      </c>
      <c r="K47" s="21">
        <f t="shared" si="2"/>
        <v>9.69E-2</v>
      </c>
    </row>
    <row r="48" spans="2:11" x14ac:dyDescent="0.2">
      <c r="B48" s="9">
        <f>+'Acute Care'!A43</f>
        <v>125</v>
      </c>
      <c r="C48" s="9" t="str">
        <f>+'Acute Care'!B43</f>
        <v>OTHELLO COMMUNITY HOSPITAL</v>
      </c>
      <c r="D48" s="9">
        <f>ROUND(+'Acute Care'!S43,0)</f>
        <v>2677694</v>
      </c>
      <c r="E48" s="9">
        <f>ROUND(+'Acute Care'!F43,0)</f>
        <v>2542</v>
      </c>
      <c r="F48" s="13">
        <f t="shared" si="0"/>
        <v>1053.3800000000001</v>
      </c>
      <c r="G48" s="9">
        <f>ROUND(+'Acute Care'!S143,0)</f>
        <v>0</v>
      </c>
      <c r="H48" s="9">
        <f>ROUND(+'Acute Care'!F143,0)</f>
        <v>0</v>
      </c>
      <c r="I48" s="13" t="str">
        <f t="shared" si="1"/>
        <v/>
      </c>
      <c r="K48" s="21" t="str">
        <f t="shared" si="2"/>
        <v/>
      </c>
    </row>
    <row r="49" spans="2:11" x14ac:dyDescent="0.2">
      <c r="B49" s="9">
        <f>+'Acute Care'!A44</f>
        <v>126</v>
      </c>
      <c r="C49" s="9" t="str">
        <f>+'Acute Care'!B44</f>
        <v>HIGHLINE MEDICAL CENTER</v>
      </c>
      <c r="D49" s="9">
        <f>ROUND(+'Acute Care'!S44,0)</f>
        <v>23505221</v>
      </c>
      <c r="E49" s="9">
        <f>ROUND(+'Acute Care'!F44,0)</f>
        <v>17411</v>
      </c>
      <c r="F49" s="13">
        <f t="shared" si="0"/>
        <v>1350.02</v>
      </c>
      <c r="G49" s="9">
        <f>ROUND(+'Acute Care'!S144,0)</f>
        <v>10840816</v>
      </c>
      <c r="H49" s="9">
        <f>ROUND(+'Acute Care'!F144,0)</f>
        <v>6708</v>
      </c>
      <c r="I49" s="13">
        <f t="shared" si="1"/>
        <v>1616.1</v>
      </c>
      <c r="K49" s="21">
        <f t="shared" si="2"/>
        <v>0.1971</v>
      </c>
    </row>
    <row r="50" spans="2:11" x14ac:dyDescent="0.2">
      <c r="B50" s="9">
        <f>+'Acute Care'!A45</f>
        <v>128</v>
      </c>
      <c r="C50" s="9" t="str">
        <f>+'Acute Care'!B45</f>
        <v>UNIVERSITY OF WASHINGTON MEDICAL CENTER</v>
      </c>
      <c r="D50" s="9">
        <f>ROUND(+'Acute Care'!S45,0)</f>
        <v>127711670</v>
      </c>
      <c r="E50" s="9">
        <f>ROUND(+'Acute Care'!F45,0)</f>
        <v>70029</v>
      </c>
      <c r="F50" s="13">
        <f t="shared" si="0"/>
        <v>1823.7</v>
      </c>
      <c r="G50" s="9">
        <f>ROUND(+'Acute Care'!S145,0)</f>
        <v>227683951</v>
      </c>
      <c r="H50" s="9">
        <f>ROUND(+'Acute Care'!F145,0)</f>
        <v>84208</v>
      </c>
      <c r="I50" s="13">
        <f t="shared" si="1"/>
        <v>2703.83</v>
      </c>
      <c r="K50" s="21">
        <f t="shared" si="2"/>
        <v>0.48259999999999997</v>
      </c>
    </row>
    <row r="51" spans="2:11" x14ac:dyDescent="0.2">
      <c r="B51" s="9">
        <f>+'Acute Care'!A46</f>
        <v>129</v>
      </c>
      <c r="C51" s="9" t="str">
        <f>+'Acute Care'!B46</f>
        <v>QUINCY VALLEY MEDICAL CENTER</v>
      </c>
      <c r="D51" s="9">
        <f>ROUND(+'Acute Care'!S46,0)</f>
        <v>2178167</v>
      </c>
      <c r="E51" s="9">
        <f>ROUND(+'Acute Care'!F46,0)</f>
        <v>6530</v>
      </c>
      <c r="F51" s="13">
        <f t="shared" si="0"/>
        <v>333.56</v>
      </c>
      <c r="G51" s="9">
        <f>ROUND(+'Acute Care'!S146,0)</f>
        <v>0</v>
      </c>
      <c r="H51" s="9">
        <f>ROUND(+'Acute Care'!F146,0)</f>
        <v>0</v>
      </c>
      <c r="I51" s="13" t="str">
        <f t="shared" si="1"/>
        <v/>
      </c>
      <c r="K51" s="21" t="str">
        <f t="shared" si="2"/>
        <v/>
      </c>
    </row>
    <row r="52" spans="2:11" x14ac:dyDescent="0.2">
      <c r="B52" s="9">
        <f>+'Acute Care'!A47</f>
        <v>130</v>
      </c>
      <c r="C52" s="9" t="str">
        <f>+'Acute Care'!B47</f>
        <v>UW MEDICINE/NORTHWEST HOSPITAL</v>
      </c>
      <c r="D52" s="9">
        <f>ROUND(+'Acute Care'!S47,0)</f>
        <v>35402468</v>
      </c>
      <c r="E52" s="9">
        <f>ROUND(+'Acute Care'!F47,0)</f>
        <v>24213</v>
      </c>
      <c r="F52" s="13">
        <f t="shared" si="0"/>
        <v>1462.13</v>
      </c>
      <c r="G52" s="9">
        <f>ROUND(+'Acute Care'!S147,0)</f>
        <v>68582672</v>
      </c>
      <c r="H52" s="9">
        <f>ROUND(+'Acute Care'!F147,0)</f>
        <v>23468</v>
      </c>
      <c r="I52" s="13">
        <f t="shared" si="1"/>
        <v>2922.39</v>
      </c>
      <c r="K52" s="21">
        <f t="shared" si="2"/>
        <v>0.99870000000000003</v>
      </c>
    </row>
    <row r="53" spans="2:11" x14ac:dyDescent="0.2">
      <c r="B53" s="9">
        <f>+'Acute Care'!A48</f>
        <v>131</v>
      </c>
      <c r="C53" s="9" t="str">
        <f>+'Acute Care'!B48</f>
        <v>OVERLAKE HOSPITAL MEDICAL CENTER</v>
      </c>
      <c r="D53" s="9">
        <f>ROUND(+'Acute Care'!S48,0)</f>
        <v>90535098</v>
      </c>
      <c r="E53" s="9">
        <f>ROUND(+'Acute Care'!F48,0)</f>
        <v>52038</v>
      </c>
      <c r="F53" s="13">
        <f t="shared" si="0"/>
        <v>1739.79</v>
      </c>
      <c r="G53" s="9">
        <f>ROUND(+'Acute Care'!S148,0)</f>
        <v>146912646</v>
      </c>
      <c r="H53" s="9">
        <f>ROUND(+'Acute Care'!F148,0)</f>
        <v>48942</v>
      </c>
      <c r="I53" s="13">
        <f t="shared" si="1"/>
        <v>3001.77</v>
      </c>
      <c r="K53" s="21">
        <f t="shared" si="2"/>
        <v>0.72540000000000004</v>
      </c>
    </row>
    <row r="54" spans="2:11" x14ac:dyDescent="0.2">
      <c r="B54" s="9">
        <f>+'Acute Care'!A49</f>
        <v>132</v>
      </c>
      <c r="C54" s="9" t="str">
        <f>+'Acute Care'!B49</f>
        <v>ST CLARE HOSPITAL</v>
      </c>
      <c r="D54" s="9">
        <f>ROUND(+'Acute Care'!S49,0)</f>
        <v>49287273</v>
      </c>
      <c r="E54" s="9">
        <f>ROUND(+'Acute Care'!F49,0)</f>
        <v>26943</v>
      </c>
      <c r="F54" s="13">
        <f t="shared" si="0"/>
        <v>1829.32</v>
      </c>
      <c r="G54" s="9">
        <f>ROUND(+'Acute Care'!S149,0)</f>
        <v>52604928</v>
      </c>
      <c r="H54" s="9">
        <f>ROUND(+'Acute Care'!F149,0)</f>
        <v>26175</v>
      </c>
      <c r="I54" s="13">
        <f t="shared" si="1"/>
        <v>2009.74</v>
      </c>
      <c r="K54" s="21">
        <f t="shared" si="2"/>
        <v>9.8599999999999993E-2</v>
      </c>
    </row>
    <row r="55" spans="2:11" x14ac:dyDescent="0.2">
      <c r="B55" s="9">
        <f>+'Acute Care'!A50</f>
        <v>134</v>
      </c>
      <c r="C55" s="9" t="str">
        <f>+'Acute Care'!B50</f>
        <v>ISLAND HOSPITAL</v>
      </c>
      <c r="D55" s="9">
        <f>ROUND(+'Acute Care'!S50,0)</f>
        <v>8867957</v>
      </c>
      <c r="E55" s="9">
        <f>ROUND(+'Acute Care'!F50,0)</f>
        <v>7704</v>
      </c>
      <c r="F55" s="13">
        <f t="shared" si="0"/>
        <v>1151.08</v>
      </c>
      <c r="G55" s="9">
        <f>ROUND(+'Acute Care'!S150,0)</f>
        <v>11127682</v>
      </c>
      <c r="H55" s="9">
        <f>ROUND(+'Acute Care'!F150,0)</f>
        <v>8752</v>
      </c>
      <c r="I55" s="13">
        <f t="shared" si="1"/>
        <v>1271.44</v>
      </c>
      <c r="K55" s="21">
        <f t="shared" si="2"/>
        <v>0.1046</v>
      </c>
    </row>
    <row r="56" spans="2:11" x14ac:dyDescent="0.2">
      <c r="B56" s="9">
        <f>+'Acute Care'!A51</f>
        <v>137</v>
      </c>
      <c r="C56" s="9" t="str">
        <f>+'Acute Care'!B51</f>
        <v>LINCOLN HOSPITAL</v>
      </c>
      <c r="D56" s="9">
        <f>ROUND(+'Acute Care'!S51,0)</f>
        <v>1474919</v>
      </c>
      <c r="E56" s="9">
        <f>ROUND(+'Acute Care'!F51,0)</f>
        <v>1395</v>
      </c>
      <c r="F56" s="13">
        <f t="shared" si="0"/>
        <v>1057.29</v>
      </c>
      <c r="G56" s="9">
        <f>ROUND(+'Acute Care'!S151,0)</f>
        <v>1793007</v>
      </c>
      <c r="H56" s="9">
        <f>ROUND(+'Acute Care'!F151,0)</f>
        <v>1362</v>
      </c>
      <c r="I56" s="13">
        <f t="shared" si="1"/>
        <v>1316.45</v>
      </c>
      <c r="K56" s="21">
        <f t="shared" si="2"/>
        <v>0.24510000000000001</v>
      </c>
    </row>
    <row r="57" spans="2:11" x14ac:dyDescent="0.2">
      <c r="B57" s="9">
        <f>+'Acute Care'!A52</f>
        <v>138</v>
      </c>
      <c r="C57" s="9" t="str">
        <f>+'Acute Care'!B52</f>
        <v>SWEDISH EDMONDS</v>
      </c>
      <c r="D57" s="9">
        <f>ROUND(+'Acute Care'!S52,0)</f>
        <v>25479559</v>
      </c>
      <c r="E57" s="9">
        <f>ROUND(+'Acute Care'!F52,0)</f>
        <v>16970</v>
      </c>
      <c r="F57" s="13">
        <f t="shared" si="0"/>
        <v>1501.45</v>
      </c>
      <c r="G57" s="9">
        <f>ROUND(+'Acute Care'!S152,0)</f>
        <v>20524325</v>
      </c>
      <c r="H57" s="9">
        <f>ROUND(+'Acute Care'!F152,0)</f>
        <v>7114</v>
      </c>
      <c r="I57" s="13">
        <f t="shared" si="1"/>
        <v>2885.06</v>
      </c>
      <c r="K57" s="21">
        <f t="shared" si="2"/>
        <v>0.92149999999999999</v>
      </c>
    </row>
    <row r="58" spans="2:11" x14ac:dyDescent="0.2">
      <c r="B58" s="9">
        <f>+'Acute Care'!A53</f>
        <v>139</v>
      </c>
      <c r="C58" s="9" t="str">
        <f>+'Acute Care'!B53</f>
        <v>PROVIDENCE HOLY FAMILY HOSPITAL</v>
      </c>
      <c r="D58" s="9">
        <f>ROUND(+'Acute Care'!S53,0)</f>
        <v>16585716</v>
      </c>
      <c r="E58" s="9">
        <f>ROUND(+'Acute Care'!F53,0)</f>
        <v>25053</v>
      </c>
      <c r="F58" s="13">
        <f t="shared" si="0"/>
        <v>662.03</v>
      </c>
      <c r="G58" s="9">
        <f>ROUND(+'Acute Care'!S153,0)</f>
        <v>13330455</v>
      </c>
      <c r="H58" s="9">
        <f>ROUND(+'Acute Care'!F153,0)</f>
        <v>19905</v>
      </c>
      <c r="I58" s="13">
        <f t="shared" si="1"/>
        <v>669.7</v>
      </c>
      <c r="K58" s="21">
        <f t="shared" si="2"/>
        <v>1.1599999999999999E-2</v>
      </c>
    </row>
    <row r="59" spans="2:11" x14ac:dyDescent="0.2">
      <c r="B59" s="9">
        <f>+'Acute Care'!A54</f>
        <v>140</v>
      </c>
      <c r="C59" s="9" t="str">
        <f>+'Acute Care'!B54</f>
        <v>KITTITAS VALLEY HEALTHCARE</v>
      </c>
      <c r="D59" s="9">
        <f>ROUND(+'Acute Care'!S54,0)</f>
        <v>3347826</v>
      </c>
      <c r="E59" s="9">
        <f>ROUND(+'Acute Care'!F54,0)</f>
        <v>3005</v>
      </c>
      <c r="F59" s="13">
        <f t="shared" si="0"/>
        <v>1114.0899999999999</v>
      </c>
      <c r="G59" s="9">
        <f>ROUND(+'Acute Care'!S154,0)</f>
        <v>4139577</v>
      </c>
      <c r="H59" s="9">
        <f>ROUND(+'Acute Care'!F154,0)</f>
        <v>3165</v>
      </c>
      <c r="I59" s="13">
        <f t="shared" si="1"/>
        <v>1307.92</v>
      </c>
      <c r="K59" s="21">
        <f t="shared" si="2"/>
        <v>0.17399999999999999</v>
      </c>
    </row>
    <row r="60" spans="2:11" x14ac:dyDescent="0.2">
      <c r="B60" s="9">
        <f>+'Acute Care'!A55</f>
        <v>141</v>
      </c>
      <c r="C60" s="9" t="str">
        <f>+'Acute Care'!B55</f>
        <v>DAYTON GENERAL HOSPITAL</v>
      </c>
      <c r="D60" s="9">
        <f>ROUND(+'Acute Care'!S55,0)</f>
        <v>427454</v>
      </c>
      <c r="E60" s="9">
        <f>ROUND(+'Acute Care'!F55,0)</f>
        <v>292</v>
      </c>
      <c r="F60" s="13">
        <f t="shared" si="0"/>
        <v>1463.88</v>
      </c>
      <c r="G60" s="9">
        <f>ROUND(+'Acute Care'!S155,0)</f>
        <v>0</v>
      </c>
      <c r="H60" s="9">
        <f>ROUND(+'Acute Care'!F155,0)</f>
        <v>0</v>
      </c>
      <c r="I60" s="13" t="str">
        <f t="shared" si="1"/>
        <v/>
      </c>
      <c r="K60" s="21" t="str">
        <f t="shared" si="2"/>
        <v/>
      </c>
    </row>
    <row r="61" spans="2:11" x14ac:dyDescent="0.2">
      <c r="B61" s="9">
        <f>+'Acute Care'!A56</f>
        <v>142</v>
      </c>
      <c r="C61" s="9" t="str">
        <f>+'Acute Care'!B56</f>
        <v>HARRISON MEDICAL CENTER</v>
      </c>
      <c r="D61" s="9">
        <f>ROUND(+'Acute Care'!S56,0)</f>
        <v>82772513</v>
      </c>
      <c r="E61" s="9">
        <f>ROUND(+'Acute Care'!F56,0)</f>
        <v>55948</v>
      </c>
      <c r="F61" s="13">
        <f t="shared" si="0"/>
        <v>1479.45</v>
      </c>
      <c r="G61" s="9">
        <f>ROUND(+'Acute Care'!S156,0)</f>
        <v>119636300</v>
      </c>
      <c r="H61" s="9">
        <f>ROUND(+'Acute Care'!F156,0)</f>
        <v>48800</v>
      </c>
      <c r="I61" s="13">
        <f t="shared" si="1"/>
        <v>2451.56</v>
      </c>
      <c r="K61" s="21">
        <f t="shared" si="2"/>
        <v>0.65710000000000002</v>
      </c>
    </row>
    <row r="62" spans="2:11" x14ac:dyDescent="0.2">
      <c r="B62" s="9">
        <f>+'Acute Care'!A57</f>
        <v>145</v>
      </c>
      <c r="C62" s="9" t="str">
        <f>+'Acute Care'!B57</f>
        <v>PEACEHEALTH ST JOSEPH HOSPITAL</v>
      </c>
      <c r="D62" s="9">
        <f>ROUND(+'Acute Care'!S57,0)</f>
        <v>63016828</v>
      </c>
      <c r="E62" s="9">
        <f>ROUND(+'Acute Care'!F57,0)</f>
        <v>38618</v>
      </c>
      <c r="F62" s="13">
        <f t="shared" si="0"/>
        <v>1631.8</v>
      </c>
      <c r="G62" s="9">
        <f>ROUND(+'Acute Care'!S157,0)</f>
        <v>112110642</v>
      </c>
      <c r="H62" s="9">
        <f>ROUND(+'Acute Care'!F157,0)</f>
        <v>37943</v>
      </c>
      <c r="I62" s="13">
        <f t="shared" si="1"/>
        <v>2954.71</v>
      </c>
      <c r="K62" s="21">
        <f t="shared" si="2"/>
        <v>0.81069999999999998</v>
      </c>
    </row>
    <row r="63" spans="2:11" x14ac:dyDescent="0.2">
      <c r="B63" s="9">
        <f>+'Acute Care'!A58</f>
        <v>147</v>
      </c>
      <c r="C63" s="9" t="str">
        <f>+'Acute Care'!B58</f>
        <v>MID VALLEY HOSPITAL</v>
      </c>
      <c r="D63" s="9">
        <f>ROUND(+'Acute Care'!S58,0)</f>
        <v>3451745</v>
      </c>
      <c r="E63" s="9">
        <f>ROUND(+'Acute Care'!F58,0)</f>
        <v>4055</v>
      </c>
      <c r="F63" s="13">
        <f t="shared" si="0"/>
        <v>851.23</v>
      </c>
      <c r="G63" s="9">
        <f>ROUND(+'Acute Care'!S158,0)</f>
        <v>4620365</v>
      </c>
      <c r="H63" s="9">
        <f>ROUND(+'Acute Care'!F158,0)</f>
        <v>2732</v>
      </c>
      <c r="I63" s="13">
        <f t="shared" si="1"/>
        <v>1691.2</v>
      </c>
      <c r="K63" s="21">
        <f t="shared" si="2"/>
        <v>0.98680000000000001</v>
      </c>
    </row>
    <row r="64" spans="2:11" x14ac:dyDescent="0.2">
      <c r="B64" s="9">
        <f>+'Acute Care'!A59</f>
        <v>148</v>
      </c>
      <c r="C64" s="9" t="str">
        <f>+'Acute Care'!B59</f>
        <v>KINDRED HOSPITAL SEATTLE - NORTHGATE</v>
      </c>
      <c r="D64" s="9">
        <f>ROUND(+'Acute Care'!S59,0)</f>
        <v>14925453</v>
      </c>
      <c r="E64" s="9">
        <f>ROUND(+'Acute Care'!F59,0)</f>
        <v>10471</v>
      </c>
      <c r="F64" s="13">
        <f t="shared" si="0"/>
        <v>1425.41</v>
      </c>
      <c r="G64" s="9">
        <f>ROUND(+'Acute Care'!S159,0)</f>
        <v>37345225</v>
      </c>
      <c r="H64" s="9">
        <f>ROUND(+'Acute Care'!F159,0)</f>
        <v>17968</v>
      </c>
      <c r="I64" s="13">
        <f t="shared" si="1"/>
        <v>2078.4299999999998</v>
      </c>
      <c r="K64" s="21">
        <f t="shared" si="2"/>
        <v>0.45810000000000001</v>
      </c>
    </row>
    <row r="65" spans="2:11" x14ac:dyDescent="0.2">
      <c r="B65" s="9">
        <f>+'Acute Care'!A60</f>
        <v>150</v>
      </c>
      <c r="C65" s="9" t="str">
        <f>+'Acute Care'!B60</f>
        <v>COULEE MEDICAL CENTER</v>
      </c>
      <c r="D65" s="9">
        <f>ROUND(+'Acute Care'!S60,0)</f>
        <v>1604347</v>
      </c>
      <c r="E65" s="9">
        <f>ROUND(+'Acute Care'!F60,0)</f>
        <v>914</v>
      </c>
      <c r="F65" s="13">
        <f t="shared" si="0"/>
        <v>1755.3</v>
      </c>
      <c r="G65" s="9">
        <f>ROUND(+'Acute Care'!S160,0)</f>
        <v>2727915</v>
      </c>
      <c r="H65" s="9">
        <f>ROUND(+'Acute Care'!F160,0)</f>
        <v>1154</v>
      </c>
      <c r="I65" s="13">
        <f t="shared" si="1"/>
        <v>2363.88</v>
      </c>
      <c r="K65" s="21">
        <f t="shared" si="2"/>
        <v>0.34670000000000001</v>
      </c>
    </row>
    <row r="66" spans="2:11" x14ac:dyDescent="0.2">
      <c r="B66" s="9">
        <f>+'Acute Care'!A61</f>
        <v>152</v>
      </c>
      <c r="C66" s="9" t="str">
        <f>+'Acute Care'!B61</f>
        <v>MASON GENERAL HOSPITAL</v>
      </c>
      <c r="D66" s="9">
        <f>ROUND(+'Acute Care'!S61,0)</f>
        <v>10429079</v>
      </c>
      <c r="E66" s="9">
        <f>ROUND(+'Acute Care'!F61,0)</f>
        <v>4160</v>
      </c>
      <c r="F66" s="13">
        <f t="shared" si="0"/>
        <v>2506.9899999999998</v>
      </c>
      <c r="G66" s="9">
        <f>ROUND(+'Acute Care'!S161,0)</f>
        <v>14685546</v>
      </c>
      <c r="H66" s="9">
        <f>ROUND(+'Acute Care'!F161,0)</f>
        <v>3765</v>
      </c>
      <c r="I66" s="13">
        <f t="shared" si="1"/>
        <v>3900.54</v>
      </c>
      <c r="K66" s="21">
        <f t="shared" si="2"/>
        <v>0.55589999999999995</v>
      </c>
    </row>
    <row r="67" spans="2:11" x14ac:dyDescent="0.2">
      <c r="B67" s="9">
        <f>+'Acute Care'!A62</f>
        <v>153</v>
      </c>
      <c r="C67" s="9" t="str">
        <f>+'Acute Care'!B62</f>
        <v>WHITMAN HOSPITAL AND MEDICAL CENTER</v>
      </c>
      <c r="D67" s="9">
        <f>ROUND(+'Acute Care'!S62,0)</f>
        <v>3263051</v>
      </c>
      <c r="E67" s="9">
        <f>ROUND(+'Acute Care'!F62,0)</f>
        <v>3120</v>
      </c>
      <c r="F67" s="13">
        <f t="shared" si="0"/>
        <v>1045.8499999999999</v>
      </c>
      <c r="G67" s="9">
        <f>ROUND(+'Acute Care'!S162,0)</f>
        <v>3918019</v>
      </c>
      <c r="H67" s="9">
        <f>ROUND(+'Acute Care'!F162,0)</f>
        <v>2008</v>
      </c>
      <c r="I67" s="13">
        <f t="shared" si="1"/>
        <v>1951.2</v>
      </c>
      <c r="K67" s="21">
        <f t="shared" si="2"/>
        <v>0.86570000000000003</v>
      </c>
    </row>
    <row r="68" spans="2:11" x14ac:dyDescent="0.2">
      <c r="B68" s="9">
        <f>+'Acute Care'!A63</f>
        <v>155</v>
      </c>
      <c r="C68" s="9" t="str">
        <f>+'Acute Care'!B63</f>
        <v>UW MEDICINE/VALLEY MEDICAL CENTER</v>
      </c>
      <c r="D68" s="9">
        <f>ROUND(+'Acute Care'!S63,0)</f>
        <v>109609168</v>
      </c>
      <c r="E68" s="9">
        <f>ROUND(+'Acute Care'!F63,0)</f>
        <v>50626</v>
      </c>
      <c r="F68" s="13">
        <f t="shared" si="0"/>
        <v>2165.08</v>
      </c>
      <c r="G68" s="9">
        <f>ROUND(+'Acute Care'!S163,0)</f>
        <v>111372538</v>
      </c>
      <c r="H68" s="9">
        <f>ROUND(+'Acute Care'!F163,0)</f>
        <v>56919</v>
      </c>
      <c r="I68" s="13">
        <f t="shared" si="1"/>
        <v>1956.68</v>
      </c>
      <c r="K68" s="21">
        <f t="shared" si="2"/>
        <v>-9.6299999999999997E-2</v>
      </c>
    </row>
    <row r="69" spans="2:11" x14ac:dyDescent="0.2">
      <c r="B69" s="9">
        <f>+'Acute Care'!A64</f>
        <v>156</v>
      </c>
      <c r="C69" s="9" t="str">
        <f>+'Acute Care'!B64</f>
        <v>WHIDBEY GENERAL HOSPITAL</v>
      </c>
      <c r="D69" s="9">
        <f>ROUND(+'Acute Care'!S64,0)</f>
        <v>8744534</v>
      </c>
      <c r="E69" s="9">
        <f>ROUND(+'Acute Care'!F64,0)</f>
        <v>4875</v>
      </c>
      <c r="F69" s="13">
        <f t="shared" si="0"/>
        <v>1793.75</v>
      </c>
      <c r="G69" s="9">
        <f>ROUND(+'Acute Care'!S164,0)</f>
        <v>0</v>
      </c>
      <c r="H69" s="9">
        <f>ROUND(+'Acute Care'!F164,0)</f>
        <v>0</v>
      </c>
      <c r="I69" s="13" t="str">
        <f t="shared" si="1"/>
        <v/>
      </c>
      <c r="K69" s="21" t="str">
        <f t="shared" si="2"/>
        <v/>
      </c>
    </row>
    <row r="70" spans="2:11" x14ac:dyDescent="0.2">
      <c r="B70" s="9">
        <f>+'Acute Care'!A65</f>
        <v>157</v>
      </c>
      <c r="C70" s="9" t="str">
        <f>+'Acute Care'!B65</f>
        <v>ST LUKES REHABILIATION INSTITUTE</v>
      </c>
      <c r="D70" s="9">
        <f>ROUND(+'Acute Care'!S65,0)</f>
        <v>0</v>
      </c>
      <c r="E70" s="9">
        <f>ROUND(+'Acute Care'!F65,0)</f>
        <v>0</v>
      </c>
      <c r="F70" s="13" t="str">
        <f t="shared" si="0"/>
        <v/>
      </c>
      <c r="G70" s="9">
        <f>ROUND(+'Acute Care'!S165,0)</f>
        <v>0</v>
      </c>
      <c r="H70" s="9">
        <f>ROUND(+'Acute Care'!F165,0)</f>
        <v>0</v>
      </c>
      <c r="I70" s="13" t="str">
        <f t="shared" si="1"/>
        <v/>
      </c>
      <c r="K70" s="21" t="str">
        <f t="shared" si="2"/>
        <v/>
      </c>
    </row>
    <row r="71" spans="2:11" x14ac:dyDescent="0.2">
      <c r="B71" s="9">
        <f>+'Acute Care'!A66</f>
        <v>158</v>
      </c>
      <c r="C71" s="9" t="str">
        <f>+'Acute Care'!B66</f>
        <v>CASCADE MEDICAL CENTER</v>
      </c>
      <c r="D71" s="9">
        <f>ROUND(+'Acute Care'!S66,0)</f>
        <v>480964</v>
      </c>
      <c r="E71" s="9">
        <f>ROUND(+'Acute Care'!F66,0)</f>
        <v>249</v>
      </c>
      <c r="F71" s="13">
        <f t="shared" si="0"/>
        <v>1931.58</v>
      </c>
      <c r="G71" s="9">
        <f>ROUND(+'Acute Care'!S166,0)</f>
        <v>555202</v>
      </c>
      <c r="H71" s="9">
        <f>ROUND(+'Acute Care'!F166,0)</f>
        <v>241</v>
      </c>
      <c r="I71" s="13">
        <f t="shared" si="1"/>
        <v>2303.7399999999998</v>
      </c>
      <c r="K71" s="21">
        <f t="shared" si="2"/>
        <v>0.19270000000000001</v>
      </c>
    </row>
    <row r="72" spans="2:11" x14ac:dyDescent="0.2">
      <c r="B72" s="9">
        <f>+'Acute Care'!A67</f>
        <v>159</v>
      </c>
      <c r="C72" s="9" t="str">
        <f>+'Acute Care'!B67</f>
        <v>PROVIDENCE ST PETER HOSPITAL</v>
      </c>
      <c r="D72" s="9">
        <f>ROUND(+'Acute Care'!S67,0)</f>
        <v>82960280</v>
      </c>
      <c r="E72" s="9">
        <f>ROUND(+'Acute Care'!F67,0)</f>
        <v>36778</v>
      </c>
      <c r="F72" s="13">
        <f t="shared" si="0"/>
        <v>2255.6999999999998</v>
      </c>
      <c r="G72" s="9">
        <f>ROUND(+'Acute Care'!S167,0)</f>
        <v>128187360</v>
      </c>
      <c r="H72" s="9">
        <f>ROUND(+'Acute Care'!F167,0)</f>
        <v>41882</v>
      </c>
      <c r="I72" s="13">
        <f t="shared" si="1"/>
        <v>3060.68</v>
      </c>
      <c r="K72" s="21">
        <f t="shared" si="2"/>
        <v>0.3569</v>
      </c>
    </row>
    <row r="73" spans="2:11" x14ac:dyDescent="0.2">
      <c r="B73" s="9">
        <f>+'Acute Care'!A68</f>
        <v>161</v>
      </c>
      <c r="C73" s="9" t="str">
        <f>+'Acute Care'!B68</f>
        <v>KADLEC REGIONAL MEDICAL CENTER</v>
      </c>
      <c r="D73" s="9">
        <f>ROUND(+'Acute Care'!S68,0)</f>
        <v>26845023</v>
      </c>
      <c r="E73" s="9">
        <f>ROUND(+'Acute Care'!F68,0)</f>
        <v>21946</v>
      </c>
      <c r="F73" s="13">
        <f t="shared" si="0"/>
        <v>1223.23</v>
      </c>
      <c r="G73" s="9">
        <f>ROUND(+'Acute Care'!S168,0)</f>
        <v>99589876</v>
      </c>
      <c r="H73" s="9">
        <f>ROUND(+'Acute Care'!F168,0)</f>
        <v>39350</v>
      </c>
      <c r="I73" s="13">
        <f t="shared" si="1"/>
        <v>2530.87</v>
      </c>
      <c r="K73" s="21">
        <f t="shared" si="2"/>
        <v>1.069</v>
      </c>
    </row>
    <row r="74" spans="2:11" x14ac:dyDescent="0.2">
      <c r="B74" s="9">
        <f>+'Acute Care'!A69</f>
        <v>162</v>
      </c>
      <c r="C74" s="9" t="str">
        <f>+'Acute Care'!B69</f>
        <v>PROVIDENCE SACRED HEART MEDICAL CENTER</v>
      </c>
      <c r="D74" s="9">
        <f>ROUND(+'Acute Care'!S69,0)</f>
        <v>117006603</v>
      </c>
      <c r="E74" s="9">
        <f>ROUND(+'Acute Care'!F69,0)</f>
        <v>95339</v>
      </c>
      <c r="F74" s="13">
        <f t="shared" si="0"/>
        <v>1227.27</v>
      </c>
      <c r="G74" s="9">
        <f>ROUND(+'Acute Care'!S169,0)</f>
        <v>167692981</v>
      </c>
      <c r="H74" s="9">
        <f>ROUND(+'Acute Care'!F169,0)</f>
        <v>87194</v>
      </c>
      <c r="I74" s="13">
        <f t="shared" si="1"/>
        <v>1923.22</v>
      </c>
      <c r="K74" s="21">
        <f t="shared" si="2"/>
        <v>0.56710000000000005</v>
      </c>
    </row>
    <row r="75" spans="2:11" x14ac:dyDescent="0.2">
      <c r="B75" s="9">
        <f>+'Acute Care'!A70</f>
        <v>164</v>
      </c>
      <c r="C75" s="9" t="str">
        <f>+'Acute Care'!B70</f>
        <v>EVERGREENHEALTH MEDICAL CENTER</v>
      </c>
      <c r="D75" s="9">
        <f>ROUND(+'Acute Care'!S70,0)</f>
        <v>32993544</v>
      </c>
      <c r="E75" s="9">
        <f>ROUND(+'Acute Care'!F70,0)</f>
        <v>26941</v>
      </c>
      <c r="F75" s="13">
        <f t="shared" ref="F75:F107" si="3">IF(D75=0,"",IF(E75=0,"",ROUND(D75/E75,2)))</f>
        <v>1224.6600000000001</v>
      </c>
      <c r="G75" s="9">
        <f>ROUND(+'Acute Care'!S170,0)</f>
        <v>46861080</v>
      </c>
      <c r="H75" s="9">
        <f>ROUND(+'Acute Care'!F170,0)</f>
        <v>23123</v>
      </c>
      <c r="I75" s="13">
        <f t="shared" ref="I75:I107" si="4">IF(G75=0,"",IF(H75=0,"",ROUND(G75/H75,2)))</f>
        <v>2026.6</v>
      </c>
      <c r="K75" s="21">
        <f t="shared" ref="K75:K107" si="5">IF(D75=0,"",IF(E75=0,"",IF(G75=0,"",IF(H75=0,"",ROUND(I75/F75-1,4)))))</f>
        <v>0.65480000000000005</v>
      </c>
    </row>
    <row r="76" spans="2:11" x14ac:dyDescent="0.2">
      <c r="B76" s="9">
        <f>+'Acute Care'!A71</f>
        <v>165</v>
      </c>
      <c r="C76" s="9" t="str">
        <f>+'Acute Care'!B71</f>
        <v>LAKE CHELAN COMMUNITY HOSPITAL</v>
      </c>
      <c r="D76" s="9">
        <f>ROUND(+'Acute Care'!S71,0)</f>
        <v>1312648</v>
      </c>
      <c r="E76" s="9">
        <f>ROUND(+'Acute Care'!F71,0)</f>
        <v>918</v>
      </c>
      <c r="F76" s="13">
        <f t="shared" si="3"/>
        <v>1429.9</v>
      </c>
      <c r="G76" s="9">
        <f>ROUND(+'Acute Care'!S171,0)</f>
        <v>1899420</v>
      </c>
      <c r="H76" s="9">
        <f>ROUND(+'Acute Care'!F171,0)</f>
        <v>925</v>
      </c>
      <c r="I76" s="13">
        <f t="shared" si="4"/>
        <v>2053.4299999999998</v>
      </c>
      <c r="K76" s="21">
        <f t="shared" si="5"/>
        <v>0.43609999999999999</v>
      </c>
    </row>
    <row r="77" spans="2:11" x14ac:dyDescent="0.2">
      <c r="B77" s="9">
        <f>+'Acute Care'!A72</f>
        <v>167</v>
      </c>
      <c r="C77" s="9" t="str">
        <f>+'Acute Care'!B72</f>
        <v>FERRY COUNTY MEMORIAL HOSPITAL</v>
      </c>
      <c r="D77" s="9">
        <f>ROUND(+'Acute Care'!S72,0)</f>
        <v>352366</v>
      </c>
      <c r="E77" s="9">
        <f>ROUND(+'Acute Care'!F72,0)</f>
        <v>389</v>
      </c>
      <c r="F77" s="13">
        <f t="shared" si="3"/>
        <v>905.83</v>
      </c>
      <c r="G77" s="9">
        <f>ROUND(+'Acute Care'!S172,0)</f>
        <v>0</v>
      </c>
      <c r="H77" s="9">
        <f>ROUND(+'Acute Care'!F172,0)</f>
        <v>0</v>
      </c>
      <c r="I77" s="13" t="str">
        <f t="shared" si="4"/>
        <v/>
      </c>
      <c r="K77" s="21" t="str">
        <f t="shared" si="5"/>
        <v/>
      </c>
    </row>
    <row r="78" spans="2:11" x14ac:dyDescent="0.2">
      <c r="B78" s="9">
        <f>+'Acute Care'!A73</f>
        <v>168</v>
      </c>
      <c r="C78" s="9" t="str">
        <f>+'Acute Care'!B73</f>
        <v>CENTRAL WASHINGTON HOSPITAL</v>
      </c>
      <c r="D78" s="9">
        <f>ROUND(+'Acute Care'!S73,0)</f>
        <v>28867637</v>
      </c>
      <c r="E78" s="9">
        <f>ROUND(+'Acute Care'!F73,0)</f>
        <v>20732</v>
      </c>
      <c r="F78" s="13">
        <f t="shared" si="3"/>
        <v>1392.42</v>
      </c>
      <c r="G78" s="9">
        <f>ROUND(+'Acute Care'!S173,0)</f>
        <v>54767360</v>
      </c>
      <c r="H78" s="9">
        <f>ROUND(+'Acute Care'!F173,0)</f>
        <v>22615</v>
      </c>
      <c r="I78" s="13">
        <f t="shared" si="4"/>
        <v>2421.73</v>
      </c>
      <c r="K78" s="21">
        <f t="shared" si="5"/>
        <v>0.73919999999999997</v>
      </c>
    </row>
    <row r="79" spans="2:11" x14ac:dyDescent="0.2">
      <c r="B79" s="9">
        <f>+'Acute Care'!A74</f>
        <v>170</v>
      </c>
      <c r="C79" s="9" t="str">
        <f>+'Acute Care'!B74</f>
        <v>PEACEHEALTH SOUTHWEST MEDICAL CENTER</v>
      </c>
      <c r="D79" s="9">
        <f>ROUND(+'Acute Care'!S74,0)</f>
        <v>8064637</v>
      </c>
      <c r="E79" s="9">
        <f>ROUND(+'Acute Care'!F74,0)</f>
        <v>6366</v>
      </c>
      <c r="F79" s="13">
        <f t="shared" si="3"/>
        <v>1266.83</v>
      </c>
      <c r="G79" s="9">
        <f>ROUND(+'Acute Care'!S174,0)</f>
        <v>118886277</v>
      </c>
      <c r="H79" s="9">
        <f>ROUND(+'Acute Care'!F174,0)</f>
        <v>57102</v>
      </c>
      <c r="I79" s="13">
        <f t="shared" si="4"/>
        <v>2082</v>
      </c>
      <c r="K79" s="21">
        <f t="shared" si="5"/>
        <v>0.64349999999999996</v>
      </c>
    </row>
    <row r="80" spans="2:11" x14ac:dyDescent="0.2">
      <c r="B80" s="9">
        <f>+'Acute Care'!A75</f>
        <v>172</v>
      </c>
      <c r="C80" s="9" t="str">
        <f>+'Acute Care'!B75</f>
        <v>PULLMAN REGIONAL HOSPITAL</v>
      </c>
      <c r="D80" s="9">
        <f>ROUND(+'Acute Care'!S75,0)</f>
        <v>77876556</v>
      </c>
      <c r="E80" s="9">
        <f>ROUND(+'Acute Care'!F75,0)</f>
        <v>52964</v>
      </c>
      <c r="F80" s="13">
        <f t="shared" si="3"/>
        <v>1470.37</v>
      </c>
      <c r="G80" s="9">
        <f>ROUND(+'Acute Care'!S175,0)</f>
        <v>4450889</v>
      </c>
      <c r="H80" s="9">
        <f>ROUND(+'Acute Care'!F175,0)</f>
        <v>3123</v>
      </c>
      <c r="I80" s="13">
        <f t="shared" si="4"/>
        <v>1425.2</v>
      </c>
      <c r="K80" s="21">
        <f t="shared" si="5"/>
        <v>-3.0700000000000002E-2</v>
      </c>
    </row>
    <row r="81" spans="2:11" x14ac:dyDescent="0.2">
      <c r="B81" s="9">
        <f>+'Acute Care'!A76</f>
        <v>173</v>
      </c>
      <c r="C81" s="9" t="str">
        <f>+'Acute Care'!B76</f>
        <v>MORTON GENERAL HOSPITAL</v>
      </c>
      <c r="D81" s="9">
        <f>ROUND(+'Acute Care'!S76,0)</f>
        <v>4113400</v>
      </c>
      <c r="E81" s="9">
        <f>ROUND(+'Acute Care'!F76,0)</f>
        <v>3668</v>
      </c>
      <c r="F81" s="13">
        <f t="shared" si="3"/>
        <v>1121.43</v>
      </c>
      <c r="G81" s="9">
        <f>ROUND(+'Acute Care'!S176,0)</f>
        <v>2698495</v>
      </c>
      <c r="H81" s="9">
        <f>ROUND(+'Acute Care'!F176,0)</f>
        <v>849</v>
      </c>
      <c r="I81" s="13">
        <f t="shared" si="4"/>
        <v>3178.44</v>
      </c>
      <c r="K81" s="21">
        <f t="shared" si="5"/>
        <v>1.8343</v>
      </c>
    </row>
    <row r="82" spans="2:11" x14ac:dyDescent="0.2">
      <c r="B82" s="9">
        <f>+'Acute Care'!A77</f>
        <v>175</v>
      </c>
      <c r="C82" s="9" t="str">
        <f>+'Acute Care'!B77</f>
        <v>MARY BRIDGE CHILDRENS HEALTH CENTER</v>
      </c>
      <c r="D82" s="9">
        <f>ROUND(+'Acute Care'!S77,0)</f>
        <v>1852703</v>
      </c>
      <c r="E82" s="9">
        <f>ROUND(+'Acute Care'!F77,0)</f>
        <v>848</v>
      </c>
      <c r="F82" s="13">
        <f t="shared" si="3"/>
        <v>2184.79</v>
      </c>
      <c r="G82" s="9">
        <f>ROUND(+'Acute Care'!S177,0)</f>
        <v>62621944</v>
      </c>
      <c r="H82" s="9">
        <f>ROUND(+'Acute Care'!F177,0)</f>
        <v>11258</v>
      </c>
      <c r="I82" s="13">
        <f t="shared" si="4"/>
        <v>5562.44</v>
      </c>
      <c r="K82" s="21">
        <f t="shared" si="5"/>
        <v>1.546</v>
      </c>
    </row>
    <row r="83" spans="2:11" x14ac:dyDescent="0.2">
      <c r="B83" s="9">
        <f>+'Acute Care'!A78</f>
        <v>176</v>
      </c>
      <c r="C83" s="9" t="str">
        <f>+'Acute Care'!B78</f>
        <v>TACOMA GENERAL/ALLENMORE HOSPITAL</v>
      </c>
      <c r="D83" s="9">
        <f>ROUND(+'Acute Care'!S78,0)</f>
        <v>58899877</v>
      </c>
      <c r="E83" s="9">
        <f>ROUND(+'Acute Care'!F78,0)</f>
        <v>11820</v>
      </c>
      <c r="F83" s="13">
        <f t="shared" si="3"/>
        <v>4983.07</v>
      </c>
      <c r="G83" s="9">
        <f>ROUND(+'Acute Care'!S178,0)</f>
        <v>47914045</v>
      </c>
      <c r="H83" s="9">
        <f>ROUND(+'Acute Care'!F178,0)</f>
        <v>29332</v>
      </c>
      <c r="I83" s="13">
        <f t="shared" si="4"/>
        <v>1633.51</v>
      </c>
      <c r="K83" s="21">
        <f t="shared" si="5"/>
        <v>-0.67220000000000002</v>
      </c>
    </row>
    <row r="84" spans="2:11" x14ac:dyDescent="0.2">
      <c r="B84" s="9">
        <f>+'Acute Care'!A79</f>
        <v>180</v>
      </c>
      <c r="C84" s="9" t="str">
        <f>+'Acute Care'!B79</f>
        <v>VALLEY HOSPITAL</v>
      </c>
      <c r="D84" s="9">
        <f>ROUND(+'Acute Care'!S79,0)</f>
        <v>68006567</v>
      </c>
      <c r="E84" s="9">
        <f>ROUND(+'Acute Care'!F79,0)</f>
        <v>36609</v>
      </c>
      <c r="F84" s="13">
        <f t="shared" si="3"/>
        <v>1857.65</v>
      </c>
      <c r="G84" s="9">
        <f>ROUND(+'Acute Care'!S179,0)</f>
        <v>26238615</v>
      </c>
      <c r="H84" s="9">
        <f>ROUND(+'Acute Care'!F179,0)</f>
        <v>14247</v>
      </c>
      <c r="I84" s="13">
        <f t="shared" si="4"/>
        <v>1841.69</v>
      </c>
      <c r="K84" s="21">
        <f t="shared" si="5"/>
        <v>-8.6E-3</v>
      </c>
    </row>
    <row r="85" spans="2:11" x14ac:dyDescent="0.2">
      <c r="B85" s="9">
        <f>+'Acute Care'!A80</f>
        <v>183</v>
      </c>
      <c r="C85" s="9" t="str">
        <f>+'Acute Care'!B80</f>
        <v>MULTICARE AUBURN MEDICAL CENTER</v>
      </c>
      <c r="D85" s="9">
        <f>ROUND(+'Acute Care'!S80,0)</f>
        <v>95630</v>
      </c>
      <c r="E85" s="9">
        <f>ROUND(+'Acute Care'!F80,0)</f>
        <v>54</v>
      </c>
      <c r="F85" s="13">
        <f t="shared" si="3"/>
        <v>1770.93</v>
      </c>
      <c r="G85" s="9">
        <f>ROUND(+'Acute Care'!S180,0)</f>
        <v>21431215</v>
      </c>
      <c r="H85" s="9">
        <f>ROUND(+'Acute Care'!F180,0)</f>
        <v>11722</v>
      </c>
      <c r="I85" s="13">
        <f t="shared" si="4"/>
        <v>1828.29</v>
      </c>
      <c r="K85" s="21">
        <f t="shared" si="5"/>
        <v>3.2399999999999998E-2</v>
      </c>
    </row>
    <row r="86" spans="2:11" x14ac:dyDescent="0.2">
      <c r="B86" s="9">
        <f>+'Acute Care'!A81</f>
        <v>186</v>
      </c>
      <c r="C86" s="9" t="str">
        <f>+'Acute Care'!B81</f>
        <v>SUMMIT PACIFIC MEDICAL CENTER</v>
      </c>
      <c r="D86" s="9">
        <f>ROUND(+'Acute Care'!S81,0)</f>
        <v>7813052</v>
      </c>
      <c r="E86" s="9">
        <f>ROUND(+'Acute Care'!F81,0)</f>
        <v>8699</v>
      </c>
      <c r="F86" s="13">
        <f t="shared" si="3"/>
        <v>898.16</v>
      </c>
      <c r="G86" s="9">
        <f>ROUND(+'Acute Care'!S181,0)</f>
        <v>1710445</v>
      </c>
      <c r="H86" s="9">
        <f>ROUND(+'Acute Care'!F181,0)</f>
        <v>1064</v>
      </c>
      <c r="I86" s="13">
        <f t="shared" si="4"/>
        <v>1607.56</v>
      </c>
      <c r="K86" s="21">
        <f t="shared" si="5"/>
        <v>0.78979999999999995</v>
      </c>
    </row>
    <row r="87" spans="2:11" x14ac:dyDescent="0.2">
      <c r="B87" s="9">
        <f>+'Acute Care'!A82</f>
        <v>191</v>
      </c>
      <c r="C87" s="9" t="str">
        <f>+'Acute Care'!B82</f>
        <v>PROVIDENCE CENTRALIA HOSPITAL</v>
      </c>
      <c r="D87" s="9">
        <f>ROUND(+'Acute Care'!S82,0)</f>
        <v>27205466</v>
      </c>
      <c r="E87" s="9">
        <f>ROUND(+'Acute Care'!F82,0)</f>
        <v>15825</v>
      </c>
      <c r="F87" s="13">
        <f t="shared" si="3"/>
        <v>1719.14</v>
      </c>
      <c r="G87" s="9">
        <f>ROUND(+'Acute Care'!S182,0)</f>
        <v>44569931</v>
      </c>
      <c r="H87" s="9">
        <f>ROUND(+'Acute Care'!F182,0)</f>
        <v>13845</v>
      </c>
      <c r="I87" s="13">
        <f t="shared" si="4"/>
        <v>3219.21</v>
      </c>
      <c r="K87" s="21">
        <f t="shared" si="5"/>
        <v>0.87260000000000004</v>
      </c>
    </row>
    <row r="88" spans="2:11" x14ac:dyDescent="0.2">
      <c r="B88" s="9">
        <f>+'Acute Care'!A83</f>
        <v>193</v>
      </c>
      <c r="C88" s="9" t="str">
        <f>+'Acute Care'!B83</f>
        <v>PROVIDENCE MOUNT CARMEL HOSPITAL</v>
      </c>
      <c r="D88" s="9">
        <f>ROUND(+'Acute Care'!S83,0)</f>
        <v>85120</v>
      </c>
      <c r="E88" s="9">
        <f>ROUND(+'Acute Care'!F83,0)</f>
        <v>62</v>
      </c>
      <c r="F88" s="13">
        <f t="shared" si="3"/>
        <v>1372.9</v>
      </c>
      <c r="G88" s="9">
        <f>ROUND(+'Acute Care'!S183,0)</f>
        <v>7496127</v>
      </c>
      <c r="H88" s="9">
        <f>ROUND(+'Acute Care'!F183,0)</f>
        <v>2831</v>
      </c>
      <c r="I88" s="13">
        <f t="shared" si="4"/>
        <v>2647.87</v>
      </c>
      <c r="K88" s="21">
        <f t="shared" si="5"/>
        <v>0.92869999999999997</v>
      </c>
    </row>
    <row r="89" spans="2:11" x14ac:dyDescent="0.2">
      <c r="B89" s="9">
        <f>+'Acute Care'!A84</f>
        <v>194</v>
      </c>
      <c r="C89" s="9" t="str">
        <f>+'Acute Care'!B84</f>
        <v>PROVIDENCE ST JOSEPHS HOSPITAL</v>
      </c>
      <c r="D89" s="9">
        <f>ROUND(+'Acute Care'!S84,0)</f>
        <v>20127708</v>
      </c>
      <c r="E89" s="9">
        <f>ROUND(+'Acute Care'!F84,0)</f>
        <v>15022</v>
      </c>
      <c r="F89" s="13">
        <f t="shared" si="3"/>
        <v>1339.88</v>
      </c>
      <c r="G89" s="9">
        <f>ROUND(+'Acute Care'!S184,0)</f>
        <v>4922488</v>
      </c>
      <c r="H89" s="9">
        <f>ROUND(+'Acute Care'!F184,0)</f>
        <v>2278</v>
      </c>
      <c r="I89" s="13">
        <f t="shared" si="4"/>
        <v>2160.88</v>
      </c>
      <c r="K89" s="21">
        <f t="shared" si="5"/>
        <v>0.61270000000000002</v>
      </c>
    </row>
    <row r="90" spans="2:11" x14ac:dyDescent="0.2">
      <c r="B90" s="9">
        <f>+'Acute Care'!A85</f>
        <v>195</v>
      </c>
      <c r="C90" s="9" t="str">
        <f>+'Acute Care'!B85</f>
        <v>SNOQUALMIE VALLEY HOSPITAL</v>
      </c>
      <c r="D90" s="9">
        <f>ROUND(+'Acute Care'!S85,0)</f>
        <v>4224112</v>
      </c>
      <c r="E90" s="9">
        <f>ROUND(+'Acute Care'!F85,0)</f>
        <v>4018</v>
      </c>
      <c r="F90" s="13">
        <f t="shared" si="3"/>
        <v>1051.3</v>
      </c>
      <c r="G90" s="9">
        <f>ROUND(+'Acute Care'!S185,0)</f>
        <v>1155062</v>
      </c>
      <c r="H90" s="9">
        <f>ROUND(+'Acute Care'!F185,0)</f>
        <v>398</v>
      </c>
      <c r="I90" s="13">
        <f t="shared" si="4"/>
        <v>2902.17</v>
      </c>
      <c r="K90" s="21">
        <f t="shared" si="5"/>
        <v>1.7605999999999999</v>
      </c>
    </row>
    <row r="91" spans="2:11" x14ac:dyDescent="0.2">
      <c r="B91" s="9">
        <f>+'Acute Care'!A86</f>
        <v>197</v>
      </c>
      <c r="C91" s="9" t="str">
        <f>+'Acute Care'!B86</f>
        <v>CAPITAL MEDICAL CENTER</v>
      </c>
      <c r="D91" s="9">
        <f>ROUND(+'Acute Care'!S86,0)</f>
        <v>3417978</v>
      </c>
      <c r="E91" s="9">
        <f>ROUND(+'Acute Care'!F86,0)</f>
        <v>2128</v>
      </c>
      <c r="F91" s="13">
        <f t="shared" si="3"/>
        <v>1606.19</v>
      </c>
      <c r="G91" s="9">
        <f>ROUND(+'Acute Care'!S186,0)</f>
        <v>13816281</v>
      </c>
      <c r="H91" s="9">
        <f>ROUND(+'Acute Care'!F186,0)</f>
        <v>7003</v>
      </c>
      <c r="I91" s="13">
        <f t="shared" si="4"/>
        <v>1972.91</v>
      </c>
      <c r="K91" s="21">
        <f t="shared" si="5"/>
        <v>0.2283</v>
      </c>
    </row>
    <row r="92" spans="2:11" x14ac:dyDescent="0.2">
      <c r="B92" s="9">
        <f>+'Acute Care'!A87</f>
        <v>198</v>
      </c>
      <c r="C92" s="9" t="str">
        <f>+'Acute Care'!B87</f>
        <v>SUNNYSIDE COMMUNITY HOSPITAL</v>
      </c>
      <c r="D92" s="9">
        <f>ROUND(+'Acute Care'!S87,0)</f>
        <v>1009036</v>
      </c>
      <c r="E92" s="9">
        <f>ROUND(+'Acute Care'!F87,0)</f>
        <v>602</v>
      </c>
      <c r="F92" s="13">
        <f t="shared" si="3"/>
        <v>1676.14</v>
      </c>
      <c r="G92" s="9">
        <f>ROUND(+'Acute Care'!S187,0)</f>
        <v>0</v>
      </c>
      <c r="H92" s="9">
        <f>ROUND(+'Acute Care'!F187,0)</f>
        <v>0</v>
      </c>
      <c r="I92" s="13" t="str">
        <f t="shared" si="4"/>
        <v/>
      </c>
      <c r="K92" s="21" t="str">
        <f t="shared" si="5"/>
        <v/>
      </c>
    </row>
    <row r="93" spans="2:11" x14ac:dyDescent="0.2">
      <c r="B93" s="9">
        <f>+'Acute Care'!A88</f>
        <v>199</v>
      </c>
      <c r="C93" s="9" t="str">
        <f>+'Acute Care'!B88</f>
        <v>TOPPENISH COMMUNITY HOSPITAL</v>
      </c>
      <c r="D93" s="9">
        <f>ROUND(+'Acute Care'!S88,0)</f>
        <v>11625032</v>
      </c>
      <c r="E93" s="9">
        <f>ROUND(+'Acute Care'!F88,0)</f>
        <v>7218</v>
      </c>
      <c r="F93" s="13">
        <f t="shared" si="3"/>
        <v>1610.56</v>
      </c>
      <c r="G93" s="9">
        <f>ROUND(+'Acute Care'!S188,0)</f>
        <v>3771405</v>
      </c>
      <c r="H93" s="9">
        <f>ROUND(+'Acute Care'!F188,0)</f>
        <v>2458</v>
      </c>
      <c r="I93" s="13">
        <f t="shared" si="4"/>
        <v>1534.34</v>
      </c>
      <c r="K93" s="21">
        <f t="shared" si="5"/>
        <v>-4.7300000000000002E-2</v>
      </c>
    </row>
    <row r="94" spans="2:11" x14ac:dyDescent="0.2">
      <c r="B94" s="9">
        <f>+'Acute Care'!A89</f>
        <v>201</v>
      </c>
      <c r="C94" s="9" t="str">
        <f>+'Acute Care'!B89</f>
        <v>ST FRANCIS COMMUNITY HOSPITAL</v>
      </c>
      <c r="D94" s="9">
        <f>ROUND(+'Acute Care'!S89,0)</f>
        <v>3906953</v>
      </c>
      <c r="E94" s="9">
        <f>ROUND(+'Acute Care'!F89,0)</f>
        <v>3458</v>
      </c>
      <c r="F94" s="13">
        <f t="shared" si="3"/>
        <v>1129.83</v>
      </c>
      <c r="G94" s="9">
        <f>ROUND(+'Acute Care'!S189,0)</f>
        <v>72528923</v>
      </c>
      <c r="H94" s="9">
        <f>ROUND(+'Acute Care'!F189,0)</f>
        <v>26024</v>
      </c>
      <c r="I94" s="13">
        <f t="shared" si="4"/>
        <v>2787</v>
      </c>
      <c r="K94" s="21">
        <f t="shared" si="5"/>
        <v>1.4666999999999999</v>
      </c>
    </row>
    <row r="95" spans="2:11" x14ac:dyDescent="0.2">
      <c r="B95" s="9">
        <f>+'Acute Care'!A90</f>
        <v>202</v>
      </c>
      <c r="C95" s="9" t="str">
        <f>+'Acute Care'!B90</f>
        <v>REGIONAL HOSPITAL</v>
      </c>
      <c r="D95" s="9">
        <f>ROUND(+'Acute Care'!S90,0)</f>
        <v>2633457</v>
      </c>
      <c r="E95" s="9">
        <f>ROUND(+'Acute Care'!F90,0)</f>
        <v>3053</v>
      </c>
      <c r="F95" s="13">
        <f t="shared" si="3"/>
        <v>862.58</v>
      </c>
      <c r="G95" s="9">
        <f>ROUND(+'Acute Care'!S190,0)</f>
        <v>13655232</v>
      </c>
      <c r="H95" s="9">
        <f>ROUND(+'Acute Care'!F190,0)</f>
        <v>7716</v>
      </c>
      <c r="I95" s="13">
        <f t="shared" si="4"/>
        <v>1769.73</v>
      </c>
      <c r="K95" s="21">
        <f t="shared" si="5"/>
        <v>1.0517000000000001</v>
      </c>
    </row>
    <row r="96" spans="2:11" x14ac:dyDescent="0.2">
      <c r="B96" s="9">
        <f>+'Acute Care'!A91</f>
        <v>204</v>
      </c>
      <c r="C96" s="9" t="str">
        <f>+'Acute Care'!B91</f>
        <v>SEATTLE CANCER CARE ALLIANCE</v>
      </c>
      <c r="D96" s="9">
        <f>ROUND(+'Acute Care'!S91,0)</f>
        <v>39550183</v>
      </c>
      <c r="E96" s="9">
        <f>ROUND(+'Acute Care'!F91,0)</f>
        <v>22566</v>
      </c>
      <c r="F96" s="13">
        <f t="shared" si="3"/>
        <v>1752.64</v>
      </c>
      <c r="G96" s="9">
        <f>ROUND(+'Acute Care'!S191,0)</f>
        <v>0</v>
      </c>
      <c r="H96" s="9">
        <f>ROUND(+'Acute Care'!F191,0)</f>
        <v>0</v>
      </c>
      <c r="I96" s="13" t="str">
        <f t="shared" si="4"/>
        <v/>
      </c>
      <c r="K96" s="21" t="str">
        <f t="shared" si="5"/>
        <v/>
      </c>
    </row>
    <row r="97" spans="2:11" x14ac:dyDescent="0.2">
      <c r="B97" s="9">
        <f>+'Acute Care'!A92</f>
        <v>205</v>
      </c>
      <c r="C97" s="9" t="str">
        <f>+'Acute Care'!B92</f>
        <v>WENATCHEE VALLEY HOSPITAL</v>
      </c>
      <c r="D97" s="9">
        <f>ROUND(+'Acute Care'!S92,0)</f>
        <v>12597610</v>
      </c>
      <c r="E97" s="9">
        <f>ROUND(+'Acute Care'!F92,0)</f>
        <v>9502</v>
      </c>
      <c r="F97" s="13">
        <f t="shared" si="3"/>
        <v>1325.79</v>
      </c>
      <c r="G97" s="9">
        <f>ROUND(+'Acute Care'!S192,0)</f>
        <v>1030976</v>
      </c>
      <c r="H97" s="9">
        <f>ROUND(+'Acute Care'!F192,0)</f>
        <v>1244</v>
      </c>
      <c r="I97" s="13">
        <f t="shared" si="4"/>
        <v>828.76</v>
      </c>
      <c r="K97" s="21">
        <f t="shared" si="5"/>
        <v>-0.37490000000000001</v>
      </c>
    </row>
    <row r="98" spans="2:11" x14ac:dyDescent="0.2">
      <c r="B98" s="9">
        <f>+'Acute Care'!A93</f>
        <v>206</v>
      </c>
      <c r="C98" s="9" t="str">
        <f>+'Acute Care'!B93</f>
        <v>PEACEHEALTH UNITED GENERAL MEDICAL CENTER</v>
      </c>
      <c r="D98" s="9">
        <f>ROUND(+'Acute Care'!S93,0)</f>
        <v>0</v>
      </c>
      <c r="E98" s="9">
        <f>ROUND(+'Acute Care'!F93,0)</f>
        <v>0</v>
      </c>
      <c r="F98" s="13" t="str">
        <f t="shared" si="3"/>
        <v/>
      </c>
      <c r="G98" s="9">
        <f>ROUND(+'Acute Care'!S193,0)</f>
        <v>5676467</v>
      </c>
      <c r="H98" s="9">
        <f>ROUND(+'Acute Care'!F193,0)</f>
        <v>1936</v>
      </c>
      <c r="I98" s="13">
        <f t="shared" si="4"/>
        <v>2932.06</v>
      </c>
      <c r="K98" s="21" t="str">
        <f t="shared" si="5"/>
        <v/>
      </c>
    </row>
    <row r="99" spans="2:11" x14ac:dyDescent="0.2">
      <c r="B99" s="9">
        <f>+'Acute Care'!A94</f>
        <v>207</v>
      </c>
      <c r="C99" s="9" t="str">
        <f>+'Acute Care'!B94</f>
        <v>SKAGIT VALLEY HOSPITAL</v>
      </c>
      <c r="D99" s="9">
        <f>ROUND(+'Acute Care'!S94,0)</f>
        <v>978421</v>
      </c>
      <c r="E99" s="9">
        <f>ROUND(+'Acute Care'!F94,0)</f>
        <v>1445</v>
      </c>
      <c r="F99" s="13">
        <f t="shared" si="3"/>
        <v>677.11</v>
      </c>
      <c r="G99" s="9">
        <f>ROUND(+'Acute Care'!S194,0)</f>
        <v>69233442</v>
      </c>
      <c r="H99" s="9">
        <f>ROUND(+'Acute Care'!F194,0)</f>
        <v>18011</v>
      </c>
      <c r="I99" s="13">
        <f t="shared" si="4"/>
        <v>3843.95</v>
      </c>
      <c r="K99" s="21">
        <f t="shared" si="5"/>
        <v>4.6769999999999996</v>
      </c>
    </row>
    <row r="100" spans="2:11" x14ac:dyDescent="0.2">
      <c r="B100" s="9">
        <f>+'Acute Care'!A95</f>
        <v>208</v>
      </c>
      <c r="C100" s="9" t="str">
        <f>+'Acute Care'!B95</f>
        <v>LEGACY SALMON CREEK HOSPITAL</v>
      </c>
      <c r="D100" s="9">
        <f>ROUND(+'Acute Care'!S95,0)</f>
        <v>6610490</v>
      </c>
      <c r="E100" s="9">
        <f>ROUND(+'Acute Care'!F95,0)</f>
        <v>4227</v>
      </c>
      <c r="F100" s="13">
        <f t="shared" si="3"/>
        <v>1563.87</v>
      </c>
      <c r="G100" s="9">
        <f>ROUND(+'Acute Care'!S195,0)</f>
        <v>42015575</v>
      </c>
      <c r="H100" s="9">
        <f>ROUND(+'Acute Care'!F195,0)</f>
        <v>14858</v>
      </c>
      <c r="I100" s="13">
        <f t="shared" si="4"/>
        <v>2827.81</v>
      </c>
      <c r="K100" s="21">
        <f t="shared" si="5"/>
        <v>0.80820000000000003</v>
      </c>
    </row>
    <row r="101" spans="2:11" x14ac:dyDescent="0.2">
      <c r="B101" s="9">
        <f>+'Acute Care'!A96</f>
        <v>209</v>
      </c>
      <c r="C101" s="9" t="str">
        <f>+'Acute Care'!B96</f>
        <v>ST ANTHONY HOSPITAL</v>
      </c>
      <c r="D101" s="9">
        <f>ROUND(+'Acute Care'!S96,0)</f>
        <v>42617897</v>
      </c>
      <c r="E101" s="9">
        <f>ROUND(+'Acute Care'!F96,0)</f>
        <v>22436</v>
      </c>
      <c r="F101" s="13">
        <f t="shared" si="3"/>
        <v>1899.53</v>
      </c>
      <c r="G101" s="9">
        <f>ROUND(+'Acute Care'!S196,0)</f>
        <v>52975996</v>
      </c>
      <c r="H101" s="9">
        <f>ROUND(+'Acute Care'!F196,0)</f>
        <v>16758</v>
      </c>
      <c r="I101" s="13">
        <f t="shared" si="4"/>
        <v>3161.24</v>
      </c>
      <c r="K101" s="21">
        <f t="shared" si="5"/>
        <v>0.66420000000000001</v>
      </c>
    </row>
    <row r="102" spans="2:11" x14ac:dyDescent="0.2">
      <c r="B102" s="9">
        <f>+'Acute Care'!A97</f>
        <v>210</v>
      </c>
      <c r="C102" s="9" t="str">
        <f>+'Acute Care'!B97</f>
        <v>SWEDISH MEDICAL CENTER - ISSAQUAH CAMPUS</v>
      </c>
      <c r="D102" s="9">
        <f>ROUND(+'Acute Care'!S97,0)</f>
        <v>31040865</v>
      </c>
      <c r="E102" s="9">
        <f>ROUND(+'Acute Care'!F97,0)</f>
        <v>16038</v>
      </c>
      <c r="F102" s="13">
        <f t="shared" si="3"/>
        <v>1935.46</v>
      </c>
      <c r="G102" s="9">
        <f>ROUND(+'Acute Care'!S197,0)</f>
        <v>12553955</v>
      </c>
      <c r="H102" s="9">
        <f>ROUND(+'Acute Care'!F197,0)</f>
        <v>6701</v>
      </c>
      <c r="I102" s="13">
        <f t="shared" si="4"/>
        <v>1873.45</v>
      </c>
      <c r="K102" s="21">
        <f t="shared" si="5"/>
        <v>-3.2000000000000001E-2</v>
      </c>
    </row>
    <row r="103" spans="2:11" x14ac:dyDescent="0.2">
      <c r="B103" s="9">
        <f>+'Acute Care'!A98</f>
        <v>211</v>
      </c>
      <c r="C103" s="9" t="str">
        <f>+'Acute Care'!B98</f>
        <v>PEACEHEALTH PEACE ISLAND MEDICAL CENTER</v>
      </c>
      <c r="D103" s="9">
        <f>ROUND(+'Acute Care'!S98,0)</f>
        <v>0</v>
      </c>
      <c r="E103" s="9">
        <f>ROUND(+'Acute Care'!F98,0)</f>
        <v>0</v>
      </c>
      <c r="F103" s="13" t="str">
        <f t="shared" si="3"/>
        <v/>
      </c>
      <c r="G103" s="9">
        <f>ROUND(+'Acute Care'!S198,0)</f>
        <v>273250</v>
      </c>
      <c r="H103" s="9">
        <f>ROUND(+'Acute Care'!F198,0)</f>
        <v>109</v>
      </c>
      <c r="I103" s="13">
        <f t="shared" si="4"/>
        <v>2506.88</v>
      </c>
      <c r="K103" s="21" t="str">
        <f t="shared" si="5"/>
        <v/>
      </c>
    </row>
    <row r="104" spans="2:11" x14ac:dyDescent="0.2">
      <c r="B104" s="9">
        <f>+'Acute Care'!A99</f>
        <v>904</v>
      </c>
      <c r="C104" s="9" t="str">
        <f>+'Acute Care'!B99</f>
        <v>BHC FAIRFAX HOSPITAL</v>
      </c>
      <c r="D104" s="9">
        <f>ROUND(+'Acute Care'!S99,0)</f>
        <v>0</v>
      </c>
      <c r="E104" s="9">
        <f>ROUND(+'Acute Care'!F99,0)</f>
        <v>0</v>
      </c>
      <c r="F104" s="13" t="str">
        <f t="shared" si="3"/>
        <v/>
      </c>
      <c r="G104" s="9">
        <f>ROUND(+'Acute Care'!S199,0)</f>
        <v>0</v>
      </c>
      <c r="H104" s="9">
        <f>ROUND(+'Acute Care'!F199,0)</f>
        <v>0</v>
      </c>
      <c r="I104" s="13" t="str">
        <f t="shared" si="4"/>
        <v/>
      </c>
      <c r="K104" s="21" t="str">
        <f t="shared" si="5"/>
        <v/>
      </c>
    </row>
    <row r="105" spans="2:11" x14ac:dyDescent="0.2">
      <c r="B105" s="9">
        <f>+'Acute Care'!A100</f>
        <v>915</v>
      </c>
      <c r="C105" s="9" t="str">
        <f>+'Acute Care'!B100</f>
        <v>LOURDES COUNSELING CENTER</v>
      </c>
      <c r="D105" s="9">
        <f>ROUND(+'Acute Care'!S100,0)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Care'!S200,0)</f>
        <v>0</v>
      </c>
      <c r="H105" s="9">
        <f>ROUND(+'Acute Care'!F200,0)</f>
        <v>0</v>
      </c>
      <c r="I105" s="13" t="str">
        <f t="shared" si="4"/>
        <v/>
      </c>
      <c r="K105" s="21" t="str">
        <f t="shared" si="5"/>
        <v/>
      </c>
    </row>
    <row r="106" spans="2:11" x14ac:dyDescent="0.2">
      <c r="B106" s="9">
        <f>+'Acute Care'!A101</f>
        <v>919</v>
      </c>
      <c r="C106" s="9" t="str">
        <f>+'Acute Care'!B101</f>
        <v>NAVOS</v>
      </c>
      <c r="D106" s="9">
        <f>ROUND(+'Acute Care'!S101,0)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Care'!S201,0)</f>
        <v>0</v>
      </c>
      <c r="H106" s="9">
        <f>ROUND(+'Acute Care'!F201,0)</f>
        <v>0</v>
      </c>
      <c r="I106" s="13" t="str">
        <f t="shared" si="4"/>
        <v/>
      </c>
      <c r="K106" s="21" t="str">
        <f t="shared" si="5"/>
        <v/>
      </c>
    </row>
    <row r="107" spans="2:11" x14ac:dyDescent="0.2">
      <c r="B107" s="9">
        <f>+'Acute Care'!A102</f>
        <v>921</v>
      </c>
      <c r="C107" s="9" t="str">
        <f>+'Acute Care'!B102</f>
        <v>Cascade Behavioral Health</v>
      </c>
      <c r="D107" s="9">
        <f>ROUND(+'Acute Care'!S102,0)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Care'!S202,0)</f>
        <v>0</v>
      </c>
      <c r="H107" s="9">
        <f>ROUND(+'Acute Care'!F202,0)</f>
        <v>0</v>
      </c>
      <c r="I107" s="13" t="str">
        <f t="shared" si="4"/>
        <v/>
      </c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79</v>
      </c>
      <c r="F3" s="1"/>
      <c r="K3" s="19">
        <v>79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6"/>
      <c r="E8" s="6"/>
      <c r="F8" s="1" t="s">
        <v>4</v>
      </c>
      <c r="G8" s="6"/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11</v>
      </c>
      <c r="E9" s="1" t="s">
        <v>29</v>
      </c>
      <c r="F9" s="1" t="s">
        <v>30</v>
      </c>
      <c r="G9" s="1" t="s">
        <v>11</v>
      </c>
      <c r="H9" s="1" t="s">
        <v>29</v>
      </c>
      <c r="I9" s="1" t="s">
        <v>30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Care'!G5,0)</f>
        <v>38211867</v>
      </c>
      <c r="E10" s="13">
        <f>ROUND(+'Acute Care'!E5,2)</f>
        <v>493</v>
      </c>
      <c r="F10" s="13">
        <f>IF(D10=0,"",IF(E10=0,"",ROUND(D10/E10,2)))</f>
        <v>77508.86</v>
      </c>
      <c r="G10" s="9">
        <f>ROUND(+'Acute Care'!G105,0)</f>
        <v>36859897</v>
      </c>
      <c r="H10" s="13">
        <f>ROUND(+'Acute Care'!E105,2)</f>
        <v>445.15</v>
      </c>
      <c r="I10" s="13">
        <f>IF(G10=0,"",IF(H10=0,"",ROUND(G10/H10,2)))</f>
        <v>82803.320000000007</v>
      </c>
      <c r="J10" s="13"/>
      <c r="K10" s="21">
        <f>IF(D10=0,"",IF(E10=0,"",IF(G10=0,"",IF(H10=0,"",ROUND(I10/F10-1,4)))))</f>
        <v>6.83E-2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Care'!G6,0)</f>
        <v>15301928</v>
      </c>
      <c r="E11" s="13">
        <f>ROUND(+'Acute Care'!E6,2)</f>
        <v>197</v>
      </c>
      <c r="F11" s="13">
        <f t="shared" ref="F11:F74" si="0">IF(D11=0,"",IF(E11=0,"",ROUND(D11/E11,2)))</f>
        <v>77674.759999999995</v>
      </c>
      <c r="G11" s="9">
        <f>ROUND(+'Acute Care'!G106,0)</f>
        <v>10079953</v>
      </c>
      <c r="H11" s="13">
        <f>ROUND(+'Acute Care'!E106,2)</f>
        <v>122.81</v>
      </c>
      <c r="I11" s="13">
        <f t="shared" ref="I11:I74" si="1">IF(G11=0,"",IF(H11=0,"",ROUND(G11/H11,2)))</f>
        <v>82077.62</v>
      </c>
      <c r="J11" s="13"/>
      <c r="K11" s="21">
        <f t="shared" ref="K11:K74" si="2">IF(D11=0,"",IF(E11=0,"",IF(G11=0,"",IF(H11=0,"",ROUND(I11/F11-1,4)))))</f>
        <v>5.67E-2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Care'!G7,0)</f>
        <v>997256</v>
      </c>
      <c r="E12" s="13">
        <f>ROUND(+'Acute Care'!E7,2)</f>
        <v>20.86</v>
      </c>
      <c r="F12" s="13">
        <f t="shared" si="0"/>
        <v>47807.09</v>
      </c>
      <c r="G12" s="9">
        <f>ROUND(+'Acute Care'!G107,0)</f>
        <v>1240557</v>
      </c>
      <c r="H12" s="13">
        <f>ROUND(+'Acute Care'!E107,2)</f>
        <v>19.89</v>
      </c>
      <c r="I12" s="13">
        <f t="shared" si="1"/>
        <v>62370.89</v>
      </c>
      <c r="J12" s="13"/>
      <c r="K12" s="21">
        <f t="shared" si="2"/>
        <v>0.30459999999999998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Care'!G8,0)</f>
        <v>29258670</v>
      </c>
      <c r="E13" s="13">
        <f>ROUND(+'Acute Care'!E8,2)</f>
        <v>357.47</v>
      </c>
      <c r="F13" s="13">
        <f t="shared" si="0"/>
        <v>81849.3</v>
      </c>
      <c r="G13" s="9">
        <f>ROUND(+'Acute Care'!G108,0)</f>
        <v>36675412</v>
      </c>
      <c r="H13" s="13">
        <f>ROUND(+'Acute Care'!E108,2)</f>
        <v>504.45</v>
      </c>
      <c r="I13" s="13">
        <f t="shared" si="1"/>
        <v>72703.759999999995</v>
      </c>
      <c r="J13" s="13"/>
      <c r="K13" s="21">
        <f t="shared" si="2"/>
        <v>-0.11169999999999999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Care'!G9,0)</f>
        <v>24400885</v>
      </c>
      <c r="E14" s="13">
        <f>ROUND(+'Acute Care'!E9,2)</f>
        <v>362.99</v>
      </c>
      <c r="F14" s="13">
        <f t="shared" si="0"/>
        <v>67221.919999999998</v>
      </c>
      <c r="G14" s="9">
        <f>ROUND(+'Acute Care'!G109,0)</f>
        <v>32468006</v>
      </c>
      <c r="H14" s="13">
        <f>ROUND(+'Acute Care'!E109,2)</f>
        <v>407.8</v>
      </c>
      <c r="I14" s="13">
        <f t="shared" si="1"/>
        <v>79617.47</v>
      </c>
      <c r="J14" s="13"/>
      <c r="K14" s="21">
        <f t="shared" si="2"/>
        <v>0.18440000000000001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Care'!G10,0)</f>
        <v>0</v>
      </c>
      <c r="E15" s="13">
        <f>ROUND(+'Acute Care'!E10,2)</f>
        <v>0</v>
      </c>
      <c r="F15" s="13" t="str">
        <f t="shared" si="0"/>
        <v/>
      </c>
      <c r="G15" s="9">
        <f>ROUND(+'Acute Care'!G110,0)</f>
        <v>0</v>
      </c>
      <c r="H15" s="13">
        <f>ROUND(+'Acute Care'!E110,2)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Care'!G11,0)</f>
        <v>1194381</v>
      </c>
      <c r="E16" s="13">
        <f>ROUND(+'Acute Care'!E11,2)</f>
        <v>24.07</v>
      </c>
      <c r="F16" s="13">
        <f t="shared" si="0"/>
        <v>49621.15</v>
      </c>
      <c r="G16" s="9">
        <f>ROUND(+'Acute Care'!G111,0)</f>
        <v>1687343</v>
      </c>
      <c r="H16" s="13">
        <f>ROUND(+'Acute Care'!E111,2)</f>
        <v>25.16</v>
      </c>
      <c r="I16" s="13">
        <f t="shared" si="1"/>
        <v>67064.509999999995</v>
      </c>
      <c r="J16" s="13"/>
      <c r="K16" s="21">
        <f t="shared" si="2"/>
        <v>0.35149999999999998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Care'!G12,0)</f>
        <v>2924795</v>
      </c>
      <c r="E17" s="13">
        <f>ROUND(+'Acute Care'!E12,2)</f>
        <v>43.46</v>
      </c>
      <c r="F17" s="13">
        <f t="shared" si="0"/>
        <v>67298.55</v>
      </c>
      <c r="G17" s="9">
        <f>ROUND(+'Acute Care'!G112,0)</f>
        <v>2909142</v>
      </c>
      <c r="H17" s="13">
        <f>ROUND(+'Acute Care'!E112,2)</f>
        <v>40.03</v>
      </c>
      <c r="I17" s="13">
        <f t="shared" si="1"/>
        <v>72674.039999999994</v>
      </c>
      <c r="J17" s="13"/>
      <c r="K17" s="21">
        <f t="shared" si="2"/>
        <v>7.9899999999999999E-2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Care'!G13,0)</f>
        <v>1178843</v>
      </c>
      <c r="E18" s="13">
        <f>ROUND(+'Acute Care'!E13,2)</f>
        <v>23.84</v>
      </c>
      <c r="F18" s="13">
        <f t="shared" si="0"/>
        <v>49448.11</v>
      </c>
      <c r="G18" s="9">
        <f>ROUND(+'Acute Care'!G113,0)</f>
        <v>817224</v>
      </c>
      <c r="H18" s="13">
        <f>ROUND(+'Acute Care'!E113,2)</f>
        <v>14.55</v>
      </c>
      <c r="I18" s="13">
        <f t="shared" si="1"/>
        <v>56166.6</v>
      </c>
      <c r="J18" s="13"/>
      <c r="K18" s="21">
        <f t="shared" si="2"/>
        <v>0.13589999999999999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Care'!G14,0)</f>
        <v>9146123</v>
      </c>
      <c r="E19" s="13">
        <f>ROUND(+'Acute Care'!E14,2)</f>
        <v>151.84</v>
      </c>
      <c r="F19" s="13">
        <f t="shared" si="0"/>
        <v>60235.27</v>
      </c>
      <c r="G19" s="9">
        <f>ROUND(+'Acute Care'!G114,0)</f>
        <v>11698779</v>
      </c>
      <c r="H19" s="13">
        <f>ROUND(+'Acute Care'!E114,2)</f>
        <v>165.3</v>
      </c>
      <c r="I19" s="13">
        <f t="shared" si="1"/>
        <v>70773.009999999995</v>
      </c>
      <c r="J19" s="13"/>
      <c r="K19" s="21">
        <f t="shared" si="2"/>
        <v>0.1749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Care'!G15,0)</f>
        <v>35989826</v>
      </c>
      <c r="E20" s="13">
        <f>ROUND(+'Acute Care'!E15,2)</f>
        <v>534.75</v>
      </c>
      <c r="F20" s="13">
        <f t="shared" si="0"/>
        <v>67302.149999999994</v>
      </c>
      <c r="G20" s="9">
        <f>ROUND(+'Acute Care'!G115,0)</f>
        <v>39515574</v>
      </c>
      <c r="H20" s="13">
        <f>ROUND(+'Acute Care'!E115,2)</f>
        <v>550.25</v>
      </c>
      <c r="I20" s="13">
        <f t="shared" si="1"/>
        <v>71813.86</v>
      </c>
      <c r="J20" s="13"/>
      <c r="K20" s="21">
        <f t="shared" si="2"/>
        <v>6.7000000000000004E-2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Care'!G16,0)</f>
        <v>22273810</v>
      </c>
      <c r="E21" s="13">
        <f>ROUND(+'Acute Care'!E16,2)</f>
        <v>334</v>
      </c>
      <c r="F21" s="13">
        <f t="shared" si="0"/>
        <v>66688.05</v>
      </c>
      <c r="G21" s="9">
        <f>ROUND(+'Acute Care'!G116,0)</f>
        <v>26436806</v>
      </c>
      <c r="H21" s="13">
        <f>ROUND(+'Acute Care'!E116,2)</f>
        <v>377.99</v>
      </c>
      <c r="I21" s="13">
        <f t="shared" si="1"/>
        <v>69940.490000000005</v>
      </c>
      <c r="J21" s="13"/>
      <c r="K21" s="21">
        <f t="shared" si="2"/>
        <v>4.8800000000000003E-2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Care'!G17,0)</f>
        <v>1646717</v>
      </c>
      <c r="E22" s="13">
        <f>ROUND(+'Acute Care'!E17,2)</f>
        <v>16.260000000000002</v>
      </c>
      <c r="F22" s="13">
        <f t="shared" si="0"/>
        <v>101274.11</v>
      </c>
      <c r="G22" s="9">
        <f>ROUND(+'Acute Care'!G117,0)</f>
        <v>2704597</v>
      </c>
      <c r="H22" s="13">
        <f>ROUND(+'Acute Care'!E117,2)</f>
        <v>33.74</v>
      </c>
      <c r="I22" s="13">
        <f t="shared" si="1"/>
        <v>80159.960000000006</v>
      </c>
      <c r="J22" s="13"/>
      <c r="K22" s="21">
        <f t="shared" si="2"/>
        <v>-0.20849999999999999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Care'!G18,0)</f>
        <v>9896811</v>
      </c>
      <c r="E23" s="13">
        <f>ROUND(+'Acute Care'!E18,2)</f>
        <v>204.27</v>
      </c>
      <c r="F23" s="13">
        <f t="shared" si="0"/>
        <v>48449.65</v>
      </c>
      <c r="G23" s="9">
        <f>ROUND(+'Acute Care'!G118,0)</f>
        <v>11225864</v>
      </c>
      <c r="H23" s="13">
        <f>ROUND(+'Acute Care'!E118,2)</f>
        <v>158.29</v>
      </c>
      <c r="I23" s="13">
        <f t="shared" si="1"/>
        <v>70919.600000000006</v>
      </c>
      <c r="J23" s="13"/>
      <c r="K23" s="21">
        <f t="shared" si="2"/>
        <v>0.46379999999999999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Care'!G19,0)</f>
        <v>4848274</v>
      </c>
      <c r="E24" s="13">
        <f>ROUND(+'Acute Care'!E19,2)</f>
        <v>67.680000000000007</v>
      </c>
      <c r="F24" s="13">
        <f t="shared" si="0"/>
        <v>71635.25</v>
      </c>
      <c r="G24" s="9">
        <f>ROUND(+'Acute Care'!G119,0)</f>
        <v>5285502</v>
      </c>
      <c r="H24" s="13">
        <f>ROUND(+'Acute Care'!E119,2)</f>
        <v>71.14</v>
      </c>
      <c r="I24" s="13">
        <f t="shared" si="1"/>
        <v>74297.19</v>
      </c>
      <c r="J24" s="13"/>
      <c r="K24" s="21">
        <f t="shared" si="2"/>
        <v>3.7199999999999997E-2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Care'!G20,0)</f>
        <v>3931260</v>
      </c>
      <c r="E25" s="13">
        <f>ROUND(+'Acute Care'!E20,2)</f>
        <v>68.3</v>
      </c>
      <c r="F25" s="13">
        <f t="shared" si="0"/>
        <v>57558.71</v>
      </c>
      <c r="G25" s="9">
        <f>ROUND(+'Acute Care'!G120,0)</f>
        <v>4747990</v>
      </c>
      <c r="H25" s="13">
        <f>ROUND(+'Acute Care'!E120,2)</f>
        <v>65.8</v>
      </c>
      <c r="I25" s="13">
        <f t="shared" si="1"/>
        <v>72157.899999999994</v>
      </c>
      <c r="J25" s="13"/>
      <c r="K25" s="21">
        <f t="shared" si="2"/>
        <v>0.25359999999999999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Care'!G21,0)</f>
        <v>1365159</v>
      </c>
      <c r="E26" s="13">
        <f>ROUND(+'Acute Care'!E21,2)</f>
        <v>25.82</v>
      </c>
      <c r="F26" s="13">
        <f t="shared" si="0"/>
        <v>52872.15</v>
      </c>
      <c r="G26" s="9">
        <f>ROUND(+'Acute Care'!G121,0)</f>
        <v>0</v>
      </c>
      <c r="H26" s="13">
        <f>ROUND(+'Acute Care'!E121,2)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Care'!G22,0)</f>
        <v>163489</v>
      </c>
      <c r="E27" s="13">
        <f>ROUND(+'Acute Care'!E22,2)</f>
        <v>3.07</v>
      </c>
      <c r="F27" s="13">
        <f t="shared" si="0"/>
        <v>53253.75</v>
      </c>
      <c r="G27" s="9">
        <f>ROUND(+'Acute Care'!G122,0)</f>
        <v>0</v>
      </c>
      <c r="H27" s="13">
        <f>ROUND(+'Acute Care'!E122,2)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Care'!G23,0)</f>
        <v>1400962</v>
      </c>
      <c r="E28" s="13">
        <f>ROUND(+'Acute Care'!E23,2)</f>
        <v>16.75</v>
      </c>
      <c r="F28" s="13">
        <f t="shared" si="0"/>
        <v>83639.520000000004</v>
      </c>
      <c r="G28" s="9">
        <f>ROUND(+'Acute Care'!G123,0)</f>
        <v>1082616</v>
      </c>
      <c r="H28" s="13">
        <f>ROUND(+'Acute Care'!E123,2)</f>
        <v>14.91</v>
      </c>
      <c r="I28" s="13">
        <f t="shared" si="1"/>
        <v>72610.06</v>
      </c>
      <c r="J28" s="13"/>
      <c r="K28" s="21">
        <f t="shared" si="2"/>
        <v>-0.13189999999999999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Care'!G24,0)</f>
        <v>6037290</v>
      </c>
      <c r="E29" s="13">
        <f>ROUND(+'Acute Care'!E24,2)</f>
        <v>102.55</v>
      </c>
      <c r="F29" s="13">
        <f t="shared" si="0"/>
        <v>58871.67</v>
      </c>
      <c r="G29" s="9">
        <f>ROUND(+'Acute Care'!G124,0)</f>
        <v>2443824</v>
      </c>
      <c r="H29" s="13">
        <f>ROUND(+'Acute Care'!E124,2)</f>
        <v>36.020000000000003</v>
      </c>
      <c r="I29" s="13">
        <f t="shared" si="1"/>
        <v>67846.31</v>
      </c>
      <c r="J29" s="13"/>
      <c r="K29" s="21">
        <f t="shared" si="2"/>
        <v>0.15240000000000001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Care'!G25,0)</f>
        <v>668416</v>
      </c>
      <c r="E30" s="13">
        <f>ROUND(+'Acute Care'!E25,2)</f>
        <v>11.82</v>
      </c>
      <c r="F30" s="13">
        <f t="shared" si="0"/>
        <v>56549.58</v>
      </c>
      <c r="G30" s="9">
        <f>ROUND(+'Acute Care'!G125,0)</f>
        <v>0</v>
      </c>
      <c r="H30" s="13">
        <f>ROUND(+'Acute Care'!E125,2)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Care'!G26,0)</f>
        <v>1471470</v>
      </c>
      <c r="E31" s="13">
        <f>ROUND(+'Acute Care'!E26,2)</f>
        <v>26.11</v>
      </c>
      <c r="F31" s="13">
        <f t="shared" si="0"/>
        <v>56356.57</v>
      </c>
      <c r="G31" s="9">
        <f>ROUND(+'Acute Care'!G126,0)</f>
        <v>1759726</v>
      </c>
      <c r="H31" s="13">
        <f>ROUND(+'Acute Care'!E126,2)</f>
        <v>26.65</v>
      </c>
      <c r="I31" s="13">
        <f t="shared" si="1"/>
        <v>66030.990000000005</v>
      </c>
      <c r="J31" s="13"/>
      <c r="K31" s="21">
        <f t="shared" si="2"/>
        <v>0.17169999999999999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Care'!G27,0)</f>
        <v>11694631</v>
      </c>
      <c r="E32" s="13">
        <f>ROUND(+'Acute Care'!E27,2)</f>
        <v>226.38</v>
      </c>
      <c r="F32" s="13">
        <f t="shared" si="0"/>
        <v>51659.29</v>
      </c>
      <c r="G32" s="9">
        <f>ROUND(+'Acute Care'!G127,0)</f>
        <v>14209263</v>
      </c>
      <c r="H32" s="13">
        <f>ROUND(+'Acute Care'!E127,2)</f>
        <v>239.66</v>
      </c>
      <c r="I32" s="13">
        <f t="shared" si="1"/>
        <v>59289.26</v>
      </c>
      <c r="J32" s="13"/>
      <c r="K32" s="21">
        <f t="shared" si="2"/>
        <v>0.1477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Care'!G28,0)</f>
        <v>7024407</v>
      </c>
      <c r="E33" s="13">
        <f>ROUND(+'Acute Care'!E28,2)</f>
        <v>114.94</v>
      </c>
      <c r="F33" s="13">
        <f t="shared" si="0"/>
        <v>61113.69</v>
      </c>
      <c r="G33" s="9">
        <f>ROUND(+'Acute Care'!G128,0)</f>
        <v>7356150</v>
      </c>
      <c r="H33" s="13">
        <f>ROUND(+'Acute Care'!E128,2)</f>
        <v>106.19</v>
      </c>
      <c r="I33" s="13">
        <f t="shared" si="1"/>
        <v>69273.47</v>
      </c>
      <c r="J33" s="13"/>
      <c r="K33" s="21">
        <f t="shared" si="2"/>
        <v>0.13350000000000001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Care'!G29,0)</f>
        <v>2437900</v>
      </c>
      <c r="E34" s="13">
        <f>ROUND(+'Acute Care'!E29,2)</f>
        <v>38.11</v>
      </c>
      <c r="F34" s="13">
        <f t="shared" si="0"/>
        <v>63970.09</v>
      </c>
      <c r="G34" s="9">
        <f>ROUND(+'Acute Care'!G129,0)</f>
        <v>1725014</v>
      </c>
      <c r="H34" s="13">
        <f>ROUND(+'Acute Care'!E129,2)</f>
        <v>23.19</v>
      </c>
      <c r="I34" s="13">
        <f t="shared" si="1"/>
        <v>74386.11</v>
      </c>
      <c r="J34" s="13"/>
      <c r="K34" s="21">
        <f t="shared" si="2"/>
        <v>0.1628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Care'!G30,0)</f>
        <v>1373585</v>
      </c>
      <c r="E35" s="13">
        <f>ROUND(+'Acute Care'!E30,2)</f>
        <v>24.38</v>
      </c>
      <c r="F35" s="13">
        <f t="shared" si="0"/>
        <v>56340.65</v>
      </c>
      <c r="G35" s="9">
        <f>ROUND(+'Acute Care'!G130,0)</f>
        <v>1569638</v>
      </c>
      <c r="H35" s="13">
        <f>ROUND(+'Acute Care'!E130,2)</f>
        <v>17.25</v>
      </c>
      <c r="I35" s="13">
        <f t="shared" si="1"/>
        <v>90993.51</v>
      </c>
      <c r="J35" s="13"/>
      <c r="K35" s="21">
        <f t="shared" si="2"/>
        <v>0.61509999999999998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Care'!G31,0)</f>
        <v>81906</v>
      </c>
      <c r="E36" s="13">
        <f>ROUND(+'Acute Care'!E31,2)</f>
        <v>1.94</v>
      </c>
      <c r="F36" s="13">
        <f t="shared" si="0"/>
        <v>42219.59</v>
      </c>
      <c r="G36" s="9">
        <f>ROUND(+'Acute Care'!G131,0)</f>
        <v>40315</v>
      </c>
      <c r="H36" s="13">
        <f>ROUND(+'Acute Care'!E131,2)</f>
        <v>0.89</v>
      </c>
      <c r="I36" s="13">
        <f t="shared" si="1"/>
        <v>45297.75</v>
      </c>
      <c r="J36" s="13"/>
      <c r="K36" s="21">
        <f t="shared" si="2"/>
        <v>7.2900000000000006E-2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Care'!G32,0)</f>
        <v>17657235</v>
      </c>
      <c r="E37" s="13">
        <f>ROUND(+'Acute Care'!E32,2)</f>
        <v>253.1</v>
      </c>
      <c r="F37" s="13">
        <f t="shared" si="0"/>
        <v>69763.87</v>
      </c>
      <c r="G37" s="9">
        <f>ROUND(+'Acute Care'!G132,0)</f>
        <v>8779907</v>
      </c>
      <c r="H37" s="13">
        <f>ROUND(+'Acute Care'!E132,2)</f>
        <v>125.78</v>
      </c>
      <c r="I37" s="13">
        <f t="shared" si="1"/>
        <v>69803.679999999993</v>
      </c>
      <c r="J37" s="13"/>
      <c r="K37" s="21">
        <f t="shared" si="2"/>
        <v>5.9999999999999995E-4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Care'!G33,0)</f>
        <v>72707</v>
      </c>
      <c r="E38" s="13">
        <f>ROUND(+'Acute Care'!E33,2)</f>
        <v>1.8</v>
      </c>
      <c r="F38" s="13">
        <f t="shared" si="0"/>
        <v>40392.78</v>
      </c>
      <c r="G38" s="9">
        <f>ROUND(+'Acute Care'!G133,0)</f>
        <v>122481</v>
      </c>
      <c r="H38" s="13">
        <f>ROUND(+'Acute Care'!E133,2)</f>
        <v>3.11</v>
      </c>
      <c r="I38" s="13">
        <f t="shared" si="1"/>
        <v>39382.959999999999</v>
      </c>
      <c r="J38" s="13"/>
      <c r="K38" s="21">
        <f t="shared" si="2"/>
        <v>-2.5000000000000001E-2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Care'!G34,0)</f>
        <v>20304990</v>
      </c>
      <c r="E39" s="13">
        <f>ROUND(+'Acute Care'!E34,2)</f>
        <v>324.64</v>
      </c>
      <c r="F39" s="13">
        <f t="shared" si="0"/>
        <v>62546.17</v>
      </c>
      <c r="G39" s="9">
        <f>ROUND(+'Acute Care'!G134,0)</f>
        <v>32478836</v>
      </c>
      <c r="H39" s="13">
        <f>ROUND(+'Acute Care'!E134,2)</f>
        <v>452.14</v>
      </c>
      <c r="I39" s="13">
        <f t="shared" si="1"/>
        <v>71833.58</v>
      </c>
      <c r="J39" s="13"/>
      <c r="K39" s="21">
        <f t="shared" si="2"/>
        <v>0.14849999999999999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Care'!G35,0)</f>
        <v>2402453</v>
      </c>
      <c r="E40" s="13">
        <f>ROUND(+'Acute Care'!E35,2)</f>
        <v>29.68</v>
      </c>
      <c r="F40" s="13">
        <f t="shared" si="0"/>
        <v>80945.179999999993</v>
      </c>
      <c r="G40" s="9">
        <f>ROUND(+'Acute Care'!G135,0)</f>
        <v>2343707</v>
      </c>
      <c r="H40" s="13">
        <f>ROUND(+'Acute Care'!E135,2)</f>
        <v>33.5</v>
      </c>
      <c r="I40" s="13">
        <f t="shared" si="1"/>
        <v>69961.399999999994</v>
      </c>
      <c r="J40" s="13"/>
      <c r="K40" s="21">
        <f t="shared" si="2"/>
        <v>-0.13569999999999999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Care'!G36,0)</f>
        <v>842761</v>
      </c>
      <c r="E41" s="13">
        <f>ROUND(+'Acute Care'!E36,2)</f>
        <v>16.600000000000001</v>
      </c>
      <c r="F41" s="13">
        <f t="shared" si="0"/>
        <v>50768.73</v>
      </c>
      <c r="G41" s="9">
        <f>ROUND(+'Acute Care'!G136,0)</f>
        <v>1050402</v>
      </c>
      <c r="H41" s="13">
        <f>ROUND(+'Acute Care'!E136,2)</f>
        <v>0</v>
      </c>
      <c r="I41" s="13" t="str">
        <f t="shared" si="1"/>
        <v/>
      </c>
      <c r="J41" s="13"/>
      <c r="K41" s="21" t="str">
        <f t="shared" si="2"/>
        <v/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Care'!G37,0)</f>
        <v>5036079</v>
      </c>
      <c r="E42" s="13">
        <f>ROUND(+'Acute Care'!E37,2)</f>
        <v>70.41</v>
      </c>
      <c r="F42" s="13">
        <f t="shared" si="0"/>
        <v>71525.05</v>
      </c>
      <c r="G42" s="9">
        <f>ROUND(+'Acute Care'!G137,0)</f>
        <v>3569281</v>
      </c>
      <c r="H42" s="13">
        <f>ROUND(+'Acute Care'!E137,2)</f>
        <v>47.8</v>
      </c>
      <c r="I42" s="13">
        <f t="shared" si="1"/>
        <v>74671.149999999994</v>
      </c>
      <c r="J42" s="13"/>
      <c r="K42" s="21">
        <f t="shared" si="2"/>
        <v>4.3999999999999997E-2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Care'!G38,0)</f>
        <v>2056177</v>
      </c>
      <c r="E43" s="13">
        <f>ROUND(+'Acute Care'!E38,2)</f>
        <v>31.59</v>
      </c>
      <c r="F43" s="13">
        <f t="shared" si="0"/>
        <v>65089.49</v>
      </c>
      <c r="G43" s="9">
        <f>ROUND(+'Acute Care'!G138,0)</f>
        <v>0</v>
      </c>
      <c r="H43" s="13">
        <f>ROUND(+'Acute Care'!E138,2)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Care'!G39,0)</f>
        <v>3067472</v>
      </c>
      <c r="E44" s="13">
        <f>ROUND(+'Acute Care'!E39,2)</f>
        <v>41.05</v>
      </c>
      <c r="F44" s="13">
        <f t="shared" si="0"/>
        <v>74725.259999999995</v>
      </c>
      <c r="G44" s="9">
        <f>ROUND(+'Acute Care'!G139,0)</f>
        <v>3268425</v>
      </c>
      <c r="H44" s="13">
        <f>ROUND(+'Acute Care'!E139,2)</f>
        <v>42.96</v>
      </c>
      <c r="I44" s="13">
        <f t="shared" si="1"/>
        <v>76080.66</v>
      </c>
      <c r="J44" s="13"/>
      <c r="K44" s="21">
        <f t="shared" si="2"/>
        <v>1.8100000000000002E-2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Care'!G40,0)</f>
        <v>646635</v>
      </c>
      <c r="E45" s="13">
        <f>ROUND(+'Acute Care'!E40,2)</f>
        <v>12.08</v>
      </c>
      <c r="F45" s="13">
        <f t="shared" si="0"/>
        <v>53529.39</v>
      </c>
      <c r="G45" s="9">
        <f>ROUND(+'Acute Care'!G140,0)</f>
        <v>703062</v>
      </c>
      <c r="H45" s="13">
        <f>ROUND(+'Acute Care'!E140,2)</f>
        <v>11.29</v>
      </c>
      <c r="I45" s="13">
        <f t="shared" si="1"/>
        <v>62272.98</v>
      </c>
      <c r="J45" s="13"/>
      <c r="K45" s="21">
        <f t="shared" si="2"/>
        <v>0.1633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Care'!G41,0)</f>
        <v>2195213</v>
      </c>
      <c r="E46" s="13">
        <f>ROUND(+'Acute Care'!E41,2)</f>
        <v>44.65</v>
      </c>
      <c r="F46" s="13">
        <f t="shared" si="0"/>
        <v>49164.9</v>
      </c>
      <c r="G46" s="9">
        <f>ROUND(+'Acute Care'!G141,0)</f>
        <v>1518292</v>
      </c>
      <c r="H46" s="13">
        <f>ROUND(+'Acute Care'!E141,2)</f>
        <v>28.98</v>
      </c>
      <c r="I46" s="13">
        <f t="shared" si="1"/>
        <v>52391.03</v>
      </c>
      <c r="J46" s="13"/>
      <c r="K46" s="21">
        <f t="shared" si="2"/>
        <v>6.5600000000000006E-2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Care'!G42,0)</f>
        <v>385626</v>
      </c>
      <c r="E47" s="13">
        <f>ROUND(+'Acute Care'!E42,2)</f>
        <v>6.52</v>
      </c>
      <c r="F47" s="13">
        <f t="shared" si="0"/>
        <v>59145.09</v>
      </c>
      <c r="G47" s="9">
        <f>ROUND(+'Acute Care'!G142,0)</f>
        <v>539564</v>
      </c>
      <c r="H47" s="13">
        <f>ROUND(+'Acute Care'!E142,2)</f>
        <v>9.08</v>
      </c>
      <c r="I47" s="13">
        <f t="shared" si="1"/>
        <v>59423.35</v>
      </c>
      <c r="J47" s="13"/>
      <c r="K47" s="21">
        <f t="shared" si="2"/>
        <v>4.7000000000000002E-3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Care'!G43,0)</f>
        <v>1932687</v>
      </c>
      <c r="E48" s="13">
        <f>ROUND(+'Acute Care'!E43,2)</f>
        <v>32.14</v>
      </c>
      <c r="F48" s="13">
        <f t="shared" si="0"/>
        <v>60133.39</v>
      </c>
      <c r="G48" s="9">
        <f>ROUND(+'Acute Care'!G143,0)</f>
        <v>0</v>
      </c>
      <c r="H48" s="13">
        <f>ROUND(+'Acute Care'!E143,2)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Care'!G44,0)</f>
        <v>6247270</v>
      </c>
      <c r="E49" s="13">
        <f>ROUND(+'Acute Care'!E44,2)</f>
        <v>97.24</v>
      </c>
      <c r="F49" s="13">
        <f t="shared" si="0"/>
        <v>64245.89</v>
      </c>
      <c r="G49" s="9">
        <f>ROUND(+'Acute Care'!G144,0)</f>
        <v>3023264</v>
      </c>
      <c r="H49" s="13">
        <f>ROUND(+'Acute Care'!E144,2)</f>
        <v>87.17</v>
      </c>
      <c r="I49" s="13">
        <f t="shared" si="1"/>
        <v>34682.39</v>
      </c>
      <c r="J49" s="13"/>
      <c r="K49" s="21">
        <f t="shared" si="2"/>
        <v>-0.4602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Care'!G45,0)</f>
        <v>36272196</v>
      </c>
      <c r="E50" s="13">
        <f>ROUND(+'Acute Care'!E45,2)</f>
        <v>494.61</v>
      </c>
      <c r="F50" s="13">
        <f t="shared" si="0"/>
        <v>73334.94</v>
      </c>
      <c r="G50" s="9">
        <f>ROUND(+'Acute Care'!G145,0)</f>
        <v>51113275</v>
      </c>
      <c r="H50" s="13">
        <f>ROUND(+'Acute Care'!E145,2)</f>
        <v>684.92</v>
      </c>
      <c r="I50" s="13">
        <f t="shared" si="1"/>
        <v>74626.64</v>
      </c>
      <c r="J50" s="13"/>
      <c r="K50" s="21">
        <f t="shared" si="2"/>
        <v>1.7600000000000001E-2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Care'!G46,0)</f>
        <v>884273</v>
      </c>
      <c r="E51" s="13">
        <f>ROUND(+'Acute Care'!E46,2)</f>
        <v>24.94</v>
      </c>
      <c r="F51" s="13">
        <f t="shared" si="0"/>
        <v>35456.01</v>
      </c>
      <c r="G51" s="9">
        <f>ROUND(+'Acute Care'!G146,0)</f>
        <v>0</v>
      </c>
      <c r="H51" s="13">
        <f>ROUND(+'Acute Care'!E146,2)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Care'!G47,0)</f>
        <v>10284710</v>
      </c>
      <c r="E52" s="13">
        <f>ROUND(+'Acute Care'!E47,2)</f>
        <v>157.18</v>
      </c>
      <c r="F52" s="13">
        <f t="shared" si="0"/>
        <v>65432.69</v>
      </c>
      <c r="G52" s="9">
        <f>ROUND(+'Acute Care'!G147,0)</f>
        <v>12519619</v>
      </c>
      <c r="H52" s="13">
        <f>ROUND(+'Acute Care'!E147,2)</f>
        <v>176.05</v>
      </c>
      <c r="I52" s="13">
        <f t="shared" si="1"/>
        <v>71114</v>
      </c>
      <c r="J52" s="13"/>
      <c r="K52" s="21">
        <f t="shared" si="2"/>
        <v>8.6800000000000002E-2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Care'!G48,0)</f>
        <v>23142705</v>
      </c>
      <c r="E53" s="13">
        <f>ROUND(+'Acute Care'!E48,2)</f>
        <v>341.27</v>
      </c>
      <c r="F53" s="13">
        <f t="shared" si="0"/>
        <v>67813.48</v>
      </c>
      <c r="G53" s="9">
        <f>ROUND(+'Acute Care'!G148,0)</f>
        <v>27586234</v>
      </c>
      <c r="H53" s="13">
        <f>ROUND(+'Acute Care'!E148,2)</f>
        <v>360.1</v>
      </c>
      <c r="I53" s="13">
        <f t="shared" si="1"/>
        <v>76607.149999999994</v>
      </c>
      <c r="J53" s="13"/>
      <c r="K53" s="21">
        <f t="shared" si="2"/>
        <v>0.12970000000000001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Care'!G49,0)</f>
        <v>11566460</v>
      </c>
      <c r="E54" s="13">
        <f>ROUND(+'Acute Care'!E49,2)</f>
        <v>178.64</v>
      </c>
      <c r="F54" s="13">
        <f t="shared" si="0"/>
        <v>64747.31</v>
      </c>
      <c r="G54" s="9">
        <f>ROUND(+'Acute Care'!G149,0)</f>
        <v>8000231</v>
      </c>
      <c r="H54" s="13">
        <f>ROUND(+'Acute Care'!E149,2)</f>
        <v>120.44</v>
      </c>
      <c r="I54" s="13">
        <f t="shared" si="1"/>
        <v>66425.03</v>
      </c>
      <c r="J54" s="13"/>
      <c r="K54" s="21">
        <f t="shared" si="2"/>
        <v>2.5899999999999999E-2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Care'!G50,0)</f>
        <v>3669229</v>
      </c>
      <c r="E55" s="13">
        <f>ROUND(+'Acute Care'!E50,2)</f>
        <v>56.43</v>
      </c>
      <c r="F55" s="13">
        <f t="shared" si="0"/>
        <v>65022.67</v>
      </c>
      <c r="G55" s="9">
        <f>ROUND(+'Acute Care'!G150,0)</f>
        <v>4150555</v>
      </c>
      <c r="H55" s="13">
        <f>ROUND(+'Acute Care'!E150,2)</f>
        <v>58.52</v>
      </c>
      <c r="I55" s="13">
        <f t="shared" si="1"/>
        <v>70925.41</v>
      </c>
      <c r="J55" s="13"/>
      <c r="K55" s="21">
        <f t="shared" si="2"/>
        <v>9.0800000000000006E-2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Care'!G51,0)</f>
        <v>1142487</v>
      </c>
      <c r="E56" s="13">
        <f>ROUND(+'Acute Care'!E51,2)</f>
        <v>15.79</v>
      </c>
      <c r="F56" s="13">
        <f t="shared" si="0"/>
        <v>72355.100000000006</v>
      </c>
      <c r="G56" s="9">
        <f>ROUND(+'Acute Care'!G151,0)</f>
        <v>1409431</v>
      </c>
      <c r="H56" s="13">
        <f>ROUND(+'Acute Care'!E151,2)</f>
        <v>25.44</v>
      </c>
      <c r="I56" s="13">
        <f t="shared" si="1"/>
        <v>55402.16</v>
      </c>
      <c r="J56" s="13"/>
      <c r="K56" s="21">
        <f t="shared" si="2"/>
        <v>-0.23430000000000001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Care'!G52,0)</f>
        <v>6051710</v>
      </c>
      <c r="E57" s="13">
        <f>ROUND(+'Acute Care'!E52,2)</f>
        <v>94.33</v>
      </c>
      <c r="F57" s="13">
        <f t="shared" si="0"/>
        <v>64154.67</v>
      </c>
      <c r="G57" s="9">
        <f>ROUND(+'Acute Care'!G152,0)</f>
        <v>3919846</v>
      </c>
      <c r="H57" s="13">
        <f>ROUND(+'Acute Care'!E152,2)</f>
        <v>47.08</v>
      </c>
      <c r="I57" s="13">
        <f t="shared" si="1"/>
        <v>83259.259999999995</v>
      </c>
      <c r="J57" s="13"/>
      <c r="K57" s="21">
        <f t="shared" si="2"/>
        <v>0.29780000000000001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Care'!G53,0)</f>
        <v>8858601</v>
      </c>
      <c r="E58" s="13">
        <f>ROUND(+'Acute Care'!E53,2)</f>
        <v>145.13</v>
      </c>
      <c r="F58" s="13">
        <f t="shared" si="0"/>
        <v>61039.08</v>
      </c>
      <c r="G58" s="9">
        <f>ROUND(+'Acute Care'!G153,0)</f>
        <v>4547205</v>
      </c>
      <c r="H58" s="13">
        <f>ROUND(+'Acute Care'!E153,2)</f>
        <v>58.08</v>
      </c>
      <c r="I58" s="13">
        <f t="shared" si="1"/>
        <v>78292.100000000006</v>
      </c>
      <c r="J58" s="13"/>
      <c r="K58" s="21">
        <f t="shared" si="2"/>
        <v>0.28270000000000001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Care'!G54,0)</f>
        <v>1400243</v>
      </c>
      <c r="E59" s="13">
        <f>ROUND(+'Acute Care'!E54,2)</f>
        <v>23.1</v>
      </c>
      <c r="F59" s="13">
        <f t="shared" si="0"/>
        <v>60616.58</v>
      </c>
      <c r="G59" s="9">
        <f>ROUND(+'Acute Care'!G154,0)</f>
        <v>1307778</v>
      </c>
      <c r="H59" s="13">
        <f>ROUND(+'Acute Care'!E154,2)</f>
        <v>20.69</v>
      </c>
      <c r="I59" s="13">
        <f t="shared" si="1"/>
        <v>63208.22</v>
      </c>
      <c r="J59" s="13"/>
      <c r="K59" s="21">
        <f t="shared" si="2"/>
        <v>4.2799999999999998E-2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Care'!G55,0)</f>
        <v>630056</v>
      </c>
      <c r="E60" s="13">
        <f>ROUND(+'Acute Care'!E55,2)</f>
        <v>13.34</v>
      </c>
      <c r="F60" s="13">
        <f t="shared" si="0"/>
        <v>47230.58</v>
      </c>
      <c r="G60" s="9">
        <f>ROUND(+'Acute Care'!G155,0)</f>
        <v>0</v>
      </c>
      <c r="H60" s="13">
        <f>ROUND(+'Acute Care'!E155,2)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Care'!G56,0)</f>
        <v>27849372</v>
      </c>
      <c r="E61" s="13">
        <f>ROUND(+'Acute Care'!E56,2)</f>
        <v>486.89</v>
      </c>
      <c r="F61" s="13">
        <f t="shared" si="0"/>
        <v>57198.49</v>
      </c>
      <c r="G61" s="9">
        <f>ROUND(+'Acute Care'!G156,0)</f>
        <v>28359078</v>
      </c>
      <c r="H61" s="13">
        <f>ROUND(+'Acute Care'!E156,2)</f>
        <v>403.36</v>
      </c>
      <c r="I61" s="13">
        <f t="shared" si="1"/>
        <v>70307.12</v>
      </c>
      <c r="J61" s="13"/>
      <c r="K61" s="21">
        <f t="shared" si="2"/>
        <v>0.22919999999999999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Care'!G57,0)</f>
        <v>16296390</v>
      </c>
      <c r="E62" s="13">
        <f>ROUND(+'Acute Care'!E57,2)</f>
        <v>255.93</v>
      </c>
      <c r="F62" s="13">
        <f t="shared" si="0"/>
        <v>63675.18</v>
      </c>
      <c r="G62" s="9">
        <f>ROUND(+'Acute Care'!G157,0)</f>
        <v>17133863</v>
      </c>
      <c r="H62" s="13">
        <f>ROUND(+'Acute Care'!E157,2)</f>
        <v>235.83</v>
      </c>
      <c r="I62" s="13">
        <f t="shared" si="1"/>
        <v>72653.45</v>
      </c>
      <c r="J62" s="13"/>
      <c r="K62" s="21">
        <f t="shared" si="2"/>
        <v>0.14099999999999999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Care'!G58,0)</f>
        <v>1807165</v>
      </c>
      <c r="E63" s="13">
        <f>ROUND(+'Acute Care'!E58,2)</f>
        <v>33.590000000000003</v>
      </c>
      <c r="F63" s="13">
        <f t="shared" si="0"/>
        <v>53800.68</v>
      </c>
      <c r="G63" s="9">
        <f>ROUND(+'Acute Care'!G158,0)</f>
        <v>1848404</v>
      </c>
      <c r="H63" s="13">
        <f>ROUND(+'Acute Care'!E158,2)</f>
        <v>31.35</v>
      </c>
      <c r="I63" s="13">
        <f t="shared" si="1"/>
        <v>58960.26</v>
      </c>
      <c r="J63" s="13"/>
      <c r="K63" s="21">
        <f t="shared" si="2"/>
        <v>9.5899999999999999E-2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Care'!G59,0)</f>
        <v>2857727</v>
      </c>
      <c r="E64" s="13">
        <f>ROUND(+'Acute Care'!E59,2)</f>
        <v>49.8</v>
      </c>
      <c r="F64" s="13">
        <f t="shared" si="0"/>
        <v>57384.08</v>
      </c>
      <c r="G64" s="9">
        <f>ROUND(+'Acute Care'!G159,0)</f>
        <v>5918362</v>
      </c>
      <c r="H64" s="13">
        <f>ROUND(+'Acute Care'!E159,2)</f>
        <v>97.3</v>
      </c>
      <c r="I64" s="13">
        <f t="shared" si="1"/>
        <v>60825.919999999998</v>
      </c>
      <c r="J64" s="13"/>
      <c r="K64" s="21">
        <f t="shared" si="2"/>
        <v>0.06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Care'!G60,0)</f>
        <v>1202891</v>
      </c>
      <c r="E65" s="13">
        <f>ROUND(+'Acute Care'!E60,2)</f>
        <v>10.77</v>
      </c>
      <c r="F65" s="13">
        <f t="shared" si="0"/>
        <v>111689.04</v>
      </c>
      <c r="G65" s="9">
        <f>ROUND(+'Acute Care'!G160,0)</f>
        <v>2152792</v>
      </c>
      <c r="H65" s="13">
        <f>ROUND(+'Acute Care'!E160,2)</f>
        <v>32.97</v>
      </c>
      <c r="I65" s="13">
        <f t="shared" si="1"/>
        <v>65295.48</v>
      </c>
      <c r="J65" s="13"/>
      <c r="K65" s="21">
        <f t="shared" si="2"/>
        <v>-0.41539999999999999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Care'!G61,0)</f>
        <v>4163579</v>
      </c>
      <c r="E66" s="13">
        <f>ROUND(+'Acute Care'!E61,2)</f>
        <v>53.67</v>
      </c>
      <c r="F66" s="13">
        <f t="shared" si="0"/>
        <v>77577.399999999994</v>
      </c>
      <c r="G66" s="9">
        <f>ROUND(+'Acute Care'!G161,0)</f>
        <v>4131528</v>
      </c>
      <c r="H66" s="13">
        <f>ROUND(+'Acute Care'!E161,2)</f>
        <v>51.24</v>
      </c>
      <c r="I66" s="13">
        <f t="shared" si="1"/>
        <v>80630.91</v>
      </c>
      <c r="J66" s="13"/>
      <c r="K66" s="21">
        <f t="shared" si="2"/>
        <v>3.9399999999999998E-2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Care'!G62,0)</f>
        <v>1887930</v>
      </c>
      <c r="E67" s="13">
        <f>ROUND(+'Acute Care'!E62,2)</f>
        <v>34.549999999999997</v>
      </c>
      <c r="F67" s="13">
        <f t="shared" si="0"/>
        <v>54643.42</v>
      </c>
      <c r="G67" s="9">
        <f>ROUND(+'Acute Care'!G162,0)</f>
        <v>2455221</v>
      </c>
      <c r="H67" s="13">
        <f>ROUND(+'Acute Care'!E162,2)</f>
        <v>34.89</v>
      </c>
      <c r="I67" s="13">
        <f t="shared" si="1"/>
        <v>70370.34</v>
      </c>
      <c r="J67" s="13"/>
      <c r="K67" s="21">
        <f t="shared" si="2"/>
        <v>0.2878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Care'!G63,0)</f>
        <v>30168020</v>
      </c>
      <c r="E68" s="13">
        <f>ROUND(+'Acute Care'!E63,2)</f>
        <v>405.12</v>
      </c>
      <c r="F68" s="13">
        <f t="shared" si="0"/>
        <v>74466.87</v>
      </c>
      <c r="G68" s="9">
        <f>ROUND(+'Acute Care'!G163,0)</f>
        <v>25010104</v>
      </c>
      <c r="H68" s="13">
        <f>ROUND(+'Acute Care'!E163,2)</f>
        <v>255.95</v>
      </c>
      <c r="I68" s="13">
        <f t="shared" si="1"/>
        <v>97714.8</v>
      </c>
      <c r="J68" s="13"/>
      <c r="K68" s="21">
        <f t="shared" si="2"/>
        <v>0.31219999999999998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Care'!G64,0)</f>
        <v>2825118</v>
      </c>
      <c r="E69" s="13">
        <f>ROUND(+'Acute Care'!E64,2)</f>
        <v>41.07</v>
      </c>
      <c r="F69" s="13">
        <f t="shared" si="0"/>
        <v>68787.87</v>
      </c>
      <c r="G69" s="9">
        <f>ROUND(+'Acute Care'!G164,0)</f>
        <v>0</v>
      </c>
      <c r="H69" s="13">
        <f>ROUND(+'Acute Care'!E164,2)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Care'!G65,0)</f>
        <v>0</v>
      </c>
      <c r="E70" s="13">
        <f>ROUND(+'Acute Care'!E65,2)</f>
        <v>0</v>
      </c>
      <c r="F70" s="13" t="str">
        <f t="shared" si="0"/>
        <v/>
      </c>
      <c r="G70" s="9">
        <f>ROUND(+'Acute Care'!G165,0)</f>
        <v>0</v>
      </c>
      <c r="H70" s="13">
        <f>ROUND(+'Acute Care'!E165,2)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Care'!G66,0)</f>
        <v>203998</v>
      </c>
      <c r="E71" s="13">
        <f>ROUND(+'Acute Care'!E66,2)</f>
        <v>4.08</v>
      </c>
      <c r="F71" s="13">
        <f t="shared" si="0"/>
        <v>49999.51</v>
      </c>
      <c r="G71" s="9">
        <f>ROUND(+'Acute Care'!G166,0)</f>
        <v>199944</v>
      </c>
      <c r="H71" s="13">
        <f>ROUND(+'Acute Care'!E166,2)</f>
        <v>2.4</v>
      </c>
      <c r="I71" s="13">
        <f t="shared" si="1"/>
        <v>83310</v>
      </c>
      <c r="J71" s="13"/>
      <c r="K71" s="21">
        <f t="shared" si="2"/>
        <v>0.66620000000000001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Care'!G67,0)</f>
        <v>15822099</v>
      </c>
      <c r="E72" s="13">
        <f>ROUND(+'Acute Care'!E67,2)</f>
        <v>213</v>
      </c>
      <c r="F72" s="13">
        <f t="shared" si="0"/>
        <v>74282.149999999994</v>
      </c>
      <c r="G72" s="9">
        <f>ROUND(+'Acute Care'!G167,0)</f>
        <v>21744903</v>
      </c>
      <c r="H72" s="13">
        <f>ROUND(+'Acute Care'!E167,2)</f>
        <v>283</v>
      </c>
      <c r="I72" s="13">
        <f t="shared" si="1"/>
        <v>76837.11</v>
      </c>
      <c r="J72" s="13"/>
      <c r="K72" s="21">
        <f t="shared" si="2"/>
        <v>3.44E-2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Care'!G68,0)</f>
        <v>7765903</v>
      </c>
      <c r="E73" s="13">
        <f>ROUND(+'Acute Care'!E68,2)</f>
        <v>131.81</v>
      </c>
      <c r="F73" s="13">
        <f t="shared" si="0"/>
        <v>58917.4</v>
      </c>
      <c r="G73" s="9">
        <f>ROUND(+'Acute Care'!G168,0)</f>
        <v>16526310</v>
      </c>
      <c r="H73" s="13">
        <f>ROUND(+'Acute Care'!E168,2)</f>
        <v>242.99</v>
      </c>
      <c r="I73" s="13">
        <f t="shared" si="1"/>
        <v>68012.31</v>
      </c>
      <c r="J73" s="13"/>
      <c r="K73" s="21">
        <f t="shared" si="2"/>
        <v>0.15440000000000001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Care'!G69,0)</f>
        <v>40106319</v>
      </c>
      <c r="E74" s="13">
        <f>ROUND(+'Acute Care'!E69,2)</f>
        <v>643</v>
      </c>
      <c r="F74" s="13">
        <f t="shared" si="0"/>
        <v>62373.75</v>
      </c>
      <c r="G74" s="9">
        <f>ROUND(+'Acute Care'!G169,0)</f>
        <v>45774535</v>
      </c>
      <c r="H74" s="13">
        <f>ROUND(+'Acute Care'!E169,2)</f>
        <v>574.55999999999995</v>
      </c>
      <c r="I74" s="13">
        <f t="shared" si="1"/>
        <v>79668.850000000006</v>
      </c>
      <c r="J74" s="13"/>
      <c r="K74" s="21">
        <f t="shared" si="2"/>
        <v>0.27729999999999999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Care'!G70,0)</f>
        <v>14819713</v>
      </c>
      <c r="E75" s="13">
        <f>ROUND(+'Acute Care'!E70,2)</f>
        <v>222.84</v>
      </c>
      <c r="F75" s="13">
        <f t="shared" ref="F75:F107" si="3">IF(D75=0,"",IF(E75=0,"",ROUND(D75/E75,2)))</f>
        <v>66503.83</v>
      </c>
      <c r="G75" s="9">
        <f>ROUND(+'Acute Care'!G170,0)</f>
        <v>11444324</v>
      </c>
      <c r="H75" s="13">
        <f>ROUND(+'Acute Care'!E170,2)</f>
        <v>163.68</v>
      </c>
      <c r="I75" s="13">
        <f t="shared" ref="I75:I107" si="4">IF(G75=0,"",IF(H75=0,"",ROUND(G75/H75,2)))</f>
        <v>69918.89</v>
      </c>
      <c r="J75" s="13"/>
      <c r="K75" s="21">
        <f t="shared" ref="K75:K107" si="5">IF(D75=0,"",IF(E75=0,"",IF(G75=0,"",IF(H75=0,"",ROUND(I75/F75-1,4)))))</f>
        <v>5.1400000000000001E-2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Care'!G71,0)</f>
        <v>826759</v>
      </c>
      <c r="E76" s="13">
        <f>ROUND(+'Acute Care'!E71,2)</f>
        <v>15.03</v>
      </c>
      <c r="F76" s="13">
        <f t="shared" si="3"/>
        <v>55007.25</v>
      </c>
      <c r="G76" s="9">
        <f>ROUND(+'Acute Care'!G171,0)</f>
        <v>683660</v>
      </c>
      <c r="H76" s="13">
        <f>ROUND(+'Acute Care'!E171,2)</f>
        <v>11.77</v>
      </c>
      <c r="I76" s="13">
        <f t="shared" si="4"/>
        <v>58084.959999999999</v>
      </c>
      <c r="J76" s="13"/>
      <c r="K76" s="21">
        <f t="shared" si="5"/>
        <v>5.6000000000000001E-2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Care'!G72,0)</f>
        <v>660168</v>
      </c>
      <c r="E77" s="13">
        <f>ROUND(+'Acute Care'!E72,2)</f>
        <v>15.23</v>
      </c>
      <c r="F77" s="13">
        <f t="shared" si="3"/>
        <v>43346.55</v>
      </c>
      <c r="G77" s="9">
        <f>ROUND(+'Acute Care'!G172,0)</f>
        <v>0</v>
      </c>
      <c r="H77" s="13">
        <f>ROUND(+'Acute Care'!E172,2)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Care'!G73,0)</f>
        <v>7597363</v>
      </c>
      <c r="E78" s="13">
        <f>ROUND(+'Acute Care'!E73,2)</f>
        <v>114.98</v>
      </c>
      <c r="F78" s="13">
        <f t="shared" si="3"/>
        <v>66075.520000000004</v>
      </c>
      <c r="G78" s="9">
        <f>ROUND(+'Acute Care'!G173,0)</f>
        <v>10905622</v>
      </c>
      <c r="H78" s="13">
        <f>ROUND(+'Acute Care'!E173,2)</f>
        <v>150.05000000000001</v>
      </c>
      <c r="I78" s="13">
        <f t="shared" si="4"/>
        <v>72679.92</v>
      </c>
      <c r="J78" s="13"/>
      <c r="K78" s="21">
        <f t="shared" si="5"/>
        <v>0.1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Care'!G74,0)</f>
        <v>3951677</v>
      </c>
      <c r="E79" s="13">
        <f>ROUND(+'Acute Care'!E74,2)</f>
        <v>112.78</v>
      </c>
      <c r="F79" s="13">
        <f t="shared" si="3"/>
        <v>35038.81</v>
      </c>
      <c r="G79" s="9">
        <f>ROUND(+'Acute Care'!G174,0)</f>
        <v>25531258</v>
      </c>
      <c r="H79" s="13">
        <f>ROUND(+'Acute Care'!E174,2)</f>
        <v>362.52</v>
      </c>
      <c r="I79" s="13">
        <f t="shared" si="4"/>
        <v>70427.17</v>
      </c>
      <c r="J79" s="13"/>
      <c r="K79" s="21">
        <f t="shared" si="5"/>
        <v>1.01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Care'!G75,0)</f>
        <v>22419994</v>
      </c>
      <c r="E80" s="13">
        <f>ROUND(+'Acute Care'!E75,2)</f>
        <v>364.61</v>
      </c>
      <c r="F80" s="13">
        <f t="shared" si="3"/>
        <v>61490.34</v>
      </c>
      <c r="G80" s="9">
        <f>ROUND(+'Acute Care'!G175,0)</f>
        <v>2244675</v>
      </c>
      <c r="H80" s="13">
        <f>ROUND(+'Acute Care'!E175,2)</f>
        <v>27.47</v>
      </c>
      <c r="I80" s="13">
        <f t="shared" si="4"/>
        <v>81713.69</v>
      </c>
      <c r="J80" s="13"/>
      <c r="K80" s="21">
        <f t="shared" si="5"/>
        <v>0.32890000000000003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Care'!G76,0)</f>
        <v>1642149</v>
      </c>
      <c r="E81" s="13">
        <f>ROUND(+'Acute Care'!E76,2)</f>
        <v>21.7</v>
      </c>
      <c r="F81" s="13">
        <f t="shared" si="3"/>
        <v>75675.070000000007</v>
      </c>
      <c r="G81" s="9">
        <f>ROUND(+'Acute Care'!G176,0)</f>
        <v>2005423</v>
      </c>
      <c r="H81" s="13">
        <f>ROUND(+'Acute Care'!E176,2)</f>
        <v>31.24</v>
      </c>
      <c r="I81" s="13">
        <f t="shared" si="4"/>
        <v>64194.080000000002</v>
      </c>
      <c r="J81" s="13"/>
      <c r="K81" s="21">
        <f t="shared" si="5"/>
        <v>-0.1517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Care'!G77,0)</f>
        <v>1408513</v>
      </c>
      <c r="E82" s="13">
        <f>ROUND(+'Acute Care'!E77,2)</f>
        <v>21.84</v>
      </c>
      <c r="F82" s="13">
        <f t="shared" si="3"/>
        <v>64492.35</v>
      </c>
      <c r="G82" s="9">
        <f>ROUND(+'Acute Care'!G177,0)</f>
        <v>7185510</v>
      </c>
      <c r="H82" s="13">
        <f>ROUND(+'Acute Care'!E177,2)</f>
        <v>92.37</v>
      </c>
      <c r="I82" s="13">
        <f t="shared" si="4"/>
        <v>77790.52</v>
      </c>
      <c r="J82" s="13"/>
      <c r="K82" s="21">
        <f t="shared" si="5"/>
        <v>0.20619999999999999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Care'!G78,0)</f>
        <v>6731906</v>
      </c>
      <c r="E83" s="13">
        <f>ROUND(+'Acute Care'!E78,2)</f>
        <v>101.43</v>
      </c>
      <c r="F83" s="13">
        <f t="shared" si="3"/>
        <v>66369.97</v>
      </c>
      <c r="G83" s="9">
        <f>ROUND(+'Acute Care'!G178,0)</f>
        <v>10107257</v>
      </c>
      <c r="H83" s="13">
        <f>ROUND(+'Acute Care'!E178,2)</f>
        <v>138.38999999999999</v>
      </c>
      <c r="I83" s="13">
        <f t="shared" si="4"/>
        <v>73034.59</v>
      </c>
      <c r="J83" s="13"/>
      <c r="K83" s="21">
        <f t="shared" si="5"/>
        <v>0.1004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Care'!G79,0)</f>
        <v>16621267</v>
      </c>
      <c r="E84" s="13">
        <f>ROUND(+'Acute Care'!E79,2)</f>
        <v>246.83</v>
      </c>
      <c r="F84" s="13">
        <f t="shared" si="3"/>
        <v>67338.929999999993</v>
      </c>
      <c r="G84" s="9">
        <f>ROUND(+'Acute Care'!G179,0)</f>
        <v>6272878</v>
      </c>
      <c r="H84" s="13">
        <f>ROUND(+'Acute Care'!E179,2)</f>
        <v>92.32</v>
      </c>
      <c r="I84" s="13">
        <f t="shared" si="4"/>
        <v>67947.12</v>
      </c>
      <c r="J84" s="13"/>
      <c r="K84" s="21">
        <f t="shared" si="5"/>
        <v>8.9999999999999993E-3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Care'!G80,0)</f>
        <v>140137</v>
      </c>
      <c r="E85" s="13">
        <f>ROUND(+'Acute Care'!E80,2)</f>
        <v>2.25</v>
      </c>
      <c r="F85" s="13">
        <f t="shared" si="3"/>
        <v>62283.11</v>
      </c>
      <c r="G85" s="9">
        <f>ROUND(+'Acute Care'!G180,0)</f>
        <v>5336803</v>
      </c>
      <c r="H85" s="13">
        <f>ROUND(+'Acute Care'!E180,2)</f>
        <v>67.709999999999994</v>
      </c>
      <c r="I85" s="13">
        <f t="shared" si="4"/>
        <v>78818.53</v>
      </c>
      <c r="J85" s="13"/>
      <c r="K85" s="21">
        <f t="shared" si="5"/>
        <v>0.26550000000000001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Care'!G81,0)</f>
        <v>3334694</v>
      </c>
      <c r="E86" s="13">
        <f>ROUND(+'Acute Care'!E81,2)</f>
        <v>71.099999999999994</v>
      </c>
      <c r="F86" s="13">
        <f t="shared" si="3"/>
        <v>46901.46</v>
      </c>
      <c r="G86" s="9">
        <f>ROUND(+'Acute Care'!G181,0)</f>
        <v>868286</v>
      </c>
      <c r="H86" s="13">
        <f>ROUND(+'Acute Care'!E181,2)</f>
        <v>14</v>
      </c>
      <c r="I86" s="13">
        <f t="shared" si="4"/>
        <v>62020.43</v>
      </c>
      <c r="J86" s="13"/>
      <c r="K86" s="21">
        <f t="shared" si="5"/>
        <v>0.32240000000000002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Care'!G82,0)</f>
        <v>6666202</v>
      </c>
      <c r="E87" s="13">
        <f>ROUND(+'Acute Care'!E82,2)</f>
        <v>96.78</v>
      </c>
      <c r="F87" s="13">
        <f t="shared" si="3"/>
        <v>68879.95</v>
      </c>
      <c r="G87" s="9">
        <f>ROUND(+'Acute Care'!G182,0)</f>
        <v>8865014</v>
      </c>
      <c r="H87" s="13">
        <f>ROUND(+'Acute Care'!E182,2)</f>
        <v>107</v>
      </c>
      <c r="I87" s="13">
        <f t="shared" si="4"/>
        <v>82850.600000000006</v>
      </c>
      <c r="J87" s="13"/>
      <c r="K87" s="21">
        <f t="shared" si="5"/>
        <v>0.20280000000000001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Care'!G83,0)</f>
        <v>72781</v>
      </c>
      <c r="E88" s="13">
        <f>ROUND(+'Acute Care'!E83,2)</f>
        <v>1.43</v>
      </c>
      <c r="F88" s="13">
        <f t="shared" si="3"/>
        <v>50895.8</v>
      </c>
      <c r="G88" s="9">
        <f>ROUND(+'Acute Care'!G183,0)</f>
        <v>2433934</v>
      </c>
      <c r="H88" s="13">
        <f>ROUND(+'Acute Care'!E183,2)</f>
        <v>36.15</v>
      </c>
      <c r="I88" s="13">
        <f t="shared" si="4"/>
        <v>67328.740000000005</v>
      </c>
      <c r="J88" s="13"/>
      <c r="K88" s="21">
        <f t="shared" si="5"/>
        <v>0.32290000000000002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Care'!G84,0)</f>
        <v>4003126</v>
      </c>
      <c r="E89" s="13">
        <f>ROUND(+'Acute Care'!E84,2)</f>
        <v>73.97</v>
      </c>
      <c r="F89" s="13">
        <f t="shared" si="3"/>
        <v>54118.239999999998</v>
      </c>
      <c r="G89" s="9">
        <f>ROUND(+'Acute Care'!G184,0)</f>
        <v>1183467</v>
      </c>
      <c r="H89" s="13">
        <f>ROUND(+'Acute Care'!E184,2)</f>
        <v>18.989999999999998</v>
      </c>
      <c r="I89" s="13">
        <f t="shared" si="4"/>
        <v>62320.54</v>
      </c>
      <c r="J89" s="13"/>
      <c r="K89" s="21">
        <f t="shared" si="5"/>
        <v>0.15160000000000001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Care'!G85,0)</f>
        <v>2011893</v>
      </c>
      <c r="E90" s="13">
        <f>ROUND(+'Acute Care'!E85,2)</f>
        <v>34.11</v>
      </c>
      <c r="F90" s="13">
        <f t="shared" si="3"/>
        <v>58982.5</v>
      </c>
      <c r="G90" s="9">
        <f>ROUND(+'Acute Care'!G185,0)</f>
        <v>232089</v>
      </c>
      <c r="H90" s="13">
        <f>ROUND(+'Acute Care'!E185,2)</f>
        <v>4.49</v>
      </c>
      <c r="I90" s="13">
        <f t="shared" si="4"/>
        <v>51690.2</v>
      </c>
      <c r="J90" s="13"/>
      <c r="K90" s="21">
        <f t="shared" si="5"/>
        <v>-0.1236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Care'!G86,0)</f>
        <v>1317023</v>
      </c>
      <c r="E91" s="13">
        <f>ROUND(+'Acute Care'!E86,2)</f>
        <v>17.489999999999998</v>
      </c>
      <c r="F91" s="13">
        <f t="shared" si="3"/>
        <v>75301.490000000005</v>
      </c>
      <c r="G91" s="9">
        <f>ROUND(+'Acute Care'!G186,0)</f>
        <v>2833745</v>
      </c>
      <c r="H91" s="13">
        <f>ROUND(+'Acute Care'!E186,2)</f>
        <v>39.340000000000003</v>
      </c>
      <c r="I91" s="13">
        <f t="shared" si="4"/>
        <v>72032.160000000003</v>
      </c>
      <c r="J91" s="13"/>
      <c r="K91" s="21">
        <f t="shared" si="5"/>
        <v>-4.3400000000000001E-2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Care'!G87,0)</f>
        <v>1328588</v>
      </c>
      <c r="E92" s="13">
        <f>ROUND(+'Acute Care'!E87,2)</f>
        <v>27.6</v>
      </c>
      <c r="F92" s="13">
        <f t="shared" si="3"/>
        <v>48137.25</v>
      </c>
      <c r="G92" s="9">
        <f>ROUND(+'Acute Care'!G187,0)</f>
        <v>0</v>
      </c>
      <c r="H92" s="13">
        <f>ROUND(+'Acute Care'!E187,2)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Care'!G88,0)</f>
        <v>2222915</v>
      </c>
      <c r="E93" s="13">
        <f>ROUND(+'Acute Care'!E88,2)</f>
        <v>32.020000000000003</v>
      </c>
      <c r="F93" s="13">
        <f t="shared" si="3"/>
        <v>69422.7</v>
      </c>
      <c r="G93" s="9">
        <f>ROUND(+'Acute Care'!G188,0)</f>
        <v>899836</v>
      </c>
      <c r="H93" s="13">
        <f>ROUND(+'Acute Care'!E188,2)</f>
        <v>13.7</v>
      </c>
      <c r="I93" s="13">
        <f t="shared" si="4"/>
        <v>65681.460000000006</v>
      </c>
      <c r="J93" s="13"/>
      <c r="K93" s="21">
        <f t="shared" si="5"/>
        <v>-5.3900000000000003E-2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Care'!G89,0)</f>
        <v>2273871</v>
      </c>
      <c r="E94" s="13">
        <f>ROUND(+'Acute Care'!E89,2)</f>
        <v>35.28</v>
      </c>
      <c r="F94" s="13">
        <f t="shared" si="3"/>
        <v>64452.13</v>
      </c>
      <c r="G94" s="9">
        <f>ROUND(+'Acute Care'!G189,0)</f>
        <v>11689852</v>
      </c>
      <c r="H94" s="13">
        <f>ROUND(+'Acute Care'!E189,2)</f>
        <v>160.35</v>
      </c>
      <c r="I94" s="13">
        <f t="shared" si="4"/>
        <v>72902.100000000006</v>
      </c>
      <c r="J94" s="13"/>
      <c r="K94" s="21">
        <f t="shared" si="5"/>
        <v>0.13109999999999999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Care'!G90,0)</f>
        <v>1068552</v>
      </c>
      <c r="E95" s="13">
        <f>ROUND(+'Acute Care'!E90,2)</f>
        <v>20.2</v>
      </c>
      <c r="F95" s="13">
        <f t="shared" si="3"/>
        <v>52898.61</v>
      </c>
      <c r="G95" s="9">
        <f>ROUND(+'Acute Care'!G190,0)</f>
        <v>4516883</v>
      </c>
      <c r="H95" s="13">
        <f>ROUND(+'Acute Care'!E190,2)</f>
        <v>51.04</v>
      </c>
      <c r="I95" s="13">
        <f t="shared" si="4"/>
        <v>88496.92</v>
      </c>
      <c r="J95" s="13"/>
      <c r="K95" s="21">
        <f t="shared" si="5"/>
        <v>0.67300000000000004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Care'!G91,0)</f>
        <v>8672278</v>
      </c>
      <c r="E96" s="13">
        <f>ROUND(+'Acute Care'!E91,2)</f>
        <v>124.05</v>
      </c>
      <c r="F96" s="13">
        <f t="shared" si="3"/>
        <v>69909.539999999994</v>
      </c>
      <c r="G96" s="9">
        <f>ROUND(+'Acute Care'!G191,0)</f>
        <v>0</v>
      </c>
      <c r="H96" s="13">
        <f>ROUND(+'Acute Care'!E191,2)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Care'!G92,0)</f>
        <v>5647105</v>
      </c>
      <c r="E97" s="13">
        <f>ROUND(+'Acute Care'!E92,2)</f>
        <v>69.95</v>
      </c>
      <c r="F97" s="13">
        <f t="shared" si="3"/>
        <v>80730.59</v>
      </c>
      <c r="G97" s="9">
        <f>ROUND(+'Acute Care'!G192,0)</f>
        <v>2202213</v>
      </c>
      <c r="H97" s="13">
        <f>ROUND(+'Acute Care'!E192,2)</f>
        <v>30.8</v>
      </c>
      <c r="I97" s="13">
        <f t="shared" si="4"/>
        <v>71500.42</v>
      </c>
      <c r="J97" s="13"/>
      <c r="K97" s="21">
        <f t="shared" si="5"/>
        <v>-0.1143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Care'!G93,0)</f>
        <v>0</v>
      </c>
      <c r="E98" s="13">
        <f>ROUND(+'Acute Care'!E93,2)</f>
        <v>0</v>
      </c>
      <c r="F98" s="13" t="str">
        <f t="shared" si="3"/>
        <v/>
      </c>
      <c r="G98" s="9">
        <f>ROUND(+'Acute Care'!G193,0)</f>
        <v>1660840</v>
      </c>
      <c r="H98" s="13">
        <f>ROUND(+'Acute Care'!E193,2)</f>
        <v>19.95</v>
      </c>
      <c r="I98" s="13">
        <f t="shared" si="4"/>
        <v>83250.13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Care'!G94,0)</f>
        <v>1637092</v>
      </c>
      <c r="E99" s="13">
        <f>ROUND(+'Acute Care'!E94,2)</f>
        <v>29.06</v>
      </c>
      <c r="F99" s="13">
        <f t="shared" si="3"/>
        <v>56334.89</v>
      </c>
      <c r="G99" s="9">
        <f>ROUND(+'Acute Care'!G194,0)</f>
        <v>12337604</v>
      </c>
      <c r="H99" s="13">
        <f>ROUND(+'Acute Care'!E194,2)</f>
        <v>157.59</v>
      </c>
      <c r="I99" s="13">
        <f t="shared" si="4"/>
        <v>78289.259999999995</v>
      </c>
      <c r="J99" s="13"/>
      <c r="K99" s="21">
        <f t="shared" si="5"/>
        <v>0.38969999999999999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Care'!G95,0)</f>
        <v>2313176</v>
      </c>
      <c r="E100" s="13">
        <f>ROUND(+'Acute Care'!E95,2)</f>
        <v>35.79</v>
      </c>
      <c r="F100" s="13">
        <f t="shared" si="3"/>
        <v>64631.91</v>
      </c>
      <c r="G100" s="9">
        <f>ROUND(+'Acute Care'!G195,0)</f>
        <v>12321885</v>
      </c>
      <c r="H100" s="13">
        <f>ROUND(+'Acute Care'!E195,2)</f>
        <v>107.62</v>
      </c>
      <c r="I100" s="13">
        <f t="shared" si="4"/>
        <v>114494.38</v>
      </c>
      <c r="J100" s="13"/>
      <c r="K100" s="21">
        <f t="shared" si="5"/>
        <v>0.77149999999999996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Care'!G96,0)</f>
        <v>8411118</v>
      </c>
      <c r="E101" s="13">
        <f>ROUND(+'Acute Care'!E96,2)</f>
        <v>185.57</v>
      </c>
      <c r="F101" s="13">
        <f t="shared" si="3"/>
        <v>45325.85</v>
      </c>
      <c r="G101" s="9">
        <f>ROUND(+'Acute Care'!G196,0)</f>
        <v>8342245</v>
      </c>
      <c r="H101" s="13">
        <f>ROUND(+'Acute Care'!E196,2)</f>
        <v>120.36</v>
      </c>
      <c r="I101" s="13">
        <f t="shared" si="4"/>
        <v>69310.78</v>
      </c>
      <c r="J101" s="13"/>
      <c r="K101" s="21">
        <f t="shared" si="5"/>
        <v>0.5292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Care'!G97,0)</f>
        <v>9139303</v>
      </c>
      <c r="E102" s="13">
        <f>ROUND(+'Acute Care'!E97,2)</f>
        <v>93.43</v>
      </c>
      <c r="F102" s="13">
        <f t="shared" si="3"/>
        <v>97819.79</v>
      </c>
      <c r="G102" s="9">
        <f>ROUND(+'Acute Care'!G197,0)</f>
        <v>3103057</v>
      </c>
      <c r="H102" s="13">
        <f>ROUND(+'Acute Care'!E197,2)</f>
        <v>52</v>
      </c>
      <c r="I102" s="13">
        <f t="shared" si="4"/>
        <v>59674.17</v>
      </c>
      <c r="J102" s="13"/>
      <c r="K102" s="21">
        <f t="shared" si="5"/>
        <v>-0.39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Care'!G98,0)</f>
        <v>0</v>
      </c>
      <c r="E103" s="13">
        <f>ROUND(+'Acute Care'!E98,2)</f>
        <v>0</v>
      </c>
      <c r="F103" s="13" t="str">
        <f t="shared" si="3"/>
        <v/>
      </c>
      <c r="G103" s="9">
        <f>ROUND(+'Acute Care'!G198,0)</f>
        <v>30395</v>
      </c>
      <c r="H103" s="13">
        <f>ROUND(+'Acute Care'!E198,2)</f>
        <v>1.04</v>
      </c>
      <c r="I103" s="13">
        <f t="shared" si="4"/>
        <v>29225.96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Care'!G99,0)</f>
        <v>0</v>
      </c>
      <c r="E104" s="13">
        <f>ROUND(+'Acute Care'!E99,2)</f>
        <v>0</v>
      </c>
      <c r="F104" s="13" t="str">
        <f t="shared" si="3"/>
        <v/>
      </c>
      <c r="G104" s="9">
        <f>ROUND(+'Acute Care'!G199,0)</f>
        <v>0</v>
      </c>
      <c r="H104" s="13">
        <f>ROUND(+'Acute Care'!E199,2)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Care'!G100,0)</f>
        <v>0</v>
      </c>
      <c r="E105" s="13">
        <f>ROUND(+'Acute Care'!E100,2)</f>
        <v>0</v>
      </c>
      <c r="F105" s="13" t="str">
        <f t="shared" si="3"/>
        <v/>
      </c>
      <c r="G105" s="9">
        <f>ROUND(+'Acute Care'!G200,0)</f>
        <v>0</v>
      </c>
      <c r="H105" s="13">
        <f>ROUND(+'Acute Care'!E200,2)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Care'!G101,0)</f>
        <v>0</v>
      </c>
      <c r="E106" s="13">
        <f>ROUND(+'Acute Care'!E101,2)</f>
        <v>0</v>
      </c>
      <c r="F106" s="13" t="str">
        <f t="shared" si="3"/>
        <v/>
      </c>
      <c r="G106" s="9">
        <f>ROUND(+'Acute Care'!G201,0)</f>
        <v>0</v>
      </c>
      <c r="H106" s="13">
        <f>ROUND(+'Acute Care'!E201,2)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Care'!G102,0)</f>
        <v>0</v>
      </c>
      <c r="E107" s="13">
        <f>ROUND(+'Acute Care'!E102,2)</f>
        <v>0</v>
      </c>
      <c r="F107" s="13" t="str">
        <f t="shared" si="3"/>
        <v/>
      </c>
      <c r="G107" s="9">
        <f>ROUND(+'Acute Care'!G202,0)</f>
        <v>0</v>
      </c>
      <c r="H107" s="13">
        <f>ROUND(+'Acute Care'!E202,2)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81</v>
      </c>
      <c r="F3" s="1"/>
      <c r="K3" s="19">
        <v>81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1" t="s">
        <v>13</v>
      </c>
      <c r="E8" s="6"/>
      <c r="F8" s="1" t="s">
        <v>4</v>
      </c>
      <c r="G8" s="1" t="s">
        <v>13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14</v>
      </c>
      <c r="E9" s="1" t="s">
        <v>29</v>
      </c>
      <c r="F9" s="1" t="s">
        <v>30</v>
      </c>
      <c r="G9" s="1" t="s">
        <v>14</v>
      </c>
      <c r="H9" s="1" t="s">
        <v>29</v>
      </c>
      <c r="I9" s="1" t="s">
        <v>30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Care'!H5,0)</f>
        <v>11406610</v>
      </c>
      <c r="E10" s="13">
        <f>ROUND(+'Acute Care'!E5,2)</f>
        <v>493</v>
      </c>
      <c r="F10" s="13">
        <f>IF(D10=0,"",IF(E10=0,"",ROUND(D10/E10,2)))</f>
        <v>23137.14</v>
      </c>
      <c r="G10" s="9">
        <f>ROUND(+'Acute Care'!H105,0)</f>
        <v>9188510</v>
      </c>
      <c r="H10" s="13">
        <f>ROUND(+'Acute Care'!E105,2)</f>
        <v>445.15</v>
      </c>
      <c r="I10" s="13">
        <f>IF(G10=0,"",IF(H10=0,"",ROUND(G10/H10,2)))</f>
        <v>20641.38</v>
      </c>
      <c r="J10" s="13"/>
      <c r="K10" s="21">
        <f>IF(D10=0,"",IF(E10=0,"",IF(G10=0,"",IF(H10=0,"",ROUND(I10/F10-1,4)))))</f>
        <v>-0.1079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Care'!H6,0)</f>
        <v>4432536</v>
      </c>
      <c r="E11" s="13">
        <f>ROUND(+'Acute Care'!E6,2)</f>
        <v>197</v>
      </c>
      <c r="F11" s="13">
        <f t="shared" ref="F11:F74" si="0">IF(D11=0,"",IF(E11=0,"",ROUND(D11/E11,2)))</f>
        <v>22500.18</v>
      </c>
      <c r="G11" s="9">
        <f>ROUND(+'Acute Care'!H106,0)</f>
        <v>1557014</v>
      </c>
      <c r="H11" s="13">
        <f>ROUND(+'Acute Care'!E106,2)</f>
        <v>122.81</v>
      </c>
      <c r="I11" s="13">
        <f t="shared" ref="I11:I74" si="1">IF(G11=0,"",IF(H11=0,"",ROUND(G11/H11,2)))</f>
        <v>12678.23</v>
      </c>
      <c r="J11" s="13"/>
      <c r="K11" s="21">
        <f t="shared" ref="K11:K74" si="2">IF(D11=0,"",IF(E11=0,"",IF(G11=0,"",IF(H11=0,"",ROUND(I11/F11-1,4)))))</f>
        <v>-0.4365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Care'!H7,0)</f>
        <v>243339</v>
      </c>
      <c r="E12" s="13">
        <f>ROUND(+'Acute Care'!E7,2)</f>
        <v>20.86</v>
      </c>
      <c r="F12" s="13">
        <f t="shared" si="0"/>
        <v>11665.34</v>
      </c>
      <c r="G12" s="9">
        <f>ROUND(+'Acute Care'!H107,0)</f>
        <v>265498</v>
      </c>
      <c r="H12" s="13">
        <f>ROUND(+'Acute Care'!E107,2)</f>
        <v>19.89</v>
      </c>
      <c r="I12" s="13">
        <f t="shared" si="1"/>
        <v>13348.32</v>
      </c>
      <c r="J12" s="13"/>
      <c r="K12" s="21">
        <f t="shared" si="2"/>
        <v>0.14430000000000001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Care'!H8,0)</f>
        <v>4643029</v>
      </c>
      <c r="E13" s="13">
        <f>ROUND(+'Acute Care'!E8,2)</f>
        <v>357.47</v>
      </c>
      <c r="F13" s="13">
        <f t="shared" si="0"/>
        <v>12988.58</v>
      </c>
      <c r="G13" s="9">
        <f>ROUND(+'Acute Care'!H108,0)</f>
        <v>6831459</v>
      </c>
      <c r="H13" s="13">
        <f>ROUND(+'Acute Care'!E108,2)</f>
        <v>504.45</v>
      </c>
      <c r="I13" s="13">
        <f t="shared" si="1"/>
        <v>13542.39</v>
      </c>
      <c r="J13" s="13"/>
      <c r="K13" s="21">
        <f t="shared" si="2"/>
        <v>4.2599999999999999E-2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Care'!H9,0)</f>
        <v>6828446</v>
      </c>
      <c r="E14" s="13">
        <f>ROUND(+'Acute Care'!E9,2)</f>
        <v>362.99</v>
      </c>
      <c r="F14" s="13">
        <f t="shared" si="0"/>
        <v>18811.66</v>
      </c>
      <c r="G14" s="9">
        <f>ROUND(+'Acute Care'!H109,0)</f>
        <v>9205698</v>
      </c>
      <c r="H14" s="13">
        <f>ROUND(+'Acute Care'!E109,2)</f>
        <v>407.8</v>
      </c>
      <c r="I14" s="13">
        <f t="shared" si="1"/>
        <v>22574.05</v>
      </c>
      <c r="J14" s="13"/>
      <c r="K14" s="21">
        <f t="shared" si="2"/>
        <v>0.2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Care'!H10,0)</f>
        <v>0</v>
      </c>
      <c r="E15" s="13">
        <f>ROUND(+'Acute Care'!E10,2)</f>
        <v>0</v>
      </c>
      <c r="F15" s="13" t="str">
        <f t="shared" si="0"/>
        <v/>
      </c>
      <c r="G15" s="9">
        <f>ROUND(+'Acute Care'!H110,0)</f>
        <v>0</v>
      </c>
      <c r="H15" s="13">
        <f>ROUND(+'Acute Care'!E110,2)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Care'!H11,0)</f>
        <v>328710</v>
      </c>
      <c r="E16" s="13">
        <f>ROUND(+'Acute Care'!E11,2)</f>
        <v>24.07</v>
      </c>
      <c r="F16" s="13">
        <f t="shared" si="0"/>
        <v>13656.42</v>
      </c>
      <c r="G16" s="9">
        <f>ROUND(+'Acute Care'!H111,0)</f>
        <v>399514</v>
      </c>
      <c r="H16" s="13">
        <f>ROUND(+'Acute Care'!E111,2)</f>
        <v>25.16</v>
      </c>
      <c r="I16" s="13">
        <f t="shared" si="1"/>
        <v>15878.93</v>
      </c>
      <c r="J16" s="13"/>
      <c r="K16" s="21">
        <f t="shared" si="2"/>
        <v>0.16270000000000001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Care'!H12,0)</f>
        <v>742123</v>
      </c>
      <c r="E17" s="13">
        <f>ROUND(+'Acute Care'!E12,2)</f>
        <v>43.46</v>
      </c>
      <c r="F17" s="13">
        <f t="shared" si="0"/>
        <v>17076</v>
      </c>
      <c r="G17" s="9">
        <f>ROUND(+'Acute Care'!H112,0)</f>
        <v>889672</v>
      </c>
      <c r="H17" s="13">
        <f>ROUND(+'Acute Care'!E112,2)</f>
        <v>40.03</v>
      </c>
      <c r="I17" s="13">
        <f t="shared" si="1"/>
        <v>22225.13</v>
      </c>
      <c r="J17" s="13"/>
      <c r="K17" s="21">
        <f t="shared" si="2"/>
        <v>0.30149999999999999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Care'!H13,0)</f>
        <v>258154</v>
      </c>
      <c r="E18" s="13">
        <f>ROUND(+'Acute Care'!E13,2)</f>
        <v>23.84</v>
      </c>
      <c r="F18" s="13">
        <f t="shared" si="0"/>
        <v>10828.61</v>
      </c>
      <c r="G18" s="9">
        <f>ROUND(+'Acute Care'!H113,0)</f>
        <v>193444</v>
      </c>
      <c r="H18" s="13">
        <f>ROUND(+'Acute Care'!E113,2)</f>
        <v>14.55</v>
      </c>
      <c r="I18" s="13">
        <f t="shared" si="1"/>
        <v>13295.12</v>
      </c>
      <c r="J18" s="13"/>
      <c r="K18" s="21">
        <f t="shared" si="2"/>
        <v>0.2278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Care'!H14,0)</f>
        <v>2404650</v>
      </c>
      <c r="E19" s="13">
        <f>ROUND(+'Acute Care'!E14,2)</f>
        <v>151.84</v>
      </c>
      <c r="F19" s="13">
        <f t="shared" si="0"/>
        <v>15836.74</v>
      </c>
      <c r="G19" s="9">
        <f>ROUND(+'Acute Care'!H114,0)</f>
        <v>4187340</v>
      </c>
      <c r="H19" s="13">
        <f>ROUND(+'Acute Care'!E114,2)</f>
        <v>165.3</v>
      </c>
      <c r="I19" s="13">
        <f t="shared" si="1"/>
        <v>25331.759999999998</v>
      </c>
      <c r="J19" s="13"/>
      <c r="K19" s="21">
        <f t="shared" si="2"/>
        <v>0.59960000000000002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Care'!H15,0)</f>
        <v>8905329</v>
      </c>
      <c r="E20" s="13">
        <f>ROUND(+'Acute Care'!E15,2)</f>
        <v>534.75</v>
      </c>
      <c r="F20" s="13">
        <f t="shared" si="0"/>
        <v>16653.259999999998</v>
      </c>
      <c r="G20" s="9">
        <f>ROUND(+'Acute Care'!H115,0)</f>
        <v>13000503</v>
      </c>
      <c r="H20" s="13">
        <f>ROUND(+'Acute Care'!E115,2)</f>
        <v>550.25</v>
      </c>
      <c r="I20" s="13">
        <f t="shared" si="1"/>
        <v>23626.54</v>
      </c>
      <c r="J20" s="13"/>
      <c r="K20" s="21">
        <f t="shared" si="2"/>
        <v>0.41870000000000002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Care'!H16,0)</f>
        <v>4976276</v>
      </c>
      <c r="E21" s="13">
        <f>ROUND(+'Acute Care'!E16,2)</f>
        <v>334</v>
      </c>
      <c r="F21" s="13">
        <f t="shared" si="0"/>
        <v>14899.03</v>
      </c>
      <c r="G21" s="9">
        <f>ROUND(+'Acute Care'!H116,0)</f>
        <v>7253144</v>
      </c>
      <c r="H21" s="13">
        <f>ROUND(+'Acute Care'!E116,2)</f>
        <v>377.99</v>
      </c>
      <c r="I21" s="13">
        <f t="shared" si="1"/>
        <v>19188.72</v>
      </c>
      <c r="J21" s="13"/>
      <c r="K21" s="21">
        <f t="shared" si="2"/>
        <v>0.28789999999999999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Care'!H17,0)</f>
        <v>359798</v>
      </c>
      <c r="E22" s="13">
        <f>ROUND(+'Acute Care'!E17,2)</f>
        <v>16.260000000000002</v>
      </c>
      <c r="F22" s="13">
        <f t="shared" si="0"/>
        <v>22127.8</v>
      </c>
      <c r="G22" s="9">
        <f>ROUND(+'Acute Care'!H117,0)</f>
        <v>650574</v>
      </c>
      <c r="H22" s="13">
        <f>ROUND(+'Acute Care'!E117,2)</f>
        <v>33.74</v>
      </c>
      <c r="I22" s="13">
        <f t="shared" si="1"/>
        <v>19281.98</v>
      </c>
      <c r="J22" s="13"/>
      <c r="K22" s="21">
        <f t="shared" si="2"/>
        <v>-0.12859999999999999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Care'!H18,0)</f>
        <v>2337747</v>
      </c>
      <c r="E23" s="13">
        <f>ROUND(+'Acute Care'!E18,2)</f>
        <v>204.27</v>
      </c>
      <c r="F23" s="13">
        <f t="shared" si="0"/>
        <v>11444.4</v>
      </c>
      <c r="G23" s="9">
        <f>ROUND(+'Acute Care'!H118,0)</f>
        <v>2908906</v>
      </c>
      <c r="H23" s="13">
        <f>ROUND(+'Acute Care'!E118,2)</f>
        <v>158.29</v>
      </c>
      <c r="I23" s="13">
        <f t="shared" si="1"/>
        <v>18377.07</v>
      </c>
      <c r="J23" s="13"/>
      <c r="K23" s="21">
        <f t="shared" si="2"/>
        <v>0.60580000000000001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Care'!H19,0)</f>
        <v>1381749</v>
      </c>
      <c r="E24" s="13">
        <f>ROUND(+'Acute Care'!E19,2)</f>
        <v>67.680000000000007</v>
      </c>
      <c r="F24" s="13">
        <f t="shared" si="0"/>
        <v>20415.91</v>
      </c>
      <c r="G24" s="9">
        <f>ROUND(+'Acute Care'!H119,0)</f>
        <v>1503799</v>
      </c>
      <c r="H24" s="13">
        <f>ROUND(+'Acute Care'!E119,2)</f>
        <v>71.14</v>
      </c>
      <c r="I24" s="13">
        <f t="shared" si="1"/>
        <v>21138.59</v>
      </c>
      <c r="J24" s="13"/>
      <c r="K24" s="21">
        <f t="shared" si="2"/>
        <v>3.5400000000000001E-2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Care'!H20,0)</f>
        <v>947679</v>
      </c>
      <c r="E25" s="13">
        <f>ROUND(+'Acute Care'!E20,2)</f>
        <v>68.3</v>
      </c>
      <c r="F25" s="13">
        <f t="shared" si="0"/>
        <v>13875.24</v>
      </c>
      <c r="G25" s="9">
        <f>ROUND(+'Acute Care'!H120,0)</f>
        <v>1142054</v>
      </c>
      <c r="H25" s="13">
        <f>ROUND(+'Acute Care'!E120,2)</f>
        <v>65.8</v>
      </c>
      <c r="I25" s="13">
        <f t="shared" si="1"/>
        <v>17356.439999999999</v>
      </c>
      <c r="J25" s="13"/>
      <c r="K25" s="21">
        <f t="shared" si="2"/>
        <v>0.25090000000000001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Care'!H21,0)</f>
        <v>340919</v>
      </c>
      <c r="E26" s="13">
        <f>ROUND(+'Acute Care'!E21,2)</f>
        <v>25.82</v>
      </c>
      <c r="F26" s="13">
        <f t="shared" si="0"/>
        <v>13203.68</v>
      </c>
      <c r="G26" s="9">
        <f>ROUND(+'Acute Care'!H121,0)</f>
        <v>0</v>
      </c>
      <c r="H26" s="13">
        <f>ROUND(+'Acute Care'!E121,2)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Care'!H22,0)</f>
        <v>37636</v>
      </c>
      <c r="E27" s="13">
        <f>ROUND(+'Acute Care'!E22,2)</f>
        <v>3.07</v>
      </c>
      <c r="F27" s="13">
        <f t="shared" si="0"/>
        <v>12259.28</v>
      </c>
      <c r="G27" s="9">
        <f>ROUND(+'Acute Care'!H122,0)</f>
        <v>0</v>
      </c>
      <c r="H27" s="13">
        <f>ROUND(+'Acute Care'!E122,2)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Care'!H23,0)</f>
        <v>274551</v>
      </c>
      <c r="E28" s="13">
        <f>ROUND(+'Acute Care'!E23,2)</f>
        <v>16.75</v>
      </c>
      <c r="F28" s="13">
        <f t="shared" si="0"/>
        <v>16391.099999999999</v>
      </c>
      <c r="G28" s="9">
        <f>ROUND(+'Acute Care'!H123,0)</f>
        <v>216996</v>
      </c>
      <c r="H28" s="13">
        <f>ROUND(+'Acute Care'!E123,2)</f>
        <v>14.91</v>
      </c>
      <c r="I28" s="13">
        <f t="shared" si="1"/>
        <v>14553.72</v>
      </c>
      <c r="J28" s="13"/>
      <c r="K28" s="21">
        <f t="shared" si="2"/>
        <v>-0.11210000000000001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Care'!H24,0)</f>
        <v>1458076</v>
      </c>
      <c r="E29" s="13">
        <f>ROUND(+'Acute Care'!E24,2)</f>
        <v>102.55</v>
      </c>
      <c r="F29" s="13">
        <f t="shared" si="0"/>
        <v>14218.2</v>
      </c>
      <c r="G29" s="9">
        <f>ROUND(+'Acute Care'!H124,0)</f>
        <v>768601</v>
      </c>
      <c r="H29" s="13">
        <f>ROUND(+'Acute Care'!E124,2)</f>
        <v>36.020000000000003</v>
      </c>
      <c r="I29" s="13">
        <f t="shared" si="1"/>
        <v>21338.17</v>
      </c>
      <c r="J29" s="13"/>
      <c r="K29" s="21">
        <f t="shared" si="2"/>
        <v>0.50080000000000002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Care'!H25,0)</f>
        <v>189011</v>
      </c>
      <c r="E30" s="13">
        <f>ROUND(+'Acute Care'!E25,2)</f>
        <v>11.82</v>
      </c>
      <c r="F30" s="13">
        <f t="shared" si="0"/>
        <v>15990.78</v>
      </c>
      <c r="G30" s="9">
        <f>ROUND(+'Acute Care'!H125,0)</f>
        <v>0</v>
      </c>
      <c r="H30" s="13">
        <f>ROUND(+'Acute Care'!E125,2)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Care'!H26,0)</f>
        <v>388261</v>
      </c>
      <c r="E31" s="13">
        <f>ROUND(+'Acute Care'!E26,2)</f>
        <v>26.11</v>
      </c>
      <c r="F31" s="13">
        <f t="shared" si="0"/>
        <v>14870.2</v>
      </c>
      <c r="G31" s="9">
        <f>ROUND(+'Acute Care'!H126,0)</f>
        <v>500788</v>
      </c>
      <c r="H31" s="13">
        <f>ROUND(+'Acute Care'!E126,2)</f>
        <v>26.65</v>
      </c>
      <c r="I31" s="13">
        <f t="shared" si="1"/>
        <v>18791.29</v>
      </c>
      <c r="J31" s="13"/>
      <c r="K31" s="21">
        <f t="shared" si="2"/>
        <v>0.26369999999999999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Care'!H27,0)</f>
        <v>3107342</v>
      </c>
      <c r="E32" s="13">
        <f>ROUND(+'Acute Care'!E27,2)</f>
        <v>226.38</v>
      </c>
      <c r="F32" s="13">
        <f t="shared" si="0"/>
        <v>13726.22</v>
      </c>
      <c r="G32" s="9">
        <f>ROUND(+'Acute Care'!H127,0)</f>
        <v>4075108</v>
      </c>
      <c r="H32" s="13">
        <f>ROUND(+'Acute Care'!E127,2)</f>
        <v>239.66</v>
      </c>
      <c r="I32" s="13">
        <f t="shared" si="1"/>
        <v>17003.71</v>
      </c>
      <c r="J32" s="13"/>
      <c r="K32" s="21">
        <f t="shared" si="2"/>
        <v>0.23880000000000001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Care'!H28,0)</f>
        <v>2728374</v>
      </c>
      <c r="E33" s="13">
        <f>ROUND(+'Acute Care'!E28,2)</f>
        <v>114.94</v>
      </c>
      <c r="F33" s="13">
        <f t="shared" si="0"/>
        <v>23737.38</v>
      </c>
      <c r="G33" s="9">
        <f>ROUND(+'Acute Care'!H128,0)</f>
        <v>2950581</v>
      </c>
      <c r="H33" s="13">
        <f>ROUND(+'Acute Care'!E128,2)</f>
        <v>106.19</v>
      </c>
      <c r="I33" s="13">
        <f t="shared" si="1"/>
        <v>27785.86</v>
      </c>
      <c r="J33" s="13"/>
      <c r="K33" s="21">
        <f t="shared" si="2"/>
        <v>0.1706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Care'!H29,0)</f>
        <v>607147</v>
      </c>
      <c r="E34" s="13">
        <f>ROUND(+'Acute Care'!E29,2)</f>
        <v>38.11</v>
      </c>
      <c r="F34" s="13">
        <f t="shared" si="0"/>
        <v>15931.44</v>
      </c>
      <c r="G34" s="9">
        <f>ROUND(+'Acute Care'!H129,0)</f>
        <v>439418</v>
      </c>
      <c r="H34" s="13">
        <f>ROUND(+'Acute Care'!E129,2)</f>
        <v>23.19</v>
      </c>
      <c r="I34" s="13">
        <f t="shared" si="1"/>
        <v>18948.599999999999</v>
      </c>
      <c r="J34" s="13"/>
      <c r="K34" s="21">
        <f t="shared" si="2"/>
        <v>0.18940000000000001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Care'!H30,0)</f>
        <v>500896</v>
      </c>
      <c r="E35" s="13">
        <f>ROUND(+'Acute Care'!E30,2)</f>
        <v>24.38</v>
      </c>
      <c r="F35" s="13">
        <f t="shared" si="0"/>
        <v>20545.37</v>
      </c>
      <c r="G35" s="9">
        <f>ROUND(+'Acute Care'!H130,0)</f>
        <v>418461</v>
      </c>
      <c r="H35" s="13">
        <f>ROUND(+'Acute Care'!E130,2)</f>
        <v>17.25</v>
      </c>
      <c r="I35" s="13">
        <f t="shared" si="1"/>
        <v>24258.61</v>
      </c>
      <c r="J35" s="13"/>
      <c r="K35" s="21">
        <f t="shared" si="2"/>
        <v>0.1807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Care'!H31,0)</f>
        <v>19762</v>
      </c>
      <c r="E36" s="13">
        <f>ROUND(+'Acute Care'!E31,2)</f>
        <v>1.94</v>
      </c>
      <c r="F36" s="13">
        <f t="shared" si="0"/>
        <v>10186.6</v>
      </c>
      <c r="G36" s="9">
        <f>ROUND(+'Acute Care'!H131,0)</f>
        <v>10455</v>
      </c>
      <c r="H36" s="13">
        <f>ROUND(+'Acute Care'!E131,2)</f>
        <v>0.89</v>
      </c>
      <c r="I36" s="13">
        <f t="shared" si="1"/>
        <v>11747.19</v>
      </c>
      <c r="J36" s="13"/>
      <c r="K36" s="21">
        <f t="shared" si="2"/>
        <v>0.1532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Care'!H32,0)</f>
        <v>3562863</v>
      </c>
      <c r="E37" s="13">
        <f>ROUND(+'Acute Care'!E32,2)</f>
        <v>253.1</v>
      </c>
      <c r="F37" s="13">
        <f t="shared" si="0"/>
        <v>14076.9</v>
      </c>
      <c r="G37" s="9">
        <f>ROUND(+'Acute Care'!H132,0)</f>
        <v>2715192</v>
      </c>
      <c r="H37" s="13">
        <f>ROUND(+'Acute Care'!E132,2)</f>
        <v>125.78</v>
      </c>
      <c r="I37" s="13">
        <f t="shared" si="1"/>
        <v>21586.83</v>
      </c>
      <c r="J37" s="13"/>
      <c r="K37" s="21">
        <f t="shared" si="2"/>
        <v>0.53349999999999997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Care'!H33,0)</f>
        <v>14578</v>
      </c>
      <c r="E38" s="13">
        <f>ROUND(+'Acute Care'!E33,2)</f>
        <v>1.8</v>
      </c>
      <c r="F38" s="13">
        <f t="shared" si="0"/>
        <v>8098.89</v>
      </c>
      <c r="G38" s="9">
        <f>ROUND(+'Acute Care'!H133,0)</f>
        <v>27126</v>
      </c>
      <c r="H38" s="13">
        <f>ROUND(+'Acute Care'!E133,2)</f>
        <v>3.11</v>
      </c>
      <c r="I38" s="13">
        <f t="shared" si="1"/>
        <v>8722.19</v>
      </c>
      <c r="J38" s="13"/>
      <c r="K38" s="21">
        <f t="shared" si="2"/>
        <v>7.6999999999999999E-2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Care'!H34,0)</f>
        <v>6636171</v>
      </c>
      <c r="E39" s="13">
        <f>ROUND(+'Acute Care'!E34,2)</f>
        <v>324.64</v>
      </c>
      <c r="F39" s="13">
        <f t="shared" si="0"/>
        <v>20441.63</v>
      </c>
      <c r="G39" s="9">
        <f>ROUND(+'Acute Care'!H134,0)</f>
        <v>10153292</v>
      </c>
      <c r="H39" s="13">
        <f>ROUND(+'Acute Care'!E134,2)</f>
        <v>452.14</v>
      </c>
      <c r="I39" s="13">
        <f t="shared" si="1"/>
        <v>22456.080000000002</v>
      </c>
      <c r="J39" s="13"/>
      <c r="K39" s="21">
        <f t="shared" si="2"/>
        <v>9.8500000000000004E-2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Care'!H35,0)</f>
        <v>566103</v>
      </c>
      <c r="E40" s="13">
        <f>ROUND(+'Acute Care'!E35,2)</f>
        <v>29.68</v>
      </c>
      <c r="F40" s="13">
        <f t="shared" si="0"/>
        <v>19073.55</v>
      </c>
      <c r="G40" s="9">
        <f>ROUND(+'Acute Care'!H135,0)</f>
        <v>591075</v>
      </c>
      <c r="H40" s="13">
        <f>ROUND(+'Acute Care'!E135,2)</f>
        <v>33.5</v>
      </c>
      <c r="I40" s="13">
        <f t="shared" si="1"/>
        <v>17644.03</v>
      </c>
      <c r="J40" s="13"/>
      <c r="K40" s="21">
        <f t="shared" si="2"/>
        <v>-7.4899999999999994E-2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Care'!H36,0)</f>
        <v>195295</v>
      </c>
      <c r="E41" s="13">
        <f>ROUND(+'Acute Care'!E36,2)</f>
        <v>16.600000000000001</v>
      </c>
      <c r="F41" s="13">
        <f t="shared" si="0"/>
        <v>11764.76</v>
      </c>
      <c r="G41" s="9">
        <f>ROUND(+'Acute Care'!H136,0)</f>
        <v>276428</v>
      </c>
      <c r="H41" s="13">
        <f>ROUND(+'Acute Care'!E136,2)</f>
        <v>0</v>
      </c>
      <c r="I41" s="13" t="str">
        <f t="shared" si="1"/>
        <v/>
      </c>
      <c r="J41" s="13"/>
      <c r="K41" s="21" t="str">
        <f t="shared" si="2"/>
        <v/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Care'!H37,0)</f>
        <v>1276804</v>
      </c>
      <c r="E42" s="13">
        <f>ROUND(+'Acute Care'!E37,2)</f>
        <v>70.41</v>
      </c>
      <c r="F42" s="13">
        <f t="shared" si="0"/>
        <v>18133.84</v>
      </c>
      <c r="G42" s="9">
        <f>ROUND(+'Acute Care'!H137,0)</f>
        <v>875542</v>
      </c>
      <c r="H42" s="13">
        <f>ROUND(+'Acute Care'!E137,2)</f>
        <v>47.8</v>
      </c>
      <c r="I42" s="13">
        <f t="shared" si="1"/>
        <v>18316.78</v>
      </c>
      <c r="J42" s="13"/>
      <c r="K42" s="21">
        <f t="shared" si="2"/>
        <v>1.01E-2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Care'!H38,0)</f>
        <v>550105</v>
      </c>
      <c r="E43" s="13">
        <f>ROUND(+'Acute Care'!E38,2)</f>
        <v>31.59</v>
      </c>
      <c r="F43" s="13">
        <f t="shared" si="0"/>
        <v>17413.900000000001</v>
      </c>
      <c r="G43" s="9">
        <f>ROUND(+'Acute Care'!H138,0)</f>
        <v>0</v>
      </c>
      <c r="H43" s="13">
        <f>ROUND(+'Acute Care'!E138,2)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Care'!H39,0)</f>
        <v>692214</v>
      </c>
      <c r="E44" s="13">
        <f>ROUND(+'Acute Care'!E39,2)</f>
        <v>41.05</v>
      </c>
      <c r="F44" s="13">
        <f t="shared" si="0"/>
        <v>16862.7</v>
      </c>
      <c r="G44" s="9">
        <f>ROUND(+'Acute Care'!H139,0)</f>
        <v>767954</v>
      </c>
      <c r="H44" s="13">
        <f>ROUND(+'Acute Care'!E139,2)</f>
        <v>42.96</v>
      </c>
      <c r="I44" s="13">
        <f t="shared" si="1"/>
        <v>17876.02</v>
      </c>
      <c r="J44" s="13"/>
      <c r="K44" s="21">
        <f t="shared" si="2"/>
        <v>6.0100000000000001E-2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Care'!H40,0)</f>
        <v>142246</v>
      </c>
      <c r="E45" s="13">
        <f>ROUND(+'Acute Care'!E40,2)</f>
        <v>12.08</v>
      </c>
      <c r="F45" s="13">
        <f t="shared" si="0"/>
        <v>11775.33</v>
      </c>
      <c r="G45" s="9">
        <f>ROUND(+'Acute Care'!H140,0)</f>
        <v>170926</v>
      </c>
      <c r="H45" s="13">
        <f>ROUND(+'Acute Care'!E140,2)</f>
        <v>11.29</v>
      </c>
      <c r="I45" s="13">
        <f t="shared" si="1"/>
        <v>15139.59</v>
      </c>
      <c r="J45" s="13"/>
      <c r="K45" s="21">
        <f t="shared" si="2"/>
        <v>0.28570000000000001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Care'!H41,0)</f>
        <v>542712</v>
      </c>
      <c r="E46" s="13">
        <f>ROUND(+'Acute Care'!E41,2)</f>
        <v>44.65</v>
      </c>
      <c r="F46" s="13">
        <f t="shared" si="0"/>
        <v>12154.8</v>
      </c>
      <c r="G46" s="9">
        <f>ROUND(+'Acute Care'!H141,0)</f>
        <v>293153</v>
      </c>
      <c r="H46" s="13">
        <f>ROUND(+'Acute Care'!E141,2)</f>
        <v>28.98</v>
      </c>
      <c r="I46" s="13">
        <f t="shared" si="1"/>
        <v>10115.700000000001</v>
      </c>
      <c r="J46" s="13"/>
      <c r="K46" s="21">
        <f t="shared" si="2"/>
        <v>-0.1678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Care'!H42,0)</f>
        <v>65389</v>
      </c>
      <c r="E47" s="13">
        <f>ROUND(+'Acute Care'!E42,2)</f>
        <v>6.52</v>
      </c>
      <c r="F47" s="13">
        <f t="shared" si="0"/>
        <v>10028.99</v>
      </c>
      <c r="G47" s="9">
        <f>ROUND(+'Acute Care'!H142,0)</f>
        <v>105667</v>
      </c>
      <c r="H47" s="13">
        <f>ROUND(+'Acute Care'!E142,2)</f>
        <v>9.08</v>
      </c>
      <c r="I47" s="13">
        <f t="shared" si="1"/>
        <v>11637.33</v>
      </c>
      <c r="J47" s="13"/>
      <c r="K47" s="21">
        <f t="shared" si="2"/>
        <v>0.16039999999999999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Care'!H43,0)</f>
        <v>460257</v>
      </c>
      <c r="E48" s="13">
        <f>ROUND(+'Acute Care'!E43,2)</f>
        <v>32.14</v>
      </c>
      <c r="F48" s="13">
        <f t="shared" si="0"/>
        <v>14320.38</v>
      </c>
      <c r="G48" s="9">
        <f>ROUND(+'Acute Care'!H143,0)</f>
        <v>0</v>
      </c>
      <c r="H48" s="13">
        <f>ROUND(+'Acute Care'!E143,2)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Care'!H44,0)</f>
        <v>1630943</v>
      </c>
      <c r="E49" s="13">
        <f>ROUND(+'Acute Care'!E44,2)</f>
        <v>97.24</v>
      </c>
      <c r="F49" s="13">
        <f t="shared" si="0"/>
        <v>16772.349999999999</v>
      </c>
      <c r="G49" s="9">
        <f>ROUND(+'Acute Care'!H144,0)</f>
        <v>1036963</v>
      </c>
      <c r="H49" s="13">
        <f>ROUND(+'Acute Care'!E144,2)</f>
        <v>87.17</v>
      </c>
      <c r="I49" s="13">
        <f t="shared" si="1"/>
        <v>11895.87</v>
      </c>
      <c r="J49" s="13"/>
      <c r="K49" s="21">
        <f t="shared" si="2"/>
        <v>-0.29070000000000001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Care'!H45,0)</f>
        <v>8937289</v>
      </c>
      <c r="E50" s="13">
        <f>ROUND(+'Acute Care'!E45,2)</f>
        <v>494.61</v>
      </c>
      <c r="F50" s="13">
        <f t="shared" si="0"/>
        <v>18069.37</v>
      </c>
      <c r="G50" s="9">
        <f>ROUND(+'Acute Care'!H145,0)</f>
        <v>17051338</v>
      </c>
      <c r="H50" s="13">
        <f>ROUND(+'Acute Care'!E145,2)</f>
        <v>684.92</v>
      </c>
      <c r="I50" s="13">
        <f t="shared" si="1"/>
        <v>24895.37</v>
      </c>
      <c r="J50" s="13"/>
      <c r="K50" s="21">
        <f t="shared" si="2"/>
        <v>0.37780000000000002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Care'!H46,0)</f>
        <v>186495</v>
      </c>
      <c r="E51" s="13">
        <f>ROUND(+'Acute Care'!E46,2)</f>
        <v>24.94</v>
      </c>
      <c r="F51" s="13">
        <f t="shared" si="0"/>
        <v>7477.75</v>
      </c>
      <c r="G51" s="9">
        <f>ROUND(+'Acute Care'!H146,0)</f>
        <v>0</v>
      </c>
      <c r="H51" s="13">
        <f>ROUND(+'Acute Care'!E146,2)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Care'!H47,0)</f>
        <v>2078748</v>
      </c>
      <c r="E52" s="13">
        <f>ROUND(+'Acute Care'!E47,2)</f>
        <v>157.18</v>
      </c>
      <c r="F52" s="13">
        <f t="shared" si="0"/>
        <v>13225.27</v>
      </c>
      <c r="G52" s="9">
        <f>ROUND(+'Acute Care'!H147,0)</f>
        <v>3380298</v>
      </c>
      <c r="H52" s="13">
        <f>ROUND(+'Acute Care'!E147,2)</f>
        <v>176.05</v>
      </c>
      <c r="I52" s="13">
        <f t="shared" si="1"/>
        <v>19200.78</v>
      </c>
      <c r="J52" s="13"/>
      <c r="K52" s="21">
        <f t="shared" si="2"/>
        <v>0.45179999999999998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Care'!H48,0)</f>
        <v>5111493</v>
      </c>
      <c r="E53" s="13">
        <f>ROUND(+'Acute Care'!E48,2)</f>
        <v>341.27</v>
      </c>
      <c r="F53" s="13">
        <f t="shared" si="0"/>
        <v>14977.86</v>
      </c>
      <c r="G53" s="9">
        <f>ROUND(+'Acute Care'!H148,0)</f>
        <v>7240151</v>
      </c>
      <c r="H53" s="13">
        <f>ROUND(+'Acute Care'!E148,2)</f>
        <v>360.1</v>
      </c>
      <c r="I53" s="13">
        <f t="shared" si="1"/>
        <v>20105.95</v>
      </c>
      <c r="J53" s="13"/>
      <c r="K53" s="21">
        <f t="shared" si="2"/>
        <v>0.34239999999999998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Care'!H49,0)</f>
        <v>2532045</v>
      </c>
      <c r="E54" s="13">
        <f>ROUND(+'Acute Care'!E49,2)</f>
        <v>178.64</v>
      </c>
      <c r="F54" s="13">
        <f t="shared" si="0"/>
        <v>14174.01</v>
      </c>
      <c r="G54" s="9">
        <f>ROUND(+'Acute Care'!H149,0)</f>
        <v>2187454</v>
      </c>
      <c r="H54" s="13">
        <f>ROUND(+'Acute Care'!E149,2)</f>
        <v>120.44</v>
      </c>
      <c r="I54" s="13">
        <f t="shared" si="1"/>
        <v>18162.189999999999</v>
      </c>
      <c r="J54" s="13"/>
      <c r="K54" s="21">
        <f t="shared" si="2"/>
        <v>0.28139999999999998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Care'!H50,0)</f>
        <v>819926</v>
      </c>
      <c r="E55" s="13">
        <f>ROUND(+'Acute Care'!E50,2)</f>
        <v>56.43</v>
      </c>
      <c r="F55" s="13">
        <f t="shared" si="0"/>
        <v>14529.97</v>
      </c>
      <c r="G55" s="9">
        <f>ROUND(+'Acute Care'!H150,0)</f>
        <v>1062813</v>
      </c>
      <c r="H55" s="13">
        <f>ROUND(+'Acute Care'!E150,2)</f>
        <v>58.52</v>
      </c>
      <c r="I55" s="13">
        <f t="shared" si="1"/>
        <v>18161.53</v>
      </c>
      <c r="J55" s="13"/>
      <c r="K55" s="21">
        <f t="shared" si="2"/>
        <v>0.24990000000000001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Care'!H51,0)</f>
        <v>227506</v>
      </c>
      <c r="E56" s="13">
        <f>ROUND(+'Acute Care'!E51,2)</f>
        <v>15.79</v>
      </c>
      <c r="F56" s="13">
        <f t="shared" si="0"/>
        <v>14408.23</v>
      </c>
      <c r="G56" s="9">
        <f>ROUND(+'Acute Care'!H151,0)</f>
        <v>393679</v>
      </c>
      <c r="H56" s="13">
        <f>ROUND(+'Acute Care'!E151,2)</f>
        <v>25.44</v>
      </c>
      <c r="I56" s="13">
        <f t="shared" si="1"/>
        <v>15474.8</v>
      </c>
      <c r="J56" s="13"/>
      <c r="K56" s="21">
        <f t="shared" si="2"/>
        <v>7.3999999999999996E-2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Care'!H52,0)</f>
        <v>1252818</v>
      </c>
      <c r="E57" s="13">
        <f>ROUND(+'Acute Care'!E52,2)</f>
        <v>94.33</v>
      </c>
      <c r="F57" s="13">
        <f t="shared" si="0"/>
        <v>13281.23</v>
      </c>
      <c r="G57" s="9">
        <f>ROUND(+'Acute Care'!H152,0)</f>
        <v>639094</v>
      </c>
      <c r="H57" s="13">
        <f>ROUND(+'Acute Care'!E152,2)</f>
        <v>47.08</v>
      </c>
      <c r="I57" s="13">
        <f t="shared" si="1"/>
        <v>13574.64</v>
      </c>
      <c r="J57" s="13"/>
      <c r="K57" s="21">
        <f t="shared" si="2"/>
        <v>2.2100000000000002E-2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Care'!H53,0)</f>
        <v>2167706</v>
      </c>
      <c r="E58" s="13">
        <f>ROUND(+'Acute Care'!E53,2)</f>
        <v>145.13</v>
      </c>
      <c r="F58" s="13">
        <f t="shared" si="0"/>
        <v>14936.31</v>
      </c>
      <c r="G58" s="9">
        <f>ROUND(+'Acute Care'!H153,0)</f>
        <v>1523306</v>
      </c>
      <c r="H58" s="13">
        <f>ROUND(+'Acute Care'!E153,2)</f>
        <v>58.08</v>
      </c>
      <c r="I58" s="13">
        <f t="shared" si="1"/>
        <v>26227.72</v>
      </c>
      <c r="J58" s="13"/>
      <c r="K58" s="21">
        <f t="shared" si="2"/>
        <v>0.75600000000000001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Care'!H54,0)</f>
        <v>343703</v>
      </c>
      <c r="E59" s="13">
        <f>ROUND(+'Acute Care'!E54,2)</f>
        <v>23.1</v>
      </c>
      <c r="F59" s="13">
        <f t="shared" si="0"/>
        <v>14878.92</v>
      </c>
      <c r="G59" s="9">
        <f>ROUND(+'Acute Care'!H154,0)</f>
        <v>310317</v>
      </c>
      <c r="H59" s="13">
        <f>ROUND(+'Acute Care'!E154,2)</f>
        <v>20.69</v>
      </c>
      <c r="I59" s="13">
        <f t="shared" si="1"/>
        <v>14998.41</v>
      </c>
      <c r="J59" s="13"/>
      <c r="K59" s="21">
        <f t="shared" si="2"/>
        <v>8.0000000000000002E-3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Care'!H55,0)</f>
        <v>123887</v>
      </c>
      <c r="E60" s="13">
        <f>ROUND(+'Acute Care'!E55,2)</f>
        <v>13.34</v>
      </c>
      <c r="F60" s="13">
        <f t="shared" si="0"/>
        <v>9286.8799999999992</v>
      </c>
      <c r="G60" s="9">
        <f>ROUND(+'Acute Care'!H155,0)</f>
        <v>0</v>
      </c>
      <c r="H60" s="13">
        <f>ROUND(+'Acute Care'!E155,2)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Care'!H56,0)</f>
        <v>7349535</v>
      </c>
      <c r="E61" s="13">
        <f>ROUND(+'Acute Care'!E56,2)</f>
        <v>486.89</v>
      </c>
      <c r="F61" s="13">
        <f t="shared" si="0"/>
        <v>15094.86</v>
      </c>
      <c r="G61" s="9">
        <f>ROUND(+'Acute Care'!H156,0)</f>
        <v>7713822</v>
      </c>
      <c r="H61" s="13">
        <f>ROUND(+'Acute Care'!E156,2)</f>
        <v>403.36</v>
      </c>
      <c r="I61" s="13">
        <f t="shared" si="1"/>
        <v>19123.91</v>
      </c>
      <c r="J61" s="13"/>
      <c r="K61" s="21">
        <f t="shared" si="2"/>
        <v>0.26690000000000003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Care'!H57,0)</f>
        <v>4325125</v>
      </c>
      <c r="E62" s="13">
        <f>ROUND(+'Acute Care'!E57,2)</f>
        <v>255.93</v>
      </c>
      <c r="F62" s="13">
        <f t="shared" si="0"/>
        <v>16899.64</v>
      </c>
      <c r="G62" s="9">
        <f>ROUND(+'Acute Care'!H157,0)</f>
        <v>6288738</v>
      </c>
      <c r="H62" s="13">
        <f>ROUND(+'Acute Care'!E157,2)</f>
        <v>235.83</v>
      </c>
      <c r="I62" s="13">
        <f t="shared" si="1"/>
        <v>26666.400000000001</v>
      </c>
      <c r="J62" s="13"/>
      <c r="K62" s="21">
        <f t="shared" si="2"/>
        <v>0.57789999999999997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Care'!H58,0)</f>
        <v>409027</v>
      </c>
      <c r="E63" s="13">
        <f>ROUND(+'Acute Care'!E58,2)</f>
        <v>33.590000000000003</v>
      </c>
      <c r="F63" s="13">
        <f t="shared" si="0"/>
        <v>12177.05</v>
      </c>
      <c r="G63" s="9">
        <f>ROUND(+'Acute Care'!H158,0)</f>
        <v>529435</v>
      </c>
      <c r="H63" s="13">
        <f>ROUND(+'Acute Care'!E158,2)</f>
        <v>31.35</v>
      </c>
      <c r="I63" s="13">
        <f t="shared" si="1"/>
        <v>16887.88</v>
      </c>
      <c r="J63" s="13"/>
      <c r="K63" s="21">
        <f t="shared" si="2"/>
        <v>0.38690000000000002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Care'!H59,0)</f>
        <v>462356</v>
      </c>
      <c r="E64" s="13">
        <f>ROUND(+'Acute Care'!E59,2)</f>
        <v>49.8</v>
      </c>
      <c r="F64" s="13">
        <f t="shared" si="0"/>
        <v>9284.26</v>
      </c>
      <c r="G64" s="9">
        <f>ROUND(+'Acute Care'!H159,0)</f>
        <v>744124</v>
      </c>
      <c r="H64" s="13">
        <f>ROUND(+'Acute Care'!E159,2)</f>
        <v>97.3</v>
      </c>
      <c r="I64" s="13">
        <f t="shared" si="1"/>
        <v>7647.73</v>
      </c>
      <c r="J64" s="13"/>
      <c r="K64" s="21">
        <f t="shared" si="2"/>
        <v>-0.17630000000000001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Care'!H60,0)</f>
        <v>306878</v>
      </c>
      <c r="E65" s="13">
        <f>ROUND(+'Acute Care'!E60,2)</f>
        <v>10.77</v>
      </c>
      <c r="F65" s="13">
        <f t="shared" si="0"/>
        <v>28493.78</v>
      </c>
      <c r="G65" s="9">
        <f>ROUND(+'Acute Care'!H160,0)</f>
        <v>490871</v>
      </c>
      <c r="H65" s="13">
        <f>ROUND(+'Acute Care'!E160,2)</f>
        <v>32.97</v>
      </c>
      <c r="I65" s="13">
        <f t="shared" si="1"/>
        <v>14888.41</v>
      </c>
      <c r="J65" s="13"/>
      <c r="K65" s="21">
        <f t="shared" si="2"/>
        <v>-0.47749999999999998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Care'!H61,0)</f>
        <v>1226513</v>
      </c>
      <c r="E66" s="13">
        <f>ROUND(+'Acute Care'!E61,2)</f>
        <v>53.67</v>
      </c>
      <c r="F66" s="13">
        <f t="shared" si="0"/>
        <v>22852.86</v>
      </c>
      <c r="G66" s="9">
        <f>ROUND(+'Acute Care'!H161,0)</f>
        <v>1724152</v>
      </c>
      <c r="H66" s="13">
        <f>ROUND(+'Acute Care'!E161,2)</f>
        <v>51.24</v>
      </c>
      <c r="I66" s="13">
        <f t="shared" si="1"/>
        <v>33648.559999999998</v>
      </c>
      <c r="J66" s="13"/>
      <c r="K66" s="21">
        <f t="shared" si="2"/>
        <v>0.47239999999999999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Care'!H62,0)</f>
        <v>451563</v>
      </c>
      <c r="E67" s="13">
        <f>ROUND(+'Acute Care'!E62,2)</f>
        <v>34.549999999999997</v>
      </c>
      <c r="F67" s="13">
        <f t="shared" si="0"/>
        <v>13069.84</v>
      </c>
      <c r="G67" s="9">
        <f>ROUND(+'Acute Care'!H162,0)</f>
        <v>605459</v>
      </c>
      <c r="H67" s="13">
        <f>ROUND(+'Acute Care'!E162,2)</f>
        <v>34.89</v>
      </c>
      <c r="I67" s="13">
        <f t="shared" si="1"/>
        <v>17353.37</v>
      </c>
      <c r="J67" s="13"/>
      <c r="K67" s="21">
        <f t="shared" si="2"/>
        <v>0.32769999999999999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Care'!H63,0)</f>
        <v>6999170</v>
      </c>
      <c r="E68" s="13">
        <f>ROUND(+'Acute Care'!E63,2)</f>
        <v>405.12</v>
      </c>
      <c r="F68" s="13">
        <f t="shared" si="0"/>
        <v>17276.78</v>
      </c>
      <c r="G68" s="9">
        <f>ROUND(+'Acute Care'!H163,0)</f>
        <v>8756114</v>
      </c>
      <c r="H68" s="13">
        <f>ROUND(+'Acute Care'!E163,2)</f>
        <v>255.95</v>
      </c>
      <c r="I68" s="13">
        <f t="shared" si="1"/>
        <v>34210.25</v>
      </c>
      <c r="J68" s="13"/>
      <c r="K68" s="21">
        <f t="shared" si="2"/>
        <v>0.98009999999999997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Care'!H64,0)</f>
        <v>609912</v>
      </c>
      <c r="E69" s="13">
        <f>ROUND(+'Acute Care'!E64,2)</f>
        <v>41.07</v>
      </c>
      <c r="F69" s="13">
        <f t="shared" si="0"/>
        <v>14850.55</v>
      </c>
      <c r="G69" s="9">
        <f>ROUND(+'Acute Care'!H164,0)</f>
        <v>0</v>
      </c>
      <c r="H69" s="13">
        <f>ROUND(+'Acute Care'!E164,2)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Care'!H65,0)</f>
        <v>0</v>
      </c>
      <c r="E70" s="13">
        <f>ROUND(+'Acute Care'!E65,2)</f>
        <v>0</v>
      </c>
      <c r="F70" s="13" t="str">
        <f t="shared" si="0"/>
        <v/>
      </c>
      <c r="G70" s="9">
        <f>ROUND(+'Acute Care'!H165,0)</f>
        <v>0</v>
      </c>
      <c r="H70" s="13">
        <f>ROUND(+'Acute Care'!E165,2)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Care'!H66,0)</f>
        <v>46254</v>
      </c>
      <c r="E71" s="13">
        <f>ROUND(+'Acute Care'!E66,2)</f>
        <v>4.08</v>
      </c>
      <c r="F71" s="13">
        <f t="shared" si="0"/>
        <v>11336.76</v>
      </c>
      <c r="G71" s="9">
        <f>ROUND(+'Acute Care'!H166,0)</f>
        <v>45402</v>
      </c>
      <c r="H71" s="13">
        <f>ROUND(+'Acute Care'!E166,2)</f>
        <v>2.4</v>
      </c>
      <c r="I71" s="13">
        <f t="shared" si="1"/>
        <v>18917.5</v>
      </c>
      <c r="J71" s="13"/>
      <c r="K71" s="21">
        <f t="shared" si="2"/>
        <v>0.66869999999999996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Care'!H67,0)</f>
        <v>5977668</v>
      </c>
      <c r="E72" s="13">
        <f>ROUND(+'Acute Care'!E67,2)</f>
        <v>213</v>
      </c>
      <c r="F72" s="13">
        <f t="shared" si="0"/>
        <v>28064.17</v>
      </c>
      <c r="G72" s="9">
        <f>ROUND(+'Acute Care'!H167,0)</f>
        <v>6544791</v>
      </c>
      <c r="H72" s="13">
        <f>ROUND(+'Acute Care'!E167,2)</f>
        <v>283</v>
      </c>
      <c r="I72" s="13">
        <f t="shared" si="1"/>
        <v>23126.47</v>
      </c>
      <c r="J72" s="13"/>
      <c r="K72" s="21">
        <f t="shared" si="2"/>
        <v>-0.1759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Care'!H68,0)</f>
        <v>1673423</v>
      </c>
      <c r="E73" s="13">
        <f>ROUND(+'Acute Care'!E68,2)</f>
        <v>131.81</v>
      </c>
      <c r="F73" s="13">
        <f t="shared" si="0"/>
        <v>12695.72</v>
      </c>
      <c r="G73" s="9">
        <f>ROUND(+'Acute Care'!H168,0)</f>
        <v>3430619</v>
      </c>
      <c r="H73" s="13">
        <f>ROUND(+'Acute Care'!E168,2)</f>
        <v>242.99</v>
      </c>
      <c r="I73" s="13">
        <f t="shared" si="1"/>
        <v>14118.35</v>
      </c>
      <c r="J73" s="13"/>
      <c r="K73" s="21">
        <f t="shared" si="2"/>
        <v>0.11210000000000001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Care'!H69,0)</f>
        <v>11203261</v>
      </c>
      <c r="E74" s="13">
        <f>ROUND(+'Acute Care'!E69,2)</f>
        <v>643</v>
      </c>
      <c r="F74" s="13">
        <f t="shared" si="0"/>
        <v>17423.419999999998</v>
      </c>
      <c r="G74" s="9">
        <f>ROUND(+'Acute Care'!H169,0)</f>
        <v>13041717</v>
      </c>
      <c r="H74" s="13">
        <f>ROUND(+'Acute Care'!E169,2)</f>
        <v>574.55999999999995</v>
      </c>
      <c r="I74" s="13">
        <f t="shared" si="1"/>
        <v>22698.62</v>
      </c>
      <c r="J74" s="13"/>
      <c r="K74" s="21">
        <f t="shared" si="2"/>
        <v>0.30280000000000001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Care'!H70,0)</f>
        <v>3270073</v>
      </c>
      <c r="E75" s="13">
        <f>ROUND(+'Acute Care'!E70,2)</f>
        <v>222.84</v>
      </c>
      <c r="F75" s="13">
        <f t="shared" ref="F75:F107" si="3">IF(D75=0,"",IF(E75=0,"",ROUND(D75/E75,2)))</f>
        <v>14674.53</v>
      </c>
      <c r="G75" s="9">
        <f>ROUND(+'Acute Care'!H170,0)</f>
        <v>3305105</v>
      </c>
      <c r="H75" s="13">
        <f>ROUND(+'Acute Care'!E170,2)</f>
        <v>163.68</v>
      </c>
      <c r="I75" s="13">
        <f t="shared" ref="I75:I107" si="4">IF(G75=0,"",IF(H75=0,"",ROUND(G75/H75,2)))</f>
        <v>20192.48</v>
      </c>
      <c r="J75" s="13"/>
      <c r="K75" s="21">
        <f t="shared" ref="K75:K107" si="5">IF(D75=0,"",IF(E75=0,"",IF(G75=0,"",IF(H75=0,"",ROUND(I75/F75-1,4)))))</f>
        <v>0.376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Care'!H71,0)</f>
        <v>192725</v>
      </c>
      <c r="E76" s="13">
        <f>ROUND(+'Acute Care'!E71,2)</f>
        <v>15.03</v>
      </c>
      <c r="F76" s="13">
        <f t="shared" si="3"/>
        <v>12822.69</v>
      </c>
      <c r="G76" s="9">
        <f>ROUND(+'Acute Care'!H171,0)</f>
        <v>151175</v>
      </c>
      <c r="H76" s="13">
        <f>ROUND(+'Acute Care'!E171,2)</f>
        <v>11.77</v>
      </c>
      <c r="I76" s="13">
        <f t="shared" si="4"/>
        <v>12844.1</v>
      </c>
      <c r="J76" s="13"/>
      <c r="K76" s="21">
        <f t="shared" si="5"/>
        <v>1.6999999999999999E-3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Care'!H72,0)</f>
        <v>157351</v>
      </c>
      <c r="E77" s="13">
        <f>ROUND(+'Acute Care'!E72,2)</f>
        <v>15.23</v>
      </c>
      <c r="F77" s="13">
        <f t="shared" si="3"/>
        <v>10331.65</v>
      </c>
      <c r="G77" s="9">
        <f>ROUND(+'Acute Care'!H172,0)</f>
        <v>0</v>
      </c>
      <c r="H77" s="13">
        <f>ROUND(+'Acute Care'!E172,2)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Care'!H73,0)</f>
        <v>1835261</v>
      </c>
      <c r="E78" s="13">
        <f>ROUND(+'Acute Care'!E73,2)</f>
        <v>114.98</v>
      </c>
      <c r="F78" s="13">
        <f t="shared" si="3"/>
        <v>15961.57</v>
      </c>
      <c r="G78" s="9">
        <f>ROUND(+'Acute Care'!H173,0)</f>
        <v>3055650</v>
      </c>
      <c r="H78" s="13">
        <f>ROUND(+'Acute Care'!E173,2)</f>
        <v>150.05000000000001</v>
      </c>
      <c r="I78" s="13">
        <f t="shared" si="4"/>
        <v>20364.21</v>
      </c>
      <c r="J78" s="13"/>
      <c r="K78" s="21">
        <f t="shared" si="5"/>
        <v>0.27579999999999999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Care'!H74,0)</f>
        <v>498320</v>
      </c>
      <c r="E79" s="13">
        <f>ROUND(+'Acute Care'!E74,2)</f>
        <v>112.78</v>
      </c>
      <c r="F79" s="13">
        <f t="shared" si="3"/>
        <v>4418.51</v>
      </c>
      <c r="G79" s="9">
        <f>ROUND(+'Acute Care'!H174,0)</f>
        <v>8329859</v>
      </c>
      <c r="H79" s="13">
        <f>ROUND(+'Acute Care'!E174,2)</f>
        <v>362.52</v>
      </c>
      <c r="I79" s="13">
        <f t="shared" si="4"/>
        <v>22977.65</v>
      </c>
      <c r="J79" s="13"/>
      <c r="K79" s="21">
        <f t="shared" si="5"/>
        <v>4.2003000000000004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Care'!H75,0)</f>
        <v>6370142</v>
      </c>
      <c r="E80" s="13">
        <f>ROUND(+'Acute Care'!E75,2)</f>
        <v>364.61</v>
      </c>
      <c r="F80" s="13">
        <f t="shared" si="3"/>
        <v>17471.11</v>
      </c>
      <c r="G80" s="9">
        <f>ROUND(+'Acute Care'!H175,0)</f>
        <v>467798</v>
      </c>
      <c r="H80" s="13">
        <f>ROUND(+'Acute Care'!E175,2)</f>
        <v>27.47</v>
      </c>
      <c r="I80" s="13">
        <f t="shared" si="4"/>
        <v>17029.41</v>
      </c>
      <c r="J80" s="13"/>
      <c r="K80" s="21">
        <f t="shared" si="5"/>
        <v>-2.53E-2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Care'!H76,0)</f>
        <v>399034</v>
      </c>
      <c r="E81" s="13">
        <f>ROUND(+'Acute Care'!E76,2)</f>
        <v>21.7</v>
      </c>
      <c r="F81" s="13">
        <f t="shared" si="3"/>
        <v>18388.66</v>
      </c>
      <c r="G81" s="9">
        <f>ROUND(+'Acute Care'!H176,0)</f>
        <v>559509</v>
      </c>
      <c r="H81" s="13">
        <f>ROUND(+'Acute Care'!E176,2)</f>
        <v>31.24</v>
      </c>
      <c r="I81" s="13">
        <f t="shared" si="4"/>
        <v>17910.02</v>
      </c>
      <c r="J81" s="13"/>
      <c r="K81" s="21">
        <f t="shared" si="5"/>
        <v>-2.5999999999999999E-2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Care'!H77,0)</f>
        <v>300495</v>
      </c>
      <c r="E82" s="13">
        <f>ROUND(+'Acute Care'!E77,2)</f>
        <v>21.84</v>
      </c>
      <c r="F82" s="13">
        <f t="shared" si="3"/>
        <v>13758.93</v>
      </c>
      <c r="G82" s="9">
        <f>ROUND(+'Acute Care'!H177,0)</f>
        <v>2188065</v>
      </c>
      <c r="H82" s="13">
        <f>ROUND(+'Acute Care'!E177,2)</f>
        <v>92.37</v>
      </c>
      <c r="I82" s="13">
        <f t="shared" si="4"/>
        <v>23688.05</v>
      </c>
      <c r="J82" s="13"/>
      <c r="K82" s="21">
        <f t="shared" si="5"/>
        <v>0.72160000000000002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Care'!H78,0)</f>
        <v>1942522</v>
      </c>
      <c r="E83" s="13">
        <f>ROUND(+'Acute Care'!E78,2)</f>
        <v>101.43</v>
      </c>
      <c r="F83" s="13">
        <f t="shared" si="3"/>
        <v>19151.36</v>
      </c>
      <c r="G83" s="9">
        <f>ROUND(+'Acute Care'!H178,0)</f>
        <v>3085417</v>
      </c>
      <c r="H83" s="13">
        <f>ROUND(+'Acute Care'!E178,2)</f>
        <v>138.38999999999999</v>
      </c>
      <c r="I83" s="13">
        <f t="shared" si="4"/>
        <v>22295.09</v>
      </c>
      <c r="J83" s="13"/>
      <c r="K83" s="21">
        <f t="shared" si="5"/>
        <v>0.16420000000000001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Care'!H79,0)</f>
        <v>4076295</v>
      </c>
      <c r="E84" s="13">
        <f>ROUND(+'Acute Care'!E79,2)</f>
        <v>246.83</v>
      </c>
      <c r="F84" s="13">
        <f t="shared" si="3"/>
        <v>16514.580000000002</v>
      </c>
      <c r="G84" s="9">
        <f>ROUND(+'Acute Care'!H179,0)</f>
        <v>1675620</v>
      </c>
      <c r="H84" s="13">
        <f>ROUND(+'Acute Care'!E179,2)</f>
        <v>92.32</v>
      </c>
      <c r="I84" s="13">
        <f t="shared" si="4"/>
        <v>18150.13</v>
      </c>
      <c r="J84" s="13"/>
      <c r="K84" s="21">
        <f t="shared" si="5"/>
        <v>9.9000000000000005E-2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Care'!H80,0)</f>
        <v>77656</v>
      </c>
      <c r="E85" s="13">
        <f>ROUND(+'Acute Care'!E80,2)</f>
        <v>2.25</v>
      </c>
      <c r="F85" s="13">
        <f t="shared" si="3"/>
        <v>34513.78</v>
      </c>
      <c r="G85" s="9">
        <f>ROUND(+'Acute Care'!H180,0)</f>
        <v>1270839</v>
      </c>
      <c r="H85" s="13">
        <f>ROUND(+'Acute Care'!E180,2)</f>
        <v>67.709999999999994</v>
      </c>
      <c r="I85" s="13">
        <f t="shared" si="4"/>
        <v>18768.849999999999</v>
      </c>
      <c r="J85" s="13"/>
      <c r="K85" s="21">
        <f t="shared" si="5"/>
        <v>-0.45619999999999999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Care'!H81,0)</f>
        <v>831451</v>
      </c>
      <c r="E86" s="13">
        <f>ROUND(+'Acute Care'!E81,2)</f>
        <v>71.099999999999994</v>
      </c>
      <c r="F86" s="13">
        <f t="shared" si="3"/>
        <v>11694.11</v>
      </c>
      <c r="G86" s="9">
        <f>ROUND(+'Acute Care'!H181,0)</f>
        <v>150627</v>
      </c>
      <c r="H86" s="13">
        <f>ROUND(+'Acute Care'!E181,2)</f>
        <v>14</v>
      </c>
      <c r="I86" s="13">
        <f t="shared" si="4"/>
        <v>10759.07</v>
      </c>
      <c r="J86" s="13"/>
      <c r="K86" s="21">
        <f t="shared" si="5"/>
        <v>-0.08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Care'!H82,0)</f>
        <v>1349688</v>
      </c>
      <c r="E87" s="13">
        <f>ROUND(+'Acute Care'!E82,2)</f>
        <v>96.78</v>
      </c>
      <c r="F87" s="13">
        <f t="shared" si="3"/>
        <v>13945.94</v>
      </c>
      <c r="G87" s="9">
        <f>ROUND(+'Acute Care'!H182,0)</f>
        <v>2579845</v>
      </c>
      <c r="H87" s="13">
        <f>ROUND(+'Acute Care'!E182,2)</f>
        <v>107</v>
      </c>
      <c r="I87" s="13">
        <f t="shared" si="4"/>
        <v>24110.7</v>
      </c>
      <c r="J87" s="13"/>
      <c r="K87" s="21">
        <f t="shared" si="5"/>
        <v>0.72889999999999999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Care'!H83,0)</f>
        <v>14320</v>
      </c>
      <c r="E88" s="13">
        <f>ROUND(+'Acute Care'!E83,2)</f>
        <v>1.43</v>
      </c>
      <c r="F88" s="13">
        <f t="shared" si="3"/>
        <v>10013.99</v>
      </c>
      <c r="G88" s="9">
        <f>ROUND(+'Acute Care'!H183,0)</f>
        <v>715627</v>
      </c>
      <c r="H88" s="13">
        <f>ROUND(+'Acute Care'!E183,2)</f>
        <v>36.15</v>
      </c>
      <c r="I88" s="13">
        <f t="shared" si="4"/>
        <v>19796.04</v>
      </c>
      <c r="J88" s="13"/>
      <c r="K88" s="21">
        <f t="shared" si="5"/>
        <v>0.9768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Care'!H84,0)</f>
        <v>1370874</v>
      </c>
      <c r="E89" s="13">
        <f>ROUND(+'Acute Care'!E84,2)</f>
        <v>73.97</v>
      </c>
      <c r="F89" s="13">
        <f t="shared" si="3"/>
        <v>18532.84</v>
      </c>
      <c r="G89" s="9">
        <f>ROUND(+'Acute Care'!H184,0)</f>
        <v>415498</v>
      </c>
      <c r="H89" s="13">
        <f>ROUND(+'Acute Care'!E184,2)</f>
        <v>18.989999999999998</v>
      </c>
      <c r="I89" s="13">
        <f t="shared" si="4"/>
        <v>21879.83</v>
      </c>
      <c r="J89" s="13"/>
      <c r="K89" s="21">
        <f t="shared" si="5"/>
        <v>0.18060000000000001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Care'!H85,0)</f>
        <v>520255</v>
      </c>
      <c r="E90" s="13">
        <f>ROUND(+'Acute Care'!E85,2)</f>
        <v>34.11</v>
      </c>
      <c r="F90" s="13">
        <f t="shared" si="3"/>
        <v>15252.27</v>
      </c>
      <c r="G90" s="9">
        <f>ROUND(+'Acute Care'!H185,0)</f>
        <v>52008</v>
      </c>
      <c r="H90" s="13">
        <f>ROUND(+'Acute Care'!E185,2)</f>
        <v>4.49</v>
      </c>
      <c r="I90" s="13">
        <f t="shared" si="4"/>
        <v>11583.07</v>
      </c>
      <c r="J90" s="13"/>
      <c r="K90" s="21">
        <f t="shared" si="5"/>
        <v>-0.24060000000000001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Care'!H86,0)</f>
        <v>330322</v>
      </c>
      <c r="E91" s="13">
        <f>ROUND(+'Acute Care'!E86,2)</f>
        <v>17.489999999999998</v>
      </c>
      <c r="F91" s="13">
        <f t="shared" si="3"/>
        <v>18886.34</v>
      </c>
      <c r="G91" s="9">
        <f>ROUND(+'Acute Care'!H186,0)</f>
        <v>202744</v>
      </c>
      <c r="H91" s="13">
        <f>ROUND(+'Acute Care'!E186,2)</f>
        <v>39.340000000000003</v>
      </c>
      <c r="I91" s="13">
        <f t="shared" si="4"/>
        <v>5153.63</v>
      </c>
      <c r="J91" s="13"/>
      <c r="K91" s="21">
        <f t="shared" si="5"/>
        <v>-0.72709999999999997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Care'!H87,0)</f>
        <v>258507</v>
      </c>
      <c r="E92" s="13">
        <f>ROUND(+'Acute Care'!E87,2)</f>
        <v>27.6</v>
      </c>
      <c r="F92" s="13">
        <f t="shared" si="3"/>
        <v>9366.2000000000007</v>
      </c>
      <c r="G92" s="9">
        <f>ROUND(+'Acute Care'!H187,0)</f>
        <v>0</v>
      </c>
      <c r="H92" s="13">
        <f>ROUND(+'Acute Care'!E187,2)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Care'!H88,0)</f>
        <v>184064</v>
      </c>
      <c r="E93" s="13">
        <f>ROUND(+'Acute Care'!E88,2)</f>
        <v>32.020000000000003</v>
      </c>
      <c r="F93" s="13">
        <f t="shared" si="3"/>
        <v>5748.41</v>
      </c>
      <c r="G93" s="9">
        <f>ROUND(+'Acute Care'!H188,0)</f>
        <v>223179</v>
      </c>
      <c r="H93" s="13">
        <f>ROUND(+'Acute Care'!E188,2)</f>
        <v>13.7</v>
      </c>
      <c r="I93" s="13">
        <f t="shared" si="4"/>
        <v>16290.44</v>
      </c>
      <c r="J93" s="13"/>
      <c r="K93" s="21">
        <f t="shared" si="5"/>
        <v>1.8339000000000001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Care'!H89,0)</f>
        <v>531861</v>
      </c>
      <c r="E94" s="13">
        <f>ROUND(+'Acute Care'!E89,2)</f>
        <v>35.28</v>
      </c>
      <c r="F94" s="13">
        <f t="shared" si="3"/>
        <v>15075.43</v>
      </c>
      <c r="G94" s="9">
        <f>ROUND(+'Acute Care'!H189,0)</f>
        <v>3034854</v>
      </c>
      <c r="H94" s="13">
        <f>ROUND(+'Acute Care'!E189,2)</f>
        <v>160.35</v>
      </c>
      <c r="I94" s="13">
        <f t="shared" si="4"/>
        <v>18926.439999999999</v>
      </c>
      <c r="J94" s="13"/>
      <c r="K94" s="21">
        <f t="shared" si="5"/>
        <v>0.25540000000000002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Care'!H90,0)</f>
        <v>227842</v>
      </c>
      <c r="E95" s="13">
        <f>ROUND(+'Acute Care'!E90,2)</f>
        <v>20.2</v>
      </c>
      <c r="F95" s="13">
        <f t="shared" si="3"/>
        <v>11279.31</v>
      </c>
      <c r="G95" s="9">
        <f>ROUND(+'Acute Care'!H190,0)</f>
        <v>1341173</v>
      </c>
      <c r="H95" s="13">
        <f>ROUND(+'Acute Care'!E190,2)</f>
        <v>51.04</v>
      </c>
      <c r="I95" s="13">
        <f t="shared" si="4"/>
        <v>26276.9</v>
      </c>
      <c r="J95" s="13"/>
      <c r="K95" s="21">
        <f t="shared" si="5"/>
        <v>1.3297000000000001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Care'!H91,0)</f>
        <v>1914357</v>
      </c>
      <c r="E96" s="13">
        <f>ROUND(+'Acute Care'!E91,2)</f>
        <v>124.05</v>
      </c>
      <c r="F96" s="13">
        <f t="shared" si="3"/>
        <v>15432.14</v>
      </c>
      <c r="G96" s="9">
        <f>ROUND(+'Acute Care'!H191,0)</f>
        <v>0</v>
      </c>
      <c r="H96" s="13">
        <f>ROUND(+'Acute Care'!E191,2)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Care'!H92,0)</f>
        <v>1635104</v>
      </c>
      <c r="E97" s="13">
        <f>ROUND(+'Acute Care'!E92,2)</f>
        <v>69.95</v>
      </c>
      <c r="F97" s="13">
        <f t="shared" si="3"/>
        <v>23375.33</v>
      </c>
      <c r="G97" s="9">
        <f>ROUND(+'Acute Care'!H192,0)</f>
        <v>654752</v>
      </c>
      <c r="H97" s="13">
        <f>ROUND(+'Acute Care'!E192,2)</f>
        <v>30.8</v>
      </c>
      <c r="I97" s="13">
        <f t="shared" si="4"/>
        <v>21258.18</v>
      </c>
      <c r="J97" s="13"/>
      <c r="K97" s="21">
        <f t="shared" si="5"/>
        <v>-9.06E-2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Care'!H93,0)</f>
        <v>0</v>
      </c>
      <c r="E98" s="13">
        <f>ROUND(+'Acute Care'!E93,2)</f>
        <v>0</v>
      </c>
      <c r="F98" s="13" t="str">
        <f t="shared" si="3"/>
        <v/>
      </c>
      <c r="G98" s="9">
        <f>ROUND(+'Acute Care'!H193,0)</f>
        <v>463385</v>
      </c>
      <c r="H98" s="13">
        <f>ROUND(+'Acute Care'!E193,2)</f>
        <v>19.95</v>
      </c>
      <c r="I98" s="13">
        <f t="shared" si="4"/>
        <v>23227.32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Care'!H94,0)</f>
        <v>243494</v>
      </c>
      <c r="E99" s="13">
        <f>ROUND(+'Acute Care'!E94,2)</f>
        <v>29.06</v>
      </c>
      <c r="F99" s="13">
        <f t="shared" si="3"/>
        <v>8379.01</v>
      </c>
      <c r="G99" s="9">
        <f>ROUND(+'Acute Care'!H194,0)</f>
        <v>2786778</v>
      </c>
      <c r="H99" s="13">
        <f>ROUND(+'Acute Care'!E194,2)</f>
        <v>157.59</v>
      </c>
      <c r="I99" s="13">
        <f t="shared" si="4"/>
        <v>17683.72</v>
      </c>
      <c r="J99" s="13"/>
      <c r="K99" s="21">
        <f t="shared" si="5"/>
        <v>1.1105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Care'!H95,0)</f>
        <v>561920</v>
      </c>
      <c r="E100" s="13">
        <f>ROUND(+'Acute Care'!E95,2)</f>
        <v>35.79</v>
      </c>
      <c r="F100" s="13">
        <f t="shared" si="3"/>
        <v>15700.47</v>
      </c>
      <c r="G100" s="9">
        <f>ROUND(+'Acute Care'!H195,0)</f>
        <v>3932434</v>
      </c>
      <c r="H100" s="13">
        <f>ROUND(+'Acute Care'!E195,2)</f>
        <v>107.62</v>
      </c>
      <c r="I100" s="13">
        <f t="shared" si="4"/>
        <v>36539.99</v>
      </c>
      <c r="J100" s="13"/>
      <c r="K100" s="21">
        <f t="shared" si="5"/>
        <v>1.3272999999999999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Care'!H96,0)</f>
        <v>1994593</v>
      </c>
      <c r="E101" s="13">
        <f>ROUND(+'Acute Care'!E96,2)</f>
        <v>185.57</v>
      </c>
      <c r="F101" s="13">
        <f t="shared" si="3"/>
        <v>10748.47</v>
      </c>
      <c r="G101" s="9">
        <f>ROUND(+'Acute Care'!H196,0)</f>
        <v>2081754</v>
      </c>
      <c r="H101" s="13">
        <f>ROUND(+'Acute Care'!E196,2)</f>
        <v>120.36</v>
      </c>
      <c r="I101" s="13">
        <f t="shared" si="4"/>
        <v>17296.060000000001</v>
      </c>
      <c r="J101" s="13"/>
      <c r="K101" s="21">
        <f t="shared" si="5"/>
        <v>0.60919999999999996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Care'!H97,0)</f>
        <v>2273132</v>
      </c>
      <c r="E102" s="13">
        <f>ROUND(+'Acute Care'!E97,2)</f>
        <v>93.43</v>
      </c>
      <c r="F102" s="13">
        <f t="shared" si="3"/>
        <v>24329.79</v>
      </c>
      <c r="G102" s="9">
        <f>ROUND(+'Acute Care'!H197,0)</f>
        <v>784247</v>
      </c>
      <c r="H102" s="13">
        <f>ROUND(+'Acute Care'!E197,2)</f>
        <v>52</v>
      </c>
      <c r="I102" s="13">
        <f t="shared" si="4"/>
        <v>15081.67</v>
      </c>
      <c r="J102" s="13"/>
      <c r="K102" s="21">
        <f t="shared" si="5"/>
        <v>-0.38009999999999999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Care'!H98,0)</f>
        <v>0</v>
      </c>
      <c r="E103" s="13">
        <f>ROUND(+'Acute Care'!E98,2)</f>
        <v>0</v>
      </c>
      <c r="F103" s="13" t="str">
        <f t="shared" si="3"/>
        <v/>
      </c>
      <c r="G103" s="9">
        <f>ROUND(+'Acute Care'!H198,0)</f>
        <v>1294</v>
      </c>
      <c r="H103" s="13">
        <f>ROUND(+'Acute Care'!E198,2)</f>
        <v>1.04</v>
      </c>
      <c r="I103" s="13">
        <f t="shared" si="4"/>
        <v>1244.23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Care'!H99,0)</f>
        <v>0</v>
      </c>
      <c r="E104" s="13">
        <f>ROUND(+'Acute Care'!E99,2)</f>
        <v>0</v>
      </c>
      <c r="F104" s="13" t="str">
        <f t="shared" si="3"/>
        <v/>
      </c>
      <c r="G104" s="9">
        <f>ROUND(+'Acute Care'!H199,0)</f>
        <v>0</v>
      </c>
      <c r="H104" s="13">
        <f>ROUND(+'Acute Care'!E199,2)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Care'!H100,0)</f>
        <v>0</v>
      </c>
      <c r="E105" s="13">
        <f>ROUND(+'Acute Care'!E100,2)</f>
        <v>0</v>
      </c>
      <c r="F105" s="13" t="str">
        <f t="shared" si="3"/>
        <v/>
      </c>
      <c r="G105" s="9">
        <f>ROUND(+'Acute Care'!H200,0)</f>
        <v>0</v>
      </c>
      <c r="H105" s="13">
        <f>ROUND(+'Acute Care'!E200,2)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Care'!H101,0)</f>
        <v>0</v>
      </c>
      <c r="E106" s="13">
        <f>ROUND(+'Acute Care'!E101,2)</f>
        <v>0</v>
      </c>
      <c r="F106" s="13" t="str">
        <f t="shared" si="3"/>
        <v/>
      </c>
      <c r="G106" s="9">
        <f>ROUND(+'Acute Care'!H201,0)</f>
        <v>0</v>
      </c>
      <c r="H106" s="13">
        <f>ROUND(+'Acute Care'!E201,2)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Care'!H102,0)</f>
        <v>0</v>
      </c>
      <c r="E107" s="13">
        <f>ROUND(+'Acute Care'!E102,2)</f>
        <v>0</v>
      </c>
      <c r="F107" s="13" t="str">
        <f t="shared" si="3"/>
        <v/>
      </c>
      <c r="G107" s="9">
        <f>ROUND(+'Acute Care'!H202,0)</f>
        <v>0</v>
      </c>
      <c r="H107" s="13">
        <f>ROUND(+'Acute Care'!E202,2)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7"/>
  <sheetViews>
    <sheetView zoomScale="75" workbookViewId="0">
      <selection activeCell="A11" sqref="A11:IV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3" bestFit="1" customWidth="1"/>
    <col min="5" max="5" width="6.88671875" bestFit="1" customWidth="1"/>
    <col min="6" max="6" width="5.88671875" bestFit="1" customWidth="1"/>
    <col min="7" max="7" width="13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83</v>
      </c>
      <c r="F3" s="1"/>
      <c r="K3" s="19">
        <v>83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50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1" t="s">
        <v>33</v>
      </c>
      <c r="E8" s="6"/>
      <c r="F8" s="1" t="s">
        <v>4</v>
      </c>
      <c r="G8" s="1" t="s">
        <v>33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34</v>
      </c>
      <c r="E9" s="1" t="s">
        <v>6</v>
      </c>
      <c r="F9" s="1" t="s">
        <v>6</v>
      </c>
      <c r="G9" s="1" t="s">
        <v>34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13">
        <f>ROUND(+'Acute Care'!E5*2080,0)</f>
        <v>1025440</v>
      </c>
      <c r="E10" s="9">
        <f>ROUND(+'Acute Care'!F5,0)</f>
        <v>84034</v>
      </c>
      <c r="F10" s="13">
        <f>IF(D10=0,"",IF(E10=0,"",ROUND(D10/E10,2)))</f>
        <v>12.2</v>
      </c>
      <c r="G10" s="13">
        <f>ROUND(+'Acute Care'!E105*2080,0)</f>
        <v>925912</v>
      </c>
      <c r="H10" s="9">
        <f>ROUND(+'Acute Care'!F105,0)</f>
        <v>73846</v>
      </c>
      <c r="I10" s="13">
        <f>IF(G10=0,"",IF(H10=0,"",ROUND(G10/H10,2)))</f>
        <v>12.54</v>
      </c>
      <c r="J10" s="13"/>
      <c r="K10" s="21">
        <f>IF(D10=0,"",IF(E10=0,"",IF(G10=0,"",IF(H10=0,"",ROUND(I10/F10-1,4)))))</f>
        <v>2.7900000000000001E-2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13">
        <f>ROUND(+'Acute Care'!E6*2080,0)</f>
        <v>409760</v>
      </c>
      <c r="E11" s="9">
        <f>ROUND(+'Acute Care'!F6,0)</f>
        <v>28205</v>
      </c>
      <c r="F11" s="13">
        <f t="shared" ref="F11:F74" si="0">IF(D11=0,"",IF(E11=0,"",ROUND(D11/E11,2)))</f>
        <v>14.53</v>
      </c>
      <c r="G11" s="13">
        <f>ROUND(+'Acute Care'!E106*2080,0)</f>
        <v>255445</v>
      </c>
      <c r="H11" s="9">
        <f>ROUND(+'Acute Care'!F106,0)</f>
        <v>19317</v>
      </c>
      <c r="I11" s="13">
        <f t="shared" ref="I11:I74" si="1">IF(G11=0,"",IF(H11=0,"",ROUND(G11/H11,2)))</f>
        <v>13.22</v>
      </c>
      <c r="J11" s="13"/>
      <c r="K11" s="21">
        <f t="shared" ref="K11:K74" si="2">IF(D11=0,"",IF(E11=0,"",IF(G11=0,"",IF(H11=0,"",ROUND(I11/F11-1,4)))))</f>
        <v>-9.0200000000000002E-2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13">
        <f>ROUND(+'Acute Care'!E7*2080,0)</f>
        <v>43389</v>
      </c>
      <c r="E12" s="9">
        <f>ROUND(+'Acute Care'!F7,0)</f>
        <v>958</v>
      </c>
      <c r="F12" s="13">
        <f t="shared" si="0"/>
        <v>45.29</v>
      </c>
      <c r="G12" s="13">
        <f>ROUND(+'Acute Care'!E107*2080,0)</f>
        <v>41371</v>
      </c>
      <c r="H12" s="9">
        <f>ROUND(+'Acute Care'!F107,0)</f>
        <v>521</v>
      </c>
      <c r="I12" s="13">
        <f t="shared" si="1"/>
        <v>79.41</v>
      </c>
      <c r="J12" s="13"/>
      <c r="K12" s="21">
        <f t="shared" si="2"/>
        <v>0.75339999999999996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13">
        <f>ROUND(+'Acute Care'!E8*2080,0)</f>
        <v>743538</v>
      </c>
      <c r="E13" s="9">
        <f>ROUND(+'Acute Care'!F8,0)</f>
        <v>60141</v>
      </c>
      <c r="F13" s="13">
        <f t="shared" si="0"/>
        <v>12.36</v>
      </c>
      <c r="G13" s="13">
        <f>ROUND(+'Acute Care'!E108*2080,0)</f>
        <v>1049256</v>
      </c>
      <c r="H13" s="9">
        <f>ROUND(+'Acute Care'!F108,0)</f>
        <v>62010</v>
      </c>
      <c r="I13" s="13">
        <f t="shared" si="1"/>
        <v>16.920000000000002</v>
      </c>
      <c r="J13" s="13"/>
      <c r="K13" s="21">
        <f t="shared" si="2"/>
        <v>0.36890000000000001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13">
        <f>ROUND(+'Acute Care'!E9*2080,0)</f>
        <v>755019</v>
      </c>
      <c r="E14" s="9">
        <f>ROUND(+'Acute Care'!F9,0)</f>
        <v>51170</v>
      </c>
      <c r="F14" s="13">
        <f t="shared" si="0"/>
        <v>14.76</v>
      </c>
      <c r="G14" s="13">
        <f>ROUND(+'Acute Care'!E109*2080,0)</f>
        <v>848224</v>
      </c>
      <c r="H14" s="9">
        <f>ROUND(+'Acute Care'!F109,0)</f>
        <v>51957</v>
      </c>
      <c r="I14" s="13">
        <f t="shared" si="1"/>
        <v>16.329999999999998</v>
      </c>
      <c r="J14" s="13"/>
      <c r="K14" s="21">
        <f t="shared" si="2"/>
        <v>0.10639999999999999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13">
        <f>ROUND(+'Acute Care'!E10*2080,0)</f>
        <v>0</v>
      </c>
      <c r="E15" s="9">
        <f>ROUND(+'Acute Care'!F10,0)</f>
        <v>0</v>
      </c>
      <c r="F15" s="13" t="str">
        <f t="shared" si="0"/>
        <v/>
      </c>
      <c r="G15" s="13">
        <f>ROUND(+'Acute Care'!E110*2080,0)</f>
        <v>0</v>
      </c>
      <c r="H15" s="9">
        <f>ROUND(+'Acute Care'!F110,0)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13">
        <f>ROUND(+'Acute Care'!E11*2080,0)</f>
        <v>50066</v>
      </c>
      <c r="E16" s="9">
        <f>ROUND(+'Acute Care'!F11,0)</f>
        <v>1567</v>
      </c>
      <c r="F16" s="13">
        <f t="shared" si="0"/>
        <v>31.95</v>
      </c>
      <c r="G16" s="13">
        <f>ROUND(+'Acute Care'!E111*2080,0)</f>
        <v>52333</v>
      </c>
      <c r="H16" s="9">
        <f>ROUND(+'Acute Care'!F111,0)</f>
        <v>1323</v>
      </c>
      <c r="I16" s="13">
        <f t="shared" si="1"/>
        <v>39.56</v>
      </c>
      <c r="J16" s="13"/>
      <c r="K16" s="21">
        <f t="shared" si="2"/>
        <v>0.2382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13">
        <f>ROUND(+'Acute Care'!E12*2080,0)</f>
        <v>90397</v>
      </c>
      <c r="E17" s="9">
        <f>ROUND(+'Acute Care'!F12,0)</f>
        <v>4944</v>
      </c>
      <c r="F17" s="13">
        <f t="shared" si="0"/>
        <v>18.28</v>
      </c>
      <c r="G17" s="13">
        <f>ROUND(+'Acute Care'!E112*2080,0)</f>
        <v>83262</v>
      </c>
      <c r="H17" s="9">
        <f>ROUND(+'Acute Care'!F112,0)</f>
        <v>5041</v>
      </c>
      <c r="I17" s="13">
        <f t="shared" si="1"/>
        <v>16.52</v>
      </c>
      <c r="J17" s="13"/>
      <c r="K17" s="21">
        <f t="shared" si="2"/>
        <v>-9.6299999999999997E-2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13">
        <f>ROUND(+'Acute Care'!E13*2080,0)</f>
        <v>49587</v>
      </c>
      <c r="E18" s="9">
        <f>ROUND(+'Acute Care'!F13,0)</f>
        <v>1807</v>
      </c>
      <c r="F18" s="13">
        <f t="shared" si="0"/>
        <v>27.44</v>
      </c>
      <c r="G18" s="13">
        <f>ROUND(+'Acute Care'!E113*2080,0)</f>
        <v>30264</v>
      </c>
      <c r="H18" s="9">
        <f>ROUND(+'Acute Care'!F113,0)</f>
        <v>604</v>
      </c>
      <c r="I18" s="13">
        <f t="shared" si="1"/>
        <v>50.11</v>
      </c>
      <c r="J18" s="13"/>
      <c r="K18" s="21">
        <f t="shared" si="2"/>
        <v>0.82620000000000005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13">
        <f>ROUND(+'Acute Care'!E14*2080,0)</f>
        <v>315827</v>
      </c>
      <c r="E19" s="9">
        <f>ROUND(+'Acute Care'!F14,0)</f>
        <v>22282</v>
      </c>
      <c r="F19" s="13">
        <f t="shared" si="0"/>
        <v>14.17</v>
      </c>
      <c r="G19" s="13">
        <f>ROUND(+'Acute Care'!E114*2080,0)</f>
        <v>343824</v>
      </c>
      <c r="H19" s="9">
        <f>ROUND(+'Acute Care'!F114,0)</f>
        <v>20048</v>
      </c>
      <c r="I19" s="13">
        <f t="shared" si="1"/>
        <v>17.149999999999999</v>
      </c>
      <c r="J19" s="13"/>
      <c r="K19" s="21">
        <f t="shared" si="2"/>
        <v>0.21029999999999999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13">
        <f>ROUND(+'Acute Care'!E15*2080,0)</f>
        <v>1112280</v>
      </c>
      <c r="E20" s="9">
        <f>ROUND(+'Acute Care'!F15,0)</f>
        <v>83535</v>
      </c>
      <c r="F20" s="13">
        <f t="shared" si="0"/>
        <v>13.32</v>
      </c>
      <c r="G20" s="13">
        <f>ROUND(+'Acute Care'!E115*2080,0)</f>
        <v>1144520</v>
      </c>
      <c r="H20" s="9">
        <f>ROUND(+'Acute Care'!F115,0)</f>
        <v>77901</v>
      </c>
      <c r="I20" s="13">
        <f t="shared" si="1"/>
        <v>14.69</v>
      </c>
      <c r="J20" s="13"/>
      <c r="K20" s="21">
        <f t="shared" si="2"/>
        <v>0.10290000000000001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13">
        <f>ROUND(+'Acute Care'!E16*2080,0)</f>
        <v>694720</v>
      </c>
      <c r="E21" s="9">
        <f>ROUND(+'Acute Care'!F16,0)</f>
        <v>62836</v>
      </c>
      <c r="F21" s="13">
        <f t="shared" si="0"/>
        <v>11.06</v>
      </c>
      <c r="G21" s="13">
        <f>ROUND(+'Acute Care'!E116*2080,0)</f>
        <v>786219</v>
      </c>
      <c r="H21" s="9">
        <f>ROUND(+'Acute Care'!F116,0)</f>
        <v>73359</v>
      </c>
      <c r="I21" s="13">
        <f t="shared" si="1"/>
        <v>10.72</v>
      </c>
      <c r="J21" s="13"/>
      <c r="K21" s="21">
        <f t="shared" si="2"/>
        <v>-3.0700000000000002E-2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13">
        <f>ROUND(+'Acute Care'!E17*2080,0)</f>
        <v>33821</v>
      </c>
      <c r="E22" s="9">
        <f>ROUND(+'Acute Care'!F17,0)</f>
        <v>3167</v>
      </c>
      <c r="F22" s="13">
        <f t="shared" si="0"/>
        <v>10.68</v>
      </c>
      <c r="G22" s="13">
        <f>ROUND(+'Acute Care'!E117*2080,0)</f>
        <v>70179</v>
      </c>
      <c r="H22" s="9">
        <f>ROUND(+'Acute Care'!F117,0)</f>
        <v>3957</v>
      </c>
      <c r="I22" s="13">
        <f t="shared" si="1"/>
        <v>17.739999999999998</v>
      </c>
      <c r="J22" s="13"/>
      <c r="K22" s="21">
        <f t="shared" si="2"/>
        <v>0.66100000000000003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13">
        <f>ROUND(+'Acute Care'!E18*2080,0)</f>
        <v>424882</v>
      </c>
      <c r="E23" s="9">
        <f>ROUND(+'Acute Care'!F18,0)</f>
        <v>28743</v>
      </c>
      <c r="F23" s="13">
        <f t="shared" si="0"/>
        <v>14.78</v>
      </c>
      <c r="G23" s="13">
        <f>ROUND(+'Acute Care'!E118*2080,0)</f>
        <v>329243</v>
      </c>
      <c r="H23" s="9">
        <f>ROUND(+'Acute Care'!F118,0)</f>
        <v>29746</v>
      </c>
      <c r="I23" s="13">
        <f t="shared" si="1"/>
        <v>11.07</v>
      </c>
      <c r="J23" s="13"/>
      <c r="K23" s="21">
        <f t="shared" si="2"/>
        <v>-0.251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13">
        <f>ROUND(+'Acute Care'!E19*2080,0)</f>
        <v>140774</v>
      </c>
      <c r="E24" s="9">
        <f>ROUND(+'Acute Care'!F19,0)</f>
        <v>11726</v>
      </c>
      <c r="F24" s="13">
        <f t="shared" si="0"/>
        <v>12.01</v>
      </c>
      <c r="G24" s="13">
        <f>ROUND(+'Acute Care'!E119*2080,0)</f>
        <v>147971</v>
      </c>
      <c r="H24" s="9">
        <f>ROUND(+'Acute Care'!F119,0)</f>
        <v>10593</v>
      </c>
      <c r="I24" s="13">
        <f t="shared" si="1"/>
        <v>13.97</v>
      </c>
      <c r="J24" s="13"/>
      <c r="K24" s="21">
        <f t="shared" si="2"/>
        <v>0.16320000000000001</v>
      </c>
    </row>
    <row r="25" spans="2:11" x14ac:dyDescent="0.2">
      <c r="B25">
        <f>+'Acute Care'!A20</f>
        <v>39</v>
      </c>
      <c r="C25" t="str">
        <f>+'Acute Care'!B20</f>
        <v>TRIOS HEALTH</v>
      </c>
      <c r="D25" s="13">
        <f>ROUND(+'Acute Care'!E20*2080,0)</f>
        <v>142064</v>
      </c>
      <c r="E25" s="9">
        <f>ROUND(+'Acute Care'!F20,0)</f>
        <v>10997</v>
      </c>
      <c r="F25" s="13">
        <f t="shared" si="0"/>
        <v>12.92</v>
      </c>
      <c r="G25" s="13">
        <f>ROUND(+'Acute Care'!E120*2080,0)</f>
        <v>136864</v>
      </c>
      <c r="H25" s="9">
        <f>ROUND(+'Acute Care'!F120,0)</f>
        <v>10540</v>
      </c>
      <c r="I25" s="13">
        <f t="shared" si="1"/>
        <v>12.99</v>
      </c>
      <c r="J25" s="13"/>
      <c r="K25" s="21">
        <f t="shared" si="2"/>
        <v>5.4000000000000003E-3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13">
        <f>ROUND(+'Acute Care'!E21*2080,0)</f>
        <v>53706</v>
      </c>
      <c r="E26" s="9">
        <f>ROUND(+'Acute Care'!F21,0)</f>
        <v>3521</v>
      </c>
      <c r="F26" s="13">
        <f t="shared" si="0"/>
        <v>15.25</v>
      </c>
      <c r="G26" s="13">
        <f>ROUND(+'Acute Care'!E121*2080,0)</f>
        <v>0</v>
      </c>
      <c r="H26" s="9">
        <f>ROUND(+'Acute Care'!F121,0)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13">
        <f>ROUND(+'Acute Care'!E22*2080,0)</f>
        <v>6386</v>
      </c>
      <c r="E27" s="9">
        <f>ROUND(+'Acute Care'!F22,0)</f>
        <v>406</v>
      </c>
      <c r="F27" s="13">
        <f t="shared" si="0"/>
        <v>15.73</v>
      </c>
      <c r="G27" s="13">
        <f>ROUND(+'Acute Care'!E122*2080,0)</f>
        <v>0</v>
      </c>
      <c r="H27" s="9">
        <f>ROUND(+'Acute Care'!F122,0)</f>
        <v>325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13">
        <f>ROUND(+'Acute Care'!E23*2080,0)</f>
        <v>34840</v>
      </c>
      <c r="E28" s="9">
        <f>ROUND(+'Acute Care'!F23,0)</f>
        <v>2256</v>
      </c>
      <c r="F28" s="13">
        <f t="shared" si="0"/>
        <v>15.44</v>
      </c>
      <c r="G28" s="13">
        <f>ROUND(+'Acute Care'!E123*2080,0)</f>
        <v>31013</v>
      </c>
      <c r="H28" s="9">
        <f>ROUND(+'Acute Care'!F123,0)</f>
        <v>1864</v>
      </c>
      <c r="I28" s="13">
        <f t="shared" si="1"/>
        <v>16.64</v>
      </c>
      <c r="J28" s="13"/>
      <c r="K28" s="21">
        <f t="shared" si="2"/>
        <v>7.7700000000000005E-2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13">
        <f>ROUND(+'Acute Care'!E24*2080,0)</f>
        <v>213304</v>
      </c>
      <c r="E29" s="9">
        <f>ROUND(+'Acute Care'!F24,0)</f>
        <v>16657</v>
      </c>
      <c r="F29" s="13">
        <f t="shared" si="0"/>
        <v>12.81</v>
      </c>
      <c r="G29" s="13">
        <f>ROUND(+'Acute Care'!E124*2080,0)</f>
        <v>74922</v>
      </c>
      <c r="H29" s="9">
        <f>ROUND(+'Acute Care'!F124,0)</f>
        <v>11156</v>
      </c>
      <c r="I29" s="13">
        <f t="shared" si="1"/>
        <v>6.72</v>
      </c>
      <c r="J29" s="13"/>
      <c r="K29" s="21">
        <f t="shared" si="2"/>
        <v>-0.47539999999999999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13">
        <f>ROUND(+'Acute Care'!E25*2080,0)</f>
        <v>24586</v>
      </c>
      <c r="E30" s="9">
        <f>ROUND(+'Acute Care'!F25,0)</f>
        <v>1144</v>
      </c>
      <c r="F30" s="13">
        <f t="shared" si="0"/>
        <v>21.49</v>
      </c>
      <c r="G30" s="13">
        <f>ROUND(+'Acute Care'!E125*2080,0)</f>
        <v>0</v>
      </c>
      <c r="H30" s="9">
        <f>ROUND(+'Acute Care'!F125,0)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13">
        <f>ROUND(+'Acute Care'!E26*2080,0)</f>
        <v>54309</v>
      </c>
      <c r="E31" s="9">
        <f>ROUND(+'Acute Care'!F26,0)</f>
        <v>1564</v>
      </c>
      <c r="F31" s="13">
        <f t="shared" si="0"/>
        <v>34.72</v>
      </c>
      <c r="G31" s="13">
        <f>ROUND(+'Acute Care'!E126*2080,0)</f>
        <v>55432</v>
      </c>
      <c r="H31" s="9">
        <f>ROUND(+'Acute Care'!F126,0)</f>
        <v>817</v>
      </c>
      <c r="I31" s="13">
        <f t="shared" si="1"/>
        <v>67.849999999999994</v>
      </c>
      <c r="J31" s="13"/>
      <c r="K31" s="21">
        <f t="shared" si="2"/>
        <v>0.95420000000000005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13">
        <f>ROUND(+'Acute Care'!E27*2080,0)</f>
        <v>470870</v>
      </c>
      <c r="E32" s="9">
        <f>ROUND(+'Acute Care'!F27,0)</f>
        <v>35005</v>
      </c>
      <c r="F32" s="13">
        <f t="shared" si="0"/>
        <v>13.45</v>
      </c>
      <c r="G32" s="13">
        <f>ROUND(+'Acute Care'!E127*2080,0)</f>
        <v>498493</v>
      </c>
      <c r="H32" s="9">
        <f>ROUND(+'Acute Care'!F127,0)</f>
        <v>31447</v>
      </c>
      <c r="I32" s="13">
        <f t="shared" si="1"/>
        <v>15.85</v>
      </c>
      <c r="J32" s="13"/>
      <c r="K32" s="21">
        <f t="shared" si="2"/>
        <v>0.1784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13">
        <f>ROUND(+'Acute Care'!E28*2080,0)</f>
        <v>239075</v>
      </c>
      <c r="E33" s="9">
        <f>ROUND(+'Acute Care'!F28,0)</f>
        <v>14743</v>
      </c>
      <c r="F33" s="13">
        <f t="shared" si="0"/>
        <v>16.22</v>
      </c>
      <c r="G33" s="13">
        <f>ROUND(+'Acute Care'!E128*2080,0)</f>
        <v>220875</v>
      </c>
      <c r="H33" s="9">
        <f>ROUND(+'Acute Care'!F128,0)</f>
        <v>10230</v>
      </c>
      <c r="I33" s="13">
        <f t="shared" si="1"/>
        <v>21.59</v>
      </c>
      <c r="J33" s="13"/>
      <c r="K33" s="21">
        <f t="shared" si="2"/>
        <v>0.33110000000000001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13">
        <f>ROUND(+'Acute Care'!E29*2080,0)</f>
        <v>79269</v>
      </c>
      <c r="E34" s="9">
        <f>ROUND(+'Acute Care'!F29,0)</f>
        <v>5370</v>
      </c>
      <c r="F34" s="13">
        <f t="shared" si="0"/>
        <v>14.76</v>
      </c>
      <c r="G34" s="13">
        <f>ROUND(+'Acute Care'!E129*2080,0)</f>
        <v>48235</v>
      </c>
      <c r="H34" s="9">
        <f>ROUND(+'Acute Care'!F129,0)</f>
        <v>3225</v>
      </c>
      <c r="I34" s="13">
        <f t="shared" si="1"/>
        <v>14.96</v>
      </c>
      <c r="J34" s="13"/>
      <c r="K34" s="21">
        <f t="shared" si="2"/>
        <v>1.3599999999999999E-2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13">
        <f>ROUND(+'Acute Care'!E30*2080,0)</f>
        <v>50710</v>
      </c>
      <c r="E35" s="9">
        <f>ROUND(+'Acute Care'!F30,0)</f>
        <v>1842</v>
      </c>
      <c r="F35" s="13">
        <f t="shared" si="0"/>
        <v>27.53</v>
      </c>
      <c r="G35" s="13">
        <f>ROUND(+'Acute Care'!E130*2080,0)</f>
        <v>35880</v>
      </c>
      <c r="H35" s="9">
        <f>ROUND(+'Acute Care'!F130,0)</f>
        <v>1067</v>
      </c>
      <c r="I35" s="13">
        <f t="shared" si="1"/>
        <v>33.630000000000003</v>
      </c>
      <c r="J35" s="13"/>
      <c r="K35" s="21">
        <f t="shared" si="2"/>
        <v>0.22159999999999999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13">
        <f>ROUND(+'Acute Care'!E31*2080,0)</f>
        <v>4035</v>
      </c>
      <c r="E36" s="9">
        <f>ROUND(+'Acute Care'!F31,0)</f>
        <v>115</v>
      </c>
      <c r="F36" s="13">
        <f t="shared" si="0"/>
        <v>35.090000000000003</v>
      </c>
      <c r="G36" s="13">
        <f>ROUND(+'Acute Care'!E131*2080,0)</f>
        <v>1851</v>
      </c>
      <c r="H36" s="9">
        <f>ROUND(+'Acute Care'!F131,0)</f>
        <v>22</v>
      </c>
      <c r="I36" s="13">
        <f t="shared" si="1"/>
        <v>84.14</v>
      </c>
      <c r="J36" s="13"/>
      <c r="K36" s="21">
        <f t="shared" si="2"/>
        <v>1.3977999999999999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13">
        <f>ROUND(+'Acute Care'!E32*2080,0)</f>
        <v>526448</v>
      </c>
      <c r="E37" s="9">
        <f>ROUND(+'Acute Care'!F32,0)</f>
        <v>39200</v>
      </c>
      <c r="F37" s="13">
        <f t="shared" si="0"/>
        <v>13.43</v>
      </c>
      <c r="G37" s="13">
        <f>ROUND(+'Acute Care'!E132*2080,0)</f>
        <v>261622</v>
      </c>
      <c r="H37" s="9">
        <f>ROUND(+'Acute Care'!F132,0)</f>
        <v>19311</v>
      </c>
      <c r="I37" s="13">
        <f t="shared" si="1"/>
        <v>13.55</v>
      </c>
      <c r="J37" s="13"/>
      <c r="K37" s="21">
        <f t="shared" si="2"/>
        <v>8.8999999999999999E-3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13">
        <f>ROUND(+'Acute Care'!E33*2080,0)</f>
        <v>3744</v>
      </c>
      <c r="E38" s="9">
        <f>ROUND(+'Acute Care'!F33,0)</f>
        <v>99</v>
      </c>
      <c r="F38" s="13">
        <f t="shared" si="0"/>
        <v>37.82</v>
      </c>
      <c r="G38" s="13">
        <f>ROUND(+'Acute Care'!E133*2080,0)</f>
        <v>6469</v>
      </c>
      <c r="H38" s="9">
        <f>ROUND(+'Acute Care'!F133,0)</f>
        <v>95</v>
      </c>
      <c r="I38" s="13">
        <f t="shared" si="1"/>
        <v>68.09</v>
      </c>
      <c r="J38" s="13"/>
      <c r="K38" s="21">
        <f t="shared" si="2"/>
        <v>0.8004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13">
        <f>ROUND(+'Acute Care'!E34*2080,0)</f>
        <v>675251</v>
      </c>
      <c r="E39" s="9">
        <f>ROUND(+'Acute Care'!F34,0)</f>
        <v>51098</v>
      </c>
      <c r="F39" s="13">
        <f t="shared" si="0"/>
        <v>13.21</v>
      </c>
      <c r="G39" s="13">
        <f>ROUND(+'Acute Care'!E134*2080,0)</f>
        <v>940451</v>
      </c>
      <c r="H39" s="9">
        <f>ROUND(+'Acute Care'!F134,0)</f>
        <v>65591</v>
      </c>
      <c r="I39" s="13">
        <f t="shared" si="1"/>
        <v>14.34</v>
      </c>
      <c r="J39" s="13"/>
      <c r="K39" s="21">
        <f t="shared" si="2"/>
        <v>8.5500000000000007E-2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13">
        <f>ROUND(+'Acute Care'!E35*2080,0)</f>
        <v>61734</v>
      </c>
      <c r="E40" s="9">
        <f>ROUND(+'Acute Care'!F35,0)</f>
        <v>3478</v>
      </c>
      <c r="F40" s="13">
        <f t="shared" si="0"/>
        <v>17.75</v>
      </c>
      <c r="G40" s="13">
        <f>ROUND(+'Acute Care'!E135*2080,0)</f>
        <v>69680</v>
      </c>
      <c r="H40" s="9">
        <f>ROUND(+'Acute Care'!F135,0)</f>
        <v>3453</v>
      </c>
      <c r="I40" s="13">
        <f t="shared" si="1"/>
        <v>20.18</v>
      </c>
      <c r="J40" s="13"/>
      <c r="K40" s="21">
        <f t="shared" si="2"/>
        <v>0.13689999999999999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13">
        <f>ROUND(+'Acute Care'!E36*2080,0)</f>
        <v>34528</v>
      </c>
      <c r="E41" s="9">
        <f>ROUND(+'Acute Care'!F36,0)</f>
        <v>1525</v>
      </c>
      <c r="F41" s="13">
        <f t="shared" si="0"/>
        <v>22.64</v>
      </c>
      <c r="G41" s="13">
        <f>ROUND(+'Acute Care'!E136*2080,0)</f>
        <v>0</v>
      </c>
      <c r="H41" s="9">
        <f>ROUND(+'Acute Care'!F136,0)</f>
        <v>855</v>
      </c>
      <c r="I41" s="13" t="str">
        <f t="shared" si="1"/>
        <v/>
      </c>
      <c r="J41" s="13"/>
      <c r="K41" s="21" t="str">
        <f t="shared" si="2"/>
        <v/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13">
        <f>ROUND(+'Acute Care'!E37*2080,0)</f>
        <v>146453</v>
      </c>
      <c r="E42" s="9">
        <f>ROUND(+'Acute Care'!F37,0)</f>
        <v>13268</v>
      </c>
      <c r="F42" s="13">
        <f t="shared" si="0"/>
        <v>11.04</v>
      </c>
      <c r="G42" s="13">
        <f>ROUND(+'Acute Care'!E137*2080,0)</f>
        <v>99424</v>
      </c>
      <c r="H42" s="9">
        <f>ROUND(+'Acute Care'!F137,0)</f>
        <v>8221</v>
      </c>
      <c r="I42" s="13">
        <f t="shared" si="1"/>
        <v>12.09</v>
      </c>
      <c r="J42" s="13"/>
      <c r="K42" s="21">
        <f t="shared" si="2"/>
        <v>9.5100000000000004E-2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13">
        <f>ROUND(+'Acute Care'!E38*2080,0)</f>
        <v>65707</v>
      </c>
      <c r="E43" s="9">
        <f>ROUND(+'Acute Care'!F38,0)</f>
        <v>4380</v>
      </c>
      <c r="F43" s="13">
        <f t="shared" si="0"/>
        <v>15</v>
      </c>
      <c r="G43" s="13">
        <f>ROUND(+'Acute Care'!E138*2080,0)</f>
        <v>0</v>
      </c>
      <c r="H43" s="9">
        <f>ROUND(+'Acute Care'!F138,0)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13">
        <f>ROUND(+'Acute Care'!E39*2080,0)</f>
        <v>85384</v>
      </c>
      <c r="E44" s="9">
        <f>ROUND(+'Acute Care'!F39,0)</f>
        <v>6036</v>
      </c>
      <c r="F44" s="13">
        <f t="shared" si="0"/>
        <v>14.15</v>
      </c>
      <c r="G44" s="13">
        <f>ROUND(+'Acute Care'!E139*2080,0)</f>
        <v>89357</v>
      </c>
      <c r="H44" s="9">
        <f>ROUND(+'Acute Care'!F139,0)</f>
        <v>4335</v>
      </c>
      <c r="I44" s="13">
        <f t="shared" si="1"/>
        <v>20.61</v>
      </c>
      <c r="J44" s="13"/>
      <c r="K44" s="21">
        <f t="shared" si="2"/>
        <v>0.45650000000000002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13">
        <f>ROUND(+'Acute Care'!E40*2080,0)</f>
        <v>25126</v>
      </c>
      <c r="E45" s="9">
        <f>ROUND(+'Acute Care'!F40,0)</f>
        <v>1301</v>
      </c>
      <c r="F45" s="13">
        <f t="shared" si="0"/>
        <v>19.309999999999999</v>
      </c>
      <c r="G45" s="13">
        <f>ROUND(+'Acute Care'!E140*2080,0)</f>
        <v>23483</v>
      </c>
      <c r="H45" s="9">
        <f>ROUND(+'Acute Care'!F140,0)</f>
        <v>1238</v>
      </c>
      <c r="I45" s="13">
        <f t="shared" si="1"/>
        <v>18.97</v>
      </c>
      <c r="J45" s="13"/>
      <c r="K45" s="21">
        <f t="shared" si="2"/>
        <v>-1.7600000000000001E-2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13">
        <f>ROUND(+'Acute Care'!E41*2080,0)</f>
        <v>92872</v>
      </c>
      <c r="E46" s="9">
        <f>ROUND(+'Acute Care'!F41,0)</f>
        <v>5089</v>
      </c>
      <c r="F46" s="13">
        <f t="shared" si="0"/>
        <v>18.25</v>
      </c>
      <c r="G46" s="13">
        <f>ROUND(+'Acute Care'!E141*2080,0)</f>
        <v>60278</v>
      </c>
      <c r="H46" s="9">
        <f>ROUND(+'Acute Care'!F141,0)</f>
        <v>2677</v>
      </c>
      <c r="I46" s="13">
        <f t="shared" si="1"/>
        <v>22.52</v>
      </c>
      <c r="J46" s="13"/>
      <c r="K46" s="21">
        <f t="shared" si="2"/>
        <v>0.23400000000000001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13">
        <f>ROUND(+'Acute Care'!E42*2080,0)</f>
        <v>13562</v>
      </c>
      <c r="E47" s="9">
        <f>ROUND(+'Acute Care'!F42,0)</f>
        <v>379</v>
      </c>
      <c r="F47" s="13">
        <f t="shared" si="0"/>
        <v>35.78</v>
      </c>
      <c r="G47" s="13">
        <f>ROUND(+'Acute Care'!E142*2080,0)</f>
        <v>18886</v>
      </c>
      <c r="H47" s="9">
        <f>ROUND(+'Acute Care'!F142,0)</f>
        <v>82</v>
      </c>
      <c r="I47" s="13">
        <f t="shared" si="1"/>
        <v>230.32</v>
      </c>
      <c r="J47" s="13"/>
      <c r="K47" s="21">
        <f t="shared" si="2"/>
        <v>5.4371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13">
        <f>ROUND(+'Acute Care'!E43*2080,0)</f>
        <v>66851</v>
      </c>
      <c r="E48" s="9">
        <f>ROUND(+'Acute Care'!F43,0)</f>
        <v>2542</v>
      </c>
      <c r="F48" s="13">
        <f t="shared" si="0"/>
        <v>26.3</v>
      </c>
      <c r="G48" s="13">
        <f>ROUND(+'Acute Care'!E143*2080,0)</f>
        <v>0</v>
      </c>
      <c r="H48" s="9">
        <f>ROUND(+'Acute Care'!F143,0)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13">
        <f>ROUND(+'Acute Care'!E44*2080,0)</f>
        <v>202259</v>
      </c>
      <c r="E49" s="9">
        <f>ROUND(+'Acute Care'!F44,0)</f>
        <v>17411</v>
      </c>
      <c r="F49" s="13">
        <f t="shared" si="0"/>
        <v>11.62</v>
      </c>
      <c r="G49" s="13">
        <f>ROUND(+'Acute Care'!E144*2080,0)</f>
        <v>181314</v>
      </c>
      <c r="H49" s="9">
        <f>ROUND(+'Acute Care'!F144,0)</f>
        <v>6708</v>
      </c>
      <c r="I49" s="13">
        <f t="shared" si="1"/>
        <v>27.03</v>
      </c>
      <c r="J49" s="13"/>
      <c r="K49" s="21">
        <f t="shared" si="2"/>
        <v>1.3262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13">
        <f>ROUND(+'Acute Care'!E45*2080,0)</f>
        <v>1028789</v>
      </c>
      <c r="E50" s="9">
        <f>ROUND(+'Acute Care'!F45,0)</f>
        <v>70029</v>
      </c>
      <c r="F50" s="13">
        <f t="shared" si="0"/>
        <v>14.69</v>
      </c>
      <c r="G50" s="13">
        <f>ROUND(+'Acute Care'!E145*2080,0)</f>
        <v>1424634</v>
      </c>
      <c r="H50" s="9">
        <f>ROUND(+'Acute Care'!F145,0)</f>
        <v>84208</v>
      </c>
      <c r="I50" s="13">
        <f t="shared" si="1"/>
        <v>16.920000000000002</v>
      </c>
      <c r="J50" s="13"/>
      <c r="K50" s="21">
        <f t="shared" si="2"/>
        <v>0.15179999999999999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13">
        <f>ROUND(+'Acute Care'!E46*2080,0)</f>
        <v>51875</v>
      </c>
      <c r="E51" s="9">
        <f>ROUND(+'Acute Care'!F46,0)</f>
        <v>6530</v>
      </c>
      <c r="F51" s="13">
        <f t="shared" si="0"/>
        <v>7.94</v>
      </c>
      <c r="G51" s="13">
        <f>ROUND(+'Acute Care'!E146*2080,0)</f>
        <v>0</v>
      </c>
      <c r="H51" s="9">
        <f>ROUND(+'Acute Care'!F146,0)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13">
        <f>ROUND(+'Acute Care'!E47*2080,0)</f>
        <v>326934</v>
      </c>
      <c r="E52" s="9">
        <f>ROUND(+'Acute Care'!F47,0)</f>
        <v>24213</v>
      </c>
      <c r="F52" s="13">
        <f t="shared" si="0"/>
        <v>13.5</v>
      </c>
      <c r="G52" s="13">
        <f>ROUND(+'Acute Care'!E147*2080,0)</f>
        <v>366184</v>
      </c>
      <c r="H52" s="9">
        <f>ROUND(+'Acute Care'!F147,0)</f>
        <v>23468</v>
      </c>
      <c r="I52" s="13">
        <f t="shared" si="1"/>
        <v>15.6</v>
      </c>
      <c r="J52" s="13"/>
      <c r="K52" s="21">
        <f t="shared" si="2"/>
        <v>0.15559999999999999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13">
        <f>ROUND(+'Acute Care'!E48*2080,0)</f>
        <v>709842</v>
      </c>
      <c r="E53" s="9">
        <f>ROUND(+'Acute Care'!F48,0)</f>
        <v>52038</v>
      </c>
      <c r="F53" s="13">
        <f t="shared" si="0"/>
        <v>13.64</v>
      </c>
      <c r="G53" s="13">
        <f>ROUND(+'Acute Care'!E148*2080,0)</f>
        <v>749008</v>
      </c>
      <c r="H53" s="9">
        <f>ROUND(+'Acute Care'!F148,0)</f>
        <v>48942</v>
      </c>
      <c r="I53" s="13">
        <f t="shared" si="1"/>
        <v>15.3</v>
      </c>
      <c r="J53" s="13"/>
      <c r="K53" s="21">
        <f t="shared" si="2"/>
        <v>0.1217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13">
        <f>ROUND(+'Acute Care'!E49*2080,0)</f>
        <v>371571</v>
      </c>
      <c r="E54" s="9">
        <f>ROUND(+'Acute Care'!F49,0)</f>
        <v>26943</v>
      </c>
      <c r="F54" s="13">
        <f t="shared" si="0"/>
        <v>13.79</v>
      </c>
      <c r="G54" s="13">
        <f>ROUND(+'Acute Care'!E149*2080,0)</f>
        <v>250515</v>
      </c>
      <c r="H54" s="9">
        <f>ROUND(+'Acute Care'!F149,0)</f>
        <v>26175</v>
      </c>
      <c r="I54" s="13">
        <f t="shared" si="1"/>
        <v>9.57</v>
      </c>
      <c r="J54" s="13"/>
      <c r="K54" s="21">
        <f t="shared" si="2"/>
        <v>-0.30599999999999999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13">
        <f>ROUND(+'Acute Care'!E50*2080,0)</f>
        <v>117374</v>
      </c>
      <c r="E55" s="9">
        <f>ROUND(+'Acute Care'!F50,0)</f>
        <v>7704</v>
      </c>
      <c r="F55" s="13">
        <f t="shared" si="0"/>
        <v>15.24</v>
      </c>
      <c r="G55" s="13">
        <f>ROUND(+'Acute Care'!E150*2080,0)</f>
        <v>121722</v>
      </c>
      <c r="H55" s="9">
        <f>ROUND(+'Acute Care'!F150,0)</f>
        <v>8752</v>
      </c>
      <c r="I55" s="13">
        <f t="shared" si="1"/>
        <v>13.91</v>
      </c>
      <c r="J55" s="13"/>
      <c r="K55" s="21">
        <f t="shared" si="2"/>
        <v>-8.7300000000000003E-2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13">
        <f>ROUND(+'Acute Care'!E51*2080,0)</f>
        <v>32843</v>
      </c>
      <c r="E56" s="9">
        <f>ROUND(+'Acute Care'!F51,0)</f>
        <v>1395</v>
      </c>
      <c r="F56" s="13">
        <f t="shared" si="0"/>
        <v>23.54</v>
      </c>
      <c r="G56" s="13">
        <f>ROUND(+'Acute Care'!E151*2080,0)</f>
        <v>52915</v>
      </c>
      <c r="H56" s="9">
        <f>ROUND(+'Acute Care'!F151,0)</f>
        <v>1362</v>
      </c>
      <c r="I56" s="13">
        <f t="shared" si="1"/>
        <v>38.85</v>
      </c>
      <c r="J56" s="13"/>
      <c r="K56" s="21">
        <f t="shared" si="2"/>
        <v>0.65039999999999998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13">
        <f>ROUND(+'Acute Care'!E52*2080,0)</f>
        <v>196206</v>
      </c>
      <c r="E57" s="9">
        <f>ROUND(+'Acute Care'!F52,0)</f>
        <v>16970</v>
      </c>
      <c r="F57" s="13">
        <f t="shared" si="0"/>
        <v>11.56</v>
      </c>
      <c r="G57" s="13">
        <f>ROUND(+'Acute Care'!E152*2080,0)</f>
        <v>97926</v>
      </c>
      <c r="H57" s="9">
        <f>ROUND(+'Acute Care'!F152,0)</f>
        <v>7114</v>
      </c>
      <c r="I57" s="13">
        <f t="shared" si="1"/>
        <v>13.77</v>
      </c>
      <c r="J57" s="13"/>
      <c r="K57" s="21">
        <f t="shared" si="2"/>
        <v>0.19120000000000001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13">
        <f>ROUND(+'Acute Care'!E53*2080,0)</f>
        <v>301870</v>
      </c>
      <c r="E58" s="9">
        <f>ROUND(+'Acute Care'!F53,0)</f>
        <v>25053</v>
      </c>
      <c r="F58" s="13">
        <f t="shared" si="0"/>
        <v>12.05</v>
      </c>
      <c r="G58" s="13">
        <f>ROUND(+'Acute Care'!E153*2080,0)</f>
        <v>120806</v>
      </c>
      <c r="H58" s="9">
        <f>ROUND(+'Acute Care'!F153,0)</f>
        <v>19905</v>
      </c>
      <c r="I58" s="13">
        <f t="shared" si="1"/>
        <v>6.07</v>
      </c>
      <c r="J58" s="13"/>
      <c r="K58" s="21">
        <f t="shared" si="2"/>
        <v>-0.49630000000000002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13">
        <f>ROUND(+'Acute Care'!E54*2080,0)</f>
        <v>48048</v>
      </c>
      <c r="E59" s="9">
        <f>ROUND(+'Acute Care'!F54,0)</f>
        <v>3005</v>
      </c>
      <c r="F59" s="13">
        <f t="shared" si="0"/>
        <v>15.99</v>
      </c>
      <c r="G59" s="13">
        <f>ROUND(+'Acute Care'!E154*2080,0)</f>
        <v>43035</v>
      </c>
      <c r="H59" s="9">
        <f>ROUND(+'Acute Care'!F154,0)</f>
        <v>3165</v>
      </c>
      <c r="I59" s="13">
        <f t="shared" si="1"/>
        <v>13.6</v>
      </c>
      <c r="J59" s="13"/>
      <c r="K59" s="21">
        <f t="shared" si="2"/>
        <v>-0.14949999999999999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13">
        <f>ROUND(+'Acute Care'!E55*2080,0)</f>
        <v>27747</v>
      </c>
      <c r="E60" s="9">
        <f>ROUND(+'Acute Care'!F55,0)</f>
        <v>292</v>
      </c>
      <c r="F60" s="13">
        <f t="shared" si="0"/>
        <v>95.02</v>
      </c>
      <c r="G60" s="13">
        <f>ROUND(+'Acute Care'!E155*2080,0)</f>
        <v>0</v>
      </c>
      <c r="H60" s="9">
        <f>ROUND(+'Acute Care'!F155,0)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13">
        <f>ROUND(+'Acute Care'!E56*2080,0)</f>
        <v>1012731</v>
      </c>
      <c r="E61" s="9">
        <f>ROUND(+'Acute Care'!F56,0)</f>
        <v>55948</v>
      </c>
      <c r="F61" s="13">
        <f t="shared" si="0"/>
        <v>18.100000000000001</v>
      </c>
      <c r="G61" s="13">
        <f>ROUND(+'Acute Care'!E156*2080,0)</f>
        <v>838989</v>
      </c>
      <c r="H61" s="9">
        <f>ROUND(+'Acute Care'!F156,0)</f>
        <v>48800</v>
      </c>
      <c r="I61" s="13">
        <f t="shared" si="1"/>
        <v>17.190000000000001</v>
      </c>
      <c r="J61" s="13"/>
      <c r="K61" s="21">
        <f t="shared" si="2"/>
        <v>-5.0299999999999997E-2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13">
        <f>ROUND(+'Acute Care'!E57*2080,0)</f>
        <v>532334</v>
      </c>
      <c r="E62" s="9">
        <f>ROUND(+'Acute Care'!F57,0)</f>
        <v>38618</v>
      </c>
      <c r="F62" s="13">
        <f t="shared" si="0"/>
        <v>13.78</v>
      </c>
      <c r="G62" s="13">
        <f>ROUND(+'Acute Care'!E157*2080,0)</f>
        <v>490526</v>
      </c>
      <c r="H62" s="9">
        <f>ROUND(+'Acute Care'!F157,0)</f>
        <v>37943</v>
      </c>
      <c r="I62" s="13">
        <f t="shared" si="1"/>
        <v>12.93</v>
      </c>
      <c r="J62" s="13"/>
      <c r="K62" s="21">
        <f t="shared" si="2"/>
        <v>-6.1699999999999998E-2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13">
        <f>ROUND(+'Acute Care'!E58*2080,0)</f>
        <v>69867</v>
      </c>
      <c r="E63" s="9">
        <f>ROUND(+'Acute Care'!F58,0)</f>
        <v>4055</v>
      </c>
      <c r="F63" s="13">
        <f t="shared" si="0"/>
        <v>17.23</v>
      </c>
      <c r="G63" s="13">
        <f>ROUND(+'Acute Care'!E158*2080,0)</f>
        <v>65208</v>
      </c>
      <c r="H63" s="9">
        <f>ROUND(+'Acute Care'!F158,0)</f>
        <v>2732</v>
      </c>
      <c r="I63" s="13">
        <f t="shared" si="1"/>
        <v>23.87</v>
      </c>
      <c r="J63" s="13"/>
      <c r="K63" s="21">
        <f t="shared" si="2"/>
        <v>0.38540000000000002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13">
        <f>ROUND(+'Acute Care'!E59*2080,0)</f>
        <v>103584</v>
      </c>
      <c r="E64" s="9">
        <f>ROUND(+'Acute Care'!F59,0)</f>
        <v>10471</v>
      </c>
      <c r="F64" s="13">
        <f t="shared" si="0"/>
        <v>9.89</v>
      </c>
      <c r="G64" s="13">
        <f>ROUND(+'Acute Care'!E159*2080,0)</f>
        <v>202384</v>
      </c>
      <c r="H64" s="9">
        <f>ROUND(+'Acute Care'!F159,0)</f>
        <v>17968</v>
      </c>
      <c r="I64" s="13">
        <f t="shared" si="1"/>
        <v>11.26</v>
      </c>
      <c r="J64" s="13"/>
      <c r="K64" s="21">
        <f t="shared" si="2"/>
        <v>0.13850000000000001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13">
        <f>ROUND(+'Acute Care'!E60*2080,0)</f>
        <v>22402</v>
      </c>
      <c r="E65" s="9">
        <f>ROUND(+'Acute Care'!F60,0)</f>
        <v>914</v>
      </c>
      <c r="F65" s="13">
        <f t="shared" si="0"/>
        <v>24.51</v>
      </c>
      <c r="G65" s="13">
        <f>ROUND(+'Acute Care'!E160*2080,0)</f>
        <v>68578</v>
      </c>
      <c r="H65" s="9">
        <f>ROUND(+'Acute Care'!F160,0)</f>
        <v>1154</v>
      </c>
      <c r="I65" s="13">
        <f t="shared" si="1"/>
        <v>59.43</v>
      </c>
      <c r="J65" s="13"/>
      <c r="K65" s="21">
        <f t="shared" si="2"/>
        <v>1.4247000000000001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13">
        <f>ROUND(+'Acute Care'!E61*2080,0)</f>
        <v>111634</v>
      </c>
      <c r="E66" s="9">
        <f>ROUND(+'Acute Care'!F61,0)</f>
        <v>4160</v>
      </c>
      <c r="F66" s="13">
        <f t="shared" si="0"/>
        <v>26.84</v>
      </c>
      <c r="G66" s="13">
        <f>ROUND(+'Acute Care'!E161*2080,0)</f>
        <v>106579</v>
      </c>
      <c r="H66" s="9">
        <f>ROUND(+'Acute Care'!F161,0)</f>
        <v>3765</v>
      </c>
      <c r="I66" s="13">
        <f t="shared" si="1"/>
        <v>28.31</v>
      </c>
      <c r="J66" s="13"/>
      <c r="K66" s="21">
        <f t="shared" si="2"/>
        <v>5.4800000000000001E-2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13">
        <f>ROUND(+'Acute Care'!E62*2080,0)</f>
        <v>71864</v>
      </c>
      <c r="E67" s="9">
        <f>ROUND(+'Acute Care'!F62,0)</f>
        <v>3120</v>
      </c>
      <c r="F67" s="13">
        <f t="shared" si="0"/>
        <v>23.03</v>
      </c>
      <c r="G67" s="13">
        <f>ROUND(+'Acute Care'!E162*2080,0)</f>
        <v>72571</v>
      </c>
      <c r="H67" s="9">
        <f>ROUND(+'Acute Care'!F162,0)</f>
        <v>2008</v>
      </c>
      <c r="I67" s="13">
        <f t="shared" si="1"/>
        <v>36.14</v>
      </c>
      <c r="J67" s="13"/>
      <c r="K67" s="21">
        <f t="shared" si="2"/>
        <v>0.56930000000000003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13">
        <f>ROUND(+'Acute Care'!E63*2080,0)</f>
        <v>842650</v>
      </c>
      <c r="E68" s="9">
        <f>ROUND(+'Acute Care'!F63,0)</f>
        <v>50626</v>
      </c>
      <c r="F68" s="13">
        <f t="shared" si="0"/>
        <v>16.64</v>
      </c>
      <c r="G68" s="13">
        <f>ROUND(+'Acute Care'!E163*2080,0)</f>
        <v>532376</v>
      </c>
      <c r="H68" s="9">
        <f>ROUND(+'Acute Care'!F163,0)</f>
        <v>56919</v>
      </c>
      <c r="I68" s="13">
        <f t="shared" si="1"/>
        <v>9.35</v>
      </c>
      <c r="J68" s="13"/>
      <c r="K68" s="21">
        <f t="shared" si="2"/>
        <v>-0.43809999999999999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13">
        <f>ROUND(+'Acute Care'!E64*2080,0)</f>
        <v>85426</v>
      </c>
      <c r="E69" s="9">
        <f>ROUND(+'Acute Care'!F64,0)</f>
        <v>4875</v>
      </c>
      <c r="F69" s="13">
        <f t="shared" si="0"/>
        <v>17.52</v>
      </c>
      <c r="G69" s="13">
        <f>ROUND(+'Acute Care'!E164*2080,0)</f>
        <v>0</v>
      </c>
      <c r="H69" s="9">
        <f>ROUND(+'Acute Care'!F164,0)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13">
        <f>ROUND(+'Acute Care'!E65*2080,0)</f>
        <v>0</v>
      </c>
      <c r="E70" s="9">
        <f>ROUND(+'Acute Care'!F65,0)</f>
        <v>0</v>
      </c>
      <c r="F70" s="13" t="str">
        <f t="shared" si="0"/>
        <v/>
      </c>
      <c r="G70" s="13">
        <f>ROUND(+'Acute Care'!E165*2080,0)</f>
        <v>0</v>
      </c>
      <c r="H70" s="9">
        <f>ROUND(+'Acute Care'!F165,0)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13">
        <f>ROUND(+'Acute Care'!E66*2080,0)</f>
        <v>8486</v>
      </c>
      <c r="E71" s="9">
        <f>ROUND(+'Acute Care'!F66,0)</f>
        <v>249</v>
      </c>
      <c r="F71" s="13">
        <f t="shared" si="0"/>
        <v>34.08</v>
      </c>
      <c r="G71" s="13">
        <f>ROUND(+'Acute Care'!E166*2080,0)</f>
        <v>4992</v>
      </c>
      <c r="H71" s="9">
        <f>ROUND(+'Acute Care'!F166,0)</f>
        <v>241</v>
      </c>
      <c r="I71" s="13">
        <f t="shared" si="1"/>
        <v>20.71</v>
      </c>
      <c r="J71" s="13"/>
      <c r="K71" s="21">
        <f t="shared" si="2"/>
        <v>-0.39229999999999998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13">
        <f>ROUND(+'Acute Care'!E67*2080,0)</f>
        <v>443040</v>
      </c>
      <c r="E72" s="9">
        <f>ROUND(+'Acute Care'!F67,0)</f>
        <v>36778</v>
      </c>
      <c r="F72" s="13">
        <f t="shared" si="0"/>
        <v>12.05</v>
      </c>
      <c r="G72" s="13">
        <f>ROUND(+'Acute Care'!E167*2080,0)</f>
        <v>588640</v>
      </c>
      <c r="H72" s="9">
        <f>ROUND(+'Acute Care'!F167,0)</f>
        <v>41882</v>
      </c>
      <c r="I72" s="13">
        <f t="shared" si="1"/>
        <v>14.05</v>
      </c>
      <c r="J72" s="13"/>
      <c r="K72" s="21">
        <f t="shared" si="2"/>
        <v>0.16600000000000001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13">
        <f>ROUND(+'Acute Care'!E68*2080,0)</f>
        <v>274165</v>
      </c>
      <c r="E73" s="9">
        <f>ROUND(+'Acute Care'!F68,0)</f>
        <v>21946</v>
      </c>
      <c r="F73" s="13">
        <f t="shared" si="0"/>
        <v>12.49</v>
      </c>
      <c r="G73" s="13">
        <f>ROUND(+'Acute Care'!E168*2080,0)</f>
        <v>505419</v>
      </c>
      <c r="H73" s="9">
        <f>ROUND(+'Acute Care'!F168,0)</f>
        <v>39350</v>
      </c>
      <c r="I73" s="13">
        <f t="shared" si="1"/>
        <v>12.84</v>
      </c>
      <c r="J73" s="13"/>
      <c r="K73" s="21">
        <f t="shared" si="2"/>
        <v>2.8000000000000001E-2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13">
        <f>ROUND(+'Acute Care'!E69*2080,0)</f>
        <v>1337440</v>
      </c>
      <c r="E74" s="9">
        <f>ROUND(+'Acute Care'!F69,0)</f>
        <v>95339</v>
      </c>
      <c r="F74" s="13">
        <f t="shared" si="0"/>
        <v>14.03</v>
      </c>
      <c r="G74" s="13">
        <f>ROUND(+'Acute Care'!E169*2080,0)</f>
        <v>1195085</v>
      </c>
      <c r="H74" s="9">
        <f>ROUND(+'Acute Care'!F169,0)</f>
        <v>87194</v>
      </c>
      <c r="I74" s="13">
        <f t="shared" si="1"/>
        <v>13.71</v>
      </c>
      <c r="J74" s="13"/>
      <c r="K74" s="21">
        <f t="shared" si="2"/>
        <v>-2.2800000000000001E-2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13">
        <f>ROUND(+'Acute Care'!E70*2080,0)</f>
        <v>463507</v>
      </c>
      <c r="E75" s="9">
        <f>ROUND(+'Acute Care'!F70,0)</f>
        <v>26941</v>
      </c>
      <c r="F75" s="13">
        <f t="shared" ref="F75:F107" si="3">IF(D75=0,"",IF(E75=0,"",ROUND(D75/E75,2)))</f>
        <v>17.2</v>
      </c>
      <c r="G75" s="13">
        <f>ROUND(+'Acute Care'!E170*2080,0)</f>
        <v>340454</v>
      </c>
      <c r="H75" s="9">
        <f>ROUND(+'Acute Care'!F170,0)</f>
        <v>23123</v>
      </c>
      <c r="I75" s="13">
        <f t="shared" ref="I75:I107" si="4">IF(G75=0,"",IF(H75=0,"",ROUND(G75/H75,2)))</f>
        <v>14.72</v>
      </c>
      <c r="J75" s="13"/>
      <c r="K75" s="21">
        <f t="shared" ref="K75:K107" si="5">IF(D75=0,"",IF(E75=0,"",IF(G75=0,"",IF(H75=0,"",ROUND(I75/F75-1,4)))))</f>
        <v>-0.14419999999999999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13">
        <f>ROUND(+'Acute Care'!E71*2080,0)</f>
        <v>31262</v>
      </c>
      <c r="E76" s="9">
        <f>ROUND(+'Acute Care'!F71,0)</f>
        <v>918</v>
      </c>
      <c r="F76" s="13">
        <f t="shared" si="3"/>
        <v>34.049999999999997</v>
      </c>
      <c r="G76" s="13">
        <f>ROUND(+'Acute Care'!E171*2080,0)</f>
        <v>24482</v>
      </c>
      <c r="H76" s="9">
        <f>ROUND(+'Acute Care'!F171,0)</f>
        <v>925</v>
      </c>
      <c r="I76" s="13">
        <f t="shared" si="4"/>
        <v>26.47</v>
      </c>
      <c r="J76" s="13"/>
      <c r="K76" s="21">
        <f t="shared" si="5"/>
        <v>-0.22259999999999999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13">
        <f>ROUND(+'Acute Care'!E72*2080,0)</f>
        <v>31678</v>
      </c>
      <c r="E77" s="9">
        <f>ROUND(+'Acute Care'!F72,0)</f>
        <v>389</v>
      </c>
      <c r="F77" s="13">
        <f t="shared" si="3"/>
        <v>81.430000000000007</v>
      </c>
      <c r="G77" s="13">
        <f>ROUND(+'Acute Care'!E172*2080,0)</f>
        <v>0</v>
      </c>
      <c r="H77" s="9">
        <f>ROUND(+'Acute Care'!F172,0)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13">
        <f>ROUND(+'Acute Care'!E73*2080,0)</f>
        <v>239158</v>
      </c>
      <c r="E78" s="9">
        <f>ROUND(+'Acute Care'!F73,0)</f>
        <v>20732</v>
      </c>
      <c r="F78" s="13">
        <f t="shared" si="3"/>
        <v>11.54</v>
      </c>
      <c r="G78" s="13">
        <f>ROUND(+'Acute Care'!E173*2080,0)</f>
        <v>312104</v>
      </c>
      <c r="H78" s="9">
        <f>ROUND(+'Acute Care'!F173,0)</f>
        <v>22615</v>
      </c>
      <c r="I78" s="13">
        <f t="shared" si="4"/>
        <v>13.8</v>
      </c>
      <c r="J78" s="13"/>
      <c r="K78" s="21">
        <f t="shared" si="5"/>
        <v>0.1958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13">
        <f>ROUND(+'Acute Care'!E74*2080,0)</f>
        <v>234582</v>
      </c>
      <c r="E79" s="9">
        <f>ROUND(+'Acute Care'!F74,0)</f>
        <v>6366</v>
      </c>
      <c r="F79" s="13">
        <f t="shared" si="3"/>
        <v>36.85</v>
      </c>
      <c r="G79" s="13">
        <f>ROUND(+'Acute Care'!E174*2080,0)</f>
        <v>754042</v>
      </c>
      <c r="H79" s="9">
        <f>ROUND(+'Acute Care'!F174,0)</f>
        <v>57102</v>
      </c>
      <c r="I79" s="13">
        <f t="shared" si="4"/>
        <v>13.21</v>
      </c>
      <c r="J79" s="13"/>
      <c r="K79" s="21">
        <f t="shared" si="5"/>
        <v>-0.64149999999999996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13">
        <f>ROUND(+'Acute Care'!E75*2080,0)</f>
        <v>758389</v>
      </c>
      <c r="E80" s="9">
        <f>ROUND(+'Acute Care'!F75,0)</f>
        <v>52964</v>
      </c>
      <c r="F80" s="13">
        <f t="shared" si="3"/>
        <v>14.32</v>
      </c>
      <c r="G80" s="13">
        <f>ROUND(+'Acute Care'!E175*2080,0)</f>
        <v>57138</v>
      </c>
      <c r="H80" s="9">
        <f>ROUND(+'Acute Care'!F175,0)</f>
        <v>3123</v>
      </c>
      <c r="I80" s="13">
        <f t="shared" si="4"/>
        <v>18.3</v>
      </c>
      <c r="J80" s="13"/>
      <c r="K80" s="21">
        <f t="shared" si="5"/>
        <v>0.27789999999999998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13">
        <f>ROUND(+'Acute Care'!E76*2080,0)</f>
        <v>45136</v>
      </c>
      <c r="E81" s="9">
        <f>ROUND(+'Acute Care'!F76,0)</f>
        <v>3668</v>
      </c>
      <c r="F81" s="13">
        <f t="shared" si="3"/>
        <v>12.31</v>
      </c>
      <c r="G81" s="13">
        <f>ROUND(+'Acute Care'!E176*2080,0)</f>
        <v>64979</v>
      </c>
      <c r="H81" s="9">
        <f>ROUND(+'Acute Care'!F176,0)</f>
        <v>849</v>
      </c>
      <c r="I81" s="13">
        <f t="shared" si="4"/>
        <v>76.540000000000006</v>
      </c>
      <c r="J81" s="13"/>
      <c r="K81" s="21">
        <f t="shared" si="5"/>
        <v>5.2176999999999998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13">
        <f>ROUND(+'Acute Care'!E77*2080,0)</f>
        <v>45427</v>
      </c>
      <c r="E82" s="9">
        <f>ROUND(+'Acute Care'!F77,0)</f>
        <v>848</v>
      </c>
      <c r="F82" s="13">
        <f t="shared" si="3"/>
        <v>53.57</v>
      </c>
      <c r="G82" s="13">
        <f>ROUND(+'Acute Care'!E177*2080,0)</f>
        <v>192130</v>
      </c>
      <c r="H82" s="9">
        <f>ROUND(+'Acute Care'!F177,0)</f>
        <v>11258</v>
      </c>
      <c r="I82" s="13">
        <f t="shared" si="4"/>
        <v>17.07</v>
      </c>
      <c r="J82" s="13"/>
      <c r="K82" s="21">
        <f t="shared" si="5"/>
        <v>-0.68140000000000001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13">
        <f>ROUND(+'Acute Care'!E78*2080,0)</f>
        <v>210974</v>
      </c>
      <c r="E83" s="9">
        <f>ROUND(+'Acute Care'!F78,0)</f>
        <v>11820</v>
      </c>
      <c r="F83" s="13">
        <f t="shared" si="3"/>
        <v>17.850000000000001</v>
      </c>
      <c r="G83" s="13">
        <f>ROUND(+'Acute Care'!E178*2080,0)</f>
        <v>287851</v>
      </c>
      <c r="H83" s="9">
        <f>ROUND(+'Acute Care'!F178,0)</f>
        <v>29332</v>
      </c>
      <c r="I83" s="13">
        <f t="shared" si="4"/>
        <v>9.81</v>
      </c>
      <c r="J83" s="13"/>
      <c r="K83" s="21">
        <f t="shared" si="5"/>
        <v>-0.45040000000000002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13">
        <f>ROUND(+'Acute Care'!E79*2080,0)</f>
        <v>513406</v>
      </c>
      <c r="E84" s="9">
        <f>ROUND(+'Acute Care'!F79,0)</f>
        <v>36609</v>
      </c>
      <c r="F84" s="13">
        <f t="shared" si="3"/>
        <v>14.02</v>
      </c>
      <c r="G84" s="13">
        <f>ROUND(+'Acute Care'!E179*2080,0)</f>
        <v>192026</v>
      </c>
      <c r="H84" s="9">
        <f>ROUND(+'Acute Care'!F179,0)</f>
        <v>14247</v>
      </c>
      <c r="I84" s="13">
        <f t="shared" si="4"/>
        <v>13.48</v>
      </c>
      <c r="J84" s="13"/>
      <c r="K84" s="21">
        <f t="shared" si="5"/>
        <v>-3.85E-2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13">
        <f>ROUND(+'Acute Care'!E80*2080,0)</f>
        <v>4680</v>
      </c>
      <c r="E85" s="9">
        <f>ROUND(+'Acute Care'!F80,0)</f>
        <v>54</v>
      </c>
      <c r="F85" s="13">
        <f t="shared" si="3"/>
        <v>86.67</v>
      </c>
      <c r="G85" s="13">
        <f>ROUND(+'Acute Care'!E180*2080,0)</f>
        <v>140837</v>
      </c>
      <c r="H85" s="9">
        <f>ROUND(+'Acute Care'!F180,0)</f>
        <v>11722</v>
      </c>
      <c r="I85" s="13">
        <f t="shared" si="4"/>
        <v>12.01</v>
      </c>
      <c r="J85" s="13"/>
      <c r="K85" s="21">
        <f t="shared" si="5"/>
        <v>-0.86140000000000005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13">
        <f>ROUND(+'Acute Care'!E81*2080,0)</f>
        <v>147888</v>
      </c>
      <c r="E86" s="9">
        <f>ROUND(+'Acute Care'!F81,0)</f>
        <v>8699</v>
      </c>
      <c r="F86" s="13">
        <f t="shared" si="3"/>
        <v>17</v>
      </c>
      <c r="G86" s="13">
        <f>ROUND(+'Acute Care'!E181*2080,0)</f>
        <v>29120</v>
      </c>
      <c r="H86" s="9">
        <f>ROUND(+'Acute Care'!F181,0)</f>
        <v>1064</v>
      </c>
      <c r="I86" s="13">
        <f t="shared" si="4"/>
        <v>27.37</v>
      </c>
      <c r="J86" s="13"/>
      <c r="K86" s="21">
        <f t="shared" si="5"/>
        <v>0.61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13">
        <f>ROUND(+'Acute Care'!E82*2080,0)</f>
        <v>201302</v>
      </c>
      <c r="E87" s="9">
        <f>ROUND(+'Acute Care'!F82,0)</f>
        <v>15825</v>
      </c>
      <c r="F87" s="13">
        <f t="shared" si="3"/>
        <v>12.72</v>
      </c>
      <c r="G87" s="13">
        <f>ROUND(+'Acute Care'!E182*2080,0)</f>
        <v>222560</v>
      </c>
      <c r="H87" s="9">
        <f>ROUND(+'Acute Care'!F182,0)</f>
        <v>13845</v>
      </c>
      <c r="I87" s="13">
        <f t="shared" si="4"/>
        <v>16.079999999999998</v>
      </c>
      <c r="J87" s="13"/>
      <c r="K87" s="21">
        <f t="shared" si="5"/>
        <v>0.26419999999999999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13">
        <f>ROUND(+'Acute Care'!E83*2080,0)</f>
        <v>2974</v>
      </c>
      <c r="E88" s="9">
        <f>ROUND(+'Acute Care'!F83,0)</f>
        <v>62</v>
      </c>
      <c r="F88" s="13">
        <f t="shared" si="3"/>
        <v>47.97</v>
      </c>
      <c r="G88" s="13">
        <f>ROUND(+'Acute Care'!E183*2080,0)</f>
        <v>75192</v>
      </c>
      <c r="H88" s="9">
        <f>ROUND(+'Acute Care'!F183,0)</f>
        <v>2831</v>
      </c>
      <c r="I88" s="13">
        <f t="shared" si="4"/>
        <v>26.56</v>
      </c>
      <c r="J88" s="13"/>
      <c r="K88" s="21">
        <f t="shared" si="5"/>
        <v>-0.44629999999999997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13">
        <f>ROUND(+'Acute Care'!E84*2080,0)</f>
        <v>153858</v>
      </c>
      <c r="E89" s="9">
        <f>ROUND(+'Acute Care'!F84,0)</f>
        <v>15022</v>
      </c>
      <c r="F89" s="13">
        <f t="shared" si="3"/>
        <v>10.24</v>
      </c>
      <c r="G89" s="13">
        <f>ROUND(+'Acute Care'!E184*2080,0)</f>
        <v>39499</v>
      </c>
      <c r="H89" s="9">
        <f>ROUND(+'Acute Care'!F184,0)</f>
        <v>2278</v>
      </c>
      <c r="I89" s="13">
        <f t="shared" si="4"/>
        <v>17.34</v>
      </c>
      <c r="J89" s="13"/>
      <c r="K89" s="21">
        <f t="shared" si="5"/>
        <v>0.69340000000000002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13">
        <f>ROUND(+'Acute Care'!E85*2080,0)</f>
        <v>70949</v>
      </c>
      <c r="E90" s="9">
        <f>ROUND(+'Acute Care'!F85,0)</f>
        <v>4018</v>
      </c>
      <c r="F90" s="13">
        <f t="shared" si="3"/>
        <v>17.66</v>
      </c>
      <c r="G90" s="13">
        <f>ROUND(+'Acute Care'!E185*2080,0)</f>
        <v>9339</v>
      </c>
      <c r="H90" s="9">
        <f>ROUND(+'Acute Care'!F185,0)</f>
        <v>398</v>
      </c>
      <c r="I90" s="13">
        <f t="shared" si="4"/>
        <v>23.46</v>
      </c>
      <c r="J90" s="13"/>
      <c r="K90" s="21">
        <f t="shared" si="5"/>
        <v>0.32840000000000003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13">
        <f>ROUND(+'Acute Care'!E86*2080,0)</f>
        <v>36379</v>
      </c>
      <c r="E91" s="9">
        <f>ROUND(+'Acute Care'!F86,0)</f>
        <v>2128</v>
      </c>
      <c r="F91" s="13">
        <f t="shared" si="3"/>
        <v>17.100000000000001</v>
      </c>
      <c r="G91" s="13">
        <f>ROUND(+'Acute Care'!E186*2080,0)</f>
        <v>81827</v>
      </c>
      <c r="H91" s="9">
        <f>ROUND(+'Acute Care'!F186,0)</f>
        <v>7003</v>
      </c>
      <c r="I91" s="13">
        <f t="shared" si="4"/>
        <v>11.68</v>
      </c>
      <c r="J91" s="13"/>
      <c r="K91" s="21">
        <f t="shared" si="5"/>
        <v>-0.317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13">
        <f>ROUND(+'Acute Care'!E87*2080,0)</f>
        <v>57408</v>
      </c>
      <c r="E92" s="9">
        <f>ROUND(+'Acute Care'!F87,0)</f>
        <v>602</v>
      </c>
      <c r="F92" s="13">
        <f t="shared" si="3"/>
        <v>95.36</v>
      </c>
      <c r="G92" s="13">
        <f>ROUND(+'Acute Care'!E187*2080,0)</f>
        <v>0</v>
      </c>
      <c r="H92" s="9">
        <f>ROUND(+'Acute Care'!F187,0)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13">
        <f>ROUND(+'Acute Care'!E88*2080,0)</f>
        <v>66602</v>
      </c>
      <c r="E93" s="9">
        <f>ROUND(+'Acute Care'!F88,0)</f>
        <v>7218</v>
      </c>
      <c r="F93" s="13">
        <f t="shared" si="3"/>
        <v>9.23</v>
      </c>
      <c r="G93" s="13">
        <f>ROUND(+'Acute Care'!E188*2080,0)</f>
        <v>28496</v>
      </c>
      <c r="H93" s="9">
        <f>ROUND(+'Acute Care'!F188,0)</f>
        <v>2458</v>
      </c>
      <c r="I93" s="13">
        <f t="shared" si="4"/>
        <v>11.59</v>
      </c>
      <c r="J93" s="13"/>
      <c r="K93" s="21">
        <f t="shared" si="5"/>
        <v>0.25569999999999998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13">
        <f>ROUND(+'Acute Care'!E89*2080,0)</f>
        <v>73382</v>
      </c>
      <c r="E94" s="9">
        <f>ROUND(+'Acute Care'!F89,0)</f>
        <v>3458</v>
      </c>
      <c r="F94" s="13">
        <f t="shared" si="3"/>
        <v>21.22</v>
      </c>
      <c r="G94" s="13">
        <f>ROUND(+'Acute Care'!E189*2080,0)</f>
        <v>333528</v>
      </c>
      <c r="H94" s="9">
        <f>ROUND(+'Acute Care'!F189,0)</f>
        <v>26024</v>
      </c>
      <c r="I94" s="13">
        <f t="shared" si="4"/>
        <v>12.82</v>
      </c>
      <c r="J94" s="13"/>
      <c r="K94" s="21">
        <f t="shared" si="5"/>
        <v>-0.39589999999999997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13">
        <f>ROUND(+'Acute Care'!E90*2080,0)</f>
        <v>42016</v>
      </c>
      <c r="E95" s="9">
        <f>ROUND(+'Acute Care'!F90,0)</f>
        <v>3053</v>
      </c>
      <c r="F95" s="13">
        <f t="shared" si="3"/>
        <v>13.76</v>
      </c>
      <c r="G95" s="13">
        <f>ROUND(+'Acute Care'!E190*2080,0)</f>
        <v>106163</v>
      </c>
      <c r="H95" s="9">
        <f>ROUND(+'Acute Care'!F190,0)</f>
        <v>7716</v>
      </c>
      <c r="I95" s="13">
        <f t="shared" si="4"/>
        <v>13.76</v>
      </c>
      <c r="J95" s="13"/>
      <c r="K95" s="21">
        <f t="shared" si="5"/>
        <v>0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13">
        <f>ROUND(+'Acute Care'!E91*2080,0)</f>
        <v>258024</v>
      </c>
      <c r="E96" s="9">
        <f>ROUND(+'Acute Care'!F91,0)</f>
        <v>22566</v>
      </c>
      <c r="F96" s="13">
        <f t="shared" si="3"/>
        <v>11.43</v>
      </c>
      <c r="G96" s="13">
        <f>ROUND(+'Acute Care'!E191*2080,0)</f>
        <v>0</v>
      </c>
      <c r="H96" s="9">
        <f>ROUND(+'Acute Care'!F191,0)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13">
        <f>ROUND(+'Acute Care'!E92*2080,0)</f>
        <v>145496</v>
      </c>
      <c r="E97" s="9">
        <f>ROUND(+'Acute Care'!F92,0)</f>
        <v>9502</v>
      </c>
      <c r="F97" s="13">
        <f t="shared" si="3"/>
        <v>15.31</v>
      </c>
      <c r="G97" s="13">
        <f>ROUND(+'Acute Care'!E192*2080,0)</f>
        <v>64064</v>
      </c>
      <c r="H97" s="9">
        <f>ROUND(+'Acute Care'!F192,0)</f>
        <v>1244</v>
      </c>
      <c r="I97" s="13">
        <f t="shared" si="4"/>
        <v>51.5</v>
      </c>
      <c r="J97" s="13"/>
      <c r="K97" s="21">
        <f t="shared" si="5"/>
        <v>2.3637999999999999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13">
        <f>ROUND(+'Acute Care'!E93*2080,0)</f>
        <v>0</v>
      </c>
      <c r="E98" s="9">
        <f>ROUND(+'Acute Care'!F93,0)</f>
        <v>0</v>
      </c>
      <c r="F98" s="13" t="str">
        <f t="shared" si="3"/>
        <v/>
      </c>
      <c r="G98" s="13">
        <f>ROUND(+'Acute Care'!E193*2080,0)</f>
        <v>41496</v>
      </c>
      <c r="H98" s="9">
        <f>ROUND(+'Acute Care'!F193,0)</f>
        <v>1936</v>
      </c>
      <c r="I98" s="13">
        <f t="shared" si="4"/>
        <v>21.43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13">
        <f>ROUND(+'Acute Care'!E94*2080,0)</f>
        <v>60445</v>
      </c>
      <c r="E99" s="9">
        <f>ROUND(+'Acute Care'!F94,0)</f>
        <v>1445</v>
      </c>
      <c r="F99" s="13">
        <f t="shared" si="3"/>
        <v>41.83</v>
      </c>
      <c r="G99" s="13">
        <f>ROUND(+'Acute Care'!E194*2080,0)</f>
        <v>327787</v>
      </c>
      <c r="H99" s="9">
        <f>ROUND(+'Acute Care'!F194,0)</f>
        <v>18011</v>
      </c>
      <c r="I99" s="13">
        <f t="shared" si="4"/>
        <v>18.2</v>
      </c>
      <c r="J99" s="13"/>
      <c r="K99" s="21">
        <f t="shared" si="5"/>
        <v>-0.56489999999999996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13">
        <f>ROUND(+'Acute Care'!E95*2080,0)</f>
        <v>74443</v>
      </c>
      <c r="E100" s="9">
        <f>ROUND(+'Acute Care'!F95,0)</f>
        <v>4227</v>
      </c>
      <c r="F100" s="13">
        <f t="shared" si="3"/>
        <v>17.61</v>
      </c>
      <c r="G100" s="13">
        <f>ROUND(+'Acute Care'!E195*2080,0)</f>
        <v>223850</v>
      </c>
      <c r="H100" s="9">
        <f>ROUND(+'Acute Care'!F195,0)</f>
        <v>14858</v>
      </c>
      <c r="I100" s="13">
        <f t="shared" si="4"/>
        <v>15.07</v>
      </c>
      <c r="J100" s="13"/>
      <c r="K100" s="21">
        <f t="shared" si="5"/>
        <v>-0.14419999999999999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13">
        <f>ROUND(+'Acute Care'!E96*2080,0)</f>
        <v>385986</v>
      </c>
      <c r="E101" s="9">
        <f>ROUND(+'Acute Care'!F96,0)</f>
        <v>22436</v>
      </c>
      <c r="F101" s="13">
        <f t="shared" si="3"/>
        <v>17.2</v>
      </c>
      <c r="G101" s="13">
        <f>ROUND(+'Acute Care'!E196*2080,0)</f>
        <v>250349</v>
      </c>
      <c r="H101" s="9">
        <f>ROUND(+'Acute Care'!F196,0)</f>
        <v>16758</v>
      </c>
      <c r="I101" s="13">
        <f t="shared" si="4"/>
        <v>14.94</v>
      </c>
      <c r="J101" s="13"/>
      <c r="K101" s="21">
        <f t="shared" si="5"/>
        <v>-0.13139999999999999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13">
        <f>ROUND(+'Acute Care'!E97*2080,0)</f>
        <v>194334</v>
      </c>
      <c r="E102" s="9">
        <f>ROUND(+'Acute Care'!F97,0)</f>
        <v>16038</v>
      </c>
      <c r="F102" s="13">
        <f t="shared" si="3"/>
        <v>12.12</v>
      </c>
      <c r="G102" s="13">
        <f>ROUND(+'Acute Care'!E197*2080,0)</f>
        <v>108160</v>
      </c>
      <c r="H102" s="9">
        <f>ROUND(+'Acute Care'!F197,0)</f>
        <v>6701</v>
      </c>
      <c r="I102" s="13">
        <f t="shared" si="4"/>
        <v>16.14</v>
      </c>
      <c r="J102" s="13"/>
      <c r="K102" s="21">
        <f t="shared" si="5"/>
        <v>0.33169999999999999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13">
        <f>ROUND(+'Acute Care'!E98*2080,0)</f>
        <v>0</v>
      </c>
      <c r="E103" s="9">
        <f>ROUND(+'Acute Care'!F98,0)</f>
        <v>0</v>
      </c>
      <c r="F103" s="13" t="str">
        <f t="shared" si="3"/>
        <v/>
      </c>
      <c r="G103" s="13">
        <f>ROUND(+'Acute Care'!E198*2080,0)</f>
        <v>2163</v>
      </c>
      <c r="H103" s="9">
        <f>ROUND(+'Acute Care'!F198,0)</f>
        <v>109</v>
      </c>
      <c r="I103" s="13">
        <f t="shared" si="4"/>
        <v>19.84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13">
        <f>ROUND(+'Acute Care'!E99*2080,0)</f>
        <v>0</v>
      </c>
      <c r="E104" s="9">
        <f>ROUND(+'Acute Care'!F99,0)</f>
        <v>0</v>
      </c>
      <c r="F104" s="13" t="str">
        <f t="shared" si="3"/>
        <v/>
      </c>
      <c r="G104" s="13">
        <f>ROUND(+'Acute Care'!E199*2080,0)</f>
        <v>0</v>
      </c>
      <c r="H104" s="9">
        <f>ROUND(+'Acute Care'!F199,0)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13">
        <f>ROUND(+'Acute Care'!E100*2080,0)</f>
        <v>0</v>
      </c>
      <c r="E105" s="9">
        <f>ROUND(+'Acute Care'!F100,0)</f>
        <v>0</v>
      </c>
      <c r="F105" s="13" t="str">
        <f t="shared" si="3"/>
        <v/>
      </c>
      <c r="G105" s="13">
        <f>ROUND(+'Acute Care'!E200*2080,0)</f>
        <v>0</v>
      </c>
      <c r="H105" s="9">
        <f>ROUND(+'Acute Care'!F200,0)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13">
        <f>ROUND(+'Acute Care'!E101*2080,0)</f>
        <v>0</v>
      </c>
      <c r="E106" s="9">
        <f>ROUND(+'Acute Care'!F101,0)</f>
        <v>0</v>
      </c>
      <c r="F106" s="13" t="str">
        <f t="shared" si="3"/>
        <v/>
      </c>
      <c r="G106" s="13">
        <f>ROUND(+'Acute Care'!E201*2080,0)</f>
        <v>0</v>
      </c>
      <c r="H106" s="9">
        <f>ROUND(+'Acute Care'!F201,0)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13">
        <f>ROUND(+'Acute Care'!E102*2080,0)</f>
        <v>0</v>
      </c>
      <c r="E107" s="9">
        <f>ROUND(+'Acute Care'!F102,0)</f>
        <v>0</v>
      </c>
      <c r="F107" s="13" t="str">
        <f t="shared" si="3"/>
        <v/>
      </c>
      <c r="G107" s="13">
        <f>ROUND(+'Acute Care'!E202*2080,0)</f>
        <v>0</v>
      </c>
      <c r="H107" s="9">
        <f>ROUND(+'Acute Care'!F202,0)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7"/>
  <sheetViews>
    <sheetView zoomScale="75" workbookViewId="0">
      <selection activeCell="M43" sqref="M4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10937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85</v>
      </c>
      <c r="F3" s="1"/>
      <c r="K3" s="19">
        <v>85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51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1" t="s">
        <v>36</v>
      </c>
      <c r="E8" s="1" t="s">
        <v>37</v>
      </c>
      <c r="F8" s="6"/>
      <c r="G8" s="1" t="s">
        <v>36</v>
      </c>
      <c r="H8" s="1" t="s">
        <v>37</v>
      </c>
      <c r="I8" s="6"/>
      <c r="J8" s="6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38</v>
      </c>
      <c r="E9" s="1" t="s">
        <v>38</v>
      </c>
      <c r="F9" s="1" t="s">
        <v>39</v>
      </c>
      <c r="G9" s="1" t="s">
        <v>38</v>
      </c>
      <c r="H9" s="1" t="s">
        <v>38</v>
      </c>
      <c r="I9" s="1" t="s">
        <v>39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Care'!F5,0)</f>
        <v>84034</v>
      </c>
      <c r="E10" s="9">
        <f>ROUND(+'Acute Care'!Y5*365,0)</f>
        <v>187610</v>
      </c>
      <c r="F10" s="21">
        <f>IF(D10=0,"",IF(E10=0,"",D10/E10))</f>
        <v>0.44791855444805712</v>
      </c>
      <c r="G10" s="9">
        <f>ROUND(+'Acute Care'!F105,0)</f>
        <v>73846</v>
      </c>
      <c r="H10" s="9">
        <f>ROUND(+'Acute Care'!Y105*365,0)</f>
        <v>187610</v>
      </c>
      <c r="I10" s="21">
        <f>IF(G10=0,"",IF(H10=0,"",G10/H10))</f>
        <v>0.39361441287777837</v>
      </c>
      <c r="J10" s="21"/>
      <c r="K10" s="21">
        <f>IF(D10=0,"",IF(E10=0,"",IF(G10=0,"",IF(H10=0,"",ROUND(I10/F10-1,4)))))</f>
        <v>-0.1212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Care'!F6,0)</f>
        <v>28205</v>
      </c>
      <c r="E11" s="9">
        <f>ROUND(+'Acute Care'!Y6*365,0)</f>
        <v>45625</v>
      </c>
      <c r="F11" s="21">
        <f t="shared" ref="F11:F74" si="0">IF(D11=0,"",IF(E11=0,"",D11/E11))</f>
        <v>0.61819178082191784</v>
      </c>
      <c r="G11" s="9">
        <f>ROUND(+'Acute Care'!F106,0)</f>
        <v>19317</v>
      </c>
      <c r="H11" s="9">
        <f>ROUND(+'Acute Care'!Y106*365,0)</f>
        <v>45625</v>
      </c>
      <c r="I11" s="21">
        <f t="shared" ref="I11:I74" si="1">IF(G11=0,"",IF(H11=0,"",G11/H11))</f>
        <v>0.42338630136986299</v>
      </c>
      <c r="J11" s="21"/>
      <c r="K11" s="21">
        <f t="shared" ref="K11:K74" si="2">IF(D11=0,"",IF(E11=0,"",IF(G11=0,"",IF(H11=0,"",ROUND(I11/F11-1,4)))))</f>
        <v>-0.31509999999999999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Care'!F7,0)</f>
        <v>958</v>
      </c>
      <c r="E12" s="9">
        <f>ROUND(+'Acute Care'!Y7*365,0)</f>
        <v>3650</v>
      </c>
      <c r="F12" s="21">
        <f t="shared" si="0"/>
        <v>0.26246575342465756</v>
      </c>
      <c r="G12" s="9">
        <f>ROUND(+'Acute Care'!F107,0)</f>
        <v>521</v>
      </c>
      <c r="H12" s="9">
        <f>ROUND(+'Acute Care'!Y107*365,0)</f>
        <v>0</v>
      </c>
      <c r="I12" s="21" t="str">
        <f t="shared" si="1"/>
        <v/>
      </c>
      <c r="J12" s="21"/>
      <c r="K12" s="21" t="str">
        <f t="shared" si="2"/>
        <v/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Care'!F8,0)</f>
        <v>60141</v>
      </c>
      <c r="E13" s="9">
        <f>ROUND(+'Acute Care'!Y8*365,0)</f>
        <v>75920</v>
      </c>
      <c r="F13" s="21">
        <f t="shared" si="0"/>
        <v>0.79216280295047414</v>
      </c>
      <c r="G13" s="9">
        <f>ROUND(+'Acute Care'!F108,0)</f>
        <v>62010</v>
      </c>
      <c r="H13" s="9">
        <f>ROUND(+'Acute Care'!Y108*365,0)</f>
        <v>74460</v>
      </c>
      <c r="I13" s="21">
        <f t="shared" si="1"/>
        <v>0.83279613215149073</v>
      </c>
      <c r="J13" s="21"/>
      <c r="K13" s="21">
        <f t="shared" si="2"/>
        <v>5.1299999999999998E-2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Care'!F9,0)</f>
        <v>51170</v>
      </c>
      <c r="E14" s="9">
        <f>ROUND(+'Acute Care'!Y9*365,0)</f>
        <v>64605</v>
      </c>
      <c r="F14" s="21">
        <f t="shared" si="0"/>
        <v>0.79204395944586337</v>
      </c>
      <c r="G14" s="9">
        <f>ROUND(+'Acute Care'!F109,0)</f>
        <v>51957</v>
      </c>
      <c r="H14" s="9">
        <f>ROUND(+'Acute Care'!Y109*365,0)</f>
        <v>69350</v>
      </c>
      <c r="I14" s="21">
        <f t="shared" si="1"/>
        <v>0.74919971160778664</v>
      </c>
      <c r="J14" s="21"/>
      <c r="K14" s="21">
        <f t="shared" si="2"/>
        <v>-5.4100000000000002E-2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Care'!F10,0)</f>
        <v>0</v>
      </c>
      <c r="E15" s="9">
        <f>ROUND(+'Acute Care'!Y10*365,0)</f>
        <v>5110</v>
      </c>
      <c r="F15" s="21" t="str">
        <f t="shared" si="0"/>
        <v/>
      </c>
      <c r="G15" s="9">
        <f>ROUND(+'Acute Care'!F110,0)</f>
        <v>0</v>
      </c>
      <c r="H15" s="9">
        <f>ROUND(+'Acute Care'!Y110*365,0)</f>
        <v>5110</v>
      </c>
      <c r="I15" s="21" t="str">
        <f t="shared" si="1"/>
        <v/>
      </c>
      <c r="J15" s="21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Care'!F11,0)</f>
        <v>1567</v>
      </c>
      <c r="E16" s="9">
        <f>ROUND(+'Acute Care'!Y11*365,0)</f>
        <v>8760</v>
      </c>
      <c r="F16" s="21">
        <f t="shared" si="0"/>
        <v>0.17888127853881278</v>
      </c>
      <c r="G16" s="9">
        <f>ROUND(+'Acute Care'!F111,0)</f>
        <v>1323</v>
      </c>
      <c r="H16" s="9">
        <f>ROUND(+'Acute Care'!Y111*365,0)</f>
        <v>8760</v>
      </c>
      <c r="I16" s="21">
        <f t="shared" si="1"/>
        <v>0.15102739726027398</v>
      </c>
      <c r="J16" s="21"/>
      <c r="K16" s="21">
        <f t="shared" si="2"/>
        <v>-0.15570000000000001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Care'!F12,0)</f>
        <v>4944</v>
      </c>
      <c r="E17" s="9">
        <f>ROUND(+'Acute Care'!Y12*365,0)</f>
        <v>6935</v>
      </c>
      <c r="F17" s="21">
        <f t="shared" si="0"/>
        <v>0.71290555155010815</v>
      </c>
      <c r="G17" s="9">
        <f>ROUND(+'Acute Care'!F112,0)</f>
        <v>5041</v>
      </c>
      <c r="H17" s="9">
        <f>ROUND(+'Acute Care'!Y112*365,0)</f>
        <v>6935</v>
      </c>
      <c r="I17" s="21">
        <f t="shared" si="1"/>
        <v>0.72689257390050466</v>
      </c>
      <c r="J17" s="21"/>
      <c r="K17" s="21">
        <f t="shared" si="2"/>
        <v>1.9599999999999999E-2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Care'!F13,0)</f>
        <v>1807</v>
      </c>
      <c r="E18" s="9">
        <f>ROUND(+'Acute Care'!Y13*365,0)</f>
        <v>7300</v>
      </c>
      <c r="F18" s="21">
        <f t="shared" si="0"/>
        <v>0.24753424657534245</v>
      </c>
      <c r="G18" s="9">
        <f>ROUND(+'Acute Care'!F113,0)</f>
        <v>604</v>
      </c>
      <c r="H18" s="9">
        <f>ROUND(+'Acute Care'!Y113*365,0)</f>
        <v>7300</v>
      </c>
      <c r="I18" s="21">
        <f t="shared" si="1"/>
        <v>8.2739726027397265E-2</v>
      </c>
      <c r="J18" s="21"/>
      <c r="K18" s="21">
        <f t="shared" si="2"/>
        <v>-0.66569999999999996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Care'!F14,0)</f>
        <v>22282</v>
      </c>
      <c r="E19" s="9">
        <f>ROUND(+'Acute Care'!Y14*365,0)</f>
        <v>51100</v>
      </c>
      <c r="F19" s="21">
        <f t="shared" si="0"/>
        <v>0.43604696673189824</v>
      </c>
      <c r="G19" s="9">
        <f>ROUND(+'Acute Care'!F114,0)</f>
        <v>20048</v>
      </c>
      <c r="H19" s="9">
        <f>ROUND(+'Acute Care'!Y114*365,0)</f>
        <v>51100</v>
      </c>
      <c r="I19" s="21">
        <f t="shared" si="1"/>
        <v>0.39232876712328768</v>
      </c>
      <c r="J19" s="21"/>
      <c r="K19" s="21">
        <f t="shared" si="2"/>
        <v>-0.1003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Care'!F15,0)</f>
        <v>83535</v>
      </c>
      <c r="E20" s="9">
        <f>ROUND(+'Acute Care'!Y15*365,0)</f>
        <v>87235</v>
      </c>
      <c r="F20" s="21">
        <f t="shared" si="0"/>
        <v>0.95758583137502151</v>
      </c>
      <c r="G20" s="9">
        <f>ROUND(+'Acute Care'!F115,0)</f>
        <v>77901</v>
      </c>
      <c r="H20" s="9">
        <f>ROUND(+'Acute Care'!Y115*365,0)</f>
        <v>87235</v>
      </c>
      <c r="I20" s="21">
        <f t="shared" si="1"/>
        <v>0.8930016621768786</v>
      </c>
      <c r="J20" s="21"/>
      <c r="K20" s="21">
        <f t="shared" si="2"/>
        <v>-6.7400000000000002E-2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Care'!F16,0)</f>
        <v>62836</v>
      </c>
      <c r="E21" s="9">
        <f>ROUND(+'Acute Care'!Y16*365,0)</f>
        <v>80300</v>
      </c>
      <c r="F21" s="21">
        <f t="shared" si="0"/>
        <v>0.78251556662515565</v>
      </c>
      <c r="G21" s="9">
        <f>ROUND(+'Acute Care'!F116,0)</f>
        <v>73359</v>
      </c>
      <c r="H21" s="9">
        <f>ROUND(+'Acute Care'!Y116*365,0)</f>
        <v>80300</v>
      </c>
      <c r="I21" s="21">
        <f t="shared" si="1"/>
        <v>0.91356164383561644</v>
      </c>
      <c r="J21" s="21"/>
      <c r="K21" s="21">
        <f t="shared" si="2"/>
        <v>0.16750000000000001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Care'!F17,0)</f>
        <v>3167</v>
      </c>
      <c r="E22" s="9">
        <f>ROUND(+'Acute Care'!Y17*365,0)</f>
        <v>10950</v>
      </c>
      <c r="F22" s="21">
        <f t="shared" si="0"/>
        <v>0.28922374429223746</v>
      </c>
      <c r="G22" s="9">
        <f>ROUND(+'Acute Care'!F117,0)</f>
        <v>3957</v>
      </c>
      <c r="H22" s="9">
        <f>ROUND(+'Acute Care'!Y117*365,0)</f>
        <v>10950</v>
      </c>
      <c r="I22" s="21">
        <f t="shared" si="1"/>
        <v>0.36136986301369861</v>
      </c>
      <c r="J22" s="21"/>
      <c r="K22" s="21">
        <f t="shared" si="2"/>
        <v>0.24940000000000001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Care'!F18,0)</f>
        <v>28743</v>
      </c>
      <c r="E23" s="9">
        <f>ROUND(+'Acute Care'!Y18*365,0)</f>
        <v>74460</v>
      </c>
      <c r="F23" s="21">
        <f t="shared" si="0"/>
        <v>0.38601933924254633</v>
      </c>
      <c r="G23" s="9">
        <f>ROUND(+'Acute Care'!F118,0)</f>
        <v>29746</v>
      </c>
      <c r="H23" s="9">
        <f>ROUND(+'Acute Care'!Y118*365,0)</f>
        <v>90885</v>
      </c>
      <c r="I23" s="21">
        <f t="shared" si="1"/>
        <v>0.32729273257413216</v>
      </c>
      <c r="J23" s="21"/>
      <c r="K23" s="21">
        <f t="shared" si="2"/>
        <v>-0.15210000000000001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Care'!F19,0)</f>
        <v>11726</v>
      </c>
      <c r="E24" s="9">
        <f>ROUND(+'Acute Care'!Y19*365,0)</f>
        <v>21535</v>
      </c>
      <c r="F24" s="21">
        <f t="shared" si="0"/>
        <v>0.54450893893661478</v>
      </c>
      <c r="G24" s="9">
        <f>ROUND(+'Acute Care'!F119,0)</f>
        <v>10593</v>
      </c>
      <c r="H24" s="9">
        <f>ROUND(+'Acute Care'!Y119*365,0)</f>
        <v>21535</v>
      </c>
      <c r="I24" s="21">
        <f t="shared" si="1"/>
        <v>0.49189691200371488</v>
      </c>
      <c r="J24" s="21"/>
      <c r="K24" s="21">
        <f t="shared" si="2"/>
        <v>-9.6600000000000005E-2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Care'!F20,0)</f>
        <v>10997</v>
      </c>
      <c r="E25" s="9">
        <f>ROUND(+'Acute Care'!Y20*365,0)</f>
        <v>30660</v>
      </c>
      <c r="F25" s="21">
        <f t="shared" si="0"/>
        <v>0.35867579908675801</v>
      </c>
      <c r="G25" s="9">
        <f>ROUND(+'Acute Care'!F120,0)</f>
        <v>10540</v>
      </c>
      <c r="H25" s="9">
        <f>ROUND(+'Acute Care'!Y120*365,0)</f>
        <v>30660</v>
      </c>
      <c r="I25" s="21">
        <f t="shared" si="1"/>
        <v>0.34377038486627526</v>
      </c>
      <c r="J25" s="21"/>
      <c r="K25" s="21">
        <f t="shared" si="2"/>
        <v>-4.1599999999999998E-2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Care'!F21,0)</f>
        <v>3521</v>
      </c>
      <c r="E26" s="9">
        <f>ROUND(+'Acute Care'!Y21*365,0)</f>
        <v>0</v>
      </c>
      <c r="F26" s="21" t="str">
        <f t="shared" si="0"/>
        <v/>
      </c>
      <c r="G26" s="9">
        <f>ROUND(+'Acute Care'!F121,0)</f>
        <v>0</v>
      </c>
      <c r="H26" s="9">
        <f>ROUND(+'Acute Care'!Y121*365,0)</f>
        <v>0</v>
      </c>
      <c r="I26" s="21" t="str">
        <f t="shared" si="1"/>
        <v/>
      </c>
      <c r="J26" s="21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Care'!F22,0)</f>
        <v>406</v>
      </c>
      <c r="E27" s="9">
        <f>ROUND(+'Acute Care'!Y22*365,0)</f>
        <v>1460</v>
      </c>
      <c r="F27" s="21">
        <f t="shared" si="0"/>
        <v>0.27808219178082194</v>
      </c>
      <c r="G27" s="9">
        <f>ROUND(+'Acute Care'!F122,0)</f>
        <v>325</v>
      </c>
      <c r="H27" s="9">
        <f>ROUND(+'Acute Care'!Y122*365,0)</f>
        <v>1460</v>
      </c>
      <c r="I27" s="21">
        <f t="shared" si="1"/>
        <v>0.2226027397260274</v>
      </c>
      <c r="J27" s="21"/>
      <c r="K27" s="21">
        <f t="shared" si="2"/>
        <v>-0.19950000000000001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Care'!F23,0)</f>
        <v>2256</v>
      </c>
      <c r="E28" s="9">
        <f>ROUND(+'Acute Care'!Y23*365,0)</f>
        <v>6935</v>
      </c>
      <c r="F28" s="21">
        <f t="shared" si="0"/>
        <v>0.32530641672674837</v>
      </c>
      <c r="G28" s="9">
        <f>ROUND(+'Acute Care'!F123,0)</f>
        <v>1864</v>
      </c>
      <c r="H28" s="9">
        <f>ROUND(+'Acute Care'!Y123*365,0)</f>
        <v>6935</v>
      </c>
      <c r="I28" s="21">
        <f t="shared" si="1"/>
        <v>0.26878154289834172</v>
      </c>
      <c r="J28" s="21"/>
      <c r="K28" s="21">
        <f t="shared" si="2"/>
        <v>-0.17380000000000001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Care'!F24,0)</f>
        <v>16657</v>
      </c>
      <c r="E29" s="9">
        <f>ROUND(+'Acute Care'!Y24*365,0)</f>
        <v>22995</v>
      </c>
      <c r="F29" s="21">
        <f t="shared" si="0"/>
        <v>0.72437486410089147</v>
      </c>
      <c r="G29" s="9">
        <f>ROUND(+'Acute Care'!F124,0)</f>
        <v>11156</v>
      </c>
      <c r="H29" s="9">
        <f>ROUND(+'Acute Care'!Y124*365,0)</f>
        <v>22995</v>
      </c>
      <c r="I29" s="21">
        <f t="shared" si="1"/>
        <v>0.48514894542291803</v>
      </c>
      <c r="J29" s="21"/>
      <c r="K29" s="21">
        <f t="shared" si="2"/>
        <v>-0.33029999999999998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Care'!F25,0)</f>
        <v>1144</v>
      </c>
      <c r="E30" s="9">
        <f>ROUND(+'Acute Care'!Y25*365,0)</f>
        <v>0</v>
      </c>
      <c r="F30" s="21" t="str">
        <f t="shared" si="0"/>
        <v/>
      </c>
      <c r="G30" s="9">
        <f>ROUND(+'Acute Care'!F125,0)</f>
        <v>0</v>
      </c>
      <c r="H30" s="9">
        <f>ROUND(+'Acute Care'!Y125*365,0)</f>
        <v>0</v>
      </c>
      <c r="I30" s="21" t="str">
        <f t="shared" si="1"/>
        <v/>
      </c>
      <c r="J30" s="21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Care'!F26,0)</f>
        <v>1564</v>
      </c>
      <c r="E31" s="9">
        <f>ROUND(+'Acute Care'!Y26*365,0)</f>
        <v>5475</v>
      </c>
      <c r="F31" s="21">
        <f t="shared" si="0"/>
        <v>0.28566210045662099</v>
      </c>
      <c r="G31" s="9">
        <f>ROUND(+'Acute Care'!F126,0)</f>
        <v>817</v>
      </c>
      <c r="H31" s="9">
        <f>ROUND(+'Acute Care'!Y126*365,0)</f>
        <v>5475</v>
      </c>
      <c r="I31" s="21">
        <f t="shared" si="1"/>
        <v>0.14922374429223745</v>
      </c>
      <c r="J31" s="21"/>
      <c r="K31" s="21">
        <f t="shared" si="2"/>
        <v>-0.47760000000000002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Care'!F27,0)</f>
        <v>35005</v>
      </c>
      <c r="E32" s="9">
        <f>ROUND(+'Acute Care'!Y27*365,0)</f>
        <v>69350</v>
      </c>
      <c r="F32" s="21">
        <f t="shared" si="0"/>
        <v>0.50475847152126896</v>
      </c>
      <c r="G32" s="9">
        <f>ROUND(+'Acute Care'!F127,0)</f>
        <v>31447</v>
      </c>
      <c r="H32" s="9">
        <f>ROUND(+'Acute Care'!Y127*365,0)</f>
        <v>69350</v>
      </c>
      <c r="I32" s="21">
        <f t="shared" si="1"/>
        <v>0.4534534967555876</v>
      </c>
      <c r="J32" s="21"/>
      <c r="K32" s="21">
        <f t="shared" si="2"/>
        <v>-0.1016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Care'!F28,0)</f>
        <v>14743</v>
      </c>
      <c r="E33" s="9">
        <f>ROUND(+'Acute Care'!Y28*365,0)</f>
        <v>25185</v>
      </c>
      <c r="F33" s="21">
        <f t="shared" si="0"/>
        <v>0.58538812785388128</v>
      </c>
      <c r="G33" s="9">
        <f>ROUND(+'Acute Care'!F128,0)</f>
        <v>10230</v>
      </c>
      <c r="H33" s="9">
        <f>ROUND(+'Acute Care'!Y128*365,0)</f>
        <v>25185</v>
      </c>
      <c r="I33" s="21">
        <f t="shared" si="1"/>
        <v>0.40619416319237639</v>
      </c>
      <c r="J33" s="21"/>
      <c r="K33" s="21">
        <f t="shared" si="2"/>
        <v>-0.30609999999999998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Care'!F29,0)</f>
        <v>5370</v>
      </c>
      <c r="E34" s="9">
        <f>ROUND(+'Acute Care'!Y29*365,0)</f>
        <v>13505</v>
      </c>
      <c r="F34" s="21">
        <f t="shared" si="0"/>
        <v>0.39763050721954829</v>
      </c>
      <c r="G34" s="9">
        <f>ROUND(+'Acute Care'!F129,0)</f>
        <v>3225</v>
      </c>
      <c r="H34" s="9">
        <f>ROUND(+'Acute Care'!Y129*365,0)</f>
        <v>13505</v>
      </c>
      <c r="I34" s="21">
        <f t="shared" si="1"/>
        <v>0.23880044427989633</v>
      </c>
      <c r="J34" s="21"/>
      <c r="K34" s="21">
        <f t="shared" si="2"/>
        <v>-0.39939999999999998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Care'!F30,0)</f>
        <v>1842</v>
      </c>
      <c r="E35" s="9">
        <f>ROUND(+'Acute Care'!Y30*365,0)</f>
        <v>0</v>
      </c>
      <c r="F35" s="21" t="str">
        <f t="shared" si="0"/>
        <v/>
      </c>
      <c r="G35" s="9">
        <f>ROUND(+'Acute Care'!F130,0)</f>
        <v>1067</v>
      </c>
      <c r="H35" s="9">
        <f>ROUND(+'Acute Care'!Y130*365,0)</f>
        <v>0</v>
      </c>
      <c r="I35" s="21" t="str">
        <f t="shared" si="1"/>
        <v/>
      </c>
      <c r="J35" s="21"/>
      <c r="K35" s="21" t="str">
        <f t="shared" si="2"/>
        <v/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Care'!F31,0)</f>
        <v>115</v>
      </c>
      <c r="E36" s="9">
        <f>ROUND(+'Acute Care'!Y31*365,0)</f>
        <v>9125</v>
      </c>
      <c r="F36" s="21">
        <f t="shared" si="0"/>
        <v>1.2602739726027398E-2</v>
      </c>
      <c r="G36" s="9">
        <f>ROUND(+'Acute Care'!F131,0)</f>
        <v>22</v>
      </c>
      <c r="H36" s="9">
        <f>ROUND(+'Acute Care'!Y131*365,0)</f>
        <v>9125</v>
      </c>
      <c r="I36" s="21">
        <f t="shared" si="1"/>
        <v>2.4109589041095892E-3</v>
      </c>
      <c r="J36" s="21"/>
      <c r="K36" s="21">
        <f t="shared" si="2"/>
        <v>-0.80869999999999997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Care'!F32,0)</f>
        <v>39200</v>
      </c>
      <c r="E37" s="9">
        <f>ROUND(+'Acute Care'!Y32*365,0)</f>
        <v>42705</v>
      </c>
      <c r="F37" s="21">
        <f t="shared" si="0"/>
        <v>0.91792530148694529</v>
      </c>
      <c r="G37" s="9">
        <f>ROUND(+'Acute Care'!F132,0)</f>
        <v>19311</v>
      </c>
      <c r="H37" s="9">
        <f>ROUND(+'Acute Care'!Y132*365,0)</f>
        <v>42705</v>
      </c>
      <c r="I37" s="21">
        <f t="shared" si="1"/>
        <v>0.45219529329118369</v>
      </c>
      <c r="J37" s="21"/>
      <c r="K37" s="21">
        <f t="shared" si="2"/>
        <v>-0.50739999999999996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Care'!F33,0)</f>
        <v>99</v>
      </c>
      <c r="E38" s="9">
        <f>ROUND(+'Acute Care'!Y33*365,0)</f>
        <v>1460</v>
      </c>
      <c r="F38" s="21">
        <f t="shared" si="0"/>
        <v>6.7808219178082191E-2</v>
      </c>
      <c r="G38" s="9">
        <f>ROUND(+'Acute Care'!F133,0)</f>
        <v>95</v>
      </c>
      <c r="H38" s="9">
        <f>ROUND(+'Acute Care'!Y133*365,0)</f>
        <v>0</v>
      </c>
      <c r="I38" s="21" t="str">
        <f t="shared" si="1"/>
        <v/>
      </c>
      <c r="J38" s="21"/>
      <c r="K38" s="21" t="str">
        <f t="shared" si="2"/>
        <v/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Care'!F34,0)</f>
        <v>51098</v>
      </c>
      <c r="E39" s="9">
        <f>ROUND(+'Acute Care'!Y34*365,0)</f>
        <v>92345</v>
      </c>
      <c r="F39" s="21">
        <f t="shared" si="0"/>
        <v>0.5533380258812064</v>
      </c>
      <c r="G39" s="9">
        <f>ROUND(+'Acute Care'!F134,0)</f>
        <v>65591</v>
      </c>
      <c r="H39" s="9">
        <f>ROUND(+'Acute Care'!Y134*365,0)</f>
        <v>92345</v>
      </c>
      <c r="I39" s="21">
        <f t="shared" si="1"/>
        <v>0.71028209432021228</v>
      </c>
      <c r="J39" s="21"/>
      <c r="K39" s="21">
        <f t="shared" si="2"/>
        <v>0.28360000000000002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Care'!F35,0)</f>
        <v>3478</v>
      </c>
      <c r="E40" s="9">
        <f>ROUND(+'Acute Care'!Y35*365,0)</f>
        <v>5110</v>
      </c>
      <c r="F40" s="21">
        <f t="shared" si="0"/>
        <v>0.68062622309197651</v>
      </c>
      <c r="G40" s="9">
        <f>ROUND(+'Acute Care'!F135,0)</f>
        <v>3453</v>
      </c>
      <c r="H40" s="9">
        <f>ROUND(+'Acute Care'!Y135*365,0)</f>
        <v>5110</v>
      </c>
      <c r="I40" s="21">
        <f t="shared" si="1"/>
        <v>0.67573385518591</v>
      </c>
      <c r="J40" s="21"/>
      <c r="K40" s="21">
        <f t="shared" si="2"/>
        <v>-7.1999999999999998E-3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Care'!F36,0)</f>
        <v>1525</v>
      </c>
      <c r="E41" s="9">
        <f>ROUND(+'Acute Care'!Y36*365,0)</f>
        <v>6205</v>
      </c>
      <c r="F41" s="21">
        <f t="shared" si="0"/>
        <v>0.24576954069298954</v>
      </c>
      <c r="G41" s="9">
        <f>ROUND(+'Acute Care'!F136,0)</f>
        <v>855</v>
      </c>
      <c r="H41" s="9">
        <f>ROUND(+'Acute Care'!Y136*365,0)</f>
        <v>6205</v>
      </c>
      <c r="I41" s="21">
        <f t="shared" si="1"/>
        <v>0.13779210314262691</v>
      </c>
      <c r="J41" s="21"/>
      <c r="K41" s="21">
        <f t="shared" si="2"/>
        <v>-0.43930000000000002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Care'!F37,0)</f>
        <v>13268</v>
      </c>
      <c r="E42" s="9">
        <f>ROUND(+'Acute Care'!Y37*365,0)</f>
        <v>24455</v>
      </c>
      <c r="F42" s="21">
        <f t="shared" si="0"/>
        <v>0.54254753629114705</v>
      </c>
      <c r="G42" s="9">
        <f>ROUND(+'Acute Care'!F137,0)</f>
        <v>8221</v>
      </c>
      <c r="H42" s="9">
        <f>ROUND(+'Acute Care'!Y137*365,0)</f>
        <v>24455</v>
      </c>
      <c r="I42" s="21">
        <f t="shared" si="1"/>
        <v>0.3361684727049683</v>
      </c>
      <c r="J42" s="21"/>
      <c r="K42" s="21">
        <f t="shared" si="2"/>
        <v>-0.38040000000000002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Care'!F38,0)</f>
        <v>4380</v>
      </c>
      <c r="E43" s="9">
        <f>ROUND(+'Acute Care'!Y38*365,0)</f>
        <v>0</v>
      </c>
      <c r="F43" s="21" t="str">
        <f t="shared" si="0"/>
        <v/>
      </c>
      <c r="G43" s="9">
        <f>ROUND(+'Acute Care'!F138,0)</f>
        <v>0</v>
      </c>
      <c r="H43" s="9">
        <f>ROUND(+'Acute Care'!Y138*365,0)</f>
        <v>0</v>
      </c>
      <c r="I43" s="21" t="str">
        <f t="shared" si="1"/>
        <v/>
      </c>
      <c r="J43" s="21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Care'!F39,0)</f>
        <v>6036</v>
      </c>
      <c r="E44" s="9">
        <f>ROUND(+'Acute Care'!Y39*365,0)</f>
        <v>15330</v>
      </c>
      <c r="F44" s="21">
        <f t="shared" si="0"/>
        <v>0.39373776908023483</v>
      </c>
      <c r="G44" s="9">
        <f>ROUND(+'Acute Care'!F139,0)</f>
        <v>4335</v>
      </c>
      <c r="H44" s="9">
        <f>ROUND(+'Acute Care'!Y139*365,0)</f>
        <v>15330</v>
      </c>
      <c r="I44" s="21">
        <f t="shared" si="1"/>
        <v>0.2827788649706458</v>
      </c>
      <c r="J44" s="21"/>
      <c r="K44" s="21">
        <f t="shared" si="2"/>
        <v>-0.28179999999999999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Care'!F40,0)</f>
        <v>1301</v>
      </c>
      <c r="E45" s="9">
        <f>ROUND(+'Acute Care'!Y40*365,0)</f>
        <v>9125</v>
      </c>
      <c r="F45" s="21">
        <f t="shared" si="0"/>
        <v>0.14257534246575343</v>
      </c>
      <c r="G45" s="9">
        <f>ROUND(+'Acute Care'!F140,0)</f>
        <v>1238</v>
      </c>
      <c r="H45" s="9">
        <f>ROUND(+'Acute Care'!Y140*365,0)</f>
        <v>9125</v>
      </c>
      <c r="I45" s="21">
        <f t="shared" si="1"/>
        <v>0.13567123287671232</v>
      </c>
      <c r="J45" s="21"/>
      <c r="K45" s="21">
        <f t="shared" si="2"/>
        <v>-4.8399999999999999E-2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Care'!F41,0)</f>
        <v>5089</v>
      </c>
      <c r="E46" s="9">
        <f>ROUND(+'Acute Care'!Y41*365,0)</f>
        <v>7665</v>
      </c>
      <c r="F46" s="21">
        <f t="shared" si="0"/>
        <v>0.66392694063926938</v>
      </c>
      <c r="G46" s="9">
        <f>ROUND(+'Acute Care'!F141,0)</f>
        <v>2677</v>
      </c>
      <c r="H46" s="9">
        <f>ROUND(+'Acute Care'!Y141*365,0)</f>
        <v>7665</v>
      </c>
      <c r="I46" s="21">
        <f t="shared" si="1"/>
        <v>0.34924983692106981</v>
      </c>
      <c r="J46" s="21"/>
      <c r="K46" s="21">
        <f t="shared" si="2"/>
        <v>-0.47399999999999998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Care'!F42,0)</f>
        <v>379</v>
      </c>
      <c r="E47" s="9">
        <f>ROUND(+'Acute Care'!Y42*365,0)</f>
        <v>2920</v>
      </c>
      <c r="F47" s="21">
        <f t="shared" si="0"/>
        <v>0.12979452054794521</v>
      </c>
      <c r="G47" s="9">
        <f>ROUND(+'Acute Care'!F142,0)</f>
        <v>82</v>
      </c>
      <c r="H47" s="9">
        <f>ROUND(+'Acute Care'!Y142*365,0)</f>
        <v>2920</v>
      </c>
      <c r="I47" s="21">
        <f t="shared" si="1"/>
        <v>2.8082191780821917E-2</v>
      </c>
      <c r="J47" s="21"/>
      <c r="K47" s="21">
        <f t="shared" si="2"/>
        <v>-0.78359999999999996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Care'!F43,0)</f>
        <v>2542</v>
      </c>
      <c r="E48" s="9">
        <f>ROUND(+'Acute Care'!Y43*365,0)</f>
        <v>0</v>
      </c>
      <c r="F48" s="21" t="str">
        <f t="shared" si="0"/>
        <v/>
      </c>
      <c r="G48" s="9">
        <f>ROUND(+'Acute Care'!F143,0)</f>
        <v>0</v>
      </c>
      <c r="H48" s="9">
        <f>ROUND(+'Acute Care'!Y143*365,0)</f>
        <v>0</v>
      </c>
      <c r="I48" s="21" t="str">
        <f t="shared" si="1"/>
        <v/>
      </c>
      <c r="J48" s="21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Care'!F44,0)</f>
        <v>17411</v>
      </c>
      <c r="E49" s="9">
        <f>ROUND(+'Acute Care'!Y44*365,0)</f>
        <v>36135</v>
      </c>
      <c r="F49" s="21">
        <f t="shared" si="0"/>
        <v>0.48183201881832016</v>
      </c>
      <c r="G49" s="9">
        <f>ROUND(+'Acute Care'!F144,0)</f>
        <v>6708</v>
      </c>
      <c r="H49" s="9">
        <f>ROUND(+'Acute Care'!Y144*365,0)</f>
        <v>36135</v>
      </c>
      <c r="I49" s="21">
        <f t="shared" si="1"/>
        <v>0.18563719385637195</v>
      </c>
      <c r="J49" s="21"/>
      <c r="K49" s="21">
        <f t="shared" si="2"/>
        <v>-0.61470000000000002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Care'!F45,0)</f>
        <v>70029</v>
      </c>
      <c r="E50" s="9">
        <f>ROUND(+'Acute Care'!Y45*365,0)</f>
        <v>104755</v>
      </c>
      <c r="F50" s="21">
        <f t="shared" si="0"/>
        <v>0.66850269676865071</v>
      </c>
      <c r="G50" s="9">
        <f>ROUND(+'Acute Care'!F145,0)</f>
        <v>84208</v>
      </c>
      <c r="H50" s="9">
        <f>ROUND(+'Acute Care'!Y145*365,0)</f>
        <v>113150</v>
      </c>
      <c r="I50" s="21">
        <f t="shared" si="1"/>
        <v>0.74421564295183384</v>
      </c>
      <c r="J50" s="21"/>
      <c r="K50" s="21">
        <f t="shared" si="2"/>
        <v>0.1133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Care'!F46,0)</f>
        <v>6530</v>
      </c>
      <c r="E51" s="9">
        <f>ROUND(+'Acute Care'!Y46*365,0)</f>
        <v>9125</v>
      </c>
      <c r="F51" s="21">
        <f t="shared" si="0"/>
        <v>0.7156164383561644</v>
      </c>
      <c r="G51" s="9">
        <f>ROUND(+'Acute Care'!F146,0)</f>
        <v>0</v>
      </c>
      <c r="H51" s="9">
        <f>ROUND(+'Acute Care'!Y146*365,0)</f>
        <v>0</v>
      </c>
      <c r="I51" s="21" t="str">
        <f t="shared" si="1"/>
        <v/>
      </c>
      <c r="J51" s="21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Care'!F47,0)</f>
        <v>24213</v>
      </c>
      <c r="E52" s="9">
        <f>ROUND(+'Acute Care'!Y47*365,0)</f>
        <v>47450</v>
      </c>
      <c r="F52" s="21">
        <f t="shared" si="0"/>
        <v>0.51028451001053743</v>
      </c>
      <c r="G52" s="9">
        <f>ROUND(+'Acute Care'!F147,0)</f>
        <v>23468</v>
      </c>
      <c r="H52" s="9">
        <f>ROUND(+'Acute Care'!Y147*365,0)</f>
        <v>53290</v>
      </c>
      <c r="I52" s="21">
        <f t="shared" si="1"/>
        <v>0.44038281103396509</v>
      </c>
      <c r="J52" s="21"/>
      <c r="K52" s="21">
        <f t="shared" si="2"/>
        <v>-0.13700000000000001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Care'!F48,0)</f>
        <v>52038</v>
      </c>
      <c r="E53" s="9">
        <f>ROUND(+'Acute Care'!Y48*365,0)</f>
        <v>85410</v>
      </c>
      <c r="F53" s="21">
        <f t="shared" si="0"/>
        <v>0.60927291886196</v>
      </c>
      <c r="G53" s="9">
        <f>ROUND(+'Acute Care'!F148,0)</f>
        <v>48942</v>
      </c>
      <c r="H53" s="9">
        <f>ROUND(+'Acute Care'!Y148*365,0)</f>
        <v>85410</v>
      </c>
      <c r="I53" s="21">
        <f t="shared" si="1"/>
        <v>0.57302423603793462</v>
      </c>
      <c r="J53" s="21"/>
      <c r="K53" s="21">
        <f t="shared" si="2"/>
        <v>-5.9499999999999997E-2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Care'!F49,0)</f>
        <v>26943</v>
      </c>
      <c r="E54" s="9">
        <f>ROUND(+'Acute Care'!Y49*365,0)</f>
        <v>27375</v>
      </c>
      <c r="F54" s="21">
        <f t="shared" si="0"/>
        <v>0.98421917808219173</v>
      </c>
      <c r="G54" s="9">
        <f>ROUND(+'Acute Care'!F149,0)</f>
        <v>26175</v>
      </c>
      <c r="H54" s="9">
        <f>ROUND(+'Acute Care'!Y149*365,0)</f>
        <v>27375</v>
      </c>
      <c r="I54" s="21">
        <f t="shared" si="1"/>
        <v>0.95616438356164379</v>
      </c>
      <c r="J54" s="21"/>
      <c r="K54" s="21">
        <f t="shared" si="2"/>
        <v>-2.8500000000000001E-2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Care'!F50,0)</f>
        <v>7704</v>
      </c>
      <c r="E55" s="9">
        <f>ROUND(+'Acute Care'!Y50*365,0)</f>
        <v>13505</v>
      </c>
      <c r="F55" s="21">
        <f t="shared" si="0"/>
        <v>0.57045538689374309</v>
      </c>
      <c r="G55" s="9">
        <f>ROUND(+'Acute Care'!F150,0)</f>
        <v>8752</v>
      </c>
      <c r="H55" s="9">
        <f>ROUND(+'Acute Care'!Y150*365,0)</f>
        <v>13505</v>
      </c>
      <c r="I55" s="21">
        <f t="shared" si="1"/>
        <v>0.64805627545353572</v>
      </c>
      <c r="J55" s="21"/>
      <c r="K55" s="21">
        <f t="shared" si="2"/>
        <v>0.13600000000000001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Care'!F51,0)</f>
        <v>1395</v>
      </c>
      <c r="E56" s="9">
        <f>ROUND(+'Acute Care'!Y51*365,0)</f>
        <v>9125</v>
      </c>
      <c r="F56" s="21">
        <f t="shared" si="0"/>
        <v>0.15287671232876712</v>
      </c>
      <c r="G56" s="9">
        <f>ROUND(+'Acute Care'!F151,0)</f>
        <v>1362</v>
      </c>
      <c r="H56" s="9">
        <f>ROUND(+'Acute Care'!Y151*365,0)</f>
        <v>9125</v>
      </c>
      <c r="I56" s="21">
        <f t="shared" si="1"/>
        <v>0.14926027397260275</v>
      </c>
      <c r="J56" s="21"/>
      <c r="K56" s="21">
        <f t="shared" si="2"/>
        <v>-2.3699999999999999E-2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Care'!F52,0)</f>
        <v>16970</v>
      </c>
      <c r="E57" s="9">
        <f>ROUND(+'Acute Care'!Y52*365,0)</f>
        <v>30660</v>
      </c>
      <c r="F57" s="21">
        <f t="shared" si="0"/>
        <v>0.55348988910632746</v>
      </c>
      <c r="G57" s="9">
        <f>ROUND(+'Acute Care'!F152,0)</f>
        <v>7114</v>
      </c>
      <c r="H57" s="9">
        <f>ROUND(+'Acute Care'!Y152*365,0)</f>
        <v>30660</v>
      </c>
      <c r="I57" s="21">
        <f t="shared" si="1"/>
        <v>0.23202870189171559</v>
      </c>
      <c r="J57" s="21"/>
      <c r="K57" s="21">
        <f t="shared" si="2"/>
        <v>-0.58079999999999998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Care'!F53,0)</f>
        <v>25053</v>
      </c>
      <c r="E58" s="9">
        <f>ROUND(+'Acute Care'!Y53*365,0)</f>
        <v>50005</v>
      </c>
      <c r="F58" s="21">
        <f t="shared" si="0"/>
        <v>0.50100989901009896</v>
      </c>
      <c r="G58" s="9">
        <f>ROUND(+'Acute Care'!F153,0)</f>
        <v>19905</v>
      </c>
      <c r="H58" s="9">
        <f>ROUND(+'Acute Care'!Y153*365,0)</f>
        <v>50005</v>
      </c>
      <c r="I58" s="21">
        <f t="shared" si="1"/>
        <v>0.39806019398060194</v>
      </c>
      <c r="J58" s="21"/>
      <c r="K58" s="21">
        <f t="shared" si="2"/>
        <v>-0.20549999999999999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Care'!F54,0)</f>
        <v>3005</v>
      </c>
      <c r="E59" s="9">
        <f>ROUND(+'Acute Care'!Y54*365,0)</f>
        <v>6570</v>
      </c>
      <c r="F59" s="21">
        <f t="shared" si="0"/>
        <v>0.4573820395738204</v>
      </c>
      <c r="G59" s="9">
        <f>ROUND(+'Acute Care'!F154,0)</f>
        <v>3165</v>
      </c>
      <c r="H59" s="9">
        <f>ROUND(+'Acute Care'!Y154*365,0)</f>
        <v>6570</v>
      </c>
      <c r="I59" s="21">
        <f t="shared" si="1"/>
        <v>0.4817351598173516</v>
      </c>
      <c r="J59" s="21"/>
      <c r="K59" s="21">
        <f t="shared" si="2"/>
        <v>5.3199999999999997E-2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Care'!F55,0)</f>
        <v>292</v>
      </c>
      <c r="E60" s="9">
        <f>ROUND(+'Acute Care'!Y55*365,0)</f>
        <v>4745</v>
      </c>
      <c r="F60" s="21">
        <f t="shared" si="0"/>
        <v>6.1538461538461542E-2</v>
      </c>
      <c r="G60" s="9">
        <f>ROUND(+'Acute Care'!F155,0)</f>
        <v>0</v>
      </c>
      <c r="H60" s="9">
        <f>ROUND(+'Acute Care'!Y155*365,0)</f>
        <v>0</v>
      </c>
      <c r="I60" s="21" t="str">
        <f t="shared" si="1"/>
        <v/>
      </c>
      <c r="J60" s="21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Care'!F56,0)</f>
        <v>55948</v>
      </c>
      <c r="E61" s="9">
        <f>ROUND(+'Acute Care'!Y56*365,0)</f>
        <v>76650</v>
      </c>
      <c r="F61" s="21">
        <f t="shared" si="0"/>
        <v>0.72991519895629486</v>
      </c>
      <c r="G61" s="9">
        <f>ROUND(+'Acute Care'!F156,0)</f>
        <v>48800</v>
      </c>
      <c r="H61" s="9">
        <f>ROUND(+'Acute Care'!Y156*365,0)</f>
        <v>76650</v>
      </c>
      <c r="I61" s="21">
        <f t="shared" si="1"/>
        <v>0.63666014350945854</v>
      </c>
      <c r="J61" s="21"/>
      <c r="K61" s="21">
        <f t="shared" si="2"/>
        <v>-0.1278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Care'!F57,0)</f>
        <v>38618</v>
      </c>
      <c r="E62" s="9">
        <f>ROUND(+'Acute Care'!Y57*365,0)</f>
        <v>71905</v>
      </c>
      <c r="F62" s="21">
        <f t="shared" si="0"/>
        <v>0.53706974480216951</v>
      </c>
      <c r="G62" s="9">
        <f>ROUND(+'Acute Care'!F157,0)</f>
        <v>37943</v>
      </c>
      <c r="H62" s="9">
        <f>ROUND(+'Acute Care'!Y157*365,0)</f>
        <v>71905</v>
      </c>
      <c r="I62" s="21">
        <f t="shared" si="1"/>
        <v>0.52768235866768654</v>
      </c>
      <c r="J62" s="21"/>
      <c r="K62" s="21">
        <f t="shared" si="2"/>
        <v>-1.7500000000000002E-2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Care'!F58,0)</f>
        <v>4055</v>
      </c>
      <c r="E63" s="9">
        <f>ROUND(+'Acute Care'!Y58*365,0)</f>
        <v>8395</v>
      </c>
      <c r="F63" s="21">
        <f t="shared" si="0"/>
        <v>0.48302561048243003</v>
      </c>
      <c r="G63" s="9">
        <f>ROUND(+'Acute Care'!F158,0)</f>
        <v>2732</v>
      </c>
      <c r="H63" s="9">
        <f>ROUND(+'Acute Care'!Y158*365,0)</f>
        <v>8395</v>
      </c>
      <c r="I63" s="21">
        <f t="shared" si="1"/>
        <v>0.32543180464562238</v>
      </c>
      <c r="J63" s="21"/>
      <c r="K63" s="21">
        <f t="shared" si="2"/>
        <v>-0.32629999999999998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Care'!F59,0)</f>
        <v>10471</v>
      </c>
      <c r="E64" s="9">
        <f>ROUND(+'Acute Care'!Y59*365,0)</f>
        <v>25550</v>
      </c>
      <c r="F64" s="21">
        <f t="shared" si="0"/>
        <v>0.40982387475538162</v>
      </c>
      <c r="G64" s="9">
        <f>ROUND(+'Acute Care'!F159,0)</f>
        <v>17968</v>
      </c>
      <c r="H64" s="9">
        <f>ROUND(+'Acute Care'!Y159*365,0)</f>
        <v>25550</v>
      </c>
      <c r="I64" s="21">
        <f t="shared" si="1"/>
        <v>0.70324853228962814</v>
      </c>
      <c r="J64" s="21"/>
      <c r="K64" s="21">
        <f t="shared" si="2"/>
        <v>0.71599999999999997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Care'!F60,0)</f>
        <v>914</v>
      </c>
      <c r="E65" s="9">
        <f>ROUND(+'Acute Care'!Y60*365,0)</f>
        <v>9125</v>
      </c>
      <c r="F65" s="21">
        <f t="shared" si="0"/>
        <v>0.10016438356164384</v>
      </c>
      <c r="G65" s="9">
        <f>ROUND(+'Acute Care'!F160,0)</f>
        <v>1154</v>
      </c>
      <c r="H65" s="9">
        <f>ROUND(+'Acute Care'!Y160*365,0)</f>
        <v>9125</v>
      </c>
      <c r="I65" s="21">
        <f t="shared" si="1"/>
        <v>0.12646575342465755</v>
      </c>
      <c r="J65" s="21"/>
      <c r="K65" s="21">
        <f t="shared" si="2"/>
        <v>0.2626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Care'!F61,0)</f>
        <v>4160</v>
      </c>
      <c r="E66" s="9">
        <f>ROUND(+'Acute Care'!Y61*365,0)</f>
        <v>6570</v>
      </c>
      <c r="F66" s="21">
        <f t="shared" si="0"/>
        <v>0.63318112633181123</v>
      </c>
      <c r="G66" s="9">
        <f>ROUND(+'Acute Care'!F161,0)</f>
        <v>3765</v>
      </c>
      <c r="H66" s="9">
        <f>ROUND(+'Acute Care'!Y161*365,0)</f>
        <v>6570</v>
      </c>
      <c r="I66" s="21">
        <f t="shared" si="1"/>
        <v>0.5730593607305936</v>
      </c>
      <c r="J66" s="21"/>
      <c r="K66" s="21">
        <f t="shared" si="2"/>
        <v>-9.5000000000000001E-2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Care'!F62,0)</f>
        <v>3120</v>
      </c>
      <c r="E67" s="9">
        <f>ROUND(+'Acute Care'!Y62*365,0)</f>
        <v>9125</v>
      </c>
      <c r="F67" s="21">
        <f t="shared" si="0"/>
        <v>0.34191780821917811</v>
      </c>
      <c r="G67" s="9">
        <f>ROUND(+'Acute Care'!F162,0)</f>
        <v>2008</v>
      </c>
      <c r="H67" s="9">
        <f>ROUND(+'Acute Care'!Y162*365,0)</f>
        <v>9125</v>
      </c>
      <c r="I67" s="21">
        <f t="shared" si="1"/>
        <v>0.22005479452054794</v>
      </c>
      <c r="J67" s="21"/>
      <c r="K67" s="21">
        <f t="shared" si="2"/>
        <v>-0.35639999999999999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Care'!F63,0)</f>
        <v>50626</v>
      </c>
      <c r="E68" s="9">
        <f>ROUND(+'Acute Care'!Y63*365,0)</f>
        <v>92710</v>
      </c>
      <c r="F68" s="21">
        <f t="shared" si="0"/>
        <v>0.54606838528745549</v>
      </c>
      <c r="G68" s="9">
        <f>ROUND(+'Acute Care'!F163,0)</f>
        <v>56919</v>
      </c>
      <c r="H68" s="9">
        <f>ROUND(+'Acute Care'!Y163*365,0)</f>
        <v>92710</v>
      </c>
      <c r="I68" s="21">
        <f t="shared" si="1"/>
        <v>0.61394671556466396</v>
      </c>
      <c r="J68" s="21"/>
      <c r="K68" s="21">
        <f t="shared" si="2"/>
        <v>0.12429999999999999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Care'!F64,0)</f>
        <v>4875</v>
      </c>
      <c r="E69" s="9">
        <f>ROUND(+'Acute Care'!Y64*365,0)</f>
        <v>8030</v>
      </c>
      <c r="F69" s="21">
        <f t="shared" si="0"/>
        <v>0.60709838107098379</v>
      </c>
      <c r="G69" s="9">
        <f>ROUND(+'Acute Care'!F164,0)</f>
        <v>0</v>
      </c>
      <c r="H69" s="9">
        <f>ROUND(+'Acute Care'!Y164*365,0)</f>
        <v>0</v>
      </c>
      <c r="I69" s="21" t="str">
        <f t="shared" si="1"/>
        <v/>
      </c>
      <c r="J69" s="21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Care'!F65,0)</f>
        <v>0</v>
      </c>
      <c r="E70" s="9">
        <f>ROUND(+'Acute Care'!Y65*365,0)</f>
        <v>0</v>
      </c>
      <c r="F70" s="21" t="str">
        <f t="shared" si="0"/>
        <v/>
      </c>
      <c r="G70" s="9">
        <f>ROUND(+'Acute Care'!F165,0)</f>
        <v>0</v>
      </c>
      <c r="H70" s="9">
        <f>ROUND(+'Acute Care'!Y165*365,0)</f>
        <v>0</v>
      </c>
      <c r="I70" s="21" t="str">
        <f t="shared" si="1"/>
        <v/>
      </c>
      <c r="J70" s="21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Care'!F66,0)</f>
        <v>249</v>
      </c>
      <c r="E71" s="9">
        <f>ROUND(+'Acute Care'!Y66*365,0)</f>
        <v>730</v>
      </c>
      <c r="F71" s="21">
        <f t="shared" si="0"/>
        <v>0.34109589041095889</v>
      </c>
      <c r="G71" s="9">
        <f>ROUND(+'Acute Care'!F166,0)</f>
        <v>241</v>
      </c>
      <c r="H71" s="9">
        <f>ROUND(+'Acute Care'!Y166*365,0)</f>
        <v>730</v>
      </c>
      <c r="I71" s="21">
        <f t="shared" si="1"/>
        <v>0.33013698630136984</v>
      </c>
      <c r="J71" s="21"/>
      <c r="K71" s="21">
        <f t="shared" si="2"/>
        <v>-3.2099999999999997E-2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Care'!F67,0)</f>
        <v>36778</v>
      </c>
      <c r="E72" s="9">
        <f>ROUND(+'Acute Care'!Y67*365,0)</f>
        <v>47450</v>
      </c>
      <c r="F72" s="21">
        <f t="shared" si="0"/>
        <v>0.77508956796628026</v>
      </c>
      <c r="G72" s="9">
        <f>ROUND(+'Acute Care'!F167,0)</f>
        <v>41882</v>
      </c>
      <c r="H72" s="9">
        <f>ROUND(+'Acute Care'!Y167*365,0)</f>
        <v>49640</v>
      </c>
      <c r="I72" s="21">
        <f t="shared" si="1"/>
        <v>0.84371474617244158</v>
      </c>
      <c r="J72" s="21"/>
      <c r="K72" s="21">
        <f t="shared" si="2"/>
        <v>8.8499999999999995E-2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Care'!F68,0)</f>
        <v>21946</v>
      </c>
      <c r="E73" s="9">
        <f>ROUND(+'Acute Care'!Y68*365,0)</f>
        <v>70080</v>
      </c>
      <c r="F73" s="21">
        <f t="shared" si="0"/>
        <v>0.31315639269406392</v>
      </c>
      <c r="G73" s="9">
        <f>ROUND(+'Acute Care'!F168,0)</f>
        <v>39350</v>
      </c>
      <c r="H73" s="9">
        <f>ROUND(+'Acute Care'!Y168*365,0)</f>
        <v>73730</v>
      </c>
      <c r="I73" s="21">
        <f t="shared" si="1"/>
        <v>0.53370405533704057</v>
      </c>
      <c r="J73" s="21"/>
      <c r="K73" s="21">
        <f t="shared" si="2"/>
        <v>0.70430000000000004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Care'!F69,0)</f>
        <v>95339</v>
      </c>
      <c r="E74" s="9">
        <f>ROUND(+'Acute Care'!Y69*365,0)</f>
        <v>66795</v>
      </c>
      <c r="F74" s="21">
        <f t="shared" si="0"/>
        <v>1.4273373755520622</v>
      </c>
      <c r="G74" s="9">
        <f>ROUND(+'Acute Care'!F169,0)</f>
        <v>87194</v>
      </c>
      <c r="H74" s="9">
        <f>ROUND(+'Acute Care'!Y169*365,0)</f>
        <v>66795</v>
      </c>
      <c r="I74" s="21">
        <f t="shared" si="1"/>
        <v>1.3053971105621678</v>
      </c>
      <c r="J74" s="21"/>
      <c r="K74" s="21">
        <f t="shared" si="2"/>
        <v>-8.5400000000000004E-2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Care'!F70,0)</f>
        <v>26941</v>
      </c>
      <c r="E75" s="9">
        <f>ROUND(+'Acute Care'!Y70*365,0)</f>
        <v>77380</v>
      </c>
      <c r="F75" s="21">
        <f t="shared" ref="F75:F107" si="3">IF(D75=0,"",IF(E75=0,"",D75/E75))</f>
        <v>0.34816490049108295</v>
      </c>
      <c r="G75" s="9">
        <f>ROUND(+'Acute Care'!F170,0)</f>
        <v>23123</v>
      </c>
      <c r="H75" s="9">
        <f>ROUND(+'Acute Care'!Y170*365,0)</f>
        <v>74095</v>
      </c>
      <c r="I75" s="21">
        <f t="shared" ref="I75:I107" si="4">IF(G75=0,"",IF(H75=0,"",G75/H75))</f>
        <v>0.31207233956407315</v>
      </c>
      <c r="J75" s="21"/>
      <c r="K75" s="21">
        <f t="shared" ref="K75:K107" si="5">IF(D75=0,"",IF(E75=0,"",IF(G75=0,"",IF(H75=0,"",ROUND(I75/F75-1,4)))))</f>
        <v>-0.1037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Care'!F71,0)</f>
        <v>918</v>
      </c>
      <c r="E76" s="9">
        <f>ROUND(+'Acute Care'!Y71*365,0)</f>
        <v>4015</v>
      </c>
      <c r="F76" s="21">
        <f t="shared" si="3"/>
        <v>0.22864259028642589</v>
      </c>
      <c r="G76" s="9">
        <f>ROUND(+'Acute Care'!F171,0)</f>
        <v>925</v>
      </c>
      <c r="H76" s="9">
        <f>ROUND(+'Acute Care'!Y171*365,0)</f>
        <v>0</v>
      </c>
      <c r="I76" s="21" t="str">
        <f t="shared" si="4"/>
        <v/>
      </c>
      <c r="J76" s="21"/>
      <c r="K76" s="21" t="str">
        <f t="shared" si="5"/>
        <v/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Care'!F72,0)</f>
        <v>389</v>
      </c>
      <c r="E77" s="9">
        <f>ROUND(+'Acute Care'!Y72*365,0)</f>
        <v>0</v>
      </c>
      <c r="F77" s="21" t="str">
        <f t="shared" si="3"/>
        <v/>
      </c>
      <c r="G77" s="9">
        <f>ROUND(+'Acute Care'!F172,0)</f>
        <v>0</v>
      </c>
      <c r="H77" s="9">
        <f>ROUND(+'Acute Care'!Y172*365,0)</f>
        <v>0</v>
      </c>
      <c r="I77" s="21" t="str">
        <f t="shared" si="4"/>
        <v/>
      </c>
      <c r="J77" s="21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Care'!F73,0)</f>
        <v>20732</v>
      </c>
      <c r="E78" s="9">
        <f>ROUND(+'Acute Care'!Y73*365,0)</f>
        <v>46720</v>
      </c>
      <c r="F78" s="21">
        <f t="shared" si="3"/>
        <v>0.44374999999999998</v>
      </c>
      <c r="G78" s="9">
        <f>ROUND(+'Acute Care'!F173,0)</f>
        <v>22615</v>
      </c>
      <c r="H78" s="9">
        <f>ROUND(+'Acute Care'!Y173*365,0)</f>
        <v>46720</v>
      </c>
      <c r="I78" s="21">
        <f t="shared" si="4"/>
        <v>0.48405393835616439</v>
      </c>
      <c r="J78" s="21"/>
      <c r="K78" s="21">
        <f t="shared" si="5"/>
        <v>9.0800000000000006E-2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Care'!F74,0)</f>
        <v>6366</v>
      </c>
      <c r="E79" s="9">
        <f>ROUND(+'Acute Care'!Y74*365,0)</f>
        <v>91250</v>
      </c>
      <c r="F79" s="21">
        <f t="shared" si="3"/>
        <v>6.9764383561643842E-2</v>
      </c>
      <c r="G79" s="9">
        <f>ROUND(+'Acute Care'!F174,0)</f>
        <v>57102</v>
      </c>
      <c r="H79" s="9">
        <f>ROUND(+'Acute Care'!Y174*365,0)</f>
        <v>82490</v>
      </c>
      <c r="I79" s="21">
        <f t="shared" si="4"/>
        <v>0.69222936113468303</v>
      </c>
      <c r="J79" s="21"/>
      <c r="K79" s="21">
        <f t="shared" si="5"/>
        <v>8.9223999999999997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Care'!F75,0)</f>
        <v>52964</v>
      </c>
      <c r="E80" s="9">
        <f>ROUND(+'Acute Care'!Y75*365,0)</f>
        <v>7665</v>
      </c>
      <c r="F80" s="21">
        <f t="shared" si="3"/>
        <v>6.909849967384214</v>
      </c>
      <c r="G80" s="9">
        <f>ROUND(+'Acute Care'!F175,0)</f>
        <v>3123</v>
      </c>
      <c r="H80" s="9">
        <f>ROUND(+'Acute Care'!Y175*365,0)</f>
        <v>7665</v>
      </c>
      <c r="I80" s="21">
        <f t="shared" si="4"/>
        <v>0.40743639921722113</v>
      </c>
      <c r="J80" s="21"/>
      <c r="K80" s="21">
        <f t="shared" si="5"/>
        <v>-0.94099999999999995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Care'!F76,0)</f>
        <v>3668</v>
      </c>
      <c r="E81" s="9">
        <f>ROUND(+'Acute Care'!Y76*365,0)</f>
        <v>3650</v>
      </c>
      <c r="F81" s="21">
        <f t="shared" si="3"/>
        <v>1.004931506849315</v>
      </c>
      <c r="G81" s="9">
        <f>ROUND(+'Acute Care'!F176,0)</f>
        <v>849</v>
      </c>
      <c r="H81" s="9">
        <f>ROUND(+'Acute Care'!Y176*365,0)</f>
        <v>3650</v>
      </c>
      <c r="I81" s="21">
        <f t="shared" si="4"/>
        <v>0.23260273972602741</v>
      </c>
      <c r="J81" s="21"/>
      <c r="K81" s="21">
        <f t="shared" si="5"/>
        <v>-0.76849999999999996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Care'!F77,0)</f>
        <v>848</v>
      </c>
      <c r="E82" s="9">
        <f>ROUND(+'Acute Care'!Y77*365,0)</f>
        <v>21535</v>
      </c>
      <c r="F82" s="21">
        <f t="shared" si="3"/>
        <v>3.9377757139540281E-2</v>
      </c>
      <c r="G82" s="9">
        <f>ROUND(+'Acute Care'!F177,0)</f>
        <v>11258</v>
      </c>
      <c r="H82" s="9">
        <f>ROUND(+'Acute Care'!Y177*365,0)</f>
        <v>21535</v>
      </c>
      <c r="I82" s="21">
        <f t="shared" si="4"/>
        <v>0.52277687485488744</v>
      </c>
      <c r="J82" s="21"/>
      <c r="K82" s="21">
        <f t="shared" si="5"/>
        <v>12.2759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Care'!F78,0)</f>
        <v>11820</v>
      </c>
      <c r="E83" s="9">
        <f>ROUND(+'Acute Care'!Y78*365,0)</f>
        <v>71905</v>
      </c>
      <c r="F83" s="21">
        <f t="shared" si="3"/>
        <v>0.16438356164383561</v>
      </c>
      <c r="G83" s="9">
        <f>ROUND(+'Acute Care'!F178,0)</f>
        <v>29332</v>
      </c>
      <c r="H83" s="9">
        <f>ROUND(+'Acute Care'!Y178*365,0)</f>
        <v>71905</v>
      </c>
      <c r="I83" s="21">
        <f t="shared" si="4"/>
        <v>0.40792712606911896</v>
      </c>
      <c r="J83" s="21"/>
      <c r="K83" s="21">
        <f t="shared" si="5"/>
        <v>1.4816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Care'!F79,0)</f>
        <v>36609</v>
      </c>
      <c r="E84" s="9">
        <f>ROUND(+'Acute Care'!Y79*365,0)</f>
        <v>24820</v>
      </c>
      <c r="F84" s="21">
        <f t="shared" si="3"/>
        <v>1.474979854955681</v>
      </c>
      <c r="G84" s="9">
        <f>ROUND(+'Acute Care'!F179,0)</f>
        <v>14247</v>
      </c>
      <c r="H84" s="9">
        <f>ROUND(+'Acute Care'!Y179*365,0)</f>
        <v>24820</v>
      </c>
      <c r="I84" s="21">
        <f t="shared" si="4"/>
        <v>0.57401289282836421</v>
      </c>
      <c r="J84" s="21"/>
      <c r="K84" s="21">
        <f t="shared" si="5"/>
        <v>-0.61080000000000001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Care'!F80,0)</f>
        <v>54</v>
      </c>
      <c r="E85" s="9">
        <f>ROUND(+'Acute Care'!Y80*365,0)</f>
        <v>27740</v>
      </c>
      <c r="F85" s="21">
        <f t="shared" si="3"/>
        <v>1.9466474405191059E-3</v>
      </c>
      <c r="G85" s="9">
        <f>ROUND(+'Acute Care'!F180,0)</f>
        <v>11722</v>
      </c>
      <c r="H85" s="9">
        <f>ROUND(+'Acute Care'!Y180*365,0)</f>
        <v>27740</v>
      </c>
      <c r="I85" s="21">
        <f t="shared" si="4"/>
        <v>0.4225666906993511</v>
      </c>
      <c r="J85" s="21"/>
      <c r="K85" s="21">
        <f t="shared" si="5"/>
        <v>216.07409999999999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Care'!F81,0)</f>
        <v>8699</v>
      </c>
      <c r="E86" s="9">
        <f>ROUND(+'Acute Care'!Y81*365,0)</f>
        <v>3650</v>
      </c>
      <c r="F86" s="21">
        <f t="shared" si="3"/>
        <v>2.3832876712328765</v>
      </c>
      <c r="G86" s="9">
        <f>ROUND(+'Acute Care'!F181,0)</f>
        <v>1064</v>
      </c>
      <c r="H86" s="9">
        <f>ROUND(+'Acute Care'!Y181*365,0)</f>
        <v>3650</v>
      </c>
      <c r="I86" s="21">
        <f t="shared" si="4"/>
        <v>0.29150684931506848</v>
      </c>
      <c r="J86" s="21"/>
      <c r="K86" s="21">
        <f t="shared" si="5"/>
        <v>-0.87770000000000004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Care'!F82,0)</f>
        <v>15825</v>
      </c>
      <c r="E87" s="9">
        <f>ROUND(+'Acute Care'!Y82*365,0)</f>
        <v>20805</v>
      </c>
      <c r="F87" s="21">
        <f t="shared" si="3"/>
        <v>0.76063446286950254</v>
      </c>
      <c r="G87" s="9">
        <f>ROUND(+'Acute Care'!F182,0)</f>
        <v>13845</v>
      </c>
      <c r="H87" s="9">
        <f>ROUND(+'Acute Care'!Y182*365,0)</f>
        <v>20805</v>
      </c>
      <c r="I87" s="21">
        <f t="shared" si="4"/>
        <v>0.66546503244412403</v>
      </c>
      <c r="J87" s="21"/>
      <c r="K87" s="21">
        <f t="shared" si="5"/>
        <v>-0.12509999999999999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Care'!F83,0)</f>
        <v>62</v>
      </c>
      <c r="E88" s="9">
        <f>ROUND(+'Acute Care'!Y83*365,0)</f>
        <v>5840</v>
      </c>
      <c r="F88" s="21">
        <f t="shared" si="3"/>
        <v>1.0616438356164383E-2</v>
      </c>
      <c r="G88" s="9">
        <f>ROUND(+'Acute Care'!F183,0)</f>
        <v>2831</v>
      </c>
      <c r="H88" s="9">
        <f>ROUND(+'Acute Care'!Y183*365,0)</f>
        <v>5840</v>
      </c>
      <c r="I88" s="21">
        <f t="shared" si="4"/>
        <v>0.48476027397260274</v>
      </c>
      <c r="J88" s="21"/>
      <c r="K88" s="21">
        <f t="shared" si="5"/>
        <v>44.661299999999997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Care'!F84,0)</f>
        <v>15022</v>
      </c>
      <c r="E89" s="9">
        <f>ROUND(+'Acute Care'!Y84*365,0)</f>
        <v>9125</v>
      </c>
      <c r="F89" s="21">
        <f t="shared" si="3"/>
        <v>1.6462465753424658</v>
      </c>
      <c r="G89" s="9">
        <f>ROUND(+'Acute Care'!F184,0)</f>
        <v>2278</v>
      </c>
      <c r="H89" s="9">
        <f>ROUND(+'Acute Care'!Y184*365,0)</f>
        <v>9125</v>
      </c>
      <c r="I89" s="21">
        <f t="shared" si="4"/>
        <v>0.24964383561643835</v>
      </c>
      <c r="J89" s="21"/>
      <c r="K89" s="21">
        <f t="shared" si="5"/>
        <v>-0.84840000000000004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Care'!F85,0)</f>
        <v>4018</v>
      </c>
      <c r="E90" s="9">
        <f>ROUND(+'Acute Care'!Y85*365,0)</f>
        <v>3650</v>
      </c>
      <c r="F90" s="21">
        <f t="shared" si="3"/>
        <v>1.1008219178082193</v>
      </c>
      <c r="G90" s="9">
        <f>ROUND(+'Acute Care'!F185,0)</f>
        <v>398</v>
      </c>
      <c r="H90" s="9">
        <f>ROUND(+'Acute Care'!Y185*365,0)</f>
        <v>3650</v>
      </c>
      <c r="I90" s="21">
        <f t="shared" si="4"/>
        <v>0.10904109589041096</v>
      </c>
      <c r="J90" s="21"/>
      <c r="K90" s="21">
        <f t="shared" si="5"/>
        <v>-0.90090000000000003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Care'!F86,0)</f>
        <v>2128</v>
      </c>
      <c r="E91" s="9">
        <f>ROUND(+'Acute Care'!Y86*365,0)</f>
        <v>22265</v>
      </c>
      <c r="F91" s="21">
        <f t="shared" si="3"/>
        <v>9.5576016168874914E-2</v>
      </c>
      <c r="G91" s="9">
        <f>ROUND(+'Acute Care'!F186,0)</f>
        <v>7003</v>
      </c>
      <c r="H91" s="9">
        <f>ROUND(+'Acute Care'!Y186*365,0)</f>
        <v>22265</v>
      </c>
      <c r="I91" s="21">
        <f t="shared" si="4"/>
        <v>0.31452953065349204</v>
      </c>
      <c r="J91" s="21"/>
      <c r="K91" s="21">
        <f t="shared" si="5"/>
        <v>2.2909000000000002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Care'!F87,0)</f>
        <v>602</v>
      </c>
      <c r="E92" s="9">
        <f>ROUND(+'Acute Care'!Y87*365,0)</f>
        <v>7300</v>
      </c>
      <c r="F92" s="21">
        <f t="shared" si="3"/>
        <v>8.2465753424657534E-2</v>
      </c>
      <c r="G92" s="9">
        <f>ROUND(+'Acute Care'!F187,0)</f>
        <v>0</v>
      </c>
      <c r="H92" s="9">
        <f>ROUND(+'Acute Care'!Y187*365,0)</f>
        <v>0</v>
      </c>
      <c r="I92" s="21" t="str">
        <f t="shared" si="4"/>
        <v/>
      </c>
      <c r="J92" s="21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Care'!F88,0)</f>
        <v>7218</v>
      </c>
      <c r="E93" s="9">
        <f>ROUND(+'Acute Care'!Y88*365,0)</f>
        <v>14965</v>
      </c>
      <c r="F93" s="21">
        <f t="shared" si="3"/>
        <v>0.48232542599398598</v>
      </c>
      <c r="G93" s="9">
        <f>ROUND(+'Acute Care'!F188,0)</f>
        <v>2458</v>
      </c>
      <c r="H93" s="9">
        <f>ROUND(+'Acute Care'!Y188*365,0)</f>
        <v>14965</v>
      </c>
      <c r="I93" s="21">
        <f t="shared" si="4"/>
        <v>0.16424991647176745</v>
      </c>
      <c r="J93" s="21"/>
      <c r="K93" s="21">
        <f t="shared" si="5"/>
        <v>-0.65949999999999998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Care'!F89,0)</f>
        <v>3458</v>
      </c>
      <c r="E94" s="9">
        <f>ROUND(+'Acute Care'!Y89*365,0)</f>
        <v>32120</v>
      </c>
      <c r="F94" s="21">
        <f t="shared" si="3"/>
        <v>0.1076587795765878</v>
      </c>
      <c r="G94" s="9">
        <f>ROUND(+'Acute Care'!F189,0)</f>
        <v>26024</v>
      </c>
      <c r="H94" s="9">
        <f>ROUND(+'Acute Care'!Y189*365,0)</f>
        <v>32120</v>
      </c>
      <c r="I94" s="21">
        <f t="shared" si="4"/>
        <v>0.81021170610211701</v>
      </c>
      <c r="J94" s="21"/>
      <c r="K94" s="21">
        <f t="shared" si="5"/>
        <v>6.5256999999999996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Care'!F90,0)</f>
        <v>3053</v>
      </c>
      <c r="E95" s="9">
        <f>ROUND(+'Acute Care'!Y90*365,0)</f>
        <v>11315</v>
      </c>
      <c r="F95" s="21">
        <f t="shared" si="3"/>
        <v>0.26981882456915601</v>
      </c>
      <c r="G95" s="9">
        <f>ROUND(+'Acute Care'!F190,0)</f>
        <v>7716</v>
      </c>
      <c r="H95" s="9">
        <f>ROUND(+'Acute Care'!Y190*365,0)</f>
        <v>11315</v>
      </c>
      <c r="I95" s="21">
        <f t="shared" si="4"/>
        <v>0.68192664604507292</v>
      </c>
      <c r="J95" s="21"/>
      <c r="K95" s="21">
        <f t="shared" si="5"/>
        <v>1.5274000000000001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Care'!F91,0)</f>
        <v>22566</v>
      </c>
      <c r="E96" s="9">
        <f>ROUND(+'Acute Care'!Y91*365,0)</f>
        <v>5840</v>
      </c>
      <c r="F96" s="21">
        <f t="shared" si="3"/>
        <v>3.864041095890411</v>
      </c>
      <c r="G96" s="9">
        <f>ROUND(+'Acute Care'!F191,0)</f>
        <v>0</v>
      </c>
      <c r="H96" s="9">
        <f>ROUND(+'Acute Care'!Y191*365,0)</f>
        <v>5840</v>
      </c>
      <c r="I96" s="21" t="str">
        <f t="shared" si="4"/>
        <v/>
      </c>
      <c r="J96" s="21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Care'!F92,0)</f>
        <v>9502</v>
      </c>
      <c r="E97" s="9">
        <f>ROUND(+'Acute Care'!Y92*365,0)</f>
        <v>0</v>
      </c>
      <c r="F97" s="21" t="str">
        <f t="shared" si="3"/>
        <v/>
      </c>
      <c r="G97" s="9">
        <f>ROUND(+'Acute Care'!F192,0)</f>
        <v>1244</v>
      </c>
      <c r="H97" s="9">
        <f>ROUND(+'Acute Care'!Y192*365,0)</f>
        <v>5110</v>
      </c>
      <c r="I97" s="21">
        <f t="shared" si="4"/>
        <v>0.24344422700587084</v>
      </c>
      <c r="J97" s="21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Care'!F93,0)</f>
        <v>0</v>
      </c>
      <c r="E98" s="9">
        <f>ROUND(+'Acute Care'!Y93*365,0)</f>
        <v>7665</v>
      </c>
      <c r="F98" s="21" t="str">
        <f t="shared" si="3"/>
        <v/>
      </c>
      <c r="G98" s="9">
        <f>ROUND(+'Acute Care'!F193,0)</f>
        <v>1936</v>
      </c>
      <c r="H98" s="9">
        <f>ROUND(+'Acute Care'!Y193*365,0)</f>
        <v>7665</v>
      </c>
      <c r="I98" s="21">
        <f t="shared" si="4"/>
        <v>0.25257664709719502</v>
      </c>
      <c r="J98" s="21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Care'!F94,0)</f>
        <v>1445</v>
      </c>
      <c r="E99" s="9">
        <f>ROUND(+'Acute Care'!Y94*365,0)</f>
        <v>41610</v>
      </c>
      <c r="F99" s="21">
        <f t="shared" si="3"/>
        <v>3.4727229031482815E-2</v>
      </c>
      <c r="G99" s="9">
        <f>ROUND(+'Acute Care'!F194,0)</f>
        <v>18011</v>
      </c>
      <c r="H99" s="9">
        <f>ROUND(+'Acute Care'!Y194*365,0)</f>
        <v>40150</v>
      </c>
      <c r="I99" s="21">
        <f t="shared" si="4"/>
        <v>0.44859277708592776</v>
      </c>
      <c r="J99" s="21"/>
      <c r="K99" s="21">
        <f t="shared" si="5"/>
        <v>11.9176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Care'!F95,0)</f>
        <v>4227</v>
      </c>
      <c r="E100" s="9">
        <f>ROUND(+'Acute Care'!Y95*365,0)</f>
        <v>45260</v>
      </c>
      <c r="F100" s="21">
        <f t="shared" si="3"/>
        <v>9.3393725143614673E-2</v>
      </c>
      <c r="G100" s="9">
        <f>ROUND(+'Acute Care'!F195,0)</f>
        <v>14858</v>
      </c>
      <c r="H100" s="9">
        <f>ROUND(+'Acute Care'!Y195*365,0)</f>
        <v>46720</v>
      </c>
      <c r="I100" s="21">
        <f t="shared" si="4"/>
        <v>0.31802226027397262</v>
      </c>
      <c r="J100" s="21"/>
      <c r="K100" s="21">
        <f t="shared" si="5"/>
        <v>2.4051999999999998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Care'!F96,0)</f>
        <v>22436</v>
      </c>
      <c r="E101" s="9">
        <f>ROUND(+'Acute Care'!Y96*365,0)</f>
        <v>23360</v>
      </c>
      <c r="F101" s="21">
        <f t="shared" si="3"/>
        <v>0.960445205479452</v>
      </c>
      <c r="G101" s="9">
        <f>ROUND(+'Acute Care'!F196,0)</f>
        <v>16758</v>
      </c>
      <c r="H101" s="9">
        <f>ROUND(+'Acute Care'!Y196*365,0)</f>
        <v>23360</v>
      </c>
      <c r="I101" s="21">
        <f t="shared" si="4"/>
        <v>0.71738013698630132</v>
      </c>
      <c r="J101" s="21"/>
      <c r="K101" s="21">
        <f t="shared" si="5"/>
        <v>-0.25309999999999999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Care'!F97,0)</f>
        <v>16038</v>
      </c>
      <c r="E102" s="9">
        <f>ROUND(+'Acute Care'!Y97*365,0)</f>
        <v>22630</v>
      </c>
      <c r="F102" s="21">
        <f t="shared" si="3"/>
        <v>0.70870525850640742</v>
      </c>
      <c r="G102" s="9">
        <f>ROUND(+'Acute Care'!F197,0)</f>
        <v>6701</v>
      </c>
      <c r="H102" s="9">
        <f>ROUND(+'Acute Care'!Y197*365,0)</f>
        <v>22630</v>
      </c>
      <c r="I102" s="21">
        <f t="shared" si="4"/>
        <v>0.29611135660627486</v>
      </c>
      <c r="J102" s="21"/>
      <c r="K102" s="21">
        <f t="shared" si="5"/>
        <v>-0.58220000000000005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Care'!F98,0)</f>
        <v>0</v>
      </c>
      <c r="E103" s="9">
        <f>ROUND(+'Acute Care'!Y98*365,0)</f>
        <v>2920</v>
      </c>
      <c r="F103" s="21" t="str">
        <f t="shared" si="3"/>
        <v/>
      </c>
      <c r="G103" s="9">
        <f>ROUND(+'Acute Care'!F198,0)</f>
        <v>109</v>
      </c>
      <c r="H103" s="9">
        <f>ROUND(+'Acute Care'!Y198*365,0)</f>
        <v>3650</v>
      </c>
      <c r="I103" s="21">
        <f t="shared" si="4"/>
        <v>2.9863013698630137E-2</v>
      </c>
      <c r="J103" s="21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Care'!F99,0)</f>
        <v>0</v>
      </c>
      <c r="E104" s="9">
        <f>ROUND(+'Acute Care'!Y99*365,0)</f>
        <v>0</v>
      </c>
      <c r="F104" s="21" t="str">
        <f t="shared" si="3"/>
        <v/>
      </c>
      <c r="G104" s="9">
        <f>ROUND(+'Acute Care'!F199,0)</f>
        <v>0</v>
      </c>
      <c r="H104" s="9">
        <f>ROUND(+'Acute Care'!Y199*365,0)</f>
        <v>0</v>
      </c>
      <c r="I104" s="21" t="str">
        <f t="shared" si="4"/>
        <v/>
      </c>
      <c r="J104" s="21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Care'!F100,0)</f>
        <v>0</v>
      </c>
      <c r="E105" s="9">
        <f>ROUND(+'Acute Care'!Y100*365,0)</f>
        <v>0</v>
      </c>
      <c r="F105" s="21" t="str">
        <f t="shared" si="3"/>
        <v/>
      </c>
      <c r="G105" s="9">
        <f>ROUND(+'Acute Care'!F200,0)</f>
        <v>0</v>
      </c>
      <c r="H105" s="9">
        <f>ROUND(+'Acute Care'!Y200*365,0)</f>
        <v>0</v>
      </c>
      <c r="I105" s="21" t="str">
        <f t="shared" si="4"/>
        <v/>
      </c>
      <c r="J105" s="21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Care'!F101,0)</f>
        <v>0</v>
      </c>
      <c r="E106" s="9">
        <f>ROUND(+'Acute Care'!Y101*365,0)</f>
        <v>0</v>
      </c>
      <c r="F106" s="21" t="str">
        <f t="shared" si="3"/>
        <v/>
      </c>
      <c r="G106" s="9">
        <f>ROUND(+'Acute Care'!F201,0)</f>
        <v>0</v>
      </c>
      <c r="H106" s="9">
        <f>ROUND(+'Acute Care'!Y201*365,0)</f>
        <v>0</v>
      </c>
      <c r="I106" s="21" t="str">
        <f t="shared" si="4"/>
        <v/>
      </c>
      <c r="J106" s="21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Care'!F102,0)</f>
        <v>0</v>
      </c>
      <c r="E107" s="9" t="e">
        <f>ROUND(+'Acute Care'!Y102*365,0)</f>
        <v>#VALUE!</v>
      </c>
      <c r="F107" s="21" t="str">
        <f t="shared" si="3"/>
        <v/>
      </c>
      <c r="G107" s="9">
        <f>ROUND(+'Acute Care'!F202,0)</f>
        <v>0</v>
      </c>
      <c r="H107" s="9">
        <f>ROUND(+'Acute Care'!Y202*365,0)</f>
        <v>0</v>
      </c>
      <c r="I107" s="21" t="str">
        <f t="shared" si="4"/>
        <v/>
      </c>
      <c r="J107" s="21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P202"/>
  <sheetViews>
    <sheetView zoomScale="75" workbookViewId="0">
      <selection activeCell="Y201" sqref="Y201:Y202"/>
    </sheetView>
  </sheetViews>
  <sheetFormatPr defaultColWidth="9" defaultRowHeight="13.2" x14ac:dyDescent="0.25"/>
  <cols>
    <col min="1" max="1" width="6.109375" style="23" bestFit="1" customWidth="1"/>
    <col min="2" max="2" width="33.6640625" style="23" customWidth="1"/>
    <col min="3" max="3" width="13.77734375" style="23" customWidth="1"/>
    <col min="4" max="4" width="5.6640625" style="23" bestFit="1" customWidth="1"/>
    <col min="5" max="5" width="6.6640625" style="23" bestFit="1" customWidth="1"/>
    <col min="6" max="6" width="7.44140625" style="23" customWidth="1"/>
    <col min="7" max="7" width="10.109375" style="23" bestFit="1" customWidth="1"/>
    <col min="8" max="10" width="9.109375" style="23" bestFit="1" customWidth="1"/>
    <col min="11" max="11" width="7.6640625" style="23" bestFit="1" customWidth="1"/>
    <col min="12" max="12" width="10.109375" style="23" bestFit="1" customWidth="1"/>
    <col min="13" max="15" width="9.109375" style="23" bestFit="1" customWidth="1"/>
    <col min="16" max="16" width="7.6640625" style="23" bestFit="1" customWidth="1"/>
    <col min="17" max="20" width="10.109375" style="23" bestFit="1" customWidth="1"/>
    <col min="21" max="21" width="9" style="23"/>
    <col min="22" max="22" width="7.109375" style="23" bestFit="1" customWidth="1"/>
    <col min="23" max="23" width="8" style="23" bestFit="1" customWidth="1"/>
    <col min="24" max="24" width="7.109375" style="23" bestFit="1" customWidth="1"/>
    <col min="25" max="25" width="5.77734375" style="23" bestFit="1" customWidth="1"/>
    <col min="26" max="26" width="9.109375" style="23" bestFit="1" customWidth="1"/>
    <col min="27" max="28" width="6" style="23" customWidth="1"/>
    <col min="29" max="29" width="6.88671875" style="23" customWidth="1"/>
    <col min="30" max="30" width="6.21875" style="23" customWidth="1"/>
    <col min="31" max="32" width="10.88671875" style="23" bestFit="1" customWidth="1"/>
    <col min="33" max="33" width="9.109375" style="23" bestFit="1" customWidth="1"/>
    <col min="34" max="34" width="10.88671875" style="23" bestFit="1" customWidth="1"/>
    <col min="35" max="35" width="9.109375" style="23" bestFit="1" customWidth="1"/>
    <col min="36" max="36" width="10.88671875" style="23" bestFit="1" customWidth="1"/>
    <col min="37" max="38" width="9.109375" style="23" bestFit="1" customWidth="1"/>
    <col min="39" max="40" width="11.88671875" style="23" bestFit="1" customWidth="1"/>
    <col min="41" max="42" width="13" style="23" bestFit="1" customWidth="1"/>
    <col min="43" max="16384" width="9" style="23"/>
  </cols>
  <sheetData>
    <row r="2" spans="1:42" x14ac:dyDescent="0.25">
      <c r="Y2" s="24" t="s">
        <v>79</v>
      </c>
    </row>
    <row r="3" spans="1:42" x14ac:dyDescent="0.25">
      <c r="Y3" s="24" t="s">
        <v>74</v>
      </c>
    </row>
    <row r="4" spans="1:42" x14ac:dyDescent="0.25">
      <c r="A4" s="25" t="s">
        <v>138</v>
      </c>
      <c r="B4" s="25" t="s">
        <v>55</v>
      </c>
      <c r="C4" s="25" t="s">
        <v>56</v>
      </c>
      <c r="D4" s="25" t="s">
        <v>57</v>
      </c>
      <c r="E4" s="25" t="s">
        <v>58</v>
      </c>
      <c r="F4" s="25" t="s">
        <v>59</v>
      </c>
      <c r="G4" s="25" t="s">
        <v>60</v>
      </c>
      <c r="H4" s="25" t="s">
        <v>61</v>
      </c>
      <c r="I4" s="25" t="s">
        <v>62</v>
      </c>
      <c r="J4" s="25" t="s">
        <v>63</v>
      </c>
      <c r="K4" s="25" t="s">
        <v>64</v>
      </c>
      <c r="L4" s="25" t="s">
        <v>65</v>
      </c>
      <c r="M4" s="25" t="s">
        <v>66</v>
      </c>
      <c r="N4" s="25" t="s">
        <v>67</v>
      </c>
      <c r="O4" s="25" t="s">
        <v>68</v>
      </c>
      <c r="P4" s="25" t="s">
        <v>69</v>
      </c>
      <c r="Q4" s="25" t="s">
        <v>70</v>
      </c>
      <c r="R4" s="25" t="s">
        <v>71</v>
      </c>
      <c r="S4" s="25" t="s">
        <v>72</v>
      </c>
      <c r="T4" s="25" t="s">
        <v>73</v>
      </c>
      <c r="U4" s="25"/>
      <c r="V4" s="27" t="s">
        <v>76</v>
      </c>
      <c r="W4" s="27" t="s">
        <v>77</v>
      </c>
      <c r="X4" s="27" t="s">
        <v>78</v>
      </c>
      <c r="Y4" s="25" t="s">
        <v>75</v>
      </c>
    </row>
    <row r="5" spans="1:42" ht="13.8" x14ac:dyDescent="0.3">
      <c r="A5" s="47">
        <v>1</v>
      </c>
      <c r="B5" s="48" t="s">
        <v>139</v>
      </c>
      <c r="C5">
        <v>6070</v>
      </c>
      <c r="D5">
        <v>2012</v>
      </c>
      <c r="E5">
        <v>493</v>
      </c>
      <c r="F5">
        <v>84034</v>
      </c>
      <c r="G5">
        <v>38211867</v>
      </c>
      <c r="H5">
        <v>11406610</v>
      </c>
      <c r="I5">
        <v>0</v>
      </c>
      <c r="J5">
        <v>1854624</v>
      </c>
      <c r="K5">
        <v>15017</v>
      </c>
      <c r="L5">
        <v>42656</v>
      </c>
      <c r="M5">
        <v>63945</v>
      </c>
      <c r="N5">
        <v>2299837</v>
      </c>
      <c r="O5">
        <v>868142</v>
      </c>
      <c r="P5">
        <v>9727</v>
      </c>
      <c r="Q5">
        <v>54752971</v>
      </c>
      <c r="R5">
        <v>47005978</v>
      </c>
      <c r="S5">
        <v>189397489</v>
      </c>
      <c r="T5" s="36">
        <v>182287791</v>
      </c>
      <c r="U5" s="26"/>
      <c r="V5">
        <v>370</v>
      </c>
      <c r="W5">
        <v>28</v>
      </c>
      <c r="X5">
        <v>116</v>
      </c>
      <c r="Y5" s="29">
        <f t="shared" ref="Y5:Y68" si="0">SUM(V5:X5)</f>
        <v>514</v>
      </c>
      <c r="Z5" s="32"/>
      <c r="AA5" s="41"/>
      <c r="AB5" s="42"/>
      <c r="AC5" s="39"/>
      <c r="AD5" s="39"/>
      <c r="AE5" s="39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ht="13.8" x14ac:dyDescent="0.3">
      <c r="A6" s="47">
        <v>3</v>
      </c>
      <c r="B6" s="48" t="s">
        <v>140</v>
      </c>
      <c r="C6">
        <v>6070</v>
      </c>
      <c r="D6">
        <v>2012</v>
      </c>
      <c r="E6">
        <v>197</v>
      </c>
      <c r="F6">
        <v>28205</v>
      </c>
      <c r="G6">
        <v>15301928</v>
      </c>
      <c r="H6">
        <v>4432536</v>
      </c>
      <c r="I6">
        <v>0</v>
      </c>
      <c r="J6">
        <v>929065</v>
      </c>
      <c r="K6">
        <v>11282</v>
      </c>
      <c r="L6">
        <v>3629</v>
      </c>
      <c r="M6">
        <v>0</v>
      </c>
      <c r="N6">
        <v>1923003</v>
      </c>
      <c r="O6">
        <v>280279</v>
      </c>
      <c r="P6">
        <v>0</v>
      </c>
      <c r="Q6">
        <v>22881722</v>
      </c>
      <c r="R6">
        <v>19361828</v>
      </c>
      <c r="S6">
        <v>81004278</v>
      </c>
      <c r="T6" s="29">
        <v>80077513</v>
      </c>
      <c r="U6" s="26"/>
      <c r="V6">
        <v>125</v>
      </c>
      <c r="W6">
        <v>0</v>
      </c>
      <c r="X6">
        <v>0</v>
      </c>
      <c r="Y6" s="29">
        <f t="shared" si="0"/>
        <v>125</v>
      </c>
      <c r="Z6" s="32"/>
      <c r="AA6" s="41"/>
      <c r="AB6" s="42"/>
      <c r="AC6" s="39"/>
      <c r="AD6" s="39"/>
      <c r="AE6" s="39"/>
    </row>
    <row r="7" spans="1:42" ht="13.8" x14ac:dyDescent="0.3">
      <c r="A7" s="47">
        <v>8</v>
      </c>
      <c r="B7" s="48" t="s">
        <v>141</v>
      </c>
      <c r="C7">
        <v>6070</v>
      </c>
      <c r="D7">
        <v>2012</v>
      </c>
      <c r="E7">
        <v>20.86</v>
      </c>
      <c r="F7">
        <v>958</v>
      </c>
      <c r="G7">
        <v>997256</v>
      </c>
      <c r="H7">
        <v>243339</v>
      </c>
      <c r="I7">
        <v>278998</v>
      </c>
      <c r="J7">
        <v>71568</v>
      </c>
      <c r="K7">
        <v>80</v>
      </c>
      <c r="L7">
        <v>10937</v>
      </c>
      <c r="M7">
        <v>21879</v>
      </c>
      <c r="N7">
        <v>0</v>
      </c>
      <c r="O7">
        <v>18111</v>
      </c>
      <c r="P7">
        <v>0</v>
      </c>
      <c r="Q7">
        <v>1642168</v>
      </c>
      <c r="R7">
        <v>911406</v>
      </c>
      <c r="S7">
        <v>1352966</v>
      </c>
      <c r="T7" s="36">
        <v>858369</v>
      </c>
      <c r="U7" s="26"/>
      <c r="V7">
        <v>10</v>
      </c>
      <c r="W7">
        <v>0</v>
      </c>
      <c r="X7">
        <v>0</v>
      </c>
      <c r="Y7" s="29">
        <f t="shared" si="0"/>
        <v>10</v>
      </c>
      <c r="Z7" s="32"/>
      <c r="AA7" s="41"/>
      <c r="AB7" s="38"/>
      <c r="AC7" s="39"/>
      <c r="AD7" s="39"/>
      <c r="AE7" s="39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2" ht="13.8" x14ac:dyDescent="0.3">
      <c r="A8" s="47">
        <v>10</v>
      </c>
      <c r="B8" s="48" t="s">
        <v>108</v>
      </c>
      <c r="C8">
        <v>6070</v>
      </c>
      <c r="D8">
        <v>2012</v>
      </c>
      <c r="E8">
        <v>357.47</v>
      </c>
      <c r="F8">
        <v>60141</v>
      </c>
      <c r="G8">
        <v>29258670</v>
      </c>
      <c r="H8">
        <v>4643029</v>
      </c>
      <c r="I8">
        <v>1370</v>
      </c>
      <c r="J8">
        <v>2771819</v>
      </c>
      <c r="K8">
        <v>62309</v>
      </c>
      <c r="L8">
        <v>741809</v>
      </c>
      <c r="M8">
        <v>53580</v>
      </c>
      <c r="N8">
        <v>476945</v>
      </c>
      <c r="O8">
        <v>2349048</v>
      </c>
      <c r="P8">
        <v>2475</v>
      </c>
      <c r="Q8">
        <v>40356104</v>
      </c>
      <c r="R8">
        <v>19009037</v>
      </c>
      <c r="S8">
        <v>112889761</v>
      </c>
      <c r="T8" s="36">
        <v>104513679</v>
      </c>
      <c r="U8" s="26"/>
      <c r="V8">
        <v>208</v>
      </c>
      <c r="W8">
        <v>0</v>
      </c>
      <c r="X8">
        <v>0</v>
      </c>
      <c r="Y8" s="29">
        <f t="shared" si="0"/>
        <v>208</v>
      </c>
      <c r="Z8" s="32"/>
      <c r="AA8" s="41"/>
      <c r="AB8" s="38"/>
      <c r="AC8" s="39"/>
      <c r="AD8" s="39"/>
      <c r="AE8" s="39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</row>
    <row r="9" spans="1:42" ht="13.8" x14ac:dyDescent="0.3">
      <c r="A9" s="47">
        <v>14</v>
      </c>
      <c r="B9" s="48" t="s">
        <v>133</v>
      </c>
      <c r="C9">
        <v>6070</v>
      </c>
      <c r="D9">
        <v>2012</v>
      </c>
      <c r="E9">
        <v>362.99</v>
      </c>
      <c r="F9">
        <v>51170</v>
      </c>
      <c r="G9">
        <v>24400885</v>
      </c>
      <c r="H9">
        <v>6828446</v>
      </c>
      <c r="I9">
        <v>0</v>
      </c>
      <c r="J9">
        <v>1901927</v>
      </c>
      <c r="K9">
        <v>2500</v>
      </c>
      <c r="L9">
        <v>3435488</v>
      </c>
      <c r="M9">
        <v>125290</v>
      </c>
      <c r="N9">
        <v>0</v>
      </c>
      <c r="O9">
        <v>134476</v>
      </c>
      <c r="P9">
        <v>549</v>
      </c>
      <c r="Q9">
        <v>36828463</v>
      </c>
      <c r="R9">
        <v>46146688</v>
      </c>
      <c r="S9">
        <v>153288759</v>
      </c>
      <c r="T9" s="36">
        <v>148955517</v>
      </c>
      <c r="U9" s="26"/>
      <c r="V9">
        <v>177</v>
      </c>
      <c r="W9">
        <v>0</v>
      </c>
      <c r="X9">
        <v>0</v>
      </c>
      <c r="Y9" s="29">
        <f t="shared" si="0"/>
        <v>177</v>
      </c>
      <c r="Z9" s="32"/>
      <c r="AA9" s="41"/>
      <c r="AB9" s="38"/>
      <c r="AC9" s="39"/>
      <c r="AD9" s="39"/>
      <c r="AE9" s="39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ht="13.8" x14ac:dyDescent="0.3">
      <c r="A10" s="47">
        <v>20</v>
      </c>
      <c r="B10" s="48" t="s">
        <v>142</v>
      </c>
      <c r="C10">
        <v>6070</v>
      </c>
      <c r="D10">
        <v>2012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36">
        <v>0</v>
      </c>
      <c r="U10" s="26"/>
      <c r="V10">
        <v>0</v>
      </c>
      <c r="W10">
        <v>0</v>
      </c>
      <c r="X10">
        <v>14</v>
      </c>
      <c r="Y10" s="29">
        <f t="shared" si="0"/>
        <v>14</v>
      </c>
      <c r="Z10" s="32"/>
      <c r="AA10" s="41"/>
      <c r="AB10" s="38"/>
      <c r="AC10" s="39"/>
      <c r="AD10" s="39"/>
      <c r="AE10" s="39"/>
    </row>
    <row r="11" spans="1:42" ht="13.8" x14ac:dyDescent="0.3">
      <c r="A11" s="47">
        <v>21</v>
      </c>
      <c r="B11" s="48" t="s">
        <v>143</v>
      </c>
      <c r="C11">
        <v>6070</v>
      </c>
      <c r="D11">
        <v>2012</v>
      </c>
      <c r="E11">
        <v>24.07</v>
      </c>
      <c r="F11">
        <v>1567</v>
      </c>
      <c r="G11">
        <v>1194381</v>
      </c>
      <c r="H11">
        <v>328710</v>
      </c>
      <c r="I11">
        <v>0</v>
      </c>
      <c r="J11">
        <v>107635</v>
      </c>
      <c r="K11">
        <v>3914</v>
      </c>
      <c r="L11">
        <v>15490</v>
      </c>
      <c r="M11">
        <v>5548</v>
      </c>
      <c r="N11">
        <v>60181</v>
      </c>
      <c r="O11">
        <v>23089</v>
      </c>
      <c r="P11">
        <v>0</v>
      </c>
      <c r="Q11">
        <v>1738948</v>
      </c>
      <c r="R11">
        <v>979968</v>
      </c>
      <c r="S11">
        <v>1384965</v>
      </c>
      <c r="T11" s="36">
        <v>1384965</v>
      </c>
      <c r="U11" s="26"/>
      <c r="V11">
        <v>24</v>
      </c>
      <c r="W11">
        <v>0</v>
      </c>
      <c r="X11">
        <v>0</v>
      </c>
      <c r="Y11" s="29">
        <f t="shared" si="0"/>
        <v>24</v>
      </c>
      <c r="Z11" s="32"/>
      <c r="AA11" s="41"/>
      <c r="AB11" s="38"/>
      <c r="AC11" s="39"/>
      <c r="AD11" s="39"/>
      <c r="AE11" s="39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1:42" ht="13.8" x14ac:dyDescent="0.3">
      <c r="A12" s="47">
        <v>22</v>
      </c>
      <c r="B12" s="48" t="s">
        <v>96</v>
      </c>
      <c r="C12">
        <v>6070</v>
      </c>
      <c r="D12">
        <v>2012</v>
      </c>
      <c r="E12">
        <v>43.46</v>
      </c>
      <c r="F12">
        <v>4944</v>
      </c>
      <c r="G12">
        <v>2924795</v>
      </c>
      <c r="H12">
        <v>742123</v>
      </c>
      <c r="I12">
        <v>0</v>
      </c>
      <c r="J12">
        <v>155606</v>
      </c>
      <c r="K12">
        <v>0</v>
      </c>
      <c r="L12">
        <v>69697</v>
      </c>
      <c r="M12">
        <v>-1349</v>
      </c>
      <c r="N12">
        <v>147807</v>
      </c>
      <c r="O12">
        <v>56590</v>
      </c>
      <c r="P12">
        <v>0</v>
      </c>
      <c r="Q12">
        <v>4095269</v>
      </c>
      <c r="R12">
        <v>2619791</v>
      </c>
      <c r="S12">
        <v>11616673</v>
      </c>
      <c r="T12" s="36">
        <v>11235511</v>
      </c>
      <c r="U12" s="26"/>
      <c r="V12">
        <v>10</v>
      </c>
      <c r="W12">
        <v>0</v>
      </c>
      <c r="X12">
        <v>9</v>
      </c>
      <c r="Y12" s="29">
        <f t="shared" si="0"/>
        <v>19</v>
      </c>
      <c r="Z12" s="32"/>
      <c r="AA12" s="41"/>
      <c r="AB12" s="38"/>
      <c r="AC12" s="39"/>
      <c r="AD12" s="39"/>
      <c r="AE12" s="39"/>
    </row>
    <row r="13" spans="1:42" ht="13.8" x14ac:dyDescent="0.3">
      <c r="A13" s="47">
        <v>23</v>
      </c>
      <c r="B13" s="48" t="s">
        <v>144</v>
      </c>
      <c r="C13">
        <v>6070</v>
      </c>
      <c r="D13">
        <v>2012</v>
      </c>
      <c r="E13">
        <v>23.84</v>
      </c>
      <c r="F13">
        <v>1807</v>
      </c>
      <c r="G13">
        <v>1178843</v>
      </c>
      <c r="H13">
        <v>258154</v>
      </c>
      <c r="I13">
        <v>50151</v>
      </c>
      <c r="J13">
        <v>24498</v>
      </c>
      <c r="K13">
        <v>5049</v>
      </c>
      <c r="L13">
        <v>557</v>
      </c>
      <c r="M13">
        <v>18495</v>
      </c>
      <c r="N13">
        <v>43790</v>
      </c>
      <c r="O13">
        <v>5297</v>
      </c>
      <c r="P13">
        <v>0</v>
      </c>
      <c r="Q13">
        <v>1584834</v>
      </c>
      <c r="R13">
        <v>830977</v>
      </c>
      <c r="S13">
        <v>2530476</v>
      </c>
      <c r="T13" s="36">
        <v>2016129</v>
      </c>
      <c r="U13" s="26"/>
      <c r="V13">
        <v>18</v>
      </c>
      <c r="W13">
        <v>0</v>
      </c>
      <c r="X13">
        <v>2</v>
      </c>
      <c r="Y13" s="29">
        <f t="shared" si="0"/>
        <v>20</v>
      </c>
      <c r="Z13" s="32"/>
      <c r="AA13" s="41"/>
      <c r="AB13" s="38"/>
      <c r="AC13" s="39"/>
      <c r="AD13" s="39"/>
      <c r="AE13" s="39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1:42" ht="13.8" x14ac:dyDescent="0.3">
      <c r="A14" s="47">
        <v>26</v>
      </c>
      <c r="B14" s="48" t="s">
        <v>145</v>
      </c>
      <c r="C14">
        <v>6070</v>
      </c>
      <c r="D14">
        <v>2012</v>
      </c>
      <c r="E14">
        <v>151.84</v>
      </c>
      <c r="F14">
        <v>22282</v>
      </c>
      <c r="G14">
        <v>9146123</v>
      </c>
      <c r="H14">
        <v>2404650</v>
      </c>
      <c r="I14">
        <v>0</v>
      </c>
      <c r="J14">
        <v>814805</v>
      </c>
      <c r="K14">
        <v>0</v>
      </c>
      <c r="L14">
        <v>2989</v>
      </c>
      <c r="M14">
        <v>78341</v>
      </c>
      <c r="N14">
        <v>536550</v>
      </c>
      <c r="O14">
        <v>25543</v>
      </c>
      <c r="P14">
        <v>0</v>
      </c>
      <c r="Q14">
        <v>13009001</v>
      </c>
      <c r="R14">
        <v>9986970</v>
      </c>
      <c r="S14">
        <v>37252022</v>
      </c>
      <c r="T14" s="36">
        <v>34960207</v>
      </c>
      <c r="U14" s="26"/>
      <c r="V14">
        <v>126</v>
      </c>
      <c r="W14">
        <v>0</v>
      </c>
      <c r="X14">
        <v>14</v>
      </c>
      <c r="Y14" s="29">
        <f t="shared" si="0"/>
        <v>140</v>
      </c>
      <c r="Z14" s="32"/>
      <c r="AA14" s="41"/>
      <c r="AB14" s="38"/>
      <c r="AC14" s="39"/>
      <c r="AD14" s="39"/>
      <c r="AE14" s="39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1:42" ht="13.8" x14ac:dyDescent="0.3">
      <c r="A15" s="47">
        <v>29</v>
      </c>
      <c r="B15" s="48" t="s">
        <v>92</v>
      </c>
      <c r="C15">
        <v>6070</v>
      </c>
      <c r="D15">
        <v>2012</v>
      </c>
      <c r="E15">
        <v>534.75</v>
      </c>
      <c r="F15">
        <v>83535</v>
      </c>
      <c r="G15">
        <v>35989826</v>
      </c>
      <c r="H15">
        <v>8905329</v>
      </c>
      <c r="I15">
        <v>0</v>
      </c>
      <c r="J15">
        <v>3737446</v>
      </c>
      <c r="K15">
        <v>55990</v>
      </c>
      <c r="L15">
        <v>18293</v>
      </c>
      <c r="M15">
        <v>54</v>
      </c>
      <c r="N15">
        <v>851506</v>
      </c>
      <c r="O15">
        <v>9552</v>
      </c>
      <c r="P15">
        <v>15646</v>
      </c>
      <c r="Q15">
        <v>49552350</v>
      </c>
      <c r="R15">
        <v>44405171</v>
      </c>
      <c r="S15">
        <v>116912901</v>
      </c>
      <c r="T15" s="36">
        <v>116901499</v>
      </c>
      <c r="U15" s="26"/>
      <c r="V15">
        <v>239</v>
      </c>
      <c r="W15">
        <v>0</v>
      </c>
      <c r="X15">
        <v>0</v>
      </c>
      <c r="Y15" s="29">
        <f t="shared" si="0"/>
        <v>239</v>
      </c>
      <c r="Z15" s="32"/>
      <c r="AA15" s="41"/>
      <c r="AB15" s="38"/>
      <c r="AC15" s="39"/>
      <c r="AD15" s="39"/>
      <c r="AE15" s="39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42" ht="13.8" x14ac:dyDescent="0.3">
      <c r="A16" s="47">
        <v>32</v>
      </c>
      <c r="B16" s="48" t="s">
        <v>146</v>
      </c>
      <c r="C16">
        <v>6070</v>
      </c>
      <c r="D16">
        <v>2012</v>
      </c>
      <c r="E16">
        <v>334</v>
      </c>
      <c r="F16">
        <v>62836</v>
      </c>
      <c r="G16">
        <v>22273810</v>
      </c>
      <c r="H16">
        <v>4976276</v>
      </c>
      <c r="I16">
        <v>17400</v>
      </c>
      <c r="J16">
        <v>1264988</v>
      </c>
      <c r="K16">
        <v>2557</v>
      </c>
      <c r="L16">
        <v>636613</v>
      </c>
      <c r="M16">
        <v>36301</v>
      </c>
      <c r="N16">
        <v>756310</v>
      </c>
      <c r="O16">
        <v>632061</v>
      </c>
      <c r="P16">
        <v>143825</v>
      </c>
      <c r="Q16">
        <v>30452491</v>
      </c>
      <c r="R16">
        <v>20205496</v>
      </c>
      <c r="S16">
        <v>89658115</v>
      </c>
      <c r="T16" s="36">
        <v>88666622</v>
      </c>
      <c r="U16" s="26"/>
      <c r="V16">
        <v>185</v>
      </c>
      <c r="W16">
        <v>0</v>
      </c>
      <c r="X16">
        <v>35</v>
      </c>
      <c r="Y16" s="29">
        <f t="shared" si="0"/>
        <v>220</v>
      </c>
      <c r="Z16" s="32"/>
      <c r="AA16" s="41"/>
      <c r="AB16" s="38"/>
      <c r="AC16" s="39"/>
      <c r="AD16" s="39"/>
      <c r="AE16" s="39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ht="13.8" x14ac:dyDescent="0.3">
      <c r="A17" s="47">
        <v>35</v>
      </c>
      <c r="B17" s="48" t="s">
        <v>147</v>
      </c>
      <c r="C17">
        <v>6070</v>
      </c>
      <c r="D17">
        <v>2012</v>
      </c>
      <c r="E17">
        <v>16.260000000000002</v>
      </c>
      <c r="F17">
        <v>3167</v>
      </c>
      <c r="G17">
        <v>1646717</v>
      </c>
      <c r="H17">
        <v>359798</v>
      </c>
      <c r="I17">
        <v>14973</v>
      </c>
      <c r="J17">
        <v>108212</v>
      </c>
      <c r="K17">
        <v>0</v>
      </c>
      <c r="L17">
        <v>17315</v>
      </c>
      <c r="M17">
        <v>6008</v>
      </c>
      <c r="N17">
        <v>299600</v>
      </c>
      <c r="O17">
        <v>15604</v>
      </c>
      <c r="P17">
        <v>0</v>
      </c>
      <c r="Q17">
        <v>2468227</v>
      </c>
      <c r="R17">
        <v>2848930</v>
      </c>
      <c r="S17">
        <v>5111635</v>
      </c>
      <c r="T17" s="36">
        <v>4661018</v>
      </c>
      <c r="U17" s="26"/>
      <c r="V17">
        <v>25</v>
      </c>
      <c r="W17">
        <v>0</v>
      </c>
      <c r="X17">
        <v>5</v>
      </c>
      <c r="Y17" s="29">
        <f t="shared" si="0"/>
        <v>30</v>
      </c>
      <c r="Z17" s="32"/>
      <c r="AA17" s="41"/>
      <c r="AB17" s="38"/>
      <c r="AC17" s="39"/>
      <c r="AD17" s="39"/>
      <c r="AE17" s="39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1:42" ht="13.8" x14ac:dyDescent="0.3">
      <c r="A18" s="47">
        <v>37</v>
      </c>
      <c r="B18" s="48" t="s">
        <v>148</v>
      </c>
      <c r="C18">
        <v>6070</v>
      </c>
      <c r="D18">
        <v>2012</v>
      </c>
      <c r="E18">
        <v>204.27</v>
      </c>
      <c r="F18">
        <v>28743</v>
      </c>
      <c r="G18">
        <v>9896811</v>
      </c>
      <c r="H18">
        <v>2337747</v>
      </c>
      <c r="I18">
        <v>8216</v>
      </c>
      <c r="J18">
        <v>369500</v>
      </c>
      <c r="K18">
        <v>-554</v>
      </c>
      <c r="L18">
        <v>62721</v>
      </c>
      <c r="M18">
        <v>10390</v>
      </c>
      <c r="N18">
        <v>899095</v>
      </c>
      <c r="O18">
        <v>5545</v>
      </c>
      <c r="P18">
        <v>557</v>
      </c>
      <c r="Q18">
        <v>13588914</v>
      </c>
      <c r="R18">
        <v>10309674</v>
      </c>
      <c r="S18">
        <v>24861058</v>
      </c>
      <c r="T18" s="36">
        <v>24641281</v>
      </c>
      <c r="U18" s="26"/>
      <c r="V18">
        <v>168</v>
      </c>
      <c r="W18">
        <v>10</v>
      </c>
      <c r="X18">
        <v>26</v>
      </c>
      <c r="Y18" s="29">
        <f t="shared" si="0"/>
        <v>204</v>
      </c>
      <c r="Z18" s="32"/>
      <c r="AA18" s="41"/>
      <c r="AB18" s="38"/>
      <c r="AC18" s="39"/>
      <c r="AD18" s="39"/>
      <c r="AE18" s="39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1:42" ht="13.8" x14ac:dyDescent="0.3">
      <c r="A19" s="47">
        <v>38</v>
      </c>
      <c r="B19" s="48" t="s">
        <v>120</v>
      </c>
      <c r="C19">
        <v>6070</v>
      </c>
      <c r="D19">
        <v>2012</v>
      </c>
      <c r="E19">
        <v>67.680000000000007</v>
      </c>
      <c r="F19">
        <v>11726</v>
      </c>
      <c r="G19">
        <v>4848274</v>
      </c>
      <c r="H19">
        <v>1381749</v>
      </c>
      <c r="I19">
        <v>26</v>
      </c>
      <c r="J19">
        <v>379819</v>
      </c>
      <c r="K19">
        <v>0</v>
      </c>
      <c r="L19">
        <v>49333</v>
      </c>
      <c r="M19">
        <v>35855</v>
      </c>
      <c r="N19">
        <v>927705</v>
      </c>
      <c r="O19">
        <v>20573</v>
      </c>
      <c r="P19">
        <v>0</v>
      </c>
      <c r="Q19">
        <v>7643334</v>
      </c>
      <c r="R19">
        <v>4964633</v>
      </c>
      <c r="S19">
        <v>15523762</v>
      </c>
      <c r="T19" s="36">
        <v>14443378</v>
      </c>
      <c r="U19" s="26"/>
      <c r="V19">
        <v>50</v>
      </c>
      <c r="W19">
        <v>0</v>
      </c>
      <c r="X19">
        <v>9</v>
      </c>
      <c r="Y19" s="29">
        <f t="shared" si="0"/>
        <v>59</v>
      </c>
      <c r="Z19" s="32"/>
      <c r="AA19" s="41"/>
      <c r="AB19" s="38"/>
      <c r="AC19" s="39"/>
      <c r="AD19" s="39"/>
      <c r="AE19" s="39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1:42" ht="13.8" x14ac:dyDescent="0.3">
      <c r="A20" s="47">
        <v>39</v>
      </c>
      <c r="B20" s="48" t="s">
        <v>149</v>
      </c>
      <c r="C20">
        <v>6070</v>
      </c>
      <c r="D20">
        <v>2012</v>
      </c>
      <c r="E20">
        <v>68.3</v>
      </c>
      <c r="F20">
        <v>10997</v>
      </c>
      <c r="G20">
        <v>3931260</v>
      </c>
      <c r="H20">
        <v>947679</v>
      </c>
      <c r="I20">
        <v>74190</v>
      </c>
      <c r="J20">
        <v>445476</v>
      </c>
      <c r="K20">
        <v>1087</v>
      </c>
      <c r="L20">
        <v>277663</v>
      </c>
      <c r="M20">
        <v>8343</v>
      </c>
      <c r="N20">
        <v>252281</v>
      </c>
      <c r="O20">
        <v>10605</v>
      </c>
      <c r="P20">
        <v>0</v>
      </c>
      <c r="Q20">
        <v>5948584</v>
      </c>
      <c r="R20">
        <v>3159285</v>
      </c>
      <c r="S20">
        <v>14979062</v>
      </c>
      <c r="T20" s="36">
        <v>12411030</v>
      </c>
      <c r="U20" s="26"/>
      <c r="V20">
        <v>43</v>
      </c>
      <c r="W20">
        <v>21</v>
      </c>
      <c r="X20">
        <v>20</v>
      </c>
      <c r="Y20" s="29">
        <f t="shared" si="0"/>
        <v>84</v>
      </c>
      <c r="Z20" s="32"/>
      <c r="AA20" s="41"/>
      <c r="AB20" s="38"/>
      <c r="AC20" s="39"/>
      <c r="AD20" s="39"/>
      <c r="AE20" s="39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2" ht="13.8" x14ac:dyDescent="0.3">
      <c r="A21" s="47">
        <v>43</v>
      </c>
      <c r="B21" s="48" t="s">
        <v>109</v>
      </c>
      <c r="C21">
        <v>6070</v>
      </c>
      <c r="D21">
        <v>2012</v>
      </c>
      <c r="E21">
        <v>25.82</v>
      </c>
      <c r="F21">
        <v>3521</v>
      </c>
      <c r="G21">
        <v>1365159</v>
      </c>
      <c r="H21">
        <v>340919</v>
      </c>
      <c r="I21">
        <v>12366</v>
      </c>
      <c r="J21">
        <v>107692</v>
      </c>
      <c r="K21">
        <v>0</v>
      </c>
      <c r="L21">
        <v>5403</v>
      </c>
      <c r="M21">
        <v>3003</v>
      </c>
      <c r="N21">
        <v>143276</v>
      </c>
      <c r="O21">
        <v>16357</v>
      </c>
      <c r="P21">
        <v>0</v>
      </c>
      <c r="Q21">
        <v>1994175</v>
      </c>
      <c r="R21">
        <v>2141216</v>
      </c>
      <c r="S21">
        <v>7680026</v>
      </c>
      <c r="T21" s="29">
        <v>7051375</v>
      </c>
      <c r="V21"/>
      <c r="W21"/>
      <c r="X21"/>
      <c r="Y21" s="29">
        <f t="shared" si="0"/>
        <v>0</v>
      </c>
      <c r="Z21" s="32"/>
      <c r="AA21" s="41"/>
      <c r="AB21" s="38"/>
      <c r="AC21" s="39"/>
      <c r="AD21" s="39"/>
      <c r="AE21" s="39"/>
    </row>
    <row r="22" spans="1:42" ht="13.8" x14ac:dyDescent="0.3">
      <c r="A22" s="47">
        <v>45</v>
      </c>
      <c r="B22" s="48" t="s">
        <v>86</v>
      </c>
      <c r="C22">
        <v>6070</v>
      </c>
      <c r="D22">
        <v>2012</v>
      </c>
      <c r="E22">
        <v>3.07</v>
      </c>
      <c r="F22">
        <v>406</v>
      </c>
      <c r="G22">
        <v>163489</v>
      </c>
      <c r="H22">
        <v>37636</v>
      </c>
      <c r="I22">
        <v>50064</v>
      </c>
      <c r="J22">
        <v>8880</v>
      </c>
      <c r="K22">
        <v>0</v>
      </c>
      <c r="L22">
        <v>94</v>
      </c>
      <c r="M22">
        <v>0</v>
      </c>
      <c r="N22">
        <v>34632</v>
      </c>
      <c r="O22">
        <v>735</v>
      </c>
      <c r="P22">
        <v>0</v>
      </c>
      <c r="Q22">
        <v>295530</v>
      </c>
      <c r="R22">
        <v>222861</v>
      </c>
      <c r="S22">
        <v>409207</v>
      </c>
      <c r="T22" s="36">
        <v>446577</v>
      </c>
      <c r="U22" s="26"/>
      <c r="V22">
        <v>4</v>
      </c>
      <c r="W22">
        <v>0</v>
      </c>
      <c r="X22">
        <v>0</v>
      </c>
      <c r="Y22" s="29">
        <f t="shared" si="0"/>
        <v>4</v>
      </c>
      <c r="Z22" s="32"/>
      <c r="AA22" s="41"/>
      <c r="AB22" s="38"/>
      <c r="AC22" s="39"/>
      <c r="AD22" s="39"/>
      <c r="AE22" s="39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1:42" ht="13.8" x14ac:dyDescent="0.3">
      <c r="A23" s="47">
        <v>46</v>
      </c>
      <c r="B23" s="48" t="s">
        <v>150</v>
      </c>
      <c r="C23">
        <v>6070</v>
      </c>
      <c r="D23">
        <v>2012</v>
      </c>
      <c r="E23">
        <v>16.75</v>
      </c>
      <c r="F23">
        <v>2256</v>
      </c>
      <c r="G23">
        <v>1400962</v>
      </c>
      <c r="H23">
        <v>274551</v>
      </c>
      <c r="I23">
        <v>39000</v>
      </c>
      <c r="J23">
        <v>52438</v>
      </c>
      <c r="K23">
        <v>30546</v>
      </c>
      <c r="L23">
        <v>6153</v>
      </c>
      <c r="M23">
        <v>6069</v>
      </c>
      <c r="N23">
        <v>77183</v>
      </c>
      <c r="O23">
        <v>5829</v>
      </c>
      <c r="P23">
        <v>0</v>
      </c>
      <c r="Q23">
        <v>1892731</v>
      </c>
      <c r="R23">
        <v>806750</v>
      </c>
      <c r="S23">
        <v>3572776</v>
      </c>
      <c r="T23" s="36">
        <v>2529086</v>
      </c>
      <c r="U23" s="26"/>
      <c r="V23">
        <v>19</v>
      </c>
      <c r="W23">
        <v>0</v>
      </c>
      <c r="X23">
        <v>0</v>
      </c>
      <c r="Y23" s="29">
        <f t="shared" si="0"/>
        <v>19</v>
      </c>
      <c r="Z23" s="32"/>
      <c r="AA23" s="41"/>
      <c r="AB23" s="42"/>
      <c r="AC23" s="39"/>
      <c r="AD23" s="39"/>
      <c r="AE23" s="39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ht="13.8" x14ac:dyDescent="0.3">
      <c r="A24" s="47">
        <v>50</v>
      </c>
      <c r="B24" s="48" t="s">
        <v>151</v>
      </c>
      <c r="C24">
        <v>6070</v>
      </c>
      <c r="D24">
        <v>2012</v>
      </c>
      <c r="E24">
        <v>102.55</v>
      </c>
      <c r="F24">
        <v>16657</v>
      </c>
      <c r="G24">
        <v>6037290</v>
      </c>
      <c r="H24">
        <v>1458076</v>
      </c>
      <c r="I24">
        <v>0</v>
      </c>
      <c r="J24">
        <v>501420</v>
      </c>
      <c r="K24">
        <v>0</v>
      </c>
      <c r="L24">
        <v>59356</v>
      </c>
      <c r="M24">
        <v>12391</v>
      </c>
      <c r="N24">
        <v>703754</v>
      </c>
      <c r="O24">
        <v>18472</v>
      </c>
      <c r="P24">
        <v>0</v>
      </c>
      <c r="Q24">
        <v>8790759</v>
      </c>
      <c r="R24">
        <v>8674335</v>
      </c>
      <c r="S24">
        <v>19302287</v>
      </c>
      <c r="T24" s="36">
        <v>18571208</v>
      </c>
      <c r="U24" s="26"/>
      <c r="V24" s="23">
        <v>46</v>
      </c>
      <c r="W24" s="23">
        <v>2</v>
      </c>
      <c r="X24" s="23">
        <v>15</v>
      </c>
      <c r="Y24" s="29">
        <f t="shared" si="0"/>
        <v>63</v>
      </c>
      <c r="Z24" s="32"/>
      <c r="AA24" s="41"/>
      <c r="AB24" s="38"/>
      <c r="AC24" s="39"/>
      <c r="AD24" s="39"/>
      <c r="AE24" s="39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1:42" ht="13.8" x14ac:dyDescent="0.3">
      <c r="A25" s="47">
        <v>54</v>
      </c>
      <c r="B25" s="48" t="s">
        <v>89</v>
      </c>
      <c r="C25">
        <v>6070</v>
      </c>
      <c r="D25">
        <v>2012</v>
      </c>
      <c r="E25">
        <v>11.82</v>
      </c>
      <c r="F25">
        <v>1144</v>
      </c>
      <c r="G25">
        <v>668416</v>
      </c>
      <c r="H25">
        <v>189011</v>
      </c>
      <c r="I25">
        <v>354</v>
      </c>
      <c r="J25">
        <v>61330</v>
      </c>
      <c r="K25">
        <v>0</v>
      </c>
      <c r="L25">
        <v>625</v>
      </c>
      <c r="M25">
        <v>0</v>
      </c>
      <c r="N25">
        <v>47226</v>
      </c>
      <c r="O25">
        <v>613</v>
      </c>
      <c r="P25">
        <v>0</v>
      </c>
      <c r="Q25">
        <v>967575</v>
      </c>
      <c r="R25">
        <v>306712</v>
      </c>
      <c r="S25">
        <v>1479531</v>
      </c>
      <c r="T25" s="36">
        <v>1479531</v>
      </c>
      <c r="U25" s="26"/>
      <c r="V25"/>
      <c r="W25"/>
      <c r="X25"/>
      <c r="Y25" s="29">
        <f t="shared" si="0"/>
        <v>0</v>
      </c>
      <c r="Z25" s="32"/>
      <c r="AA25" s="41"/>
      <c r="AB25" s="3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42" ht="13.8" x14ac:dyDescent="0.3">
      <c r="A26" s="47">
        <v>56</v>
      </c>
      <c r="B26" s="48" t="s">
        <v>112</v>
      </c>
      <c r="C26">
        <v>6070</v>
      </c>
      <c r="D26">
        <v>2012</v>
      </c>
      <c r="E26" s="23">
        <v>26.11</v>
      </c>
      <c r="F26" s="23">
        <v>1564</v>
      </c>
      <c r="G26" s="23">
        <v>1471470</v>
      </c>
      <c r="H26" s="23">
        <v>388261</v>
      </c>
      <c r="I26" s="23">
        <v>0</v>
      </c>
      <c r="J26" s="23">
        <v>106881</v>
      </c>
      <c r="K26" s="23">
        <v>544</v>
      </c>
      <c r="L26" s="23">
        <v>36219</v>
      </c>
      <c r="M26" s="23">
        <v>7328</v>
      </c>
      <c r="N26" s="23">
        <v>55242</v>
      </c>
      <c r="O26" s="23">
        <v>13758</v>
      </c>
      <c r="P26" s="23">
        <v>0</v>
      </c>
      <c r="Q26" s="23">
        <v>2079703</v>
      </c>
      <c r="R26" s="23">
        <v>1708865</v>
      </c>
      <c r="S26" s="23">
        <v>1996392</v>
      </c>
      <c r="T26" s="23">
        <v>1606067</v>
      </c>
      <c r="V26" s="23">
        <v>15</v>
      </c>
      <c r="W26" s="23">
        <v>0</v>
      </c>
      <c r="X26" s="23">
        <v>0</v>
      </c>
      <c r="Y26" s="29">
        <f t="shared" si="0"/>
        <v>15</v>
      </c>
      <c r="Z26" s="32"/>
      <c r="AA26" s="41"/>
    </row>
    <row r="27" spans="1:42" ht="13.8" x14ac:dyDescent="0.3">
      <c r="A27" s="47">
        <v>58</v>
      </c>
      <c r="B27" s="48" t="s">
        <v>113</v>
      </c>
      <c r="C27">
        <v>6070</v>
      </c>
      <c r="D27">
        <v>2012</v>
      </c>
      <c r="E27" s="23">
        <v>226.38</v>
      </c>
      <c r="F27" s="23">
        <v>35005</v>
      </c>
      <c r="G27" s="23">
        <v>11694631</v>
      </c>
      <c r="H27" s="23">
        <v>3107342</v>
      </c>
      <c r="I27" s="23">
        <v>-930</v>
      </c>
      <c r="J27" s="23">
        <v>720560</v>
      </c>
      <c r="K27" s="23">
        <v>600</v>
      </c>
      <c r="L27" s="23">
        <v>1923875</v>
      </c>
      <c r="M27" s="23">
        <v>0</v>
      </c>
      <c r="N27" s="23">
        <v>1213103</v>
      </c>
      <c r="O27" s="23">
        <v>71242</v>
      </c>
      <c r="P27" s="23">
        <v>6980</v>
      </c>
      <c r="Q27" s="23">
        <v>18723443</v>
      </c>
      <c r="R27" s="23">
        <v>10721583</v>
      </c>
      <c r="S27" s="23">
        <v>47872146</v>
      </c>
      <c r="T27" s="23">
        <v>42741485</v>
      </c>
      <c r="V27" s="23">
        <v>144</v>
      </c>
      <c r="W27" s="23">
        <v>15</v>
      </c>
      <c r="X27" s="23">
        <v>31</v>
      </c>
      <c r="Y27" s="29">
        <f t="shared" si="0"/>
        <v>190</v>
      </c>
      <c r="Z27" s="32"/>
      <c r="AA27" s="41"/>
    </row>
    <row r="28" spans="1:42" ht="13.8" x14ac:dyDescent="0.3">
      <c r="A28" s="47">
        <v>63</v>
      </c>
      <c r="B28" s="48" t="s">
        <v>91</v>
      </c>
      <c r="C28">
        <v>6070</v>
      </c>
      <c r="D28">
        <v>2012</v>
      </c>
      <c r="E28">
        <v>114.94</v>
      </c>
      <c r="F28">
        <v>14743</v>
      </c>
      <c r="G28">
        <v>7024407</v>
      </c>
      <c r="H28">
        <v>2728374</v>
      </c>
      <c r="I28">
        <v>40004</v>
      </c>
      <c r="J28">
        <v>702110</v>
      </c>
      <c r="K28">
        <v>0</v>
      </c>
      <c r="L28">
        <v>107740</v>
      </c>
      <c r="M28">
        <v>122570</v>
      </c>
      <c r="N28">
        <v>247743</v>
      </c>
      <c r="O28">
        <v>29879</v>
      </c>
      <c r="P28">
        <v>0</v>
      </c>
      <c r="Q28">
        <v>11002827</v>
      </c>
      <c r="R28">
        <v>8372158</v>
      </c>
      <c r="S28">
        <v>22958394</v>
      </c>
      <c r="T28" s="36">
        <v>21085037</v>
      </c>
      <c r="U28" s="26"/>
      <c r="V28">
        <v>58</v>
      </c>
      <c r="W28">
        <v>0</v>
      </c>
      <c r="X28">
        <v>11</v>
      </c>
      <c r="Y28" s="29">
        <f t="shared" si="0"/>
        <v>69</v>
      </c>
      <c r="Z28" s="32"/>
      <c r="AA28" s="41"/>
      <c r="AB28" s="3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</row>
    <row r="29" spans="1:42" ht="13.8" x14ac:dyDescent="0.3">
      <c r="A29" s="47">
        <v>78</v>
      </c>
      <c r="B29" s="48" t="s">
        <v>152</v>
      </c>
      <c r="C29">
        <v>6070</v>
      </c>
      <c r="D29">
        <v>2012</v>
      </c>
      <c r="E29">
        <v>38.11</v>
      </c>
      <c r="F29">
        <v>5370</v>
      </c>
      <c r="G29">
        <v>2437900</v>
      </c>
      <c r="H29">
        <v>607147</v>
      </c>
      <c r="I29">
        <v>195</v>
      </c>
      <c r="J29">
        <v>171206</v>
      </c>
      <c r="K29">
        <v>0</v>
      </c>
      <c r="L29">
        <v>0</v>
      </c>
      <c r="M29">
        <v>30234</v>
      </c>
      <c r="N29">
        <v>307499</v>
      </c>
      <c r="O29">
        <v>6559</v>
      </c>
      <c r="P29">
        <v>0</v>
      </c>
      <c r="Q29">
        <v>3560740</v>
      </c>
      <c r="R29">
        <v>3009389</v>
      </c>
      <c r="S29">
        <v>9430123</v>
      </c>
      <c r="T29" s="36">
        <v>8748895</v>
      </c>
      <c r="U29" s="26"/>
      <c r="V29">
        <v>24</v>
      </c>
      <c r="W29">
        <v>0</v>
      </c>
      <c r="X29">
        <v>13</v>
      </c>
      <c r="Y29" s="29">
        <f t="shared" si="0"/>
        <v>37</v>
      </c>
      <c r="Z29" s="32"/>
      <c r="AA29" s="41"/>
      <c r="AB29" s="38"/>
      <c r="AC29" s="39"/>
      <c r="AD29" s="39"/>
      <c r="AE29" s="39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42" ht="13.8" x14ac:dyDescent="0.3">
      <c r="A30" s="47">
        <v>79</v>
      </c>
      <c r="B30" s="48" t="s">
        <v>100</v>
      </c>
      <c r="C30">
        <v>6070</v>
      </c>
      <c r="D30">
        <v>2012</v>
      </c>
      <c r="E30">
        <v>24.38</v>
      </c>
      <c r="F30">
        <v>1842</v>
      </c>
      <c r="G30">
        <v>1373585</v>
      </c>
      <c r="H30">
        <v>500896</v>
      </c>
      <c r="I30">
        <v>0</v>
      </c>
      <c r="J30">
        <v>131230</v>
      </c>
      <c r="K30">
        <v>0</v>
      </c>
      <c r="L30">
        <v>25698</v>
      </c>
      <c r="M30">
        <v>1582</v>
      </c>
      <c r="N30">
        <v>147775</v>
      </c>
      <c r="O30">
        <v>6523</v>
      </c>
      <c r="P30">
        <v>0</v>
      </c>
      <c r="Q30">
        <v>2187289</v>
      </c>
      <c r="R30">
        <v>2363540</v>
      </c>
      <c r="S30">
        <v>4052716</v>
      </c>
      <c r="T30" s="36">
        <v>4061656</v>
      </c>
      <c r="U30" s="26"/>
      <c r="V30"/>
      <c r="W30"/>
      <c r="X30"/>
      <c r="Y30" s="29">
        <f t="shared" si="0"/>
        <v>0</v>
      </c>
      <c r="Z30" s="32"/>
      <c r="AA30" s="41"/>
      <c r="AB30" s="38"/>
      <c r="AC30" s="39"/>
      <c r="AD30" s="39"/>
      <c r="AE30" s="39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ht="13.8" x14ac:dyDescent="0.3">
      <c r="A31" s="47">
        <v>80</v>
      </c>
      <c r="B31" s="48" t="s">
        <v>153</v>
      </c>
      <c r="C31">
        <v>6070</v>
      </c>
      <c r="D31">
        <v>2012</v>
      </c>
      <c r="E31">
        <v>1.94</v>
      </c>
      <c r="F31">
        <v>115</v>
      </c>
      <c r="G31">
        <v>81906</v>
      </c>
      <c r="H31">
        <v>19762</v>
      </c>
      <c r="I31">
        <v>7549</v>
      </c>
      <c r="J31">
        <v>1999</v>
      </c>
      <c r="K31">
        <v>0</v>
      </c>
      <c r="L31">
        <v>1789</v>
      </c>
      <c r="M31">
        <v>883</v>
      </c>
      <c r="N31">
        <v>11996</v>
      </c>
      <c r="O31">
        <v>735</v>
      </c>
      <c r="P31">
        <v>0</v>
      </c>
      <c r="Q31">
        <v>126619</v>
      </c>
      <c r="R31">
        <v>427563</v>
      </c>
      <c r="S31">
        <v>209625</v>
      </c>
      <c r="T31" s="36">
        <v>135066</v>
      </c>
      <c r="U31" s="26"/>
      <c r="V31">
        <v>25</v>
      </c>
      <c r="W31">
        <v>0</v>
      </c>
      <c r="X31">
        <v>0</v>
      </c>
      <c r="Y31" s="29">
        <f t="shared" si="0"/>
        <v>25</v>
      </c>
      <c r="Z31" s="32"/>
      <c r="AA31" s="41"/>
      <c r="AB31" s="38"/>
      <c r="AC31" s="39"/>
      <c r="AD31" s="39"/>
      <c r="AE31" s="39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42" ht="13.8" x14ac:dyDescent="0.3">
      <c r="A32" s="47">
        <v>81</v>
      </c>
      <c r="B32" s="48" t="s">
        <v>154</v>
      </c>
      <c r="C32">
        <v>6070</v>
      </c>
      <c r="D32">
        <v>2012</v>
      </c>
      <c r="E32">
        <v>253.1</v>
      </c>
      <c r="F32">
        <v>39200</v>
      </c>
      <c r="G32">
        <v>17657235</v>
      </c>
      <c r="H32">
        <v>3562863</v>
      </c>
      <c r="I32">
        <v>-1</v>
      </c>
      <c r="J32">
        <v>1857608</v>
      </c>
      <c r="K32">
        <v>1</v>
      </c>
      <c r="L32">
        <v>44818</v>
      </c>
      <c r="M32">
        <v>9849</v>
      </c>
      <c r="N32">
        <v>1381046</v>
      </c>
      <c r="O32">
        <v>25194</v>
      </c>
      <c r="P32">
        <v>0</v>
      </c>
      <c r="Q32">
        <v>24538613</v>
      </c>
      <c r="R32">
        <v>23379166</v>
      </c>
      <c r="S32">
        <v>82407495</v>
      </c>
      <c r="T32" s="36">
        <v>81693676</v>
      </c>
      <c r="U32" s="26"/>
      <c r="V32">
        <v>75</v>
      </c>
      <c r="W32">
        <v>8</v>
      </c>
      <c r="X32">
        <v>34</v>
      </c>
      <c r="Y32" s="29">
        <f t="shared" si="0"/>
        <v>117</v>
      </c>
      <c r="Z32" s="32"/>
      <c r="AA32" s="41"/>
      <c r="AB32" s="38"/>
      <c r="AC32" s="39"/>
      <c r="AD32" s="39"/>
      <c r="AE32" s="39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ht="13.8" x14ac:dyDescent="0.3">
      <c r="A33" s="47">
        <v>82</v>
      </c>
      <c r="B33" s="48" t="s">
        <v>90</v>
      </c>
      <c r="C33">
        <v>6070</v>
      </c>
      <c r="D33">
        <v>2012</v>
      </c>
      <c r="E33">
        <v>1.8</v>
      </c>
      <c r="F33">
        <v>99</v>
      </c>
      <c r="G33">
        <v>72707</v>
      </c>
      <c r="H33">
        <v>14578</v>
      </c>
      <c r="I33">
        <v>23600</v>
      </c>
      <c r="J33">
        <v>2174</v>
      </c>
      <c r="K33">
        <v>12</v>
      </c>
      <c r="L33">
        <v>255</v>
      </c>
      <c r="M33">
        <v>184</v>
      </c>
      <c r="N33">
        <v>1869</v>
      </c>
      <c r="O33">
        <v>1279</v>
      </c>
      <c r="P33">
        <v>0</v>
      </c>
      <c r="Q33">
        <v>116658</v>
      </c>
      <c r="R33">
        <v>62236</v>
      </c>
      <c r="S33">
        <v>385935</v>
      </c>
      <c r="T33" s="36">
        <v>122199</v>
      </c>
      <c r="U33" s="26"/>
      <c r="V33">
        <v>4</v>
      </c>
      <c r="W33">
        <v>0</v>
      </c>
      <c r="X33">
        <v>0</v>
      </c>
      <c r="Y33" s="29">
        <f t="shared" si="0"/>
        <v>4</v>
      </c>
      <c r="Z33" s="32"/>
      <c r="AA33" s="41"/>
      <c r="AB33" s="38"/>
      <c r="AC33" s="39"/>
      <c r="AD33" s="39"/>
      <c r="AE33" s="39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ht="13.8" x14ac:dyDescent="0.3">
      <c r="A34" s="47">
        <v>84</v>
      </c>
      <c r="B34" s="48" t="s">
        <v>129</v>
      </c>
      <c r="C34">
        <v>6070</v>
      </c>
      <c r="D34">
        <v>2012</v>
      </c>
      <c r="E34">
        <v>324.64</v>
      </c>
      <c r="F34">
        <v>51098</v>
      </c>
      <c r="G34">
        <v>20304990</v>
      </c>
      <c r="H34">
        <v>6636171</v>
      </c>
      <c r="I34">
        <v>307125</v>
      </c>
      <c r="J34">
        <v>2044847</v>
      </c>
      <c r="K34">
        <v>7</v>
      </c>
      <c r="L34">
        <v>58999</v>
      </c>
      <c r="M34">
        <v>0</v>
      </c>
      <c r="N34">
        <v>1133265</v>
      </c>
      <c r="O34">
        <v>149515</v>
      </c>
      <c r="P34">
        <v>74637</v>
      </c>
      <c r="Q34">
        <v>30560282</v>
      </c>
      <c r="R34">
        <v>21738460</v>
      </c>
      <c r="S34">
        <v>85010593</v>
      </c>
      <c r="T34" s="36">
        <v>80511122</v>
      </c>
      <c r="U34" s="26"/>
      <c r="V34">
        <v>189</v>
      </c>
      <c r="W34">
        <v>12</v>
      </c>
      <c r="X34">
        <v>52</v>
      </c>
      <c r="Y34" s="29">
        <f t="shared" si="0"/>
        <v>253</v>
      </c>
      <c r="Z34" s="32"/>
      <c r="AA34" s="41"/>
      <c r="AB34" s="42"/>
      <c r="AC34" s="39"/>
      <c r="AD34" s="39"/>
      <c r="AE34" s="39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3.8" x14ac:dyDescent="0.3">
      <c r="A35" s="47">
        <v>85</v>
      </c>
      <c r="B35" s="48" t="s">
        <v>155</v>
      </c>
      <c r="C35">
        <v>6070</v>
      </c>
      <c r="D35">
        <v>2012</v>
      </c>
      <c r="E35">
        <v>29.68</v>
      </c>
      <c r="F35">
        <v>3478</v>
      </c>
      <c r="G35">
        <v>2402453</v>
      </c>
      <c r="H35">
        <v>566103</v>
      </c>
      <c r="I35">
        <v>47675</v>
      </c>
      <c r="J35">
        <v>241005</v>
      </c>
      <c r="K35">
        <v>0</v>
      </c>
      <c r="L35">
        <v>48556</v>
      </c>
      <c r="M35">
        <v>18627</v>
      </c>
      <c r="N35">
        <v>88868</v>
      </c>
      <c r="O35">
        <v>19631</v>
      </c>
      <c r="P35">
        <v>0</v>
      </c>
      <c r="Q35">
        <v>3432918</v>
      </c>
      <c r="R35">
        <v>2172560</v>
      </c>
      <c r="S35">
        <v>6478975</v>
      </c>
      <c r="T35" s="36">
        <v>6598726</v>
      </c>
      <c r="U35" s="26"/>
      <c r="V35">
        <v>10</v>
      </c>
      <c r="W35">
        <v>0</v>
      </c>
      <c r="X35">
        <v>4</v>
      </c>
      <c r="Y35" s="29">
        <f t="shared" si="0"/>
        <v>14</v>
      </c>
      <c r="Z35" s="32"/>
      <c r="AA35" s="41"/>
      <c r="AB35" s="38"/>
      <c r="AC35" s="39"/>
      <c r="AD35" s="39"/>
      <c r="AE35" s="39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ht="13.8" x14ac:dyDescent="0.3">
      <c r="A36" s="47">
        <v>96</v>
      </c>
      <c r="B36" s="48" t="s">
        <v>104</v>
      </c>
      <c r="C36">
        <v>6070</v>
      </c>
      <c r="D36">
        <v>2012</v>
      </c>
      <c r="E36">
        <v>16.600000000000001</v>
      </c>
      <c r="F36">
        <v>1525</v>
      </c>
      <c r="G36">
        <v>842761</v>
      </c>
      <c r="H36">
        <v>195295</v>
      </c>
      <c r="I36">
        <v>11667</v>
      </c>
      <c r="J36">
        <v>47320</v>
      </c>
      <c r="K36">
        <v>50</v>
      </c>
      <c r="L36">
        <v>20354</v>
      </c>
      <c r="M36">
        <v>9005</v>
      </c>
      <c r="N36">
        <v>87298</v>
      </c>
      <c r="O36">
        <v>7056</v>
      </c>
      <c r="P36">
        <v>0</v>
      </c>
      <c r="Q36">
        <v>1220806</v>
      </c>
      <c r="R36">
        <v>1444069</v>
      </c>
      <c r="S36">
        <v>2098044</v>
      </c>
      <c r="T36" s="36">
        <v>2038058</v>
      </c>
      <c r="U36" s="26"/>
      <c r="V36">
        <v>15</v>
      </c>
      <c r="W36">
        <v>0</v>
      </c>
      <c r="X36">
        <v>2</v>
      </c>
      <c r="Y36" s="29">
        <f t="shared" si="0"/>
        <v>17</v>
      </c>
      <c r="Z36" s="32"/>
      <c r="AA36" s="41"/>
      <c r="AB36" s="38"/>
      <c r="AC36" s="39"/>
      <c r="AD36" s="39"/>
      <c r="AE36" s="39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ht="13.8" x14ac:dyDescent="0.3">
      <c r="A37" s="47">
        <v>102</v>
      </c>
      <c r="B37" s="48" t="s">
        <v>134</v>
      </c>
      <c r="C37">
        <v>6070</v>
      </c>
      <c r="D37">
        <v>2012</v>
      </c>
      <c r="E37" s="23">
        <v>70.41</v>
      </c>
      <c r="F37" s="23">
        <v>13268</v>
      </c>
      <c r="G37" s="23">
        <v>5036079</v>
      </c>
      <c r="H37" s="23">
        <v>1276804</v>
      </c>
      <c r="I37" s="23">
        <v>0</v>
      </c>
      <c r="J37" s="23">
        <v>190739</v>
      </c>
      <c r="K37" s="23">
        <v>0</v>
      </c>
      <c r="L37" s="23">
        <v>4139</v>
      </c>
      <c r="M37" s="23">
        <v>58077</v>
      </c>
      <c r="N37" s="23">
        <v>438503</v>
      </c>
      <c r="O37" s="23">
        <v>43027</v>
      </c>
      <c r="P37" s="23">
        <v>0</v>
      </c>
      <c r="Q37" s="23">
        <v>7047368</v>
      </c>
      <c r="R37" s="23">
        <v>5022998</v>
      </c>
      <c r="S37" s="23">
        <v>11610724</v>
      </c>
      <c r="T37" s="23">
        <v>11610724</v>
      </c>
      <c r="V37" s="23">
        <v>67</v>
      </c>
      <c r="W37" s="23">
        <v>0</v>
      </c>
      <c r="X37" s="23">
        <v>0</v>
      </c>
      <c r="Y37" s="29">
        <f t="shared" si="0"/>
        <v>67</v>
      </c>
      <c r="Z37" s="32"/>
      <c r="AA37" s="41"/>
    </row>
    <row r="38" spans="1:42" ht="13.8" x14ac:dyDescent="0.3">
      <c r="A38" s="47">
        <v>104</v>
      </c>
      <c r="B38" s="48" t="s">
        <v>107</v>
      </c>
      <c r="C38">
        <v>6070</v>
      </c>
      <c r="D38">
        <v>2012</v>
      </c>
      <c r="E38">
        <v>31.59</v>
      </c>
      <c r="F38">
        <v>4380</v>
      </c>
      <c r="G38">
        <v>2056177</v>
      </c>
      <c r="H38">
        <v>550105</v>
      </c>
      <c r="I38">
        <v>0</v>
      </c>
      <c r="J38">
        <v>101232</v>
      </c>
      <c r="K38">
        <v>0</v>
      </c>
      <c r="L38">
        <v>4088</v>
      </c>
      <c r="M38">
        <v>23537</v>
      </c>
      <c r="N38">
        <v>96840</v>
      </c>
      <c r="O38">
        <v>17709</v>
      </c>
      <c r="P38">
        <v>0</v>
      </c>
      <c r="Q38">
        <v>2849688</v>
      </c>
      <c r="R38">
        <v>2010514</v>
      </c>
      <c r="S38">
        <v>4256845</v>
      </c>
      <c r="T38" s="36">
        <v>4055151</v>
      </c>
      <c r="U38" s="26"/>
      <c r="V38"/>
      <c r="W38"/>
      <c r="X38"/>
      <c r="Y38" s="29">
        <f t="shared" si="0"/>
        <v>0</v>
      </c>
      <c r="Z38" s="32"/>
      <c r="AA38" s="41"/>
      <c r="AB38" s="38"/>
      <c r="AC38" s="39"/>
      <c r="AD38" s="39"/>
      <c r="AE38" s="39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</row>
    <row r="39" spans="1:42" ht="13.8" x14ac:dyDescent="0.3">
      <c r="A39" s="47">
        <v>106</v>
      </c>
      <c r="B39" s="48" t="s">
        <v>84</v>
      </c>
      <c r="C39">
        <v>6070</v>
      </c>
      <c r="D39">
        <v>2012</v>
      </c>
      <c r="E39">
        <v>41.05</v>
      </c>
      <c r="F39">
        <v>6036</v>
      </c>
      <c r="G39">
        <v>3067472</v>
      </c>
      <c r="H39">
        <v>692214</v>
      </c>
      <c r="I39">
        <v>0</v>
      </c>
      <c r="J39">
        <v>210046</v>
      </c>
      <c r="K39">
        <v>0</v>
      </c>
      <c r="L39">
        <v>491930</v>
      </c>
      <c r="M39">
        <v>12551</v>
      </c>
      <c r="N39">
        <v>142080</v>
      </c>
      <c r="O39">
        <v>10733</v>
      </c>
      <c r="P39">
        <v>0</v>
      </c>
      <c r="Q39">
        <v>4627026</v>
      </c>
      <c r="R39">
        <v>3956073</v>
      </c>
      <c r="S39">
        <v>9007545</v>
      </c>
      <c r="T39" s="36">
        <v>8381031</v>
      </c>
      <c r="U39" s="26"/>
      <c r="V39">
        <v>38</v>
      </c>
      <c r="W39">
        <v>0</v>
      </c>
      <c r="X39">
        <v>4</v>
      </c>
      <c r="Y39" s="29">
        <f t="shared" si="0"/>
        <v>42</v>
      </c>
      <c r="Z39" s="32"/>
      <c r="AA39" s="41"/>
      <c r="AB39" s="38"/>
      <c r="AC39" s="39"/>
      <c r="AD39" s="39"/>
      <c r="AE39" s="39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ht="13.8" x14ac:dyDescent="0.3">
      <c r="A40" s="47">
        <v>107</v>
      </c>
      <c r="B40" s="48" t="s">
        <v>99</v>
      </c>
      <c r="C40">
        <v>6070</v>
      </c>
      <c r="D40">
        <v>2012</v>
      </c>
      <c r="E40">
        <v>12.08</v>
      </c>
      <c r="F40">
        <v>1301</v>
      </c>
      <c r="G40">
        <v>646635</v>
      </c>
      <c r="H40">
        <v>142246</v>
      </c>
      <c r="I40">
        <v>0</v>
      </c>
      <c r="J40">
        <v>47291</v>
      </c>
      <c r="K40">
        <v>0</v>
      </c>
      <c r="L40">
        <v>8684</v>
      </c>
      <c r="M40">
        <v>2760</v>
      </c>
      <c r="N40">
        <v>23107</v>
      </c>
      <c r="O40">
        <v>23132</v>
      </c>
      <c r="P40">
        <v>0</v>
      </c>
      <c r="Q40">
        <v>893855</v>
      </c>
      <c r="R40">
        <v>318036</v>
      </c>
      <c r="S40">
        <v>737403</v>
      </c>
      <c r="T40" s="36">
        <v>737403</v>
      </c>
      <c r="U40" s="26"/>
      <c r="V40">
        <v>25</v>
      </c>
      <c r="W40">
        <v>0</v>
      </c>
      <c r="X40">
        <v>0</v>
      </c>
      <c r="Y40" s="29">
        <f t="shared" si="0"/>
        <v>25</v>
      </c>
      <c r="Z40" s="32"/>
      <c r="AA40" s="41"/>
      <c r="AB40" s="38"/>
      <c r="AC40" s="39"/>
      <c r="AD40" s="39"/>
      <c r="AE40" s="39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</row>
    <row r="41" spans="1:42" ht="13.8" x14ac:dyDescent="0.3">
      <c r="A41" s="47">
        <v>108</v>
      </c>
      <c r="B41" s="48" t="s">
        <v>106</v>
      </c>
      <c r="C41">
        <v>6070</v>
      </c>
      <c r="D41">
        <v>2012</v>
      </c>
      <c r="E41">
        <v>44.65</v>
      </c>
      <c r="F41">
        <v>5089</v>
      </c>
      <c r="G41">
        <v>2195213</v>
      </c>
      <c r="H41">
        <v>542712</v>
      </c>
      <c r="I41">
        <v>783747</v>
      </c>
      <c r="J41">
        <v>145980</v>
      </c>
      <c r="K41">
        <v>0</v>
      </c>
      <c r="L41">
        <v>166211</v>
      </c>
      <c r="M41">
        <v>7998</v>
      </c>
      <c r="N41">
        <v>195671</v>
      </c>
      <c r="O41">
        <v>29218</v>
      </c>
      <c r="P41">
        <v>0</v>
      </c>
      <c r="Q41">
        <v>7395117</v>
      </c>
      <c r="R41">
        <v>1632386</v>
      </c>
      <c r="S41">
        <v>4703185</v>
      </c>
      <c r="T41" s="36">
        <v>4606444</v>
      </c>
      <c r="V41" s="23">
        <v>21</v>
      </c>
      <c r="W41" s="23">
        <v>0</v>
      </c>
      <c r="X41" s="23">
        <v>0</v>
      </c>
      <c r="Y41" s="29">
        <f t="shared" si="0"/>
        <v>21</v>
      </c>
      <c r="Z41" s="32"/>
      <c r="AA41" s="41"/>
      <c r="AB41" s="3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</row>
    <row r="42" spans="1:42" ht="13.8" x14ac:dyDescent="0.3">
      <c r="A42" s="47">
        <v>111</v>
      </c>
      <c r="B42" s="48" t="s">
        <v>156</v>
      </c>
      <c r="C42">
        <v>6070</v>
      </c>
      <c r="D42">
        <v>2012</v>
      </c>
      <c r="E42">
        <v>6.52</v>
      </c>
      <c r="F42">
        <v>379</v>
      </c>
      <c r="G42">
        <v>385626</v>
      </c>
      <c r="H42">
        <v>65389</v>
      </c>
      <c r="I42">
        <v>0</v>
      </c>
      <c r="J42">
        <v>7673</v>
      </c>
      <c r="K42">
        <v>0</v>
      </c>
      <c r="L42">
        <v>0</v>
      </c>
      <c r="M42">
        <v>0</v>
      </c>
      <c r="N42">
        <v>12878</v>
      </c>
      <c r="O42">
        <v>5349</v>
      </c>
      <c r="P42">
        <v>0</v>
      </c>
      <c r="Q42">
        <v>476915</v>
      </c>
      <c r="R42">
        <v>409619</v>
      </c>
      <c r="S42">
        <v>539304</v>
      </c>
      <c r="T42" s="36">
        <v>361204</v>
      </c>
      <c r="U42" s="26"/>
      <c r="V42">
        <v>8</v>
      </c>
      <c r="W42">
        <v>0</v>
      </c>
      <c r="X42">
        <v>0</v>
      </c>
      <c r="Y42" s="29">
        <f t="shared" si="0"/>
        <v>8</v>
      </c>
      <c r="Z42" s="32"/>
      <c r="AA42" s="41"/>
      <c r="AB42" s="38"/>
      <c r="AC42" s="39"/>
      <c r="AD42" s="39"/>
      <c r="AE42" s="39"/>
    </row>
    <row r="43" spans="1:42" ht="13.8" x14ac:dyDescent="0.3">
      <c r="A43" s="47">
        <v>125</v>
      </c>
      <c r="B43" s="48" t="s">
        <v>101</v>
      </c>
      <c r="C43">
        <v>6070</v>
      </c>
      <c r="D43">
        <v>2012</v>
      </c>
      <c r="E43">
        <v>32.14</v>
      </c>
      <c r="F43">
        <v>2542</v>
      </c>
      <c r="G43">
        <v>1932687</v>
      </c>
      <c r="H43">
        <v>460257</v>
      </c>
      <c r="I43">
        <v>21692</v>
      </c>
      <c r="J43">
        <v>205078</v>
      </c>
      <c r="K43">
        <v>0</v>
      </c>
      <c r="L43">
        <v>14901</v>
      </c>
      <c r="M43">
        <v>0</v>
      </c>
      <c r="N43">
        <v>160133</v>
      </c>
      <c r="O43">
        <v>28647</v>
      </c>
      <c r="P43">
        <v>0</v>
      </c>
      <c r="Q43">
        <v>2823395</v>
      </c>
      <c r="R43">
        <v>1908844</v>
      </c>
      <c r="S43">
        <v>2677694</v>
      </c>
      <c r="T43" s="29">
        <v>2396815</v>
      </c>
      <c r="U43" s="26"/>
      <c r="V43"/>
      <c r="W43"/>
      <c r="X43"/>
      <c r="Y43" s="29">
        <f t="shared" si="0"/>
        <v>0</v>
      </c>
      <c r="Z43" s="32"/>
      <c r="AA43" s="41"/>
      <c r="AB43" s="38"/>
      <c r="AC43" s="39"/>
      <c r="AD43" s="39"/>
      <c r="AE43" s="39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</row>
    <row r="44" spans="1:42" ht="13.8" x14ac:dyDescent="0.3">
      <c r="A44" s="47">
        <v>126</v>
      </c>
      <c r="B44" s="48" t="s">
        <v>118</v>
      </c>
      <c r="C44">
        <v>6070</v>
      </c>
      <c r="D44">
        <v>2012</v>
      </c>
      <c r="E44">
        <v>97.24</v>
      </c>
      <c r="F44">
        <v>17411</v>
      </c>
      <c r="G44">
        <v>6247270</v>
      </c>
      <c r="H44">
        <v>1630943</v>
      </c>
      <c r="I44">
        <v>3013807</v>
      </c>
      <c r="J44">
        <v>677410</v>
      </c>
      <c r="K44">
        <v>7726</v>
      </c>
      <c r="L44">
        <v>24437</v>
      </c>
      <c r="M44">
        <v>141481</v>
      </c>
      <c r="N44">
        <v>925789</v>
      </c>
      <c r="O44">
        <v>7593</v>
      </c>
      <c r="P44">
        <v>0</v>
      </c>
      <c r="Q44">
        <v>12676456</v>
      </c>
      <c r="R44">
        <v>9184683</v>
      </c>
      <c r="S44">
        <v>23505221</v>
      </c>
      <c r="T44" s="36">
        <v>22978131</v>
      </c>
      <c r="U44" s="26"/>
      <c r="V44">
        <v>85</v>
      </c>
      <c r="W44">
        <v>0</v>
      </c>
      <c r="X44">
        <v>14</v>
      </c>
      <c r="Y44" s="29">
        <f t="shared" si="0"/>
        <v>99</v>
      </c>
      <c r="Z44" s="32"/>
      <c r="AA44" s="41"/>
      <c r="AB44" s="38"/>
      <c r="AC44" s="39"/>
      <c r="AD44" s="39"/>
      <c r="AE44" s="39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</row>
    <row r="45" spans="1:42" ht="13.8" x14ac:dyDescent="0.3">
      <c r="A45" s="47">
        <v>128</v>
      </c>
      <c r="B45" s="48" t="s">
        <v>122</v>
      </c>
      <c r="C45">
        <v>6070</v>
      </c>
      <c r="D45">
        <v>2012</v>
      </c>
      <c r="E45">
        <v>494.61</v>
      </c>
      <c r="F45">
        <v>70029</v>
      </c>
      <c r="G45">
        <v>36272196</v>
      </c>
      <c r="H45">
        <v>8937289</v>
      </c>
      <c r="I45">
        <v>0</v>
      </c>
      <c r="J45">
        <v>3327125</v>
      </c>
      <c r="K45">
        <v>917</v>
      </c>
      <c r="L45">
        <v>173024</v>
      </c>
      <c r="M45">
        <v>51520</v>
      </c>
      <c r="N45">
        <v>2661172</v>
      </c>
      <c r="O45">
        <v>22428</v>
      </c>
      <c r="P45">
        <v>33217</v>
      </c>
      <c r="Q45">
        <v>51412454</v>
      </c>
      <c r="R45">
        <v>36678818</v>
      </c>
      <c r="S45">
        <v>127711670</v>
      </c>
      <c r="T45" s="36">
        <v>125092822</v>
      </c>
      <c r="U45" s="26"/>
      <c r="V45">
        <v>246</v>
      </c>
      <c r="W45">
        <v>0</v>
      </c>
      <c r="X45">
        <v>41</v>
      </c>
      <c r="Y45" s="29">
        <f t="shared" si="0"/>
        <v>287</v>
      </c>
      <c r="Z45" s="32"/>
      <c r="AA45" s="41"/>
      <c r="AB45" s="38"/>
      <c r="AC45" s="39"/>
      <c r="AD45" s="39"/>
      <c r="AE45" s="39"/>
    </row>
    <row r="46" spans="1:42" ht="13.8" x14ac:dyDescent="0.3">
      <c r="A46" s="47">
        <v>129</v>
      </c>
      <c r="B46" s="48" t="s">
        <v>131</v>
      </c>
      <c r="C46">
        <v>6070</v>
      </c>
      <c r="D46">
        <v>2012</v>
      </c>
      <c r="E46">
        <v>24.94</v>
      </c>
      <c r="F46">
        <v>6530</v>
      </c>
      <c r="G46">
        <v>884273</v>
      </c>
      <c r="H46">
        <v>186495</v>
      </c>
      <c r="I46">
        <v>0</v>
      </c>
      <c r="J46">
        <v>83830</v>
      </c>
      <c r="K46">
        <v>0</v>
      </c>
      <c r="L46">
        <v>184085</v>
      </c>
      <c r="M46">
        <v>17098</v>
      </c>
      <c r="N46">
        <v>105332</v>
      </c>
      <c r="O46">
        <v>17756</v>
      </c>
      <c r="P46">
        <v>0</v>
      </c>
      <c r="Q46">
        <v>1478869</v>
      </c>
      <c r="R46">
        <v>1873452</v>
      </c>
      <c r="S46">
        <v>2178167</v>
      </c>
      <c r="T46" s="36">
        <v>2178167</v>
      </c>
      <c r="U46" s="26"/>
      <c r="V46">
        <v>25</v>
      </c>
      <c r="W46">
        <v>0</v>
      </c>
      <c r="X46">
        <v>0</v>
      </c>
      <c r="Y46" s="29">
        <f t="shared" si="0"/>
        <v>25</v>
      </c>
      <c r="Z46" s="32"/>
      <c r="AA46" s="41"/>
      <c r="AB46" s="38"/>
      <c r="AC46" s="39"/>
      <c r="AD46" s="39"/>
      <c r="AE46" s="39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</row>
    <row r="47" spans="1:42" ht="13.8" x14ac:dyDescent="0.3">
      <c r="A47" s="47">
        <v>130</v>
      </c>
      <c r="B47" s="48" t="s">
        <v>157</v>
      </c>
      <c r="C47">
        <v>6070</v>
      </c>
      <c r="D47">
        <v>2012</v>
      </c>
      <c r="E47">
        <v>157.18</v>
      </c>
      <c r="F47">
        <v>24213</v>
      </c>
      <c r="G47">
        <v>10284710</v>
      </c>
      <c r="H47">
        <v>2078748</v>
      </c>
      <c r="I47">
        <v>153736</v>
      </c>
      <c r="J47">
        <v>579959</v>
      </c>
      <c r="K47">
        <v>1049</v>
      </c>
      <c r="L47">
        <v>426810</v>
      </c>
      <c r="M47">
        <v>26976</v>
      </c>
      <c r="N47">
        <v>204539</v>
      </c>
      <c r="O47">
        <v>16049</v>
      </c>
      <c r="P47">
        <v>0</v>
      </c>
      <c r="Q47">
        <v>13772576</v>
      </c>
      <c r="R47">
        <v>9983925</v>
      </c>
      <c r="S47">
        <v>35402468</v>
      </c>
      <c r="T47" s="29">
        <v>33125439</v>
      </c>
      <c r="U47" s="26"/>
      <c r="V47">
        <v>112</v>
      </c>
      <c r="W47">
        <v>0</v>
      </c>
      <c r="X47">
        <v>18</v>
      </c>
      <c r="Y47" s="29">
        <f t="shared" si="0"/>
        <v>130</v>
      </c>
      <c r="Z47" s="32"/>
      <c r="AA47" s="41"/>
      <c r="AB47" s="38"/>
      <c r="AC47" s="39"/>
      <c r="AD47" s="39"/>
      <c r="AE47" s="39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2" ht="13.8" x14ac:dyDescent="0.3">
      <c r="A48" s="47">
        <v>131</v>
      </c>
      <c r="B48" s="48" t="s">
        <v>102</v>
      </c>
      <c r="C48">
        <v>6070</v>
      </c>
      <c r="D48">
        <v>2012</v>
      </c>
      <c r="E48">
        <v>341.27</v>
      </c>
      <c r="F48">
        <v>52038</v>
      </c>
      <c r="G48">
        <v>23142705</v>
      </c>
      <c r="H48">
        <v>5111493</v>
      </c>
      <c r="I48">
        <v>2681887</v>
      </c>
      <c r="J48">
        <v>2130156</v>
      </c>
      <c r="K48">
        <v>0</v>
      </c>
      <c r="L48">
        <v>511549</v>
      </c>
      <c r="M48">
        <v>72461</v>
      </c>
      <c r="N48">
        <v>1913051</v>
      </c>
      <c r="O48">
        <v>52170</v>
      </c>
      <c r="P48">
        <v>24340</v>
      </c>
      <c r="Q48">
        <v>35591132</v>
      </c>
      <c r="R48">
        <v>24497331</v>
      </c>
      <c r="S48">
        <v>90535098</v>
      </c>
      <c r="T48" s="36">
        <v>83077623</v>
      </c>
      <c r="U48" s="26"/>
      <c r="V48">
        <v>192</v>
      </c>
      <c r="W48">
        <v>0</v>
      </c>
      <c r="X48">
        <v>42</v>
      </c>
      <c r="Y48" s="29">
        <f t="shared" si="0"/>
        <v>234</v>
      </c>
      <c r="Z48" s="32"/>
      <c r="AA48" s="41"/>
      <c r="AB48" s="38"/>
      <c r="AC48" s="39"/>
      <c r="AD48" s="39"/>
      <c r="AE48" s="39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</row>
    <row r="49" spans="1:42" ht="13.8" x14ac:dyDescent="0.3">
      <c r="A49" s="47">
        <v>132</v>
      </c>
      <c r="B49" s="48" t="s">
        <v>158</v>
      </c>
      <c r="C49">
        <v>6070</v>
      </c>
      <c r="D49">
        <v>2012</v>
      </c>
      <c r="E49">
        <v>178.64</v>
      </c>
      <c r="F49">
        <v>26943</v>
      </c>
      <c r="G49">
        <v>11566460</v>
      </c>
      <c r="H49">
        <v>2532045</v>
      </c>
      <c r="I49">
        <v>4500</v>
      </c>
      <c r="J49">
        <v>919563</v>
      </c>
      <c r="K49">
        <v>807</v>
      </c>
      <c r="L49">
        <v>17997</v>
      </c>
      <c r="M49">
        <v>37307</v>
      </c>
      <c r="N49">
        <v>398856</v>
      </c>
      <c r="O49">
        <v>48140</v>
      </c>
      <c r="P49">
        <v>-16354</v>
      </c>
      <c r="Q49">
        <v>15542029</v>
      </c>
      <c r="R49">
        <v>14533672</v>
      </c>
      <c r="S49">
        <v>49287273</v>
      </c>
      <c r="T49" s="36">
        <v>45480778</v>
      </c>
      <c r="U49" s="26"/>
      <c r="V49">
        <v>75</v>
      </c>
      <c r="W49">
        <v>0</v>
      </c>
      <c r="X49">
        <v>0</v>
      </c>
      <c r="Y49" s="29">
        <f t="shared" si="0"/>
        <v>75</v>
      </c>
      <c r="Z49" s="32"/>
      <c r="AA49" s="41"/>
      <c r="AB49" s="38"/>
      <c r="AC49" s="39"/>
      <c r="AD49" s="39"/>
      <c r="AE49" s="39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</row>
    <row r="50" spans="1:42" ht="13.8" x14ac:dyDescent="0.3">
      <c r="A50" s="47">
        <v>134</v>
      </c>
      <c r="B50" s="48" t="s">
        <v>93</v>
      </c>
      <c r="C50">
        <v>6070</v>
      </c>
      <c r="D50">
        <v>2012</v>
      </c>
      <c r="E50">
        <v>56.43</v>
      </c>
      <c r="F50">
        <v>7704</v>
      </c>
      <c r="G50">
        <v>3669229</v>
      </c>
      <c r="H50">
        <v>819926</v>
      </c>
      <c r="I50">
        <v>250000</v>
      </c>
      <c r="J50">
        <v>207280</v>
      </c>
      <c r="K50">
        <v>1725</v>
      </c>
      <c r="L50">
        <v>116603</v>
      </c>
      <c r="M50">
        <v>2565</v>
      </c>
      <c r="N50">
        <v>271250</v>
      </c>
      <c r="O50">
        <v>7043</v>
      </c>
      <c r="P50">
        <v>0</v>
      </c>
      <c r="Q50">
        <v>5345621</v>
      </c>
      <c r="R50">
        <v>2926748</v>
      </c>
      <c r="S50">
        <v>8867957</v>
      </c>
      <c r="T50" s="36">
        <v>8574433</v>
      </c>
      <c r="U50" s="26"/>
      <c r="V50">
        <v>32</v>
      </c>
      <c r="W50">
        <v>1</v>
      </c>
      <c r="X50">
        <v>4</v>
      </c>
      <c r="Y50" s="29">
        <f t="shared" si="0"/>
        <v>37</v>
      </c>
      <c r="Z50" s="32"/>
      <c r="AA50" s="41"/>
      <c r="AB50" s="38"/>
      <c r="AC50" s="39"/>
      <c r="AD50" s="39"/>
      <c r="AE50" s="39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</row>
    <row r="51" spans="1:42" ht="13.8" x14ac:dyDescent="0.3">
      <c r="A51" s="47">
        <v>137</v>
      </c>
      <c r="B51" s="48" t="s">
        <v>95</v>
      </c>
      <c r="C51">
        <v>6070</v>
      </c>
      <c r="D51">
        <v>2012</v>
      </c>
      <c r="E51">
        <v>15.79</v>
      </c>
      <c r="F51">
        <v>1395</v>
      </c>
      <c r="G51">
        <v>1142487</v>
      </c>
      <c r="H51">
        <v>227506</v>
      </c>
      <c r="I51">
        <v>1306</v>
      </c>
      <c r="J51">
        <v>91075</v>
      </c>
      <c r="K51">
        <v>1129</v>
      </c>
      <c r="L51">
        <v>29761</v>
      </c>
      <c r="M51">
        <v>21069</v>
      </c>
      <c r="N51">
        <v>101316</v>
      </c>
      <c r="O51">
        <v>15075</v>
      </c>
      <c r="P51">
        <v>0</v>
      </c>
      <c r="Q51">
        <v>1630724</v>
      </c>
      <c r="R51">
        <v>779273</v>
      </c>
      <c r="S51">
        <v>1474919</v>
      </c>
      <c r="T51" s="36">
        <v>1486301</v>
      </c>
      <c r="U51" s="26"/>
      <c r="V51">
        <v>25</v>
      </c>
      <c r="W51">
        <v>0</v>
      </c>
      <c r="X51">
        <v>0</v>
      </c>
      <c r="Y51" s="29">
        <f t="shared" si="0"/>
        <v>25</v>
      </c>
      <c r="Z51" s="32"/>
      <c r="AA51" s="41"/>
      <c r="AB51" s="38"/>
      <c r="AC51" s="39"/>
      <c r="AD51" s="39"/>
      <c r="AE51" s="39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ht="13.8" x14ac:dyDescent="0.3">
      <c r="A52" s="47">
        <v>138</v>
      </c>
      <c r="B52" s="48" t="s">
        <v>137</v>
      </c>
      <c r="C52">
        <v>6070</v>
      </c>
      <c r="D52">
        <v>2012</v>
      </c>
      <c r="E52">
        <v>94.33</v>
      </c>
      <c r="F52">
        <v>16970</v>
      </c>
      <c r="G52">
        <v>6051710</v>
      </c>
      <c r="H52">
        <v>1252818</v>
      </c>
      <c r="I52">
        <v>0</v>
      </c>
      <c r="J52">
        <v>470444</v>
      </c>
      <c r="K52">
        <v>0</v>
      </c>
      <c r="L52">
        <v>770895</v>
      </c>
      <c r="M52">
        <v>32309</v>
      </c>
      <c r="N52">
        <v>564552</v>
      </c>
      <c r="O52">
        <v>4204</v>
      </c>
      <c r="P52">
        <v>0</v>
      </c>
      <c r="Q52">
        <v>9146932</v>
      </c>
      <c r="R52">
        <v>6642089</v>
      </c>
      <c r="S52">
        <v>25479559</v>
      </c>
      <c r="T52" s="36">
        <v>23643657</v>
      </c>
      <c r="U52" s="26"/>
      <c r="V52">
        <v>60</v>
      </c>
      <c r="W52">
        <v>0</v>
      </c>
      <c r="X52">
        <v>24</v>
      </c>
      <c r="Y52" s="29">
        <f t="shared" si="0"/>
        <v>84</v>
      </c>
      <c r="Z52" s="32"/>
      <c r="AA52" s="41"/>
      <c r="AB52" s="38"/>
      <c r="AC52" s="39"/>
      <c r="AD52" s="39"/>
      <c r="AE52" s="39"/>
    </row>
    <row r="53" spans="1:42" ht="13.8" x14ac:dyDescent="0.3">
      <c r="A53" s="47">
        <v>139</v>
      </c>
      <c r="B53" s="48" t="s">
        <v>127</v>
      </c>
      <c r="C53">
        <v>6070</v>
      </c>
      <c r="D53">
        <v>2012</v>
      </c>
      <c r="E53">
        <v>145.13</v>
      </c>
      <c r="F53">
        <v>25053</v>
      </c>
      <c r="G53">
        <v>8858601</v>
      </c>
      <c r="H53">
        <v>2167706</v>
      </c>
      <c r="I53">
        <v>8610</v>
      </c>
      <c r="J53">
        <v>523357</v>
      </c>
      <c r="K53">
        <v>0</v>
      </c>
      <c r="L53">
        <v>99304</v>
      </c>
      <c r="M53">
        <v>-554</v>
      </c>
      <c r="N53">
        <v>606740</v>
      </c>
      <c r="O53">
        <v>22523</v>
      </c>
      <c r="P53">
        <v>0</v>
      </c>
      <c r="Q53">
        <v>12286287</v>
      </c>
      <c r="R53">
        <v>7625927</v>
      </c>
      <c r="S53">
        <v>16585716</v>
      </c>
      <c r="T53" s="36">
        <v>15392866</v>
      </c>
      <c r="U53" s="26"/>
      <c r="V53" s="23">
        <v>111</v>
      </c>
      <c r="W53" s="23">
        <v>8</v>
      </c>
      <c r="X53" s="23">
        <v>18</v>
      </c>
      <c r="Y53" s="29">
        <f t="shared" si="0"/>
        <v>137</v>
      </c>
      <c r="Z53" s="32"/>
      <c r="AA53" s="41"/>
      <c r="AB53" s="38"/>
      <c r="AC53" s="39"/>
      <c r="AD53" s="39"/>
      <c r="AE53" s="39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</row>
    <row r="54" spans="1:42" ht="13.8" x14ac:dyDescent="0.3">
      <c r="A54" s="47">
        <v>140</v>
      </c>
      <c r="B54" s="48" t="s">
        <v>159</v>
      </c>
      <c r="C54">
        <v>6070</v>
      </c>
      <c r="D54">
        <v>2012</v>
      </c>
      <c r="E54">
        <v>23.1</v>
      </c>
      <c r="F54">
        <v>3005</v>
      </c>
      <c r="G54">
        <v>1400243</v>
      </c>
      <c r="H54">
        <v>343703</v>
      </c>
      <c r="I54">
        <v>0</v>
      </c>
      <c r="J54">
        <v>84061</v>
      </c>
      <c r="K54">
        <v>0</v>
      </c>
      <c r="L54">
        <v>102827</v>
      </c>
      <c r="M54">
        <v>12575</v>
      </c>
      <c r="N54">
        <v>180007</v>
      </c>
      <c r="O54">
        <v>5401</v>
      </c>
      <c r="P54">
        <v>3024</v>
      </c>
      <c r="Q54">
        <v>2125793</v>
      </c>
      <c r="R54">
        <v>1858363</v>
      </c>
      <c r="S54">
        <v>3347826</v>
      </c>
      <c r="T54" s="36">
        <v>3347826</v>
      </c>
      <c r="U54" s="26"/>
      <c r="V54">
        <v>12</v>
      </c>
      <c r="W54">
        <v>0</v>
      </c>
      <c r="X54">
        <v>6</v>
      </c>
      <c r="Y54" s="29">
        <f t="shared" si="0"/>
        <v>18</v>
      </c>
      <c r="Z54" s="32"/>
      <c r="AA54" s="41"/>
      <c r="AB54" s="38"/>
      <c r="AC54" s="39"/>
      <c r="AD54" s="39"/>
      <c r="AE54" s="39"/>
    </row>
    <row r="55" spans="1:42" ht="13.8" x14ac:dyDescent="0.3">
      <c r="A55" s="47">
        <v>141</v>
      </c>
      <c r="B55" s="48" t="s">
        <v>87</v>
      </c>
      <c r="C55">
        <v>6070</v>
      </c>
      <c r="D55">
        <v>2012</v>
      </c>
      <c r="E55">
        <v>13.34</v>
      </c>
      <c r="F55">
        <v>292</v>
      </c>
      <c r="G55">
        <v>630056</v>
      </c>
      <c r="H55">
        <v>123887</v>
      </c>
      <c r="I55">
        <v>0</v>
      </c>
      <c r="J55">
        <v>14379</v>
      </c>
      <c r="K55">
        <v>4131</v>
      </c>
      <c r="L55">
        <v>36667</v>
      </c>
      <c r="M55">
        <v>171</v>
      </c>
      <c r="N55">
        <v>82636</v>
      </c>
      <c r="O55">
        <v>7974</v>
      </c>
      <c r="P55">
        <v>0</v>
      </c>
      <c r="Q55">
        <v>899901</v>
      </c>
      <c r="R55">
        <v>421892</v>
      </c>
      <c r="S55">
        <v>427454</v>
      </c>
      <c r="T55" s="36">
        <v>328674</v>
      </c>
      <c r="U55" s="26"/>
      <c r="V55">
        <v>12</v>
      </c>
      <c r="W55">
        <v>1</v>
      </c>
      <c r="X55">
        <v>0</v>
      </c>
      <c r="Y55" s="29">
        <f t="shared" si="0"/>
        <v>13</v>
      </c>
      <c r="Z55" s="32"/>
      <c r="AA55" s="41"/>
      <c r="AB55" s="38"/>
      <c r="AC55" s="39"/>
      <c r="AD55" s="39"/>
      <c r="AE55" s="39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1:42" ht="13.8" x14ac:dyDescent="0.3">
      <c r="A56" s="47">
        <v>142</v>
      </c>
      <c r="B56" s="48" t="s">
        <v>117</v>
      </c>
      <c r="C56">
        <v>6070</v>
      </c>
      <c r="D56">
        <v>2012</v>
      </c>
      <c r="E56">
        <v>486.89</v>
      </c>
      <c r="F56">
        <v>55948</v>
      </c>
      <c r="G56">
        <v>27849372</v>
      </c>
      <c r="H56">
        <v>7349535</v>
      </c>
      <c r="I56">
        <v>7638</v>
      </c>
      <c r="J56">
        <v>2038963</v>
      </c>
      <c r="K56">
        <v>0</v>
      </c>
      <c r="L56">
        <v>1903531</v>
      </c>
      <c r="M56">
        <v>223351</v>
      </c>
      <c r="N56">
        <v>1330538</v>
      </c>
      <c r="O56">
        <v>20957</v>
      </c>
      <c r="P56">
        <v>186475</v>
      </c>
      <c r="Q56">
        <v>40537410</v>
      </c>
      <c r="R56">
        <v>21570001</v>
      </c>
      <c r="S56">
        <v>82772513</v>
      </c>
      <c r="T56" s="36">
        <v>81129561</v>
      </c>
      <c r="U56" s="26"/>
      <c r="V56">
        <v>190</v>
      </c>
      <c r="W56">
        <v>0</v>
      </c>
      <c r="X56">
        <v>20</v>
      </c>
      <c r="Y56" s="29">
        <f t="shared" si="0"/>
        <v>210</v>
      </c>
      <c r="Z56" s="32"/>
      <c r="AA56" s="41"/>
      <c r="AB56" s="38"/>
      <c r="AC56" s="39"/>
      <c r="AD56" s="39"/>
      <c r="AE56" s="39"/>
    </row>
    <row r="57" spans="1:42" ht="13.8" x14ac:dyDescent="0.3">
      <c r="A57" s="47">
        <v>145</v>
      </c>
      <c r="B57" s="48" t="s">
        <v>160</v>
      </c>
      <c r="C57">
        <v>6070</v>
      </c>
      <c r="D57">
        <v>2012</v>
      </c>
      <c r="E57">
        <v>255.93</v>
      </c>
      <c r="F57">
        <v>38618</v>
      </c>
      <c r="G57">
        <v>16296390</v>
      </c>
      <c r="H57">
        <v>4325125</v>
      </c>
      <c r="I57">
        <v>1200</v>
      </c>
      <c r="J57">
        <v>1485522</v>
      </c>
      <c r="K57">
        <v>0</v>
      </c>
      <c r="L57">
        <v>194417</v>
      </c>
      <c r="M57">
        <v>99042</v>
      </c>
      <c r="N57">
        <v>1161264</v>
      </c>
      <c r="O57">
        <v>27555</v>
      </c>
      <c r="P57">
        <v>23269</v>
      </c>
      <c r="Q57">
        <v>23567246</v>
      </c>
      <c r="R57">
        <v>18436111</v>
      </c>
      <c r="S57">
        <v>63016828</v>
      </c>
      <c r="T57" s="36">
        <v>57682262</v>
      </c>
      <c r="U57" s="26"/>
      <c r="V57">
        <v>159</v>
      </c>
      <c r="W57">
        <v>14</v>
      </c>
      <c r="X57">
        <v>24</v>
      </c>
      <c r="Y57" s="29">
        <f t="shared" si="0"/>
        <v>197</v>
      </c>
      <c r="Z57" s="32"/>
      <c r="AA57" s="41"/>
      <c r="AB57" s="38"/>
      <c r="AC57" s="39"/>
      <c r="AD57" s="39"/>
      <c r="AE57" s="39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</row>
    <row r="58" spans="1:42" ht="13.8" x14ac:dyDescent="0.3">
      <c r="A58" s="47">
        <v>147</v>
      </c>
      <c r="B58" s="48" t="s">
        <v>119</v>
      </c>
      <c r="C58">
        <v>6070</v>
      </c>
      <c r="D58">
        <v>2012</v>
      </c>
      <c r="E58">
        <v>33.590000000000003</v>
      </c>
      <c r="F58">
        <v>4055</v>
      </c>
      <c r="G58">
        <v>1807165</v>
      </c>
      <c r="H58">
        <v>409027</v>
      </c>
      <c r="I58">
        <v>0</v>
      </c>
      <c r="J58">
        <v>84497</v>
      </c>
      <c r="K58">
        <v>0</v>
      </c>
      <c r="L58">
        <v>614133</v>
      </c>
      <c r="M58">
        <v>130787</v>
      </c>
      <c r="N58">
        <v>36512</v>
      </c>
      <c r="O58">
        <v>4667</v>
      </c>
      <c r="P58">
        <v>0</v>
      </c>
      <c r="Q58">
        <v>3086788</v>
      </c>
      <c r="R58">
        <v>1663809</v>
      </c>
      <c r="S58">
        <v>3451745</v>
      </c>
      <c r="T58" s="36">
        <v>3314813</v>
      </c>
      <c r="U58" s="26"/>
      <c r="V58">
        <v>23</v>
      </c>
      <c r="W58">
        <v>0</v>
      </c>
      <c r="X58">
        <v>0</v>
      </c>
      <c r="Y58" s="29">
        <f t="shared" si="0"/>
        <v>23</v>
      </c>
      <c r="Z58" s="32"/>
      <c r="AA58" s="41"/>
      <c r="AB58" s="38"/>
      <c r="AC58" s="39"/>
      <c r="AD58" s="39"/>
      <c r="AE58" s="39"/>
    </row>
    <row r="59" spans="1:42" ht="13.8" x14ac:dyDescent="0.3">
      <c r="A59" s="47">
        <v>148</v>
      </c>
      <c r="B59" s="48" t="s">
        <v>161</v>
      </c>
      <c r="C59">
        <v>6070</v>
      </c>
      <c r="D59">
        <v>2012</v>
      </c>
      <c r="E59">
        <v>49.8</v>
      </c>
      <c r="F59">
        <v>10471</v>
      </c>
      <c r="G59">
        <v>2857727</v>
      </c>
      <c r="H59">
        <v>462356</v>
      </c>
      <c r="I59">
        <v>316185</v>
      </c>
      <c r="J59">
        <v>401797</v>
      </c>
      <c r="K59">
        <v>0</v>
      </c>
      <c r="L59">
        <v>21443</v>
      </c>
      <c r="M59">
        <v>119349</v>
      </c>
      <c r="N59">
        <v>74988</v>
      </c>
      <c r="O59">
        <v>5534</v>
      </c>
      <c r="P59">
        <v>0</v>
      </c>
      <c r="Q59">
        <v>4259379</v>
      </c>
      <c r="R59">
        <v>3845746</v>
      </c>
      <c r="S59">
        <v>14925453</v>
      </c>
      <c r="T59" s="36">
        <v>14925453</v>
      </c>
      <c r="U59" s="26"/>
      <c r="V59">
        <v>70</v>
      </c>
      <c r="W59">
        <v>0</v>
      </c>
      <c r="X59">
        <v>0</v>
      </c>
      <c r="Y59" s="29">
        <f t="shared" si="0"/>
        <v>70</v>
      </c>
      <c r="Z59" s="32"/>
      <c r="AA59" s="41"/>
      <c r="AB59" s="3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1:42" ht="13.8" x14ac:dyDescent="0.3">
      <c r="A60" s="47">
        <v>150</v>
      </c>
      <c r="B60" s="48" t="s">
        <v>162</v>
      </c>
      <c r="C60">
        <v>6070</v>
      </c>
      <c r="D60">
        <v>2012</v>
      </c>
      <c r="E60">
        <v>10.77</v>
      </c>
      <c r="F60">
        <v>914</v>
      </c>
      <c r="G60">
        <v>1202891</v>
      </c>
      <c r="H60">
        <v>306878</v>
      </c>
      <c r="I60">
        <v>539361</v>
      </c>
      <c r="J60">
        <v>111007</v>
      </c>
      <c r="K60">
        <v>0</v>
      </c>
      <c r="L60">
        <v>113313</v>
      </c>
      <c r="M60">
        <v>4091</v>
      </c>
      <c r="N60">
        <v>132031</v>
      </c>
      <c r="O60">
        <v>15979</v>
      </c>
      <c r="P60">
        <v>0</v>
      </c>
      <c r="Q60">
        <v>2425551</v>
      </c>
      <c r="R60">
        <v>1144186</v>
      </c>
      <c r="S60">
        <v>1604347</v>
      </c>
      <c r="T60" s="36">
        <v>1059631</v>
      </c>
      <c r="U60" s="26"/>
      <c r="V60">
        <v>25</v>
      </c>
      <c r="W60">
        <v>0</v>
      </c>
      <c r="X60">
        <v>0</v>
      </c>
      <c r="Y60" s="29">
        <f t="shared" si="0"/>
        <v>25</v>
      </c>
      <c r="Z60" s="32"/>
      <c r="AA60" s="41"/>
      <c r="AB60" s="38"/>
      <c r="AC60" s="39"/>
      <c r="AD60" s="39"/>
      <c r="AE60" s="39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1:42" ht="13.8" x14ac:dyDescent="0.3">
      <c r="A61" s="47">
        <v>152</v>
      </c>
      <c r="B61" s="48" t="s">
        <v>97</v>
      </c>
      <c r="C61">
        <v>6070</v>
      </c>
      <c r="D61">
        <v>2012</v>
      </c>
      <c r="E61">
        <v>53.67</v>
      </c>
      <c r="F61">
        <v>4160</v>
      </c>
      <c r="G61">
        <v>4163579</v>
      </c>
      <c r="H61">
        <v>1226513</v>
      </c>
      <c r="I61">
        <v>14357</v>
      </c>
      <c r="J61">
        <v>147854</v>
      </c>
      <c r="K61">
        <v>0</v>
      </c>
      <c r="L61">
        <v>2853</v>
      </c>
      <c r="M61">
        <v>9160</v>
      </c>
      <c r="N61">
        <v>315856</v>
      </c>
      <c r="O61">
        <v>6661</v>
      </c>
      <c r="P61">
        <v>177994</v>
      </c>
      <c r="Q61">
        <v>5708839</v>
      </c>
      <c r="R61">
        <v>6145375</v>
      </c>
      <c r="S61">
        <v>10429079</v>
      </c>
      <c r="T61" s="36">
        <v>9237974</v>
      </c>
      <c r="U61" s="26"/>
      <c r="V61">
        <v>16</v>
      </c>
      <c r="W61">
        <v>0</v>
      </c>
      <c r="X61">
        <v>2</v>
      </c>
      <c r="Y61" s="29">
        <f t="shared" si="0"/>
        <v>18</v>
      </c>
      <c r="Z61" s="32"/>
      <c r="AA61" s="41"/>
      <c r="AB61" s="38"/>
      <c r="AC61" s="39"/>
      <c r="AD61" s="39"/>
      <c r="AE61" s="39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</row>
    <row r="62" spans="1:42" ht="13.8" x14ac:dyDescent="0.3">
      <c r="A62" s="47">
        <v>153</v>
      </c>
      <c r="B62" s="48" t="s">
        <v>111</v>
      </c>
      <c r="C62">
        <v>6070</v>
      </c>
      <c r="D62">
        <v>2012</v>
      </c>
      <c r="E62" s="23">
        <v>34.549999999999997</v>
      </c>
      <c r="F62" s="23">
        <v>3120</v>
      </c>
      <c r="G62" s="23">
        <v>1887930</v>
      </c>
      <c r="H62" s="23">
        <v>451563</v>
      </c>
      <c r="I62" s="23">
        <v>0</v>
      </c>
      <c r="J62" s="23">
        <v>290378</v>
      </c>
      <c r="K62" s="23">
        <v>0</v>
      </c>
      <c r="L62" s="23">
        <v>283319</v>
      </c>
      <c r="M62" s="23">
        <v>31325</v>
      </c>
      <c r="N62" s="23">
        <v>91354</v>
      </c>
      <c r="O62" s="23">
        <v>30246</v>
      </c>
      <c r="P62" s="23">
        <v>0</v>
      </c>
      <c r="Q62" s="23">
        <v>3066115</v>
      </c>
      <c r="R62" s="23">
        <v>1869505</v>
      </c>
      <c r="S62" s="23">
        <v>3263051</v>
      </c>
      <c r="T62" s="23">
        <v>2753769</v>
      </c>
      <c r="V62" s="23">
        <v>25</v>
      </c>
      <c r="W62" s="23">
        <v>0</v>
      </c>
      <c r="X62" s="23">
        <v>0</v>
      </c>
      <c r="Y62" s="29">
        <f t="shared" si="0"/>
        <v>25</v>
      </c>
      <c r="Z62" s="32"/>
      <c r="AA62" s="41"/>
    </row>
    <row r="63" spans="1:42" ht="13.8" x14ac:dyDescent="0.3">
      <c r="A63" s="47">
        <v>155</v>
      </c>
      <c r="B63" s="48" t="s">
        <v>163</v>
      </c>
      <c r="C63">
        <v>6070</v>
      </c>
      <c r="D63">
        <v>2012</v>
      </c>
      <c r="E63">
        <v>405.12</v>
      </c>
      <c r="F63">
        <v>50626</v>
      </c>
      <c r="G63">
        <v>30168020</v>
      </c>
      <c r="H63">
        <v>6999170</v>
      </c>
      <c r="I63">
        <v>105500</v>
      </c>
      <c r="J63">
        <v>2428232</v>
      </c>
      <c r="K63">
        <v>0</v>
      </c>
      <c r="L63">
        <v>1453710</v>
      </c>
      <c r="M63">
        <v>463635</v>
      </c>
      <c r="N63">
        <v>1992421</v>
      </c>
      <c r="O63">
        <v>133670</v>
      </c>
      <c r="P63">
        <v>0</v>
      </c>
      <c r="Q63">
        <v>43744358</v>
      </c>
      <c r="R63">
        <v>30884540</v>
      </c>
      <c r="S63">
        <v>109609168</v>
      </c>
      <c r="T63" s="36">
        <v>106100157</v>
      </c>
      <c r="U63" s="26"/>
      <c r="V63">
        <v>195</v>
      </c>
      <c r="W63">
        <v>23</v>
      </c>
      <c r="X63">
        <v>36</v>
      </c>
      <c r="Y63" s="29">
        <f t="shared" si="0"/>
        <v>254</v>
      </c>
      <c r="Z63" s="32"/>
      <c r="AA63" s="41"/>
      <c r="AB63" s="38"/>
      <c r="AC63" s="39"/>
      <c r="AD63" s="39"/>
      <c r="AE63" s="39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</row>
    <row r="64" spans="1:42" ht="13.8" x14ac:dyDescent="0.3">
      <c r="A64" s="47">
        <v>156</v>
      </c>
      <c r="B64" s="48" t="s">
        <v>110</v>
      </c>
      <c r="C64">
        <v>6070</v>
      </c>
      <c r="D64">
        <v>2012</v>
      </c>
      <c r="E64" s="23">
        <v>41.07</v>
      </c>
      <c r="F64" s="23">
        <v>4875</v>
      </c>
      <c r="G64" s="23">
        <v>2825118</v>
      </c>
      <c r="H64" s="23">
        <v>609912</v>
      </c>
      <c r="I64" s="23">
        <v>0</v>
      </c>
      <c r="J64" s="23">
        <v>181004</v>
      </c>
      <c r="K64" s="23">
        <v>4082</v>
      </c>
      <c r="L64" s="23">
        <v>48394</v>
      </c>
      <c r="M64" s="23">
        <v>1875</v>
      </c>
      <c r="N64" s="23">
        <v>268532</v>
      </c>
      <c r="O64" s="23">
        <v>6435</v>
      </c>
      <c r="P64" s="23">
        <v>0</v>
      </c>
      <c r="Q64" s="23">
        <v>3945352</v>
      </c>
      <c r="R64" s="23">
        <v>3129628</v>
      </c>
      <c r="S64" s="23">
        <v>8744534</v>
      </c>
      <c r="T64" s="23">
        <v>7708600</v>
      </c>
      <c r="V64" s="23">
        <v>18</v>
      </c>
      <c r="W64" s="23">
        <v>0</v>
      </c>
      <c r="X64" s="23">
        <v>4</v>
      </c>
      <c r="Y64" s="29">
        <f t="shared" si="0"/>
        <v>22</v>
      </c>
      <c r="Z64" s="32"/>
      <c r="AA64" s="41"/>
    </row>
    <row r="65" spans="1:42" ht="13.8" x14ac:dyDescent="0.3">
      <c r="A65" s="47">
        <v>157</v>
      </c>
      <c r="B65" s="48" t="s">
        <v>164</v>
      </c>
      <c r="C65">
        <v>6070</v>
      </c>
      <c r="D65">
        <v>2012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29">
        <v>0</v>
      </c>
      <c r="U65" s="26"/>
      <c r="V65">
        <v>0</v>
      </c>
      <c r="W65">
        <v>0</v>
      </c>
      <c r="X65">
        <v>0</v>
      </c>
      <c r="Y65" s="29">
        <f t="shared" si="0"/>
        <v>0</v>
      </c>
      <c r="Z65" s="32"/>
      <c r="AA65" s="41"/>
      <c r="AB65" s="38"/>
      <c r="AC65" s="39"/>
      <c r="AD65" s="39"/>
      <c r="AE65" s="39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1:42" ht="13.8" x14ac:dyDescent="0.3">
      <c r="A66" s="47">
        <v>158</v>
      </c>
      <c r="B66" s="48" t="s">
        <v>83</v>
      </c>
      <c r="C66">
        <v>6070</v>
      </c>
      <c r="D66">
        <v>2012</v>
      </c>
      <c r="E66">
        <v>4.08</v>
      </c>
      <c r="F66">
        <v>249</v>
      </c>
      <c r="G66">
        <v>203998</v>
      </c>
      <c r="H66">
        <v>46254</v>
      </c>
      <c r="I66">
        <v>0</v>
      </c>
      <c r="J66">
        <v>9841</v>
      </c>
      <c r="K66">
        <v>0</v>
      </c>
      <c r="L66">
        <v>21552</v>
      </c>
      <c r="M66">
        <v>0</v>
      </c>
      <c r="N66">
        <v>34305</v>
      </c>
      <c r="O66">
        <v>4079</v>
      </c>
      <c r="P66">
        <v>0</v>
      </c>
      <c r="Q66">
        <v>320029</v>
      </c>
      <c r="R66">
        <v>283983</v>
      </c>
      <c r="S66">
        <v>480964</v>
      </c>
      <c r="T66" s="36">
        <v>346515</v>
      </c>
      <c r="U66" s="26"/>
      <c r="V66">
        <v>2</v>
      </c>
      <c r="W66">
        <v>0</v>
      </c>
      <c r="X66">
        <v>0</v>
      </c>
      <c r="Y66" s="29">
        <f t="shared" si="0"/>
        <v>2</v>
      </c>
      <c r="Z66" s="32"/>
      <c r="AA66" s="41"/>
      <c r="AB66" s="38"/>
      <c r="AC66" s="39"/>
      <c r="AD66" s="39"/>
      <c r="AE66" s="39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1:42" ht="13.8" x14ac:dyDescent="0.3">
      <c r="A67" s="47">
        <v>159</v>
      </c>
      <c r="B67" s="48" t="s">
        <v>165</v>
      </c>
      <c r="C67">
        <v>6070</v>
      </c>
      <c r="D67">
        <v>2012</v>
      </c>
      <c r="E67">
        <v>213</v>
      </c>
      <c r="F67">
        <v>36778</v>
      </c>
      <c r="G67">
        <v>15822099</v>
      </c>
      <c r="H67">
        <v>5977668</v>
      </c>
      <c r="I67">
        <v>23641</v>
      </c>
      <c r="J67">
        <v>965391</v>
      </c>
      <c r="K67">
        <v>3195</v>
      </c>
      <c r="L67">
        <v>1055555</v>
      </c>
      <c r="M67">
        <v>5967</v>
      </c>
      <c r="N67">
        <v>1326520</v>
      </c>
      <c r="O67">
        <v>240103</v>
      </c>
      <c r="P67">
        <v>3165</v>
      </c>
      <c r="Q67">
        <v>25416974</v>
      </c>
      <c r="R67">
        <v>15518879</v>
      </c>
      <c r="S67">
        <v>82960280</v>
      </c>
      <c r="T67" s="36">
        <v>78866477</v>
      </c>
      <c r="U67" s="26"/>
      <c r="V67">
        <v>102</v>
      </c>
      <c r="W67">
        <v>9</v>
      </c>
      <c r="X67">
        <v>19</v>
      </c>
      <c r="Y67" s="29">
        <f t="shared" si="0"/>
        <v>130</v>
      </c>
      <c r="Z67" s="32"/>
      <c r="AA67" s="41"/>
      <c r="AB67" s="3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1:42" ht="13.8" x14ac:dyDescent="0.3">
      <c r="A68" s="47">
        <v>161</v>
      </c>
      <c r="B68" s="48" t="s">
        <v>135</v>
      </c>
      <c r="C68">
        <v>6070</v>
      </c>
      <c r="D68">
        <v>2012</v>
      </c>
      <c r="E68">
        <v>131.81</v>
      </c>
      <c r="F68">
        <v>21946</v>
      </c>
      <c r="G68">
        <v>7765903</v>
      </c>
      <c r="H68">
        <v>1673423</v>
      </c>
      <c r="I68">
        <v>3679353</v>
      </c>
      <c r="J68">
        <v>704986</v>
      </c>
      <c r="K68">
        <v>0</v>
      </c>
      <c r="L68">
        <v>309050</v>
      </c>
      <c r="M68">
        <v>38449</v>
      </c>
      <c r="N68">
        <v>595012</v>
      </c>
      <c r="O68">
        <v>68906</v>
      </c>
      <c r="P68">
        <v>0</v>
      </c>
      <c r="Q68">
        <v>14835082</v>
      </c>
      <c r="R68">
        <v>9406270</v>
      </c>
      <c r="S68">
        <v>26845023</v>
      </c>
      <c r="T68" s="36">
        <v>24982794</v>
      </c>
      <c r="U68" s="26"/>
      <c r="V68">
        <v>143</v>
      </c>
      <c r="W68">
        <v>20</v>
      </c>
      <c r="X68">
        <v>29</v>
      </c>
      <c r="Y68" s="29">
        <f t="shared" si="0"/>
        <v>192</v>
      </c>
      <c r="Z68" s="32"/>
      <c r="AA68" s="41"/>
      <c r="AB68" s="38"/>
      <c r="AC68" s="39"/>
      <c r="AD68" s="39"/>
      <c r="AE68" s="39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</row>
    <row r="69" spans="1:42" ht="13.8" x14ac:dyDescent="0.3">
      <c r="A69" s="47">
        <v>162</v>
      </c>
      <c r="B69" s="48" t="s">
        <v>130</v>
      </c>
      <c r="C69">
        <v>6070</v>
      </c>
      <c r="D69">
        <v>2012</v>
      </c>
      <c r="E69">
        <v>643</v>
      </c>
      <c r="F69">
        <v>95339</v>
      </c>
      <c r="G69">
        <v>40106319</v>
      </c>
      <c r="H69">
        <v>11203261</v>
      </c>
      <c r="I69">
        <v>74650</v>
      </c>
      <c r="J69">
        <v>1835815</v>
      </c>
      <c r="K69">
        <v>46246</v>
      </c>
      <c r="L69">
        <v>48197</v>
      </c>
      <c r="M69">
        <v>26688</v>
      </c>
      <c r="N69">
        <v>2111524</v>
      </c>
      <c r="O69">
        <v>104665</v>
      </c>
      <c r="P69">
        <v>0</v>
      </c>
      <c r="Q69">
        <v>55557365</v>
      </c>
      <c r="R69">
        <v>20971603</v>
      </c>
      <c r="S69">
        <v>117006603</v>
      </c>
      <c r="T69" s="36">
        <v>109948659</v>
      </c>
      <c r="U69" s="26"/>
      <c r="V69">
        <v>75</v>
      </c>
      <c r="W69">
        <v>75</v>
      </c>
      <c r="X69">
        <v>33</v>
      </c>
      <c r="Y69" s="29">
        <f t="shared" ref="Y69:Y101" si="1">SUM(V69:X69)</f>
        <v>183</v>
      </c>
      <c r="Z69" s="32"/>
      <c r="AA69" s="41"/>
      <c r="AB69" s="38"/>
      <c r="AC69" s="39"/>
      <c r="AD69" s="39"/>
      <c r="AE69" s="39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1:42" ht="13.8" x14ac:dyDescent="0.3">
      <c r="A70" s="47">
        <v>164</v>
      </c>
      <c r="B70" s="48" t="s">
        <v>166</v>
      </c>
      <c r="C70">
        <v>6070</v>
      </c>
      <c r="D70">
        <v>2012</v>
      </c>
      <c r="E70">
        <v>222.84</v>
      </c>
      <c r="F70">
        <v>26941</v>
      </c>
      <c r="G70">
        <v>14819713</v>
      </c>
      <c r="H70">
        <v>3270073</v>
      </c>
      <c r="I70">
        <v>250</v>
      </c>
      <c r="J70">
        <v>1034830</v>
      </c>
      <c r="K70">
        <v>9721</v>
      </c>
      <c r="L70">
        <v>334390</v>
      </c>
      <c r="M70">
        <v>0</v>
      </c>
      <c r="N70">
        <v>1307363</v>
      </c>
      <c r="O70">
        <v>24840</v>
      </c>
      <c r="P70">
        <v>2984</v>
      </c>
      <c r="Q70">
        <v>20798196</v>
      </c>
      <c r="R70">
        <v>16974755</v>
      </c>
      <c r="S70">
        <v>32993544</v>
      </c>
      <c r="T70" s="36">
        <v>32413867</v>
      </c>
      <c r="U70" s="26"/>
      <c r="V70">
        <v>167</v>
      </c>
      <c r="W70">
        <v>9</v>
      </c>
      <c r="X70">
        <v>36</v>
      </c>
      <c r="Y70" s="29">
        <f t="shared" si="1"/>
        <v>212</v>
      </c>
      <c r="Z70" s="32"/>
      <c r="AA70" s="41"/>
      <c r="AB70" s="38"/>
      <c r="AC70" s="39"/>
      <c r="AD70" s="39"/>
      <c r="AE70" s="39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</row>
    <row r="71" spans="1:42" ht="13.8" x14ac:dyDescent="0.3">
      <c r="A71" s="47">
        <v>165</v>
      </c>
      <c r="B71" s="48" t="s">
        <v>94</v>
      </c>
      <c r="C71">
        <v>6070</v>
      </c>
      <c r="D71">
        <v>2012</v>
      </c>
      <c r="E71">
        <v>15.03</v>
      </c>
      <c r="F71">
        <v>918</v>
      </c>
      <c r="G71">
        <v>826759</v>
      </c>
      <c r="H71">
        <v>192725</v>
      </c>
      <c r="I71">
        <v>154727</v>
      </c>
      <c r="J71">
        <v>20922</v>
      </c>
      <c r="K71">
        <v>560</v>
      </c>
      <c r="L71">
        <v>4274</v>
      </c>
      <c r="M71">
        <v>8544</v>
      </c>
      <c r="N71">
        <v>142012</v>
      </c>
      <c r="O71">
        <v>51125</v>
      </c>
      <c r="P71">
        <v>0</v>
      </c>
      <c r="Q71">
        <v>1401648</v>
      </c>
      <c r="R71">
        <v>1094888</v>
      </c>
      <c r="S71">
        <v>1312648</v>
      </c>
      <c r="T71" s="36">
        <v>1161080</v>
      </c>
      <c r="U71" s="26"/>
      <c r="V71">
        <v>11</v>
      </c>
      <c r="W71">
        <v>0</v>
      </c>
      <c r="X71">
        <v>0</v>
      </c>
      <c r="Y71" s="29">
        <f t="shared" si="1"/>
        <v>11</v>
      </c>
      <c r="Z71" s="32"/>
      <c r="AA71" s="41"/>
      <c r="AB71" s="42"/>
      <c r="AC71" s="39"/>
      <c r="AD71" s="39"/>
      <c r="AE71" s="39"/>
    </row>
    <row r="72" spans="1:42" ht="13.8" x14ac:dyDescent="0.3">
      <c r="A72" s="47">
        <v>167</v>
      </c>
      <c r="B72" s="48" t="s">
        <v>88</v>
      </c>
      <c r="C72">
        <v>6070</v>
      </c>
      <c r="D72">
        <v>2012</v>
      </c>
      <c r="E72">
        <v>15.23</v>
      </c>
      <c r="F72">
        <v>389</v>
      </c>
      <c r="G72">
        <v>660168</v>
      </c>
      <c r="H72">
        <v>157351</v>
      </c>
      <c r="I72">
        <v>0</v>
      </c>
      <c r="J72">
        <v>64756</v>
      </c>
      <c r="K72">
        <v>0</v>
      </c>
      <c r="L72">
        <v>32091</v>
      </c>
      <c r="M72">
        <v>185</v>
      </c>
      <c r="N72">
        <v>30250</v>
      </c>
      <c r="O72">
        <v>530</v>
      </c>
      <c r="P72">
        <v>0</v>
      </c>
      <c r="Q72">
        <v>945331</v>
      </c>
      <c r="R72">
        <v>574245</v>
      </c>
      <c r="S72">
        <v>352366</v>
      </c>
      <c r="T72" s="36">
        <v>352366</v>
      </c>
      <c r="U72" s="26"/>
      <c r="V72"/>
      <c r="W72"/>
      <c r="X72"/>
      <c r="Y72" s="29">
        <f t="shared" si="1"/>
        <v>0</v>
      </c>
      <c r="Z72" s="32"/>
      <c r="AA72" s="41"/>
      <c r="AB72" s="38"/>
      <c r="AC72" s="39"/>
      <c r="AD72" s="39"/>
      <c r="AE72" s="39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</row>
    <row r="73" spans="1:42" ht="13.8" x14ac:dyDescent="0.3">
      <c r="A73" s="47">
        <v>168</v>
      </c>
      <c r="B73" s="48" t="s">
        <v>85</v>
      </c>
      <c r="C73">
        <v>6070</v>
      </c>
      <c r="D73">
        <v>2012</v>
      </c>
      <c r="E73">
        <v>114.98</v>
      </c>
      <c r="F73">
        <v>20732</v>
      </c>
      <c r="G73">
        <v>7597363</v>
      </c>
      <c r="H73">
        <v>1835261</v>
      </c>
      <c r="I73">
        <v>30460</v>
      </c>
      <c r="J73">
        <v>369305</v>
      </c>
      <c r="K73">
        <v>0</v>
      </c>
      <c r="L73">
        <v>9290</v>
      </c>
      <c r="M73">
        <v>17924</v>
      </c>
      <c r="N73">
        <v>425226</v>
      </c>
      <c r="O73">
        <v>17320</v>
      </c>
      <c r="P73">
        <v>0</v>
      </c>
      <c r="Q73">
        <v>10302149</v>
      </c>
      <c r="R73">
        <v>8888679</v>
      </c>
      <c r="S73">
        <v>28867637</v>
      </c>
      <c r="T73" s="36">
        <v>27374843</v>
      </c>
      <c r="U73" s="26"/>
      <c r="V73">
        <v>108</v>
      </c>
      <c r="W73">
        <v>0</v>
      </c>
      <c r="X73">
        <v>20</v>
      </c>
      <c r="Y73" s="29">
        <f t="shared" si="1"/>
        <v>128</v>
      </c>
      <c r="Z73" s="32"/>
      <c r="AA73" s="41"/>
      <c r="AB73" s="38"/>
      <c r="AC73" s="39"/>
      <c r="AD73" s="39"/>
      <c r="AE73" s="39"/>
    </row>
    <row r="74" spans="1:42" ht="13.8" x14ac:dyDescent="0.3">
      <c r="A74" s="47">
        <v>170</v>
      </c>
      <c r="B74" s="48" t="s">
        <v>167</v>
      </c>
      <c r="C74">
        <v>6070</v>
      </c>
      <c r="D74">
        <v>2012</v>
      </c>
      <c r="E74">
        <v>112.78</v>
      </c>
      <c r="F74">
        <v>6366</v>
      </c>
      <c r="G74">
        <v>3951677</v>
      </c>
      <c r="H74">
        <v>498320</v>
      </c>
      <c r="I74">
        <v>0</v>
      </c>
      <c r="J74">
        <v>200574</v>
      </c>
      <c r="K74">
        <v>2125</v>
      </c>
      <c r="L74">
        <v>1242798</v>
      </c>
      <c r="M74">
        <v>0</v>
      </c>
      <c r="N74">
        <v>43220</v>
      </c>
      <c r="O74">
        <v>2125922</v>
      </c>
      <c r="P74">
        <v>0</v>
      </c>
      <c r="Q74">
        <v>8064636</v>
      </c>
      <c r="R74">
        <v>433476</v>
      </c>
      <c r="S74">
        <v>8064637</v>
      </c>
      <c r="T74" s="36">
        <v>8064637</v>
      </c>
      <c r="U74" s="26"/>
      <c r="V74">
        <v>210</v>
      </c>
      <c r="W74">
        <v>0</v>
      </c>
      <c r="X74">
        <v>40</v>
      </c>
      <c r="Y74" s="29">
        <f t="shared" si="1"/>
        <v>250</v>
      </c>
      <c r="Z74" s="32"/>
      <c r="AA74" s="41"/>
      <c r="AB74" s="38"/>
      <c r="AC74" s="39"/>
      <c r="AD74" s="39"/>
      <c r="AE74" s="39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</row>
    <row r="75" spans="1:42" ht="13.8" x14ac:dyDescent="0.3">
      <c r="A75" s="47">
        <v>172</v>
      </c>
      <c r="B75" s="48" t="s">
        <v>121</v>
      </c>
      <c r="C75">
        <v>6070</v>
      </c>
      <c r="D75">
        <v>2012</v>
      </c>
      <c r="E75">
        <v>364.61</v>
      </c>
      <c r="F75">
        <v>52964</v>
      </c>
      <c r="G75">
        <v>22419994</v>
      </c>
      <c r="H75">
        <v>6370142</v>
      </c>
      <c r="I75">
        <v>1737</v>
      </c>
      <c r="J75">
        <v>1863141</v>
      </c>
      <c r="K75">
        <v>22418</v>
      </c>
      <c r="L75">
        <v>165602</v>
      </c>
      <c r="M75">
        <v>401004</v>
      </c>
      <c r="N75">
        <v>2662916</v>
      </c>
      <c r="O75">
        <v>61900</v>
      </c>
      <c r="P75">
        <v>29368</v>
      </c>
      <c r="Q75">
        <v>33939486</v>
      </c>
      <c r="R75">
        <v>27033253</v>
      </c>
      <c r="S75">
        <v>77876556</v>
      </c>
      <c r="T75" s="36">
        <v>66869747</v>
      </c>
      <c r="U75" s="26"/>
      <c r="V75">
        <v>13</v>
      </c>
      <c r="W75">
        <v>0</v>
      </c>
      <c r="X75">
        <v>8</v>
      </c>
      <c r="Y75" s="29">
        <f t="shared" si="1"/>
        <v>21</v>
      </c>
      <c r="Z75" s="32"/>
      <c r="AA75" s="41"/>
      <c r="AB75" s="3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</row>
    <row r="76" spans="1:42" ht="13.8" x14ac:dyDescent="0.3">
      <c r="A76" s="47">
        <v>173</v>
      </c>
      <c r="B76" s="48" t="s">
        <v>98</v>
      </c>
      <c r="C76">
        <v>6070</v>
      </c>
      <c r="D76">
        <v>2012</v>
      </c>
      <c r="E76">
        <v>21.7</v>
      </c>
      <c r="F76">
        <v>3668</v>
      </c>
      <c r="G76">
        <v>1642149</v>
      </c>
      <c r="H76">
        <v>399034</v>
      </c>
      <c r="I76">
        <v>480370</v>
      </c>
      <c r="J76">
        <v>57612</v>
      </c>
      <c r="K76">
        <v>495</v>
      </c>
      <c r="L76">
        <v>4895</v>
      </c>
      <c r="M76">
        <v>7112</v>
      </c>
      <c r="N76">
        <v>276700</v>
      </c>
      <c r="O76">
        <v>16618</v>
      </c>
      <c r="P76">
        <v>0</v>
      </c>
      <c r="Q76">
        <v>2884985</v>
      </c>
      <c r="R76">
        <v>2707823</v>
      </c>
      <c r="S76">
        <v>4113400</v>
      </c>
      <c r="T76" s="36">
        <v>3158564</v>
      </c>
      <c r="U76" s="26"/>
      <c r="V76">
        <v>10</v>
      </c>
      <c r="W76">
        <v>0</v>
      </c>
      <c r="X76">
        <v>0</v>
      </c>
      <c r="Y76" s="29">
        <f t="shared" si="1"/>
        <v>10</v>
      </c>
      <c r="Z76" s="32"/>
      <c r="AA76" s="41"/>
      <c r="AB76" s="38"/>
      <c r="AC76" s="39"/>
      <c r="AD76" s="39"/>
      <c r="AE76" s="39"/>
    </row>
    <row r="77" spans="1:42" ht="13.8" x14ac:dyDescent="0.3">
      <c r="A77" s="47">
        <v>175</v>
      </c>
      <c r="B77" s="48" t="s">
        <v>126</v>
      </c>
      <c r="C77">
        <v>6070</v>
      </c>
      <c r="D77">
        <v>2012</v>
      </c>
      <c r="E77">
        <v>21.84</v>
      </c>
      <c r="F77">
        <v>848</v>
      </c>
      <c r="G77">
        <v>1408513</v>
      </c>
      <c r="H77">
        <v>300495</v>
      </c>
      <c r="I77">
        <v>151249</v>
      </c>
      <c r="J77">
        <v>130702</v>
      </c>
      <c r="K77">
        <v>0</v>
      </c>
      <c r="L77">
        <v>22025</v>
      </c>
      <c r="M77">
        <v>24909</v>
      </c>
      <c r="N77">
        <v>347551</v>
      </c>
      <c r="O77">
        <v>6805</v>
      </c>
      <c r="P77">
        <v>0</v>
      </c>
      <c r="Q77">
        <v>2392249</v>
      </c>
      <c r="R77">
        <v>2057146</v>
      </c>
      <c r="S77">
        <v>1852703</v>
      </c>
      <c r="T77" s="36">
        <v>1844522</v>
      </c>
      <c r="U77" s="26"/>
      <c r="V77">
        <v>59</v>
      </c>
      <c r="W77">
        <v>0</v>
      </c>
      <c r="X77">
        <v>0</v>
      </c>
      <c r="Y77" s="29">
        <f t="shared" si="1"/>
        <v>59</v>
      </c>
      <c r="Z77" s="32"/>
      <c r="AA77" s="41"/>
      <c r="AB77" s="38"/>
      <c r="AC77" s="39"/>
      <c r="AD77" s="39"/>
      <c r="AE77" s="39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</row>
    <row r="78" spans="1:42" ht="13.8" x14ac:dyDescent="0.3">
      <c r="A78" s="47">
        <v>176</v>
      </c>
      <c r="B78" s="48" t="s">
        <v>168</v>
      </c>
      <c r="C78">
        <v>6070</v>
      </c>
      <c r="D78">
        <v>2012</v>
      </c>
      <c r="E78">
        <v>101.43</v>
      </c>
      <c r="F78">
        <v>11820</v>
      </c>
      <c r="G78">
        <v>6731906</v>
      </c>
      <c r="H78">
        <v>1942522</v>
      </c>
      <c r="I78">
        <v>0</v>
      </c>
      <c r="J78">
        <v>464461</v>
      </c>
      <c r="K78">
        <v>4908</v>
      </c>
      <c r="L78">
        <v>80022</v>
      </c>
      <c r="M78">
        <v>12109</v>
      </c>
      <c r="N78">
        <v>477016</v>
      </c>
      <c r="O78">
        <v>0</v>
      </c>
      <c r="P78">
        <v>0</v>
      </c>
      <c r="Q78">
        <v>9712944</v>
      </c>
      <c r="R78">
        <v>9642200</v>
      </c>
      <c r="S78">
        <v>58899877</v>
      </c>
      <c r="T78" s="36">
        <v>57162971</v>
      </c>
      <c r="U78" s="26"/>
      <c r="V78">
        <v>121</v>
      </c>
      <c r="W78">
        <v>0</v>
      </c>
      <c r="X78">
        <v>76</v>
      </c>
      <c r="Y78" s="29">
        <f t="shared" si="1"/>
        <v>197</v>
      </c>
      <c r="Z78" s="32"/>
      <c r="AA78" s="41"/>
      <c r="AB78" s="38"/>
      <c r="AC78" s="39"/>
      <c r="AD78" s="39"/>
      <c r="AE78" s="39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</row>
    <row r="79" spans="1:42" ht="13.8" x14ac:dyDescent="0.3">
      <c r="A79" s="47">
        <v>180</v>
      </c>
      <c r="B79" s="48" t="s">
        <v>169</v>
      </c>
      <c r="C79">
        <v>6070</v>
      </c>
      <c r="D79">
        <v>2012</v>
      </c>
      <c r="E79">
        <v>246.83</v>
      </c>
      <c r="F79">
        <v>36609</v>
      </c>
      <c r="G79">
        <v>16621267</v>
      </c>
      <c r="H79">
        <v>4076295</v>
      </c>
      <c r="I79">
        <v>0</v>
      </c>
      <c r="J79">
        <v>731445</v>
      </c>
      <c r="K79">
        <v>10642</v>
      </c>
      <c r="L79">
        <v>373586</v>
      </c>
      <c r="M79">
        <v>78182</v>
      </c>
      <c r="N79">
        <v>783967</v>
      </c>
      <c r="O79">
        <v>11055</v>
      </c>
      <c r="P79">
        <v>0</v>
      </c>
      <c r="Q79">
        <v>22686439</v>
      </c>
      <c r="R79">
        <v>22025951</v>
      </c>
      <c r="S79">
        <v>68006567</v>
      </c>
      <c r="T79" s="46">
        <v>66369644</v>
      </c>
      <c r="U79" s="26"/>
      <c r="V79">
        <v>44</v>
      </c>
      <c r="W79">
        <v>14</v>
      </c>
      <c r="X79">
        <v>10</v>
      </c>
      <c r="Y79" s="29">
        <f t="shared" si="1"/>
        <v>68</v>
      </c>
      <c r="Z79" s="32"/>
      <c r="AA79" s="41"/>
      <c r="AB79" s="42"/>
      <c r="AC79" s="39"/>
      <c r="AD79" s="39"/>
      <c r="AE79" s="39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</row>
    <row r="80" spans="1:42" ht="13.8" x14ac:dyDescent="0.3">
      <c r="A80" s="47">
        <v>183</v>
      </c>
      <c r="B80" s="48" t="s">
        <v>170</v>
      </c>
      <c r="C80">
        <v>6070</v>
      </c>
      <c r="D80">
        <v>2012</v>
      </c>
      <c r="E80">
        <v>2.25</v>
      </c>
      <c r="F80">
        <v>54</v>
      </c>
      <c r="G80">
        <v>140137</v>
      </c>
      <c r="H80">
        <v>77656</v>
      </c>
      <c r="I80">
        <v>1875</v>
      </c>
      <c r="J80">
        <v>839</v>
      </c>
      <c r="K80">
        <v>0</v>
      </c>
      <c r="L80">
        <v>-2997</v>
      </c>
      <c r="M80">
        <v>0</v>
      </c>
      <c r="N80">
        <v>68536</v>
      </c>
      <c r="O80">
        <v>384</v>
      </c>
      <c r="P80">
        <v>0</v>
      </c>
      <c r="Q80">
        <v>286430</v>
      </c>
      <c r="R80">
        <v>337167</v>
      </c>
      <c r="S80">
        <v>95630</v>
      </c>
      <c r="T80" s="46">
        <v>38139</v>
      </c>
      <c r="U80" s="26"/>
      <c r="V80">
        <v>51</v>
      </c>
      <c r="W80">
        <v>0</v>
      </c>
      <c r="X80">
        <v>25</v>
      </c>
      <c r="Y80" s="29">
        <f t="shared" si="1"/>
        <v>76</v>
      </c>
      <c r="Z80" s="32"/>
      <c r="AA80" s="41"/>
      <c r="AB80" s="38"/>
      <c r="AC80" s="39"/>
      <c r="AD80" s="39"/>
      <c r="AE80" s="39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</row>
    <row r="81" spans="1:42" ht="13.8" x14ac:dyDescent="0.3">
      <c r="A81" s="47">
        <v>186</v>
      </c>
      <c r="B81" s="48" t="s">
        <v>171</v>
      </c>
      <c r="C81">
        <v>6070</v>
      </c>
      <c r="D81">
        <v>2012</v>
      </c>
      <c r="E81">
        <v>71.099999999999994</v>
      </c>
      <c r="F81">
        <v>8699</v>
      </c>
      <c r="G81">
        <v>3334694</v>
      </c>
      <c r="H81">
        <v>831451</v>
      </c>
      <c r="I81">
        <v>0</v>
      </c>
      <c r="J81">
        <v>119003</v>
      </c>
      <c r="K81">
        <v>0</v>
      </c>
      <c r="L81">
        <v>7328</v>
      </c>
      <c r="M81">
        <v>10466</v>
      </c>
      <c r="N81">
        <v>407179</v>
      </c>
      <c r="O81">
        <v>1853</v>
      </c>
      <c r="P81">
        <v>0</v>
      </c>
      <c r="Q81">
        <v>4711974</v>
      </c>
      <c r="R81">
        <v>3700966</v>
      </c>
      <c r="S81">
        <v>7813052</v>
      </c>
      <c r="T81" s="36">
        <v>7390393</v>
      </c>
      <c r="U81" s="26"/>
      <c r="V81">
        <v>10</v>
      </c>
      <c r="W81">
        <v>0</v>
      </c>
      <c r="X81">
        <v>0</v>
      </c>
      <c r="Y81" s="29">
        <f t="shared" si="1"/>
        <v>10</v>
      </c>
      <c r="Z81" s="32"/>
      <c r="AA81" s="41"/>
      <c r="AB81" s="38"/>
      <c r="AC81" s="39"/>
      <c r="AD81" s="39"/>
      <c r="AE81" s="39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</row>
    <row r="82" spans="1:42" ht="13.8" x14ac:dyDescent="0.3">
      <c r="A82" s="47">
        <v>191</v>
      </c>
      <c r="B82" s="48" t="s">
        <v>103</v>
      </c>
      <c r="C82">
        <v>6070</v>
      </c>
      <c r="D82">
        <v>2012</v>
      </c>
      <c r="E82">
        <v>96.78</v>
      </c>
      <c r="F82">
        <v>15825</v>
      </c>
      <c r="G82">
        <v>6666202</v>
      </c>
      <c r="H82">
        <v>1349688</v>
      </c>
      <c r="I82">
        <v>0</v>
      </c>
      <c r="J82">
        <v>595997</v>
      </c>
      <c r="K82">
        <v>0</v>
      </c>
      <c r="L82">
        <v>339192</v>
      </c>
      <c r="M82">
        <v>54038</v>
      </c>
      <c r="N82">
        <v>1021539</v>
      </c>
      <c r="O82">
        <v>50991</v>
      </c>
      <c r="P82">
        <v>0</v>
      </c>
      <c r="Q82">
        <v>10077647</v>
      </c>
      <c r="R82">
        <v>11137458</v>
      </c>
      <c r="S82">
        <v>27205466</v>
      </c>
      <c r="T82" s="36">
        <v>25108869</v>
      </c>
      <c r="U82" s="26"/>
      <c r="V82">
        <v>47</v>
      </c>
      <c r="W82">
        <v>0</v>
      </c>
      <c r="X82">
        <v>10</v>
      </c>
      <c r="Y82" s="29">
        <f t="shared" si="1"/>
        <v>57</v>
      </c>
      <c r="Z82" s="32"/>
      <c r="AA82" s="41"/>
      <c r="AB82" s="38"/>
      <c r="AC82" s="39"/>
      <c r="AD82" s="39"/>
      <c r="AE82" s="39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</row>
    <row r="83" spans="1:42" ht="13.8" x14ac:dyDescent="0.3">
      <c r="A83" s="47">
        <v>193</v>
      </c>
      <c r="B83" s="48" t="s">
        <v>128</v>
      </c>
      <c r="C83">
        <v>6070</v>
      </c>
      <c r="D83">
        <v>2012</v>
      </c>
      <c r="E83">
        <v>1.43</v>
      </c>
      <c r="F83">
        <v>62</v>
      </c>
      <c r="G83">
        <v>72781</v>
      </c>
      <c r="H83">
        <v>14320</v>
      </c>
      <c r="I83">
        <v>0</v>
      </c>
      <c r="J83">
        <v>7525</v>
      </c>
      <c r="K83">
        <v>0</v>
      </c>
      <c r="L83">
        <v>0</v>
      </c>
      <c r="M83">
        <v>0</v>
      </c>
      <c r="N83">
        <v>9211</v>
      </c>
      <c r="O83">
        <v>188</v>
      </c>
      <c r="P83">
        <v>0</v>
      </c>
      <c r="Q83">
        <v>104025</v>
      </c>
      <c r="R83">
        <v>511059</v>
      </c>
      <c r="S83">
        <v>85120</v>
      </c>
      <c r="T83" s="36">
        <v>85120</v>
      </c>
      <c r="U83" s="26"/>
      <c r="V83">
        <v>13</v>
      </c>
      <c r="W83">
        <v>0</v>
      </c>
      <c r="X83">
        <v>3</v>
      </c>
      <c r="Y83" s="29">
        <f t="shared" si="1"/>
        <v>16</v>
      </c>
      <c r="Z83" s="32"/>
      <c r="AA83" s="41"/>
      <c r="AB83" s="42"/>
      <c r="AC83" s="39"/>
      <c r="AD83" s="39"/>
      <c r="AE83" s="39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</row>
    <row r="84" spans="1:42" ht="13.8" x14ac:dyDescent="0.3">
      <c r="A84" s="47">
        <v>194</v>
      </c>
      <c r="B84" s="48" t="s">
        <v>172</v>
      </c>
      <c r="C84">
        <v>6070</v>
      </c>
      <c r="D84">
        <v>2012</v>
      </c>
      <c r="E84">
        <v>73.97</v>
      </c>
      <c r="F84">
        <v>15022</v>
      </c>
      <c r="G84">
        <v>4003126</v>
      </c>
      <c r="H84">
        <v>1370874</v>
      </c>
      <c r="I84">
        <v>1657</v>
      </c>
      <c r="J84">
        <v>200577</v>
      </c>
      <c r="K84">
        <v>0</v>
      </c>
      <c r="L84">
        <v>79892</v>
      </c>
      <c r="M84">
        <v>0</v>
      </c>
      <c r="N84">
        <v>555163</v>
      </c>
      <c r="O84">
        <v>11071</v>
      </c>
      <c r="P84">
        <v>10006</v>
      </c>
      <c r="Q84">
        <v>6212354</v>
      </c>
      <c r="R84">
        <v>4516183</v>
      </c>
      <c r="S84">
        <v>20127708</v>
      </c>
      <c r="T84" s="36">
        <v>18702576</v>
      </c>
      <c r="U84" s="26"/>
      <c r="V84">
        <v>25</v>
      </c>
      <c r="W84">
        <v>0</v>
      </c>
      <c r="X84">
        <v>0</v>
      </c>
      <c r="Y84" s="29">
        <f t="shared" si="1"/>
        <v>25</v>
      </c>
      <c r="Z84" s="32"/>
      <c r="AA84" s="41"/>
      <c r="AB84" s="38"/>
      <c r="AC84" s="39"/>
      <c r="AD84" s="39"/>
      <c r="AE84" s="39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</row>
    <row r="85" spans="1:42" ht="13.8" x14ac:dyDescent="0.3">
      <c r="A85" s="47">
        <v>195</v>
      </c>
      <c r="B85" s="48" t="s">
        <v>115</v>
      </c>
      <c r="C85">
        <v>6070</v>
      </c>
      <c r="D85">
        <v>2012</v>
      </c>
      <c r="E85">
        <v>34.11</v>
      </c>
      <c r="F85">
        <v>4018</v>
      </c>
      <c r="G85">
        <v>2011893</v>
      </c>
      <c r="H85">
        <v>520255</v>
      </c>
      <c r="I85">
        <v>177644</v>
      </c>
      <c r="J85">
        <v>99330</v>
      </c>
      <c r="K85">
        <v>0</v>
      </c>
      <c r="L85">
        <v>9867</v>
      </c>
      <c r="M85">
        <v>7788</v>
      </c>
      <c r="N85">
        <v>130543</v>
      </c>
      <c r="O85">
        <v>31796</v>
      </c>
      <c r="P85">
        <v>0</v>
      </c>
      <c r="Q85">
        <v>2989116</v>
      </c>
      <c r="R85">
        <v>2091333</v>
      </c>
      <c r="S85">
        <v>4224112</v>
      </c>
      <c r="T85" s="36">
        <v>3248920</v>
      </c>
      <c r="U85" s="26"/>
      <c r="V85">
        <v>10</v>
      </c>
      <c r="W85">
        <v>0</v>
      </c>
      <c r="X85">
        <v>0</v>
      </c>
      <c r="Y85" s="29">
        <f t="shared" si="1"/>
        <v>10</v>
      </c>
      <c r="Z85" s="32"/>
      <c r="AA85" s="41"/>
      <c r="AB85" s="42"/>
      <c r="AC85" s="39"/>
      <c r="AD85" s="39"/>
      <c r="AE85" s="39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</row>
    <row r="86" spans="1:42" ht="13.8" x14ac:dyDescent="0.3">
      <c r="A86" s="47">
        <v>197</v>
      </c>
      <c r="B86" s="48" t="s">
        <v>82</v>
      </c>
      <c r="C86">
        <v>6070</v>
      </c>
      <c r="D86">
        <v>2012</v>
      </c>
      <c r="E86">
        <v>17.489999999999998</v>
      </c>
      <c r="F86">
        <v>2128</v>
      </c>
      <c r="G86">
        <v>1317023</v>
      </c>
      <c r="H86">
        <v>330322</v>
      </c>
      <c r="I86">
        <v>0</v>
      </c>
      <c r="J86">
        <v>89934</v>
      </c>
      <c r="K86">
        <v>0</v>
      </c>
      <c r="L86">
        <v>13194</v>
      </c>
      <c r="M86">
        <v>9928</v>
      </c>
      <c r="N86">
        <v>66384</v>
      </c>
      <c r="O86">
        <v>26973</v>
      </c>
      <c r="P86">
        <v>0</v>
      </c>
      <c r="Q86">
        <v>1853758</v>
      </c>
      <c r="R86">
        <v>1323932</v>
      </c>
      <c r="S86">
        <v>3417978</v>
      </c>
      <c r="T86" s="36">
        <v>2515291</v>
      </c>
      <c r="U86" s="26"/>
      <c r="V86">
        <v>61</v>
      </c>
      <c r="W86">
        <v>0</v>
      </c>
      <c r="X86">
        <v>0</v>
      </c>
      <c r="Y86" s="29">
        <f t="shared" si="1"/>
        <v>61</v>
      </c>
      <c r="Z86" s="32"/>
      <c r="AA86" s="41"/>
      <c r="AB86" s="38"/>
      <c r="AC86" s="39"/>
      <c r="AD86" s="39"/>
      <c r="AE86" s="39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</row>
    <row r="87" spans="1:42" ht="13.8" x14ac:dyDescent="0.3">
      <c r="A87" s="47">
        <v>198</v>
      </c>
      <c r="B87" s="48" t="s">
        <v>105</v>
      </c>
      <c r="C87">
        <v>6070</v>
      </c>
      <c r="D87">
        <v>2012</v>
      </c>
      <c r="E87">
        <v>27.6</v>
      </c>
      <c r="F87">
        <v>602</v>
      </c>
      <c r="G87">
        <v>1328588</v>
      </c>
      <c r="H87">
        <v>258507</v>
      </c>
      <c r="I87">
        <v>129903</v>
      </c>
      <c r="J87">
        <v>8892</v>
      </c>
      <c r="K87">
        <v>0</v>
      </c>
      <c r="L87">
        <v>14948</v>
      </c>
      <c r="M87">
        <v>0</v>
      </c>
      <c r="N87">
        <v>41783</v>
      </c>
      <c r="O87">
        <v>21089</v>
      </c>
      <c r="P87">
        <v>0</v>
      </c>
      <c r="Q87">
        <v>1803710</v>
      </c>
      <c r="R87">
        <v>1648656</v>
      </c>
      <c r="S87">
        <v>1009036</v>
      </c>
      <c r="T87" s="36">
        <v>912810</v>
      </c>
      <c r="U87" s="26"/>
      <c r="V87">
        <v>16</v>
      </c>
      <c r="W87">
        <v>0</v>
      </c>
      <c r="X87">
        <v>4</v>
      </c>
      <c r="Y87" s="29">
        <f t="shared" si="1"/>
        <v>20</v>
      </c>
      <c r="Z87" s="32"/>
      <c r="AA87" s="41"/>
      <c r="AB87" s="38"/>
      <c r="AC87" s="39"/>
      <c r="AD87" s="39"/>
      <c r="AE87" s="39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</row>
    <row r="88" spans="1:42" ht="13.8" x14ac:dyDescent="0.3">
      <c r="A88" s="47">
        <v>199</v>
      </c>
      <c r="B88" s="48" t="s">
        <v>114</v>
      </c>
      <c r="C88">
        <v>6070</v>
      </c>
      <c r="D88">
        <v>2012</v>
      </c>
      <c r="E88">
        <v>32.020000000000003</v>
      </c>
      <c r="F88">
        <v>7218</v>
      </c>
      <c r="G88">
        <v>2222915</v>
      </c>
      <c r="H88">
        <v>184064</v>
      </c>
      <c r="I88">
        <v>0</v>
      </c>
      <c r="J88">
        <v>131300</v>
      </c>
      <c r="K88">
        <v>2007</v>
      </c>
      <c r="L88">
        <v>16427</v>
      </c>
      <c r="M88">
        <v>24979</v>
      </c>
      <c r="N88">
        <v>267797</v>
      </c>
      <c r="O88">
        <v>10870</v>
      </c>
      <c r="P88">
        <v>0</v>
      </c>
      <c r="Q88">
        <v>2860359</v>
      </c>
      <c r="R88">
        <v>4296773</v>
      </c>
      <c r="S88">
        <v>11625032</v>
      </c>
      <c r="T88" s="36">
        <v>11293098</v>
      </c>
      <c r="V88">
        <v>21</v>
      </c>
      <c r="W88">
        <v>4</v>
      </c>
      <c r="X88">
        <v>16</v>
      </c>
      <c r="Y88" s="29">
        <f t="shared" si="1"/>
        <v>41</v>
      </c>
      <c r="Z88" s="32"/>
      <c r="AA88" s="41"/>
      <c r="AB88" s="42"/>
      <c r="AC88" s="28"/>
      <c r="AD88" s="28"/>
      <c r="AE88" s="28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</row>
    <row r="89" spans="1:42" ht="13.8" x14ac:dyDescent="0.3">
      <c r="A89" s="47">
        <v>201</v>
      </c>
      <c r="B89" s="48" t="s">
        <v>173</v>
      </c>
      <c r="C89">
        <v>6070</v>
      </c>
      <c r="D89">
        <v>2012</v>
      </c>
      <c r="E89">
        <v>35.28</v>
      </c>
      <c r="F89">
        <v>3458</v>
      </c>
      <c r="G89">
        <v>2273871</v>
      </c>
      <c r="H89">
        <v>531861</v>
      </c>
      <c r="I89">
        <v>96709</v>
      </c>
      <c r="J89">
        <v>143252</v>
      </c>
      <c r="K89">
        <v>0</v>
      </c>
      <c r="L89">
        <v>318826</v>
      </c>
      <c r="M89">
        <v>41399</v>
      </c>
      <c r="N89">
        <v>193980</v>
      </c>
      <c r="O89">
        <v>15071</v>
      </c>
      <c r="P89">
        <v>0</v>
      </c>
      <c r="Q89">
        <v>3614969</v>
      </c>
      <c r="R89">
        <v>3216318</v>
      </c>
      <c r="S89">
        <v>3906953</v>
      </c>
      <c r="T89" s="36">
        <v>3380548</v>
      </c>
      <c r="U89" s="26"/>
      <c r="V89">
        <v>88</v>
      </c>
      <c r="W89">
        <v>0</v>
      </c>
      <c r="X89">
        <v>0</v>
      </c>
      <c r="Y89" s="29">
        <f t="shared" si="1"/>
        <v>88</v>
      </c>
      <c r="Z89" s="32"/>
      <c r="AA89" s="41"/>
      <c r="AB89" s="38"/>
      <c r="AC89" s="39"/>
      <c r="AD89" s="39"/>
      <c r="AE89" s="39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</row>
    <row r="90" spans="1:42" ht="13.8" x14ac:dyDescent="0.3">
      <c r="A90" s="47">
        <v>202</v>
      </c>
      <c r="B90" s="48" t="s">
        <v>174</v>
      </c>
      <c r="C90">
        <v>6070</v>
      </c>
      <c r="D90">
        <v>2012</v>
      </c>
      <c r="E90">
        <v>20.2</v>
      </c>
      <c r="F90">
        <v>3053</v>
      </c>
      <c r="G90">
        <v>1068552</v>
      </c>
      <c r="H90">
        <v>227842</v>
      </c>
      <c r="I90">
        <v>0</v>
      </c>
      <c r="J90">
        <v>29254</v>
      </c>
      <c r="K90">
        <v>0</v>
      </c>
      <c r="L90">
        <v>3744</v>
      </c>
      <c r="M90">
        <v>24683</v>
      </c>
      <c r="N90">
        <v>169918</v>
      </c>
      <c r="O90">
        <v>4648</v>
      </c>
      <c r="P90">
        <v>0</v>
      </c>
      <c r="Q90">
        <v>1528641</v>
      </c>
      <c r="R90">
        <v>1530946</v>
      </c>
      <c r="S90">
        <v>2633457</v>
      </c>
      <c r="T90" s="36">
        <v>2633457</v>
      </c>
      <c r="V90">
        <v>31</v>
      </c>
      <c r="W90">
        <v>0</v>
      </c>
      <c r="X90">
        <v>0</v>
      </c>
      <c r="Y90" s="29">
        <f t="shared" si="1"/>
        <v>31</v>
      </c>
      <c r="Z90" s="32"/>
      <c r="AA90" s="41"/>
      <c r="AB90" s="3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</row>
    <row r="91" spans="1:42" ht="13.8" x14ac:dyDescent="0.3">
      <c r="A91" s="47">
        <v>204</v>
      </c>
      <c r="B91" s="48" t="s">
        <v>132</v>
      </c>
      <c r="C91">
        <v>6070</v>
      </c>
      <c r="D91">
        <v>2012</v>
      </c>
      <c r="E91">
        <v>124.05</v>
      </c>
      <c r="F91">
        <v>22566</v>
      </c>
      <c r="G91">
        <v>8672278</v>
      </c>
      <c r="H91">
        <v>1914357</v>
      </c>
      <c r="I91">
        <v>6900</v>
      </c>
      <c r="J91">
        <v>505865</v>
      </c>
      <c r="K91">
        <v>2329</v>
      </c>
      <c r="L91">
        <v>20605</v>
      </c>
      <c r="M91">
        <v>21822</v>
      </c>
      <c r="N91">
        <v>167544</v>
      </c>
      <c r="O91">
        <v>71680</v>
      </c>
      <c r="P91">
        <v>5049</v>
      </c>
      <c r="Q91">
        <v>11378331</v>
      </c>
      <c r="R91">
        <v>8190933</v>
      </c>
      <c r="S91">
        <v>39550183</v>
      </c>
      <c r="T91" s="36">
        <v>38358929</v>
      </c>
      <c r="U91" s="26"/>
      <c r="V91">
        <v>16</v>
      </c>
      <c r="W91">
        <v>0</v>
      </c>
      <c r="X91">
        <v>0</v>
      </c>
      <c r="Y91" s="29">
        <f t="shared" si="1"/>
        <v>16</v>
      </c>
      <c r="Z91" s="32"/>
      <c r="AA91" s="41"/>
      <c r="AB91" s="38"/>
      <c r="AC91" s="39"/>
      <c r="AD91" s="39"/>
      <c r="AE91" s="39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</row>
    <row r="92" spans="1:42" ht="13.8" x14ac:dyDescent="0.3">
      <c r="A92" s="47">
        <v>205</v>
      </c>
      <c r="B92" s="48" t="s">
        <v>175</v>
      </c>
      <c r="C92">
        <v>6070</v>
      </c>
      <c r="D92">
        <v>2012</v>
      </c>
      <c r="E92">
        <v>69.95</v>
      </c>
      <c r="F92">
        <v>9502</v>
      </c>
      <c r="G92">
        <v>5647105</v>
      </c>
      <c r="H92">
        <v>1635104</v>
      </c>
      <c r="I92">
        <v>360000</v>
      </c>
      <c r="J92">
        <v>649869</v>
      </c>
      <c r="K92">
        <v>5015</v>
      </c>
      <c r="L92">
        <v>108205</v>
      </c>
      <c r="M92">
        <v>299710</v>
      </c>
      <c r="N92">
        <v>433564</v>
      </c>
      <c r="O92">
        <v>29286</v>
      </c>
      <c r="P92">
        <v>2400</v>
      </c>
      <c r="Q92">
        <v>9165458</v>
      </c>
      <c r="R92">
        <v>2072799</v>
      </c>
      <c r="S92">
        <v>12597610</v>
      </c>
      <c r="T92" s="36">
        <v>12597610</v>
      </c>
      <c r="U92" s="26"/>
      <c r="V92">
        <v>0</v>
      </c>
      <c r="W92">
        <v>0</v>
      </c>
      <c r="X92">
        <v>0</v>
      </c>
      <c r="Y92" s="29">
        <f t="shared" si="1"/>
        <v>0</v>
      </c>
      <c r="Z92" s="32"/>
      <c r="AA92" s="41"/>
      <c r="AB92" s="38"/>
      <c r="AC92" s="39"/>
      <c r="AD92" s="39"/>
      <c r="AE92" s="39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</row>
    <row r="93" spans="1:42" ht="13.8" x14ac:dyDescent="0.3">
      <c r="A93" s="47">
        <v>206</v>
      </c>
      <c r="B93" s="49" t="s">
        <v>176</v>
      </c>
      <c r="C93">
        <v>6070</v>
      </c>
      <c r="D93">
        <v>2012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 s="36">
        <v>0</v>
      </c>
      <c r="U93" s="26"/>
      <c r="V93">
        <v>21</v>
      </c>
      <c r="W93">
        <v>0</v>
      </c>
      <c r="X93">
        <v>0</v>
      </c>
      <c r="Y93" s="29">
        <f t="shared" si="1"/>
        <v>21</v>
      </c>
      <c r="Z93" s="32"/>
      <c r="AA93" s="41"/>
      <c r="AB93" s="38"/>
      <c r="AC93" s="39"/>
      <c r="AD93" s="39"/>
      <c r="AE93" s="39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1:42" ht="13.8" x14ac:dyDescent="0.3">
      <c r="A94" s="47">
        <v>207</v>
      </c>
      <c r="B94" s="48" t="s">
        <v>116</v>
      </c>
      <c r="C94">
        <v>6070</v>
      </c>
      <c r="D94">
        <v>2012</v>
      </c>
      <c r="E94">
        <v>29.06</v>
      </c>
      <c r="F94">
        <v>1445</v>
      </c>
      <c r="G94">
        <v>1637092</v>
      </c>
      <c r="H94">
        <v>243494</v>
      </c>
      <c r="I94">
        <v>0</v>
      </c>
      <c r="J94">
        <v>431309</v>
      </c>
      <c r="K94">
        <v>55555</v>
      </c>
      <c r="L94">
        <v>69594</v>
      </c>
      <c r="M94">
        <v>11269</v>
      </c>
      <c r="N94">
        <v>79260</v>
      </c>
      <c r="O94">
        <v>192649</v>
      </c>
      <c r="P94">
        <v>0</v>
      </c>
      <c r="Q94">
        <v>2720222</v>
      </c>
      <c r="R94">
        <v>693850</v>
      </c>
      <c r="S94">
        <v>978421</v>
      </c>
      <c r="T94" s="36">
        <v>978421</v>
      </c>
      <c r="V94">
        <v>93</v>
      </c>
      <c r="W94">
        <v>0</v>
      </c>
      <c r="X94">
        <v>21</v>
      </c>
      <c r="Y94" s="29">
        <f t="shared" si="1"/>
        <v>114</v>
      </c>
      <c r="Z94" s="32"/>
      <c r="AA94" s="41"/>
      <c r="AB94" s="38"/>
      <c r="AC94" s="39"/>
      <c r="AD94" s="39"/>
      <c r="AE94" s="39"/>
    </row>
    <row r="95" spans="1:42" ht="13.8" x14ac:dyDescent="0.3">
      <c r="A95" s="47">
        <v>208</v>
      </c>
      <c r="B95" s="48" t="s">
        <v>123</v>
      </c>
      <c r="C95">
        <v>6070</v>
      </c>
      <c r="D95">
        <v>2012</v>
      </c>
      <c r="E95">
        <v>35.79</v>
      </c>
      <c r="F95">
        <v>4227</v>
      </c>
      <c r="G95">
        <v>2313176</v>
      </c>
      <c r="H95">
        <v>561920</v>
      </c>
      <c r="I95">
        <v>3034</v>
      </c>
      <c r="J95">
        <v>116233</v>
      </c>
      <c r="K95">
        <v>0</v>
      </c>
      <c r="L95">
        <v>56636</v>
      </c>
      <c r="M95">
        <v>5339</v>
      </c>
      <c r="N95">
        <v>214667</v>
      </c>
      <c r="O95">
        <v>2988</v>
      </c>
      <c r="P95">
        <v>750</v>
      </c>
      <c r="Q95">
        <v>3273243</v>
      </c>
      <c r="R95">
        <v>2733398</v>
      </c>
      <c r="S95">
        <v>6610490</v>
      </c>
      <c r="T95" s="28">
        <v>5939465</v>
      </c>
      <c r="U95" s="26"/>
      <c r="V95">
        <v>64</v>
      </c>
      <c r="W95">
        <v>12</v>
      </c>
      <c r="X95">
        <v>48</v>
      </c>
      <c r="Y95" s="29">
        <f t="shared" si="1"/>
        <v>124</v>
      </c>
      <c r="Z95" s="32"/>
      <c r="AA95" s="41"/>
      <c r="AB95" s="38"/>
      <c r="AC95" s="39"/>
      <c r="AD95" s="39"/>
      <c r="AE95" s="39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</row>
    <row r="96" spans="1:42" ht="13.8" x14ac:dyDescent="0.3">
      <c r="A96" s="47">
        <v>209</v>
      </c>
      <c r="B96" s="49" t="s">
        <v>177</v>
      </c>
      <c r="C96">
        <v>6070</v>
      </c>
      <c r="D96">
        <v>2012</v>
      </c>
      <c r="E96">
        <v>185.57</v>
      </c>
      <c r="F96">
        <v>22436</v>
      </c>
      <c r="G96">
        <v>8411118</v>
      </c>
      <c r="H96">
        <v>1994593</v>
      </c>
      <c r="I96">
        <v>502336</v>
      </c>
      <c r="J96">
        <v>1057133</v>
      </c>
      <c r="K96">
        <v>0</v>
      </c>
      <c r="L96">
        <v>42250</v>
      </c>
      <c r="M96">
        <v>0</v>
      </c>
      <c r="N96">
        <v>1003557</v>
      </c>
      <c r="O96">
        <v>13775</v>
      </c>
      <c r="P96">
        <v>0</v>
      </c>
      <c r="Q96">
        <v>13024762</v>
      </c>
      <c r="R96">
        <v>9545983</v>
      </c>
      <c r="S96">
        <v>42617897</v>
      </c>
      <c r="T96" s="36">
        <v>40938357</v>
      </c>
      <c r="U96" s="26"/>
      <c r="V96">
        <v>64</v>
      </c>
      <c r="W96">
        <v>0</v>
      </c>
      <c r="X96">
        <v>0</v>
      </c>
      <c r="Y96" s="29">
        <f t="shared" si="1"/>
        <v>64</v>
      </c>
      <c r="Z96" s="32"/>
      <c r="AA96" s="41"/>
      <c r="AB96" s="38"/>
      <c r="AC96" s="39"/>
      <c r="AD96" s="39"/>
      <c r="AE96" s="39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</row>
    <row r="97" spans="1:42" ht="13.8" x14ac:dyDescent="0.3">
      <c r="A97" s="47">
        <v>210</v>
      </c>
      <c r="B97" s="48" t="s">
        <v>178</v>
      </c>
      <c r="C97">
        <v>6070</v>
      </c>
      <c r="D97">
        <v>2012</v>
      </c>
      <c r="E97">
        <v>93.43</v>
      </c>
      <c r="F97">
        <v>16038</v>
      </c>
      <c r="G97">
        <v>9139303</v>
      </c>
      <c r="H97">
        <v>2273132</v>
      </c>
      <c r="I97">
        <v>0</v>
      </c>
      <c r="J97">
        <v>722349</v>
      </c>
      <c r="K97">
        <v>0</v>
      </c>
      <c r="L97">
        <v>64385</v>
      </c>
      <c r="M97">
        <v>97168</v>
      </c>
      <c r="N97">
        <v>1572752</v>
      </c>
      <c r="O97">
        <v>344787</v>
      </c>
      <c r="P97">
        <v>0</v>
      </c>
      <c r="Q97">
        <v>14213876</v>
      </c>
      <c r="R97">
        <v>8454285</v>
      </c>
      <c r="S97">
        <v>31040865</v>
      </c>
      <c r="T97" s="36">
        <v>26732114</v>
      </c>
      <c r="U97" s="26"/>
      <c r="V97">
        <v>33</v>
      </c>
      <c r="W97">
        <v>8</v>
      </c>
      <c r="X97">
        <v>21</v>
      </c>
      <c r="Y97" s="29">
        <f t="shared" si="1"/>
        <v>62</v>
      </c>
      <c r="Z97" s="32"/>
      <c r="AA97" s="41"/>
      <c r="AB97" s="38"/>
      <c r="AC97" s="39"/>
      <c r="AD97" s="39"/>
      <c r="AE97" s="39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</row>
    <row r="98" spans="1:42" ht="13.8" x14ac:dyDescent="0.3">
      <c r="A98" s="47">
        <v>211</v>
      </c>
      <c r="B98" s="48" t="s">
        <v>179</v>
      </c>
      <c r="C98">
        <v>6070</v>
      </c>
      <c r="D98">
        <v>2012</v>
      </c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36"/>
      <c r="V98">
        <v>0</v>
      </c>
      <c r="W98">
        <v>8</v>
      </c>
      <c r="X98">
        <v>0</v>
      </c>
      <c r="Y98" s="29">
        <f t="shared" si="1"/>
        <v>8</v>
      </c>
      <c r="Z98" s="32"/>
      <c r="AA98" s="41"/>
      <c r="AB98" s="42"/>
      <c r="AC98" s="28"/>
      <c r="AD98" s="28"/>
      <c r="AE98" s="28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</row>
    <row r="99" spans="1:42" ht="13.8" x14ac:dyDescent="0.3">
      <c r="A99" s="47">
        <v>904</v>
      </c>
      <c r="B99" s="48" t="s">
        <v>124</v>
      </c>
      <c r="C99">
        <v>6070</v>
      </c>
      <c r="D99">
        <v>2012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36">
        <v>0</v>
      </c>
      <c r="U99" s="26"/>
      <c r="V99">
        <v>0</v>
      </c>
      <c r="W99">
        <v>0</v>
      </c>
      <c r="X99">
        <v>0</v>
      </c>
      <c r="Y99" s="29">
        <f t="shared" si="1"/>
        <v>0</v>
      </c>
      <c r="Z99" s="32"/>
      <c r="AA99" s="41"/>
      <c r="AB99" s="38"/>
      <c r="AC99" s="39"/>
      <c r="AD99" s="39"/>
      <c r="AE99" s="39"/>
    </row>
    <row r="100" spans="1:42" ht="13.8" x14ac:dyDescent="0.3">
      <c r="A100" s="47">
        <v>915</v>
      </c>
      <c r="B100" s="48" t="s">
        <v>125</v>
      </c>
      <c r="C100">
        <v>6070</v>
      </c>
      <c r="D100">
        <v>2012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V100" s="23">
        <v>0</v>
      </c>
      <c r="W100" s="23">
        <v>0</v>
      </c>
      <c r="X100" s="23">
        <v>0</v>
      </c>
      <c r="Y100" s="29">
        <f t="shared" si="1"/>
        <v>0</v>
      </c>
      <c r="Z100" s="32"/>
      <c r="AA100" s="41"/>
    </row>
    <row r="101" spans="1:42" x14ac:dyDescent="0.25">
      <c r="A101" s="23">
        <v>919</v>
      </c>
      <c r="B101" s="23" t="s">
        <v>136</v>
      </c>
      <c r="C101">
        <v>6070</v>
      </c>
      <c r="D101">
        <v>2012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V101" s="23">
        <v>0</v>
      </c>
      <c r="W101" s="23">
        <v>0</v>
      </c>
      <c r="X101" s="23">
        <v>0</v>
      </c>
      <c r="Y101" s="29">
        <f t="shared" si="1"/>
        <v>0</v>
      </c>
    </row>
    <row r="102" spans="1:42" x14ac:dyDescent="0.25">
      <c r="A102" s="23">
        <v>921</v>
      </c>
      <c r="B102" s="23" t="s">
        <v>180</v>
      </c>
      <c r="C102">
        <v>6070</v>
      </c>
      <c r="D102">
        <v>2012</v>
      </c>
      <c r="Y102" s="24" t="s">
        <v>79</v>
      </c>
    </row>
    <row r="103" spans="1:42" x14ac:dyDescent="0.25">
      <c r="Y103" s="24" t="s">
        <v>74</v>
      </c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</row>
    <row r="104" spans="1:42" x14ac:dyDescent="0.25">
      <c r="A104" s="25" t="s">
        <v>52</v>
      </c>
      <c r="B104" s="25" t="s">
        <v>55</v>
      </c>
      <c r="C104" s="25" t="s">
        <v>56</v>
      </c>
      <c r="D104" s="25" t="s">
        <v>57</v>
      </c>
      <c r="E104" s="25" t="s">
        <v>58</v>
      </c>
      <c r="F104" s="25" t="s">
        <v>59</v>
      </c>
      <c r="G104" s="25" t="s">
        <v>60</v>
      </c>
      <c r="H104" s="25" t="s">
        <v>61</v>
      </c>
      <c r="I104" s="25" t="s">
        <v>62</v>
      </c>
      <c r="J104" s="25" t="s">
        <v>63</v>
      </c>
      <c r="K104" s="25" t="s">
        <v>64</v>
      </c>
      <c r="L104" s="25" t="s">
        <v>65</v>
      </c>
      <c r="M104" s="25" t="s">
        <v>66</v>
      </c>
      <c r="N104" s="25" t="s">
        <v>67</v>
      </c>
      <c r="O104" s="25" t="s">
        <v>68</v>
      </c>
      <c r="P104" s="25" t="s">
        <v>69</v>
      </c>
      <c r="Q104" s="25" t="s">
        <v>70</v>
      </c>
      <c r="R104" s="25" t="s">
        <v>71</v>
      </c>
      <c r="S104" s="25" t="s">
        <v>72</v>
      </c>
      <c r="T104" s="25" t="s">
        <v>73</v>
      </c>
      <c r="U104" s="25"/>
      <c r="V104" s="27" t="s">
        <v>76</v>
      </c>
      <c r="W104" s="27" t="s">
        <v>77</v>
      </c>
      <c r="X104" s="27" t="s">
        <v>78</v>
      </c>
      <c r="Y104" s="25" t="s">
        <v>75</v>
      </c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ht="13.8" x14ac:dyDescent="0.3">
      <c r="A105" s="47">
        <v>1</v>
      </c>
      <c r="B105" s="48" t="s">
        <v>139</v>
      </c>
      <c r="C105">
        <v>6070</v>
      </c>
      <c r="D105">
        <v>2013</v>
      </c>
      <c r="E105">
        <v>445.15</v>
      </c>
      <c r="F105">
        <v>73846</v>
      </c>
      <c r="G105">
        <v>36859897</v>
      </c>
      <c r="H105">
        <v>9188510</v>
      </c>
      <c r="I105">
        <v>19</v>
      </c>
      <c r="J105">
        <v>2915999</v>
      </c>
      <c r="K105">
        <v>12101</v>
      </c>
      <c r="L105">
        <v>789311</v>
      </c>
      <c r="M105">
        <v>229762</v>
      </c>
      <c r="N105">
        <v>12737</v>
      </c>
      <c r="O105">
        <v>1377792</v>
      </c>
      <c r="P105">
        <v>16798</v>
      </c>
      <c r="Q105">
        <v>51369330</v>
      </c>
      <c r="R105">
        <v>52894410</v>
      </c>
      <c r="S105">
        <v>222328550</v>
      </c>
      <c r="T105">
        <v>208384086</v>
      </c>
      <c r="U105" s="26"/>
      <c r="V105">
        <v>370</v>
      </c>
      <c r="W105">
        <v>28</v>
      </c>
      <c r="X105">
        <v>116</v>
      </c>
      <c r="Y105" s="29">
        <f>SUM(V105:X105)</f>
        <v>514</v>
      </c>
      <c r="Z105" s="32"/>
      <c r="AA105" s="41"/>
      <c r="AB105" s="42"/>
      <c r="AC105" s="39"/>
      <c r="AD105" s="39"/>
      <c r="AE105" s="39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</row>
    <row r="106" spans="1:42" ht="13.8" x14ac:dyDescent="0.3">
      <c r="A106" s="47">
        <v>3</v>
      </c>
      <c r="B106" s="48" t="s">
        <v>140</v>
      </c>
      <c r="C106">
        <v>6070</v>
      </c>
      <c r="D106">
        <v>2013</v>
      </c>
      <c r="E106">
        <v>122.81</v>
      </c>
      <c r="F106">
        <v>19317</v>
      </c>
      <c r="G106">
        <v>10079953</v>
      </c>
      <c r="H106">
        <v>1557014</v>
      </c>
      <c r="I106">
        <v>0</v>
      </c>
      <c r="J106">
        <v>-1610131</v>
      </c>
      <c r="K106">
        <v>2264</v>
      </c>
      <c r="L106">
        <v>233626</v>
      </c>
      <c r="M106">
        <v>0</v>
      </c>
      <c r="N106">
        <v>3134</v>
      </c>
      <c r="O106">
        <v>94418</v>
      </c>
      <c r="P106">
        <v>0</v>
      </c>
      <c r="Q106">
        <v>10360278</v>
      </c>
      <c r="R106">
        <v>14404833</v>
      </c>
      <c r="S106">
        <v>80144199</v>
      </c>
      <c r="T106">
        <v>76470295</v>
      </c>
      <c r="U106" s="26"/>
      <c r="V106">
        <v>125</v>
      </c>
      <c r="W106">
        <v>0</v>
      </c>
      <c r="X106">
        <v>0</v>
      </c>
      <c r="Y106" s="29">
        <f t="shared" ref="Y106:Y169" si="2">SUM(V106:X106)</f>
        <v>125</v>
      </c>
      <c r="Z106" s="32"/>
      <c r="AA106" s="37"/>
      <c r="AB106" s="42"/>
      <c r="AC106" s="39"/>
      <c r="AD106" s="39"/>
      <c r="AE106" s="39"/>
    </row>
    <row r="107" spans="1:42" ht="13.8" x14ac:dyDescent="0.3">
      <c r="A107" s="47">
        <v>8</v>
      </c>
      <c r="B107" s="48" t="s">
        <v>141</v>
      </c>
      <c r="C107">
        <v>6070</v>
      </c>
      <c r="D107">
        <v>2013</v>
      </c>
      <c r="E107">
        <v>19.89</v>
      </c>
      <c r="F107">
        <v>521</v>
      </c>
      <c r="G107">
        <v>1240557</v>
      </c>
      <c r="H107">
        <v>265498</v>
      </c>
      <c r="I107">
        <v>350817</v>
      </c>
      <c r="J107">
        <v>91061</v>
      </c>
      <c r="K107">
        <v>3915</v>
      </c>
      <c r="L107">
        <v>88686</v>
      </c>
      <c r="M107">
        <v>50639</v>
      </c>
      <c r="N107">
        <v>0</v>
      </c>
      <c r="O107">
        <v>34739</v>
      </c>
      <c r="P107">
        <v>0</v>
      </c>
      <c r="Q107">
        <v>2125912</v>
      </c>
      <c r="R107">
        <v>1223494</v>
      </c>
      <c r="S107">
        <v>2477972</v>
      </c>
      <c r="T107">
        <v>1022021</v>
      </c>
      <c r="U107" s="26"/>
      <c r="V107">
        <v>0</v>
      </c>
      <c r="W107">
        <v>0</v>
      </c>
      <c r="X107">
        <v>0</v>
      </c>
      <c r="Y107" s="29">
        <f t="shared" si="2"/>
        <v>0</v>
      </c>
      <c r="Z107" s="32"/>
      <c r="AA107" s="41"/>
      <c r="AB107" s="38"/>
      <c r="AC107" s="39"/>
      <c r="AD107" s="39"/>
      <c r="AE107" s="39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</row>
    <row r="108" spans="1:42" ht="13.8" x14ac:dyDescent="0.3">
      <c r="A108" s="47">
        <v>10</v>
      </c>
      <c r="B108" s="48" t="s">
        <v>108</v>
      </c>
      <c r="C108">
        <v>6070</v>
      </c>
      <c r="D108">
        <v>2013</v>
      </c>
      <c r="E108">
        <v>504.45</v>
      </c>
      <c r="F108">
        <v>62010</v>
      </c>
      <c r="G108">
        <v>36675412</v>
      </c>
      <c r="H108">
        <v>6831459</v>
      </c>
      <c r="I108">
        <v>-146</v>
      </c>
      <c r="J108">
        <v>3022389</v>
      </c>
      <c r="K108">
        <v>118259</v>
      </c>
      <c r="L108">
        <v>343247</v>
      </c>
      <c r="M108">
        <v>5362</v>
      </c>
      <c r="N108">
        <v>960969</v>
      </c>
      <c r="O108">
        <v>4727002</v>
      </c>
      <c r="P108">
        <v>3521</v>
      </c>
      <c r="Q108">
        <v>52680432</v>
      </c>
      <c r="R108">
        <v>22407682</v>
      </c>
      <c r="S108">
        <v>170777083</v>
      </c>
      <c r="T108">
        <v>162998057</v>
      </c>
      <c r="U108" s="26"/>
      <c r="V108">
        <v>204</v>
      </c>
      <c r="W108">
        <v>0</v>
      </c>
      <c r="X108">
        <v>0</v>
      </c>
      <c r="Y108" s="29">
        <f t="shared" si="2"/>
        <v>204</v>
      </c>
      <c r="Z108" s="32"/>
      <c r="AA108" s="41"/>
      <c r="AB108" s="38"/>
      <c r="AC108" s="39"/>
      <c r="AD108" s="39"/>
      <c r="AE108" s="39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</row>
    <row r="109" spans="1:42" ht="13.8" x14ac:dyDescent="0.3">
      <c r="A109" s="47">
        <v>14</v>
      </c>
      <c r="B109" s="48" t="s">
        <v>133</v>
      </c>
      <c r="C109">
        <v>6070</v>
      </c>
      <c r="D109">
        <v>2013</v>
      </c>
      <c r="E109">
        <v>407.8</v>
      </c>
      <c r="F109">
        <v>51957</v>
      </c>
      <c r="G109">
        <v>32468006</v>
      </c>
      <c r="H109">
        <v>9205698</v>
      </c>
      <c r="I109">
        <v>0</v>
      </c>
      <c r="J109">
        <v>3100141</v>
      </c>
      <c r="K109">
        <v>0</v>
      </c>
      <c r="L109">
        <v>240214</v>
      </c>
      <c r="M109">
        <v>286819</v>
      </c>
      <c r="N109">
        <v>6642020</v>
      </c>
      <c r="O109">
        <v>156292</v>
      </c>
      <c r="P109">
        <v>0</v>
      </c>
      <c r="Q109">
        <v>52099190</v>
      </c>
      <c r="R109">
        <v>85156750</v>
      </c>
      <c r="S109">
        <v>257395353</v>
      </c>
      <c r="T109">
        <v>245304592</v>
      </c>
      <c r="U109" s="26"/>
      <c r="V109">
        <v>190</v>
      </c>
      <c r="W109">
        <v>0</v>
      </c>
      <c r="X109">
        <v>0</v>
      </c>
      <c r="Y109" s="29">
        <f t="shared" si="2"/>
        <v>190</v>
      </c>
      <c r="Z109" s="30"/>
      <c r="AA109" s="37"/>
      <c r="AB109" s="38"/>
      <c r="AC109" s="39"/>
      <c r="AD109" s="39"/>
      <c r="AE109" s="39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</row>
    <row r="110" spans="1:42" ht="13.8" x14ac:dyDescent="0.3">
      <c r="A110" s="47">
        <v>20</v>
      </c>
      <c r="B110" s="48" t="s">
        <v>142</v>
      </c>
      <c r="C110">
        <v>6070</v>
      </c>
      <c r="D110">
        <v>2013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26"/>
      <c r="V110">
        <v>0</v>
      </c>
      <c r="W110">
        <v>0</v>
      </c>
      <c r="X110">
        <v>14</v>
      </c>
      <c r="Y110" s="29">
        <f t="shared" si="2"/>
        <v>14</v>
      </c>
      <c r="Z110" s="30"/>
      <c r="AA110" s="40"/>
      <c r="AB110" s="38"/>
      <c r="AC110" s="39"/>
      <c r="AD110" s="39"/>
      <c r="AE110" s="39"/>
    </row>
    <row r="111" spans="1:42" ht="13.8" x14ac:dyDescent="0.3">
      <c r="A111" s="47">
        <v>21</v>
      </c>
      <c r="B111" s="48" t="s">
        <v>143</v>
      </c>
      <c r="C111">
        <v>6070</v>
      </c>
      <c r="D111">
        <v>2013</v>
      </c>
      <c r="E111">
        <v>25.16</v>
      </c>
      <c r="F111">
        <v>1323</v>
      </c>
      <c r="G111">
        <v>1687343</v>
      </c>
      <c r="H111">
        <v>399514</v>
      </c>
      <c r="I111">
        <v>0</v>
      </c>
      <c r="J111">
        <v>96215</v>
      </c>
      <c r="K111">
        <v>12343</v>
      </c>
      <c r="L111">
        <v>38325</v>
      </c>
      <c r="M111">
        <v>13004</v>
      </c>
      <c r="N111">
        <v>54239</v>
      </c>
      <c r="O111">
        <v>4480</v>
      </c>
      <c r="P111">
        <v>0</v>
      </c>
      <c r="Q111">
        <v>2305463</v>
      </c>
      <c r="R111">
        <v>962584</v>
      </c>
      <c r="S111">
        <v>1853196</v>
      </c>
      <c r="T111" s="36">
        <v>1857436</v>
      </c>
      <c r="U111" s="26"/>
      <c r="V111">
        <v>24</v>
      </c>
      <c r="W111">
        <v>0</v>
      </c>
      <c r="X111">
        <v>0</v>
      </c>
      <c r="Y111" s="29">
        <f t="shared" si="2"/>
        <v>24</v>
      </c>
      <c r="Z111" s="30"/>
      <c r="AA111" s="37"/>
      <c r="AB111" s="38"/>
      <c r="AC111" s="39"/>
      <c r="AD111" s="39"/>
      <c r="AE111" s="39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</row>
    <row r="112" spans="1:42" ht="13.8" x14ac:dyDescent="0.3">
      <c r="A112" s="47">
        <v>22</v>
      </c>
      <c r="B112" s="48" t="s">
        <v>96</v>
      </c>
      <c r="C112">
        <v>6070</v>
      </c>
      <c r="D112">
        <v>2013</v>
      </c>
      <c r="E112">
        <v>40.03</v>
      </c>
      <c r="F112">
        <v>5041</v>
      </c>
      <c r="G112">
        <v>2909142</v>
      </c>
      <c r="H112">
        <v>889672</v>
      </c>
      <c r="I112">
        <v>3164</v>
      </c>
      <c r="J112">
        <v>162700</v>
      </c>
      <c r="K112">
        <v>2673</v>
      </c>
      <c r="L112">
        <v>23320</v>
      </c>
      <c r="M112">
        <v>588</v>
      </c>
      <c r="N112">
        <v>365254</v>
      </c>
      <c r="O112">
        <v>38260</v>
      </c>
      <c r="P112">
        <v>354801</v>
      </c>
      <c r="Q112">
        <v>4039972</v>
      </c>
      <c r="R112">
        <v>3870186</v>
      </c>
      <c r="S112">
        <v>12882497</v>
      </c>
      <c r="T112" s="36">
        <v>10732061</v>
      </c>
      <c r="U112" s="26"/>
      <c r="V112">
        <v>19</v>
      </c>
      <c r="W112">
        <v>0</v>
      </c>
      <c r="X112">
        <v>0</v>
      </c>
      <c r="Y112" s="29">
        <f t="shared" si="2"/>
        <v>19</v>
      </c>
      <c r="Z112" s="30"/>
      <c r="AA112" s="37"/>
      <c r="AB112" s="38"/>
      <c r="AC112" s="39"/>
      <c r="AD112" s="39"/>
      <c r="AE112" s="39"/>
    </row>
    <row r="113" spans="1:42" ht="13.8" x14ac:dyDescent="0.3">
      <c r="A113" s="47">
        <v>23</v>
      </c>
      <c r="B113" s="48" t="s">
        <v>144</v>
      </c>
      <c r="C113">
        <v>6070</v>
      </c>
      <c r="D113">
        <v>2013</v>
      </c>
      <c r="E113">
        <v>14.55</v>
      </c>
      <c r="F113">
        <v>604</v>
      </c>
      <c r="G113">
        <v>817224</v>
      </c>
      <c r="H113">
        <v>193444</v>
      </c>
      <c r="I113">
        <v>0</v>
      </c>
      <c r="J113">
        <v>11784</v>
      </c>
      <c r="K113">
        <v>3519</v>
      </c>
      <c r="L113">
        <v>615</v>
      </c>
      <c r="M113">
        <v>58522</v>
      </c>
      <c r="N113">
        <v>52983</v>
      </c>
      <c r="O113">
        <v>510</v>
      </c>
      <c r="P113">
        <v>0</v>
      </c>
      <c r="Q113">
        <v>1138601</v>
      </c>
      <c r="R113">
        <v>614011</v>
      </c>
      <c r="S113">
        <v>965402</v>
      </c>
      <c r="T113" s="36">
        <v>965402</v>
      </c>
      <c r="U113" s="26"/>
      <c r="V113">
        <v>18</v>
      </c>
      <c r="W113">
        <v>0</v>
      </c>
      <c r="X113">
        <v>2</v>
      </c>
      <c r="Y113" s="29">
        <f t="shared" si="2"/>
        <v>20</v>
      </c>
      <c r="Z113" s="30"/>
      <c r="AA113" s="37"/>
      <c r="AB113" s="38"/>
      <c r="AC113" s="39"/>
      <c r="AD113" s="39"/>
      <c r="AE113" s="39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</row>
    <row r="114" spans="1:42" ht="13.8" x14ac:dyDescent="0.3">
      <c r="A114" s="47">
        <v>26</v>
      </c>
      <c r="B114" s="48" t="s">
        <v>145</v>
      </c>
      <c r="C114">
        <v>6070</v>
      </c>
      <c r="D114">
        <v>2013</v>
      </c>
      <c r="E114">
        <v>165.3</v>
      </c>
      <c r="F114">
        <v>20048</v>
      </c>
      <c r="G114">
        <v>11698779</v>
      </c>
      <c r="H114">
        <v>4187340</v>
      </c>
      <c r="I114">
        <v>0</v>
      </c>
      <c r="J114">
        <v>822797</v>
      </c>
      <c r="K114">
        <v>926</v>
      </c>
      <c r="L114">
        <v>8315</v>
      </c>
      <c r="M114">
        <v>69231</v>
      </c>
      <c r="N114">
        <v>848176</v>
      </c>
      <c r="O114">
        <v>46351</v>
      </c>
      <c r="P114">
        <v>937</v>
      </c>
      <c r="Q114">
        <v>17680978</v>
      </c>
      <c r="R114">
        <v>11687633</v>
      </c>
      <c r="S114">
        <v>65274066</v>
      </c>
      <c r="T114" s="36">
        <v>56699306</v>
      </c>
      <c r="U114" s="26"/>
      <c r="V114">
        <v>126</v>
      </c>
      <c r="W114">
        <v>0</v>
      </c>
      <c r="X114">
        <v>14</v>
      </c>
      <c r="Y114" s="29">
        <f t="shared" si="2"/>
        <v>140</v>
      </c>
      <c r="Z114" s="32"/>
      <c r="AA114" s="37"/>
      <c r="AB114" s="38"/>
      <c r="AC114" s="39"/>
      <c r="AD114" s="39"/>
      <c r="AE114" s="39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1:42" ht="13.8" x14ac:dyDescent="0.3">
      <c r="A115" s="47">
        <v>29</v>
      </c>
      <c r="B115" s="48" t="s">
        <v>92</v>
      </c>
      <c r="C115">
        <v>6070</v>
      </c>
      <c r="D115">
        <v>2013</v>
      </c>
      <c r="E115">
        <v>550.25</v>
      </c>
      <c r="F115">
        <v>77901</v>
      </c>
      <c r="G115">
        <v>39515574</v>
      </c>
      <c r="H115">
        <v>13000503</v>
      </c>
      <c r="I115">
        <v>0</v>
      </c>
      <c r="J115">
        <v>4554622</v>
      </c>
      <c r="K115">
        <v>108715</v>
      </c>
      <c r="L115">
        <v>722681</v>
      </c>
      <c r="M115">
        <v>3024</v>
      </c>
      <c r="N115">
        <v>1520047</v>
      </c>
      <c r="O115">
        <v>-2018</v>
      </c>
      <c r="P115">
        <v>18656</v>
      </c>
      <c r="Q115">
        <v>59404492</v>
      </c>
      <c r="R115">
        <v>44427222</v>
      </c>
      <c r="S115">
        <v>157442500</v>
      </c>
      <c r="T115">
        <v>151602980</v>
      </c>
      <c r="U115" s="26"/>
      <c r="V115">
        <v>239</v>
      </c>
      <c r="W115">
        <v>0</v>
      </c>
      <c r="X115">
        <v>0</v>
      </c>
      <c r="Y115" s="29">
        <f t="shared" si="2"/>
        <v>239</v>
      </c>
      <c r="Z115" s="32"/>
      <c r="AA115" s="43"/>
      <c r="AB115" s="38"/>
      <c r="AC115" s="39"/>
      <c r="AD115" s="39"/>
      <c r="AE115" s="39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</row>
    <row r="116" spans="1:42" ht="13.8" x14ac:dyDescent="0.3">
      <c r="A116" s="47">
        <v>32</v>
      </c>
      <c r="B116" s="48" t="s">
        <v>146</v>
      </c>
      <c r="C116">
        <v>6070</v>
      </c>
      <c r="D116">
        <v>2013</v>
      </c>
      <c r="E116">
        <v>377.99</v>
      </c>
      <c r="F116">
        <v>73359</v>
      </c>
      <c r="G116">
        <v>26436806</v>
      </c>
      <c r="H116">
        <v>7253144</v>
      </c>
      <c r="I116">
        <v>74018</v>
      </c>
      <c r="J116">
        <v>2260514</v>
      </c>
      <c r="K116">
        <v>1044</v>
      </c>
      <c r="L116">
        <v>420709</v>
      </c>
      <c r="M116">
        <v>274173</v>
      </c>
      <c r="N116">
        <v>1515478</v>
      </c>
      <c r="O116">
        <v>255813</v>
      </c>
      <c r="P116">
        <v>104310</v>
      </c>
      <c r="Q116">
        <v>38387389</v>
      </c>
      <c r="R116">
        <v>32053530</v>
      </c>
      <c r="S116">
        <v>151003963</v>
      </c>
      <c r="T116">
        <v>145061627</v>
      </c>
      <c r="U116" s="26"/>
      <c r="V116">
        <v>185</v>
      </c>
      <c r="W116">
        <v>0</v>
      </c>
      <c r="X116">
        <v>35</v>
      </c>
      <c r="Y116" s="29">
        <f t="shared" si="2"/>
        <v>220</v>
      </c>
      <c r="Z116" s="31"/>
      <c r="AA116" s="40"/>
      <c r="AB116" s="38"/>
      <c r="AC116" s="39"/>
      <c r="AD116" s="39"/>
      <c r="AE116" s="39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</row>
    <row r="117" spans="1:42" ht="13.8" x14ac:dyDescent="0.3">
      <c r="A117" s="47">
        <v>35</v>
      </c>
      <c r="B117" s="48" t="s">
        <v>147</v>
      </c>
      <c r="C117">
        <v>6070</v>
      </c>
      <c r="D117">
        <v>2013</v>
      </c>
      <c r="E117">
        <v>33.74</v>
      </c>
      <c r="F117">
        <v>3957</v>
      </c>
      <c r="G117">
        <v>2704597</v>
      </c>
      <c r="H117">
        <v>650574</v>
      </c>
      <c r="I117">
        <v>3725</v>
      </c>
      <c r="J117">
        <v>226136</v>
      </c>
      <c r="K117">
        <v>371</v>
      </c>
      <c r="L117">
        <v>51062</v>
      </c>
      <c r="M117">
        <v>118883</v>
      </c>
      <c r="N117">
        <v>772750</v>
      </c>
      <c r="O117">
        <v>16870</v>
      </c>
      <c r="P117">
        <v>9307</v>
      </c>
      <c r="Q117">
        <v>4535661</v>
      </c>
      <c r="R117">
        <v>4120996</v>
      </c>
      <c r="S117">
        <v>11778800</v>
      </c>
      <c r="T117">
        <v>11106361</v>
      </c>
      <c r="U117" s="26"/>
      <c r="V117">
        <v>25</v>
      </c>
      <c r="W117">
        <v>0</v>
      </c>
      <c r="X117">
        <v>5</v>
      </c>
      <c r="Y117" s="29">
        <f t="shared" si="2"/>
        <v>30</v>
      </c>
      <c r="Z117" s="30"/>
      <c r="AA117" s="37"/>
      <c r="AB117" s="38"/>
      <c r="AC117" s="39"/>
      <c r="AD117" s="39"/>
      <c r="AE117" s="39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1:42" ht="13.8" x14ac:dyDescent="0.3">
      <c r="A118" s="47">
        <v>37</v>
      </c>
      <c r="B118" s="48" t="s">
        <v>148</v>
      </c>
      <c r="C118">
        <v>6070</v>
      </c>
      <c r="D118">
        <v>2013</v>
      </c>
      <c r="E118">
        <v>158.29</v>
      </c>
      <c r="F118">
        <v>29746</v>
      </c>
      <c r="G118">
        <v>11225864</v>
      </c>
      <c r="H118">
        <v>2908906</v>
      </c>
      <c r="I118">
        <v>2502175</v>
      </c>
      <c r="J118">
        <v>813733</v>
      </c>
      <c r="K118">
        <v>0</v>
      </c>
      <c r="L118">
        <v>17922</v>
      </c>
      <c r="M118">
        <v>10085</v>
      </c>
      <c r="N118">
        <v>1744162</v>
      </c>
      <c r="O118">
        <v>40126</v>
      </c>
      <c r="P118">
        <v>0</v>
      </c>
      <c r="Q118">
        <v>19262973</v>
      </c>
      <c r="R118">
        <v>20849510</v>
      </c>
      <c r="S118">
        <v>48558720</v>
      </c>
      <c r="T118">
        <v>41987282</v>
      </c>
      <c r="U118" s="26"/>
      <c r="V118">
        <v>213</v>
      </c>
      <c r="W118">
        <v>10</v>
      </c>
      <c r="X118">
        <v>26</v>
      </c>
      <c r="Y118" s="29">
        <f t="shared" si="2"/>
        <v>249</v>
      </c>
      <c r="Z118" s="30"/>
      <c r="AA118" s="37"/>
      <c r="AB118" s="38"/>
      <c r="AC118" s="39"/>
      <c r="AD118" s="39"/>
      <c r="AE118" s="39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</row>
    <row r="119" spans="1:42" ht="13.8" x14ac:dyDescent="0.3">
      <c r="A119" s="47">
        <v>38</v>
      </c>
      <c r="B119" s="48" t="s">
        <v>120</v>
      </c>
      <c r="C119">
        <v>6070</v>
      </c>
      <c r="D119">
        <v>2013</v>
      </c>
      <c r="E119">
        <v>71.14</v>
      </c>
      <c r="F119">
        <v>10593</v>
      </c>
      <c r="G119">
        <v>5285502</v>
      </c>
      <c r="H119">
        <v>1503799</v>
      </c>
      <c r="I119">
        <v>36</v>
      </c>
      <c r="J119">
        <v>333881</v>
      </c>
      <c r="K119">
        <v>0</v>
      </c>
      <c r="L119">
        <v>441990</v>
      </c>
      <c r="M119">
        <v>5502</v>
      </c>
      <c r="N119">
        <v>872136</v>
      </c>
      <c r="O119">
        <v>21332</v>
      </c>
      <c r="P119">
        <v>0</v>
      </c>
      <c r="Q119">
        <v>8464178</v>
      </c>
      <c r="R119">
        <v>4530381</v>
      </c>
      <c r="S119">
        <v>17647769</v>
      </c>
      <c r="T119" s="36">
        <v>16293878</v>
      </c>
      <c r="U119" s="26"/>
      <c r="V119">
        <v>50</v>
      </c>
      <c r="W119">
        <v>0</v>
      </c>
      <c r="X119">
        <v>9</v>
      </c>
      <c r="Y119" s="29">
        <f t="shared" si="2"/>
        <v>59</v>
      </c>
      <c r="Z119" s="30"/>
      <c r="AA119" s="37"/>
      <c r="AB119" s="38"/>
      <c r="AC119" s="39"/>
      <c r="AD119" s="39"/>
      <c r="AE119" s="39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</row>
    <row r="120" spans="1:42" ht="13.8" x14ac:dyDescent="0.3">
      <c r="A120" s="47">
        <v>39</v>
      </c>
      <c r="B120" s="48" t="s">
        <v>149</v>
      </c>
      <c r="C120">
        <v>6070</v>
      </c>
      <c r="D120">
        <v>2013</v>
      </c>
      <c r="E120">
        <v>65.8</v>
      </c>
      <c r="F120">
        <v>10540</v>
      </c>
      <c r="G120">
        <v>4747990</v>
      </c>
      <c r="H120">
        <v>1142054</v>
      </c>
      <c r="I120">
        <v>1838</v>
      </c>
      <c r="J120">
        <v>517187</v>
      </c>
      <c r="K120">
        <v>712</v>
      </c>
      <c r="L120">
        <v>186577</v>
      </c>
      <c r="M120">
        <v>9058</v>
      </c>
      <c r="N120">
        <v>379512</v>
      </c>
      <c r="O120">
        <v>1030</v>
      </c>
      <c r="P120">
        <v>0</v>
      </c>
      <c r="Q120">
        <v>6985958</v>
      </c>
      <c r="R120">
        <v>3033142</v>
      </c>
      <c r="S120">
        <v>20642728</v>
      </c>
      <c r="T120">
        <v>15285457</v>
      </c>
      <c r="U120" s="26"/>
      <c r="V120">
        <v>43</v>
      </c>
      <c r="W120">
        <v>21</v>
      </c>
      <c r="X120">
        <v>20</v>
      </c>
      <c r="Y120" s="29">
        <f t="shared" si="2"/>
        <v>84</v>
      </c>
      <c r="Z120" s="31"/>
      <c r="AA120" s="37"/>
      <c r="AB120" s="38"/>
      <c r="AC120" s="39"/>
      <c r="AD120" s="39"/>
      <c r="AE120" s="39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</row>
    <row r="121" spans="1:42" ht="13.8" x14ac:dyDescent="0.3">
      <c r="A121" s="47">
        <v>43</v>
      </c>
      <c r="B121" s="48" t="s">
        <v>109</v>
      </c>
      <c r="C121">
        <v>6070</v>
      </c>
      <c r="D121">
        <v>2013</v>
      </c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V121"/>
      <c r="W121"/>
      <c r="X121"/>
      <c r="Y121" s="29">
        <f t="shared" si="2"/>
        <v>0</v>
      </c>
      <c r="Z121" s="32"/>
      <c r="AA121" s="37"/>
      <c r="AB121" s="38"/>
      <c r="AC121" s="39"/>
      <c r="AD121" s="39"/>
      <c r="AE121" s="39"/>
    </row>
    <row r="122" spans="1:42" ht="13.8" x14ac:dyDescent="0.3">
      <c r="A122" s="47">
        <v>45</v>
      </c>
      <c r="B122" s="48" t="s">
        <v>86</v>
      </c>
      <c r="C122">
        <v>6070</v>
      </c>
      <c r="D122">
        <v>2013</v>
      </c>
      <c r="E122">
        <v>0</v>
      </c>
      <c r="F122">
        <v>325</v>
      </c>
      <c r="G122">
        <v>0</v>
      </c>
      <c r="H122">
        <v>0</v>
      </c>
      <c r="I122">
        <v>0</v>
      </c>
      <c r="J122">
        <v>12392</v>
      </c>
      <c r="K122">
        <v>0</v>
      </c>
      <c r="L122">
        <v>392</v>
      </c>
      <c r="M122">
        <v>0</v>
      </c>
      <c r="N122">
        <v>169809</v>
      </c>
      <c r="O122">
        <v>11478</v>
      </c>
      <c r="P122">
        <v>0</v>
      </c>
      <c r="Q122">
        <v>194071</v>
      </c>
      <c r="R122">
        <v>260222</v>
      </c>
      <c r="S122">
        <v>401400</v>
      </c>
      <c r="T122">
        <v>406380</v>
      </c>
      <c r="U122" s="26"/>
      <c r="V122">
        <v>4</v>
      </c>
      <c r="W122">
        <v>0</v>
      </c>
      <c r="X122">
        <v>0</v>
      </c>
      <c r="Y122" s="29">
        <f t="shared" si="2"/>
        <v>4</v>
      </c>
      <c r="Z122" s="32"/>
      <c r="AA122" s="37"/>
      <c r="AB122" s="38"/>
      <c r="AC122" s="39"/>
      <c r="AD122" s="39"/>
      <c r="AE122" s="39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</row>
    <row r="123" spans="1:42" ht="13.8" x14ac:dyDescent="0.3">
      <c r="A123" s="47">
        <v>46</v>
      </c>
      <c r="B123" s="48" t="s">
        <v>150</v>
      </c>
      <c r="C123">
        <v>6070</v>
      </c>
      <c r="D123">
        <v>2013</v>
      </c>
      <c r="E123">
        <v>14.91</v>
      </c>
      <c r="F123">
        <v>1864</v>
      </c>
      <c r="G123">
        <v>1082616</v>
      </c>
      <c r="H123">
        <v>216996</v>
      </c>
      <c r="I123">
        <v>122597</v>
      </c>
      <c r="J123">
        <v>90663</v>
      </c>
      <c r="K123">
        <v>601</v>
      </c>
      <c r="L123">
        <v>34116</v>
      </c>
      <c r="M123">
        <v>23007</v>
      </c>
      <c r="N123">
        <v>133721</v>
      </c>
      <c r="O123">
        <v>259</v>
      </c>
      <c r="P123">
        <v>0</v>
      </c>
      <c r="Q123">
        <v>1704576</v>
      </c>
      <c r="R123">
        <v>1099457</v>
      </c>
      <c r="S123">
        <v>4306046</v>
      </c>
      <c r="T123" s="36">
        <v>4010139</v>
      </c>
      <c r="U123" s="26"/>
      <c r="V123">
        <v>19</v>
      </c>
      <c r="W123">
        <v>0</v>
      </c>
      <c r="X123">
        <v>0</v>
      </c>
      <c r="Y123" s="29">
        <f t="shared" si="2"/>
        <v>19</v>
      </c>
      <c r="Z123" s="31"/>
      <c r="AA123" s="40"/>
      <c r="AB123" s="42"/>
      <c r="AC123" s="39"/>
      <c r="AD123" s="39"/>
      <c r="AE123" s="39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</row>
    <row r="124" spans="1:42" ht="13.8" x14ac:dyDescent="0.3">
      <c r="A124" s="47">
        <v>50</v>
      </c>
      <c r="B124" s="48" t="s">
        <v>151</v>
      </c>
      <c r="C124">
        <v>6070</v>
      </c>
      <c r="D124">
        <v>2013</v>
      </c>
      <c r="E124">
        <v>36.020000000000003</v>
      </c>
      <c r="F124">
        <v>11156</v>
      </c>
      <c r="G124">
        <v>2443824</v>
      </c>
      <c r="H124">
        <v>768601</v>
      </c>
      <c r="I124">
        <v>0</v>
      </c>
      <c r="J124">
        <v>217295</v>
      </c>
      <c r="K124">
        <v>500</v>
      </c>
      <c r="L124">
        <v>0</v>
      </c>
      <c r="M124">
        <v>0</v>
      </c>
      <c r="N124">
        <v>223176</v>
      </c>
      <c r="O124">
        <v>1066</v>
      </c>
      <c r="P124">
        <v>4901</v>
      </c>
      <c r="Q124">
        <v>3649561</v>
      </c>
      <c r="R124">
        <v>2182935</v>
      </c>
      <c r="S124">
        <v>12201557</v>
      </c>
      <c r="T124">
        <v>10654685</v>
      </c>
      <c r="U124" s="26"/>
      <c r="V124">
        <v>46</v>
      </c>
      <c r="W124">
        <v>2</v>
      </c>
      <c r="X124">
        <v>15</v>
      </c>
      <c r="Y124" s="29">
        <f t="shared" si="2"/>
        <v>63</v>
      </c>
      <c r="Z124" s="32"/>
      <c r="AA124" s="37"/>
      <c r="AB124" s="38"/>
      <c r="AC124" s="39"/>
      <c r="AD124" s="39"/>
      <c r="AE124" s="39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1:42" ht="13.8" x14ac:dyDescent="0.3">
      <c r="A125" s="47">
        <v>54</v>
      </c>
      <c r="B125" s="48" t="s">
        <v>89</v>
      </c>
      <c r="C125">
        <v>6070</v>
      </c>
      <c r="D125">
        <v>2013</v>
      </c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 s="26"/>
      <c r="V125"/>
      <c r="W125"/>
      <c r="X125"/>
      <c r="Y125" s="29">
        <f t="shared" si="2"/>
        <v>0</v>
      </c>
      <c r="Z125" s="33"/>
      <c r="AA125" s="37"/>
      <c r="AB125" s="3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</row>
    <row r="126" spans="1:42" ht="13.8" x14ac:dyDescent="0.3">
      <c r="A126" s="47">
        <v>56</v>
      </c>
      <c r="B126" s="48" t="s">
        <v>112</v>
      </c>
      <c r="C126">
        <v>6070</v>
      </c>
      <c r="D126">
        <v>2013</v>
      </c>
      <c r="E126" s="23">
        <v>26.65</v>
      </c>
      <c r="F126" s="23">
        <v>817</v>
      </c>
      <c r="G126" s="23">
        <v>1759726</v>
      </c>
      <c r="H126" s="23">
        <v>500788</v>
      </c>
      <c r="I126" s="23">
        <v>0</v>
      </c>
      <c r="J126" s="23">
        <v>57430</v>
      </c>
      <c r="K126" s="23">
        <v>750</v>
      </c>
      <c r="L126" s="23">
        <v>125653</v>
      </c>
      <c r="M126" s="23">
        <v>9265</v>
      </c>
      <c r="N126" s="23">
        <v>61221</v>
      </c>
      <c r="O126" s="23">
        <v>12664</v>
      </c>
      <c r="P126" s="23">
        <v>0</v>
      </c>
      <c r="Q126" s="23">
        <v>2527497</v>
      </c>
      <c r="R126" s="23">
        <v>1872619</v>
      </c>
      <c r="S126" s="23">
        <v>2957709</v>
      </c>
      <c r="T126" s="23">
        <v>1595112</v>
      </c>
      <c r="V126" s="23">
        <v>15</v>
      </c>
      <c r="W126" s="23">
        <v>0</v>
      </c>
      <c r="X126" s="23">
        <v>0</v>
      </c>
      <c r="Y126" s="29">
        <f t="shared" si="2"/>
        <v>15</v>
      </c>
    </row>
    <row r="127" spans="1:42" ht="13.8" x14ac:dyDescent="0.3">
      <c r="A127" s="47">
        <v>58</v>
      </c>
      <c r="B127" s="48" t="s">
        <v>113</v>
      </c>
      <c r="C127">
        <v>6070</v>
      </c>
      <c r="D127">
        <v>2013</v>
      </c>
      <c r="E127" s="23">
        <v>239.66</v>
      </c>
      <c r="F127" s="23">
        <v>31447</v>
      </c>
      <c r="G127" s="23">
        <v>14209263</v>
      </c>
      <c r="H127" s="23">
        <v>4075108</v>
      </c>
      <c r="I127" s="23">
        <v>919124</v>
      </c>
      <c r="J127" s="23">
        <v>660281</v>
      </c>
      <c r="K127" s="23">
        <v>0</v>
      </c>
      <c r="L127" s="23">
        <v>24114</v>
      </c>
      <c r="M127" s="23">
        <v>0</v>
      </c>
      <c r="N127" s="23">
        <v>1133940</v>
      </c>
      <c r="O127" s="23">
        <v>70285</v>
      </c>
      <c r="P127" s="23">
        <v>7815</v>
      </c>
      <c r="Q127" s="23">
        <v>21084300</v>
      </c>
      <c r="R127" s="23">
        <v>11123193</v>
      </c>
      <c r="S127" s="23">
        <v>55220555</v>
      </c>
      <c r="T127" s="23">
        <v>49763256</v>
      </c>
      <c r="V127" s="23">
        <v>142</v>
      </c>
      <c r="W127" s="23">
        <v>16</v>
      </c>
      <c r="X127" s="23">
        <v>32</v>
      </c>
      <c r="Y127" s="29">
        <f t="shared" si="2"/>
        <v>190</v>
      </c>
    </row>
    <row r="128" spans="1:42" ht="13.8" x14ac:dyDescent="0.3">
      <c r="A128" s="47">
        <v>63</v>
      </c>
      <c r="B128" s="48" t="s">
        <v>91</v>
      </c>
      <c r="C128">
        <v>6070</v>
      </c>
      <c r="D128">
        <v>2013</v>
      </c>
      <c r="E128">
        <v>106.19</v>
      </c>
      <c r="F128">
        <v>10230</v>
      </c>
      <c r="G128">
        <v>7356150</v>
      </c>
      <c r="H128">
        <v>2950581</v>
      </c>
      <c r="I128">
        <v>18650</v>
      </c>
      <c r="J128">
        <v>625319</v>
      </c>
      <c r="K128">
        <v>0</v>
      </c>
      <c r="L128">
        <v>539108</v>
      </c>
      <c r="M128">
        <v>36057</v>
      </c>
      <c r="N128">
        <v>352919</v>
      </c>
      <c r="O128">
        <v>14578</v>
      </c>
      <c r="P128">
        <v>0</v>
      </c>
      <c r="Q128">
        <v>11893362</v>
      </c>
      <c r="R128">
        <v>4614066</v>
      </c>
      <c r="S128">
        <v>24544443</v>
      </c>
      <c r="T128" s="36">
        <v>20176862</v>
      </c>
      <c r="U128" s="26"/>
      <c r="V128">
        <v>58</v>
      </c>
      <c r="W128">
        <v>0</v>
      </c>
      <c r="X128">
        <v>11</v>
      </c>
      <c r="Y128" s="29">
        <f t="shared" si="2"/>
        <v>69</v>
      </c>
      <c r="Z128" s="30"/>
      <c r="AA128" s="37"/>
      <c r="AB128" s="3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</row>
    <row r="129" spans="1:42" ht="13.8" x14ac:dyDescent="0.3">
      <c r="A129" s="47">
        <v>78</v>
      </c>
      <c r="B129" s="48" t="s">
        <v>152</v>
      </c>
      <c r="C129">
        <v>6070</v>
      </c>
      <c r="D129">
        <v>2013</v>
      </c>
      <c r="E129">
        <v>23.19</v>
      </c>
      <c r="F129">
        <v>3225</v>
      </c>
      <c r="G129">
        <v>1725014</v>
      </c>
      <c r="H129">
        <v>439418</v>
      </c>
      <c r="I129">
        <v>0</v>
      </c>
      <c r="J129">
        <v>132850</v>
      </c>
      <c r="K129">
        <v>0</v>
      </c>
      <c r="L129">
        <v>4759</v>
      </c>
      <c r="M129">
        <v>45166</v>
      </c>
      <c r="N129">
        <v>303341</v>
      </c>
      <c r="O129">
        <v>4706</v>
      </c>
      <c r="P129">
        <v>0</v>
      </c>
      <c r="Q129">
        <v>2655254</v>
      </c>
      <c r="R129">
        <v>2017039</v>
      </c>
      <c r="S129">
        <v>6127015</v>
      </c>
      <c r="T129" s="36">
        <v>4891393</v>
      </c>
      <c r="U129" s="26"/>
      <c r="V129">
        <v>24</v>
      </c>
      <c r="W129">
        <v>0</v>
      </c>
      <c r="X129">
        <v>13</v>
      </c>
      <c r="Y129" s="29">
        <f t="shared" si="2"/>
        <v>37</v>
      </c>
      <c r="Z129" s="31"/>
      <c r="AA129" s="37"/>
      <c r="AB129" s="38"/>
      <c r="AC129" s="39"/>
      <c r="AD129" s="39"/>
      <c r="AE129" s="39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</row>
    <row r="130" spans="1:42" ht="13.8" x14ac:dyDescent="0.3">
      <c r="A130" s="47">
        <v>79</v>
      </c>
      <c r="B130" s="48" t="s">
        <v>100</v>
      </c>
      <c r="C130">
        <v>6070</v>
      </c>
      <c r="D130">
        <v>2013</v>
      </c>
      <c r="E130">
        <v>17.25</v>
      </c>
      <c r="F130">
        <v>1067</v>
      </c>
      <c r="G130">
        <v>1569638</v>
      </c>
      <c r="H130">
        <v>418461</v>
      </c>
      <c r="I130">
        <v>0</v>
      </c>
      <c r="J130">
        <v>158472</v>
      </c>
      <c r="K130">
        <v>0</v>
      </c>
      <c r="L130">
        <v>41907</v>
      </c>
      <c r="M130">
        <v>16674</v>
      </c>
      <c r="N130">
        <v>21043</v>
      </c>
      <c r="O130">
        <v>40050</v>
      </c>
      <c r="P130">
        <v>0</v>
      </c>
      <c r="Q130">
        <v>2266245</v>
      </c>
      <c r="R130">
        <v>1996164</v>
      </c>
      <c r="S130">
        <v>2839180</v>
      </c>
      <c r="T130" s="36">
        <v>2746352</v>
      </c>
      <c r="U130" s="26"/>
      <c r="V130">
        <v>0</v>
      </c>
      <c r="W130">
        <v>0</v>
      </c>
      <c r="X130">
        <v>0</v>
      </c>
      <c r="Y130" s="29">
        <f t="shared" si="2"/>
        <v>0</v>
      </c>
      <c r="Z130" s="30"/>
      <c r="AA130" s="41"/>
      <c r="AB130" s="38"/>
      <c r="AC130" s="39"/>
      <c r="AD130" s="39"/>
      <c r="AE130" s="39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</row>
    <row r="131" spans="1:42" ht="13.8" x14ac:dyDescent="0.3">
      <c r="A131" s="47">
        <v>80</v>
      </c>
      <c r="B131" s="48" t="s">
        <v>153</v>
      </c>
      <c r="C131">
        <v>6070</v>
      </c>
      <c r="D131">
        <v>2013</v>
      </c>
      <c r="E131">
        <v>0.89</v>
      </c>
      <c r="F131">
        <v>22</v>
      </c>
      <c r="G131">
        <v>40315</v>
      </c>
      <c r="H131">
        <v>10455</v>
      </c>
      <c r="I131">
        <v>7988</v>
      </c>
      <c r="J131">
        <v>1548</v>
      </c>
      <c r="K131">
        <v>36</v>
      </c>
      <c r="L131">
        <v>1105</v>
      </c>
      <c r="M131">
        <v>0</v>
      </c>
      <c r="N131">
        <v>5122</v>
      </c>
      <c r="O131">
        <v>64</v>
      </c>
      <c r="P131">
        <v>0</v>
      </c>
      <c r="Q131">
        <v>66633</v>
      </c>
      <c r="R131">
        <v>53081</v>
      </c>
      <c r="S131">
        <v>87293</v>
      </c>
      <c r="T131" s="36">
        <v>31010</v>
      </c>
      <c r="U131" s="26"/>
      <c r="V131">
        <v>25</v>
      </c>
      <c r="W131">
        <v>0</v>
      </c>
      <c r="X131">
        <v>0</v>
      </c>
      <c r="Y131" s="29">
        <f t="shared" si="2"/>
        <v>25</v>
      </c>
      <c r="Z131" s="32"/>
      <c r="AA131" s="37"/>
      <c r="AB131" s="38"/>
      <c r="AC131" s="39"/>
      <c r="AD131" s="39"/>
      <c r="AE131" s="39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1:42" ht="13.8" x14ac:dyDescent="0.3">
      <c r="A132" s="47">
        <v>81</v>
      </c>
      <c r="B132" s="48" t="s">
        <v>154</v>
      </c>
      <c r="C132">
        <v>6070</v>
      </c>
      <c r="D132">
        <v>2013</v>
      </c>
      <c r="E132">
        <v>125.78</v>
      </c>
      <c r="F132">
        <v>19311</v>
      </c>
      <c r="G132">
        <v>8779907</v>
      </c>
      <c r="H132">
        <v>2715192</v>
      </c>
      <c r="I132">
        <v>0</v>
      </c>
      <c r="J132">
        <v>1196673</v>
      </c>
      <c r="K132">
        <v>3239</v>
      </c>
      <c r="L132">
        <v>736</v>
      </c>
      <c r="M132">
        <v>1822</v>
      </c>
      <c r="N132">
        <v>1974359</v>
      </c>
      <c r="O132">
        <v>4832</v>
      </c>
      <c r="P132">
        <v>0</v>
      </c>
      <c r="Q132">
        <v>14676760</v>
      </c>
      <c r="R132">
        <v>15453199</v>
      </c>
      <c r="S132">
        <v>42405451</v>
      </c>
      <c r="T132" s="36">
        <v>40118239</v>
      </c>
      <c r="U132" s="26"/>
      <c r="V132">
        <v>75</v>
      </c>
      <c r="W132">
        <v>8</v>
      </c>
      <c r="X132">
        <v>34</v>
      </c>
      <c r="Y132" s="29">
        <f t="shared" si="2"/>
        <v>117</v>
      </c>
      <c r="Z132" s="31"/>
      <c r="AA132" s="37"/>
      <c r="AB132" s="38"/>
      <c r="AC132" s="39"/>
      <c r="AD132" s="39"/>
      <c r="AE132" s="39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</row>
    <row r="133" spans="1:42" ht="13.8" x14ac:dyDescent="0.3">
      <c r="A133" s="47">
        <v>82</v>
      </c>
      <c r="B133" s="48" t="s">
        <v>90</v>
      </c>
      <c r="C133">
        <v>6070</v>
      </c>
      <c r="D133">
        <v>2013</v>
      </c>
      <c r="E133">
        <v>3.11</v>
      </c>
      <c r="F133">
        <v>95</v>
      </c>
      <c r="G133">
        <v>122481</v>
      </c>
      <c r="H133">
        <v>27126</v>
      </c>
      <c r="I133">
        <v>4838</v>
      </c>
      <c r="J133">
        <v>8589</v>
      </c>
      <c r="K133">
        <v>0</v>
      </c>
      <c r="L133">
        <v>115</v>
      </c>
      <c r="M133">
        <v>695</v>
      </c>
      <c r="N133">
        <v>7006</v>
      </c>
      <c r="O133">
        <v>1445</v>
      </c>
      <c r="P133">
        <v>0</v>
      </c>
      <c r="Q133">
        <v>172295</v>
      </c>
      <c r="R133">
        <v>173385</v>
      </c>
      <c r="S133">
        <v>617793</v>
      </c>
      <c r="T133">
        <v>617793</v>
      </c>
      <c r="U133" s="26"/>
      <c r="V133">
        <v>0</v>
      </c>
      <c r="W133">
        <v>0</v>
      </c>
      <c r="X133">
        <v>0</v>
      </c>
      <c r="Y133" s="29">
        <f t="shared" si="2"/>
        <v>0</v>
      </c>
      <c r="Z133" s="30"/>
      <c r="AA133" s="40"/>
      <c r="AB133" s="38"/>
      <c r="AC133" s="39"/>
      <c r="AD133" s="39"/>
      <c r="AE133" s="39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</row>
    <row r="134" spans="1:42" ht="13.8" x14ac:dyDescent="0.3">
      <c r="A134" s="47">
        <v>84</v>
      </c>
      <c r="B134" s="48" t="s">
        <v>129</v>
      </c>
      <c r="C134">
        <v>6070</v>
      </c>
      <c r="D134">
        <v>2013</v>
      </c>
      <c r="E134">
        <v>452.14</v>
      </c>
      <c r="F134">
        <v>65591</v>
      </c>
      <c r="G134">
        <v>32478836</v>
      </c>
      <c r="H134">
        <v>10153292</v>
      </c>
      <c r="I134">
        <v>16894084</v>
      </c>
      <c r="J134">
        <v>2746150</v>
      </c>
      <c r="K134">
        <v>780</v>
      </c>
      <c r="L134">
        <v>36557</v>
      </c>
      <c r="M134">
        <v>38572</v>
      </c>
      <c r="N134">
        <v>5620922</v>
      </c>
      <c r="O134">
        <v>133593</v>
      </c>
      <c r="P134">
        <v>0</v>
      </c>
      <c r="Q134">
        <v>68102786</v>
      </c>
      <c r="R134">
        <v>40269939</v>
      </c>
      <c r="S134">
        <v>176585891</v>
      </c>
      <c r="T134">
        <v>150274257</v>
      </c>
      <c r="U134" s="26"/>
      <c r="V134">
        <v>189</v>
      </c>
      <c r="W134">
        <v>12</v>
      </c>
      <c r="X134">
        <v>52</v>
      </c>
      <c r="Y134" s="29">
        <f t="shared" si="2"/>
        <v>253</v>
      </c>
      <c r="Z134" s="30"/>
      <c r="AA134" s="37"/>
      <c r="AB134" s="42"/>
      <c r="AC134" s="39"/>
      <c r="AD134" s="39"/>
      <c r="AE134" s="39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1:42" ht="13.8" x14ac:dyDescent="0.3">
      <c r="A135" s="47">
        <v>85</v>
      </c>
      <c r="B135" s="48" t="s">
        <v>155</v>
      </c>
      <c r="C135">
        <v>6070</v>
      </c>
      <c r="D135">
        <v>2013</v>
      </c>
      <c r="E135">
        <v>33.5</v>
      </c>
      <c r="F135">
        <v>3453</v>
      </c>
      <c r="G135">
        <v>2343707</v>
      </c>
      <c r="H135">
        <v>591075</v>
      </c>
      <c r="I135">
        <v>157191</v>
      </c>
      <c r="J135">
        <v>240812</v>
      </c>
      <c r="K135">
        <v>0</v>
      </c>
      <c r="L135">
        <v>18277</v>
      </c>
      <c r="M135">
        <v>52145</v>
      </c>
      <c r="N135">
        <v>169569</v>
      </c>
      <c r="O135">
        <v>49167</v>
      </c>
      <c r="P135">
        <v>179</v>
      </c>
      <c r="Q135">
        <v>3621764</v>
      </c>
      <c r="R135">
        <v>2136453</v>
      </c>
      <c r="S135">
        <v>7586645</v>
      </c>
      <c r="T135">
        <v>6704949</v>
      </c>
      <c r="U135" s="26"/>
      <c r="V135">
        <v>10</v>
      </c>
      <c r="W135">
        <v>0</v>
      </c>
      <c r="X135">
        <v>4</v>
      </c>
      <c r="Y135" s="29">
        <f t="shared" si="2"/>
        <v>14</v>
      </c>
      <c r="Z135" s="30"/>
      <c r="AA135" s="40"/>
      <c r="AB135" s="38"/>
      <c r="AC135" s="39"/>
      <c r="AD135" s="39"/>
      <c r="AE135" s="39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1:42" ht="13.8" x14ac:dyDescent="0.3">
      <c r="A136" s="47">
        <v>96</v>
      </c>
      <c r="B136" s="48" t="s">
        <v>104</v>
      </c>
      <c r="C136">
        <v>6070</v>
      </c>
      <c r="D136">
        <v>2013</v>
      </c>
      <c r="E136">
        <v>0</v>
      </c>
      <c r="F136">
        <v>855</v>
      </c>
      <c r="G136">
        <v>1050402</v>
      </c>
      <c r="H136">
        <v>276428</v>
      </c>
      <c r="I136">
        <v>482780</v>
      </c>
      <c r="J136">
        <v>50442</v>
      </c>
      <c r="K136">
        <v>3355</v>
      </c>
      <c r="L136">
        <v>7061</v>
      </c>
      <c r="M136">
        <v>13428</v>
      </c>
      <c r="N136">
        <v>392041</v>
      </c>
      <c r="O136">
        <v>8067</v>
      </c>
      <c r="P136">
        <v>0</v>
      </c>
      <c r="Q136">
        <v>2284004</v>
      </c>
      <c r="R136">
        <v>1591235</v>
      </c>
      <c r="S136">
        <v>2226050</v>
      </c>
      <c r="T136">
        <v>1625244</v>
      </c>
      <c r="U136" s="26"/>
      <c r="V136">
        <v>17</v>
      </c>
      <c r="W136">
        <v>0</v>
      </c>
      <c r="X136">
        <v>0</v>
      </c>
      <c r="Y136" s="29">
        <f t="shared" si="2"/>
        <v>17</v>
      </c>
      <c r="Z136" s="30"/>
      <c r="AA136" s="43"/>
      <c r="AB136" s="38"/>
      <c r="AC136" s="39"/>
      <c r="AD136" s="39"/>
      <c r="AE136" s="39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1:42" ht="13.8" x14ac:dyDescent="0.3">
      <c r="A137" s="47">
        <v>102</v>
      </c>
      <c r="B137" s="48" t="s">
        <v>134</v>
      </c>
      <c r="C137">
        <v>6070</v>
      </c>
      <c r="D137">
        <v>2013</v>
      </c>
      <c r="E137" s="23">
        <v>47.8</v>
      </c>
      <c r="F137" s="23">
        <v>8221</v>
      </c>
      <c r="G137" s="23">
        <v>3569281</v>
      </c>
      <c r="H137" s="23">
        <v>875542</v>
      </c>
      <c r="I137" s="23">
        <v>0</v>
      </c>
      <c r="J137" s="23">
        <v>150534</v>
      </c>
      <c r="K137" s="23">
        <v>0</v>
      </c>
      <c r="L137" s="23">
        <v>28737</v>
      </c>
      <c r="M137" s="23">
        <v>0</v>
      </c>
      <c r="N137" s="23">
        <v>397047</v>
      </c>
      <c r="O137" s="23">
        <v>14336</v>
      </c>
      <c r="P137" s="23">
        <v>0</v>
      </c>
      <c r="Q137" s="23">
        <v>5035477</v>
      </c>
      <c r="R137" s="23">
        <v>5529519</v>
      </c>
      <c r="S137" s="23">
        <v>10863858</v>
      </c>
      <c r="T137" s="23">
        <v>10863858</v>
      </c>
      <c r="V137" s="23">
        <v>67</v>
      </c>
      <c r="W137" s="23">
        <v>0</v>
      </c>
      <c r="X137" s="23">
        <v>0</v>
      </c>
      <c r="Y137" s="29">
        <f t="shared" si="2"/>
        <v>67</v>
      </c>
    </row>
    <row r="138" spans="1:42" ht="13.8" x14ac:dyDescent="0.3">
      <c r="A138" s="47">
        <v>104</v>
      </c>
      <c r="B138" s="48" t="s">
        <v>107</v>
      </c>
      <c r="C138">
        <v>6070</v>
      </c>
      <c r="D138">
        <v>2013</v>
      </c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 s="26"/>
      <c r="V138"/>
      <c r="W138"/>
      <c r="X138"/>
      <c r="Y138" s="29">
        <f t="shared" si="2"/>
        <v>0</v>
      </c>
      <c r="Z138" s="34"/>
      <c r="AA138" s="41"/>
      <c r="AB138" s="38"/>
      <c r="AC138" s="39"/>
      <c r="AD138" s="39"/>
      <c r="AE138" s="39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</row>
    <row r="139" spans="1:42" ht="13.8" x14ac:dyDescent="0.3">
      <c r="A139" s="47">
        <v>106</v>
      </c>
      <c r="B139" s="48" t="s">
        <v>84</v>
      </c>
      <c r="C139">
        <v>6070</v>
      </c>
      <c r="D139">
        <v>2013</v>
      </c>
      <c r="E139">
        <v>42.96</v>
      </c>
      <c r="F139">
        <v>4335</v>
      </c>
      <c r="G139">
        <v>3268425</v>
      </c>
      <c r="H139">
        <v>767954</v>
      </c>
      <c r="I139">
        <v>0</v>
      </c>
      <c r="J139">
        <v>222256</v>
      </c>
      <c r="K139">
        <v>0</v>
      </c>
      <c r="L139">
        <v>56833</v>
      </c>
      <c r="M139">
        <v>41198</v>
      </c>
      <c r="N139">
        <v>525310</v>
      </c>
      <c r="O139">
        <v>7738</v>
      </c>
      <c r="P139">
        <v>0</v>
      </c>
      <c r="Q139">
        <v>4889714</v>
      </c>
      <c r="R139">
        <v>3860911</v>
      </c>
      <c r="S139">
        <v>10362467</v>
      </c>
      <c r="T139" s="36">
        <v>8765330</v>
      </c>
      <c r="U139" s="26"/>
      <c r="V139">
        <v>38</v>
      </c>
      <c r="W139">
        <v>0</v>
      </c>
      <c r="X139">
        <v>4</v>
      </c>
      <c r="Y139" s="29">
        <f t="shared" si="2"/>
        <v>42</v>
      </c>
      <c r="Z139" s="32"/>
      <c r="AA139" s="41"/>
      <c r="AB139" s="38"/>
      <c r="AC139" s="39"/>
      <c r="AD139" s="39"/>
      <c r="AE139" s="39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</row>
    <row r="140" spans="1:42" ht="13.8" x14ac:dyDescent="0.3">
      <c r="A140" s="47">
        <v>107</v>
      </c>
      <c r="B140" s="48" t="s">
        <v>99</v>
      </c>
      <c r="C140">
        <v>6070</v>
      </c>
      <c r="D140">
        <v>2013</v>
      </c>
      <c r="E140">
        <v>11.29</v>
      </c>
      <c r="F140">
        <v>1238</v>
      </c>
      <c r="G140">
        <v>703062</v>
      </c>
      <c r="H140">
        <v>170926</v>
      </c>
      <c r="I140">
        <v>8591</v>
      </c>
      <c r="J140">
        <v>37554</v>
      </c>
      <c r="K140">
        <v>0</v>
      </c>
      <c r="L140">
        <v>113918</v>
      </c>
      <c r="M140">
        <v>10901</v>
      </c>
      <c r="N140">
        <v>72877</v>
      </c>
      <c r="O140">
        <v>15475</v>
      </c>
      <c r="P140">
        <v>0</v>
      </c>
      <c r="Q140">
        <v>1133304</v>
      </c>
      <c r="R140">
        <v>672560</v>
      </c>
      <c r="S140">
        <v>892796</v>
      </c>
      <c r="T140" s="36">
        <v>846810</v>
      </c>
      <c r="U140" s="26"/>
      <c r="V140">
        <v>23</v>
      </c>
      <c r="W140">
        <v>0</v>
      </c>
      <c r="X140">
        <v>2</v>
      </c>
      <c r="Y140" s="29">
        <f t="shared" si="2"/>
        <v>25</v>
      </c>
      <c r="Z140" s="30"/>
      <c r="AA140" s="40"/>
      <c r="AB140" s="38"/>
      <c r="AC140" s="39"/>
      <c r="AD140" s="39"/>
      <c r="AE140" s="39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</row>
    <row r="141" spans="1:42" ht="13.8" x14ac:dyDescent="0.3">
      <c r="A141" s="47">
        <v>108</v>
      </c>
      <c r="B141" s="48" t="s">
        <v>106</v>
      </c>
      <c r="C141">
        <v>6070</v>
      </c>
      <c r="D141">
        <v>2013</v>
      </c>
      <c r="E141">
        <v>28.98</v>
      </c>
      <c r="F141">
        <v>2677</v>
      </c>
      <c r="G141">
        <v>1518292</v>
      </c>
      <c r="H141">
        <v>293153</v>
      </c>
      <c r="I141">
        <v>0</v>
      </c>
      <c r="J141">
        <v>162733</v>
      </c>
      <c r="K141">
        <v>0</v>
      </c>
      <c r="L141">
        <v>6629</v>
      </c>
      <c r="M141">
        <v>9961</v>
      </c>
      <c r="N141">
        <v>144863</v>
      </c>
      <c r="O141">
        <v>16980</v>
      </c>
      <c r="P141">
        <v>0</v>
      </c>
      <c r="Q141">
        <v>2152611</v>
      </c>
      <c r="R141">
        <v>1973888</v>
      </c>
      <c r="S141">
        <v>3928638</v>
      </c>
      <c r="T141">
        <v>3710812</v>
      </c>
      <c r="V141">
        <v>21</v>
      </c>
      <c r="W141">
        <v>0</v>
      </c>
      <c r="X141">
        <v>0</v>
      </c>
      <c r="Y141" s="29">
        <f t="shared" si="2"/>
        <v>21</v>
      </c>
      <c r="Z141" s="32"/>
      <c r="AA141" s="44"/>
      <c r="AB141" s="3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</row>
    <row r="142" spans="1:42" ht="13.8" x14ac:dyDescent="0.3">
      <c r="A142" s="47">
        <v>111</v>
      </c>
      <c r="B142" s="48" t="s">
        <v>156</v>
      </c>
      <c r="C142">
        <v>6070</v>
      </c>
      <c r="D142">
        <v>2013</v>
      </c>
      <c r="E142">
        <v>9.08</v>
      </c>
      <c r="F142">
        <v>82</v>
      </c>
      <c r="G142">
        <v>539564</v>
      </c>
      <c r="H142">
        <v>105667</v>
      </c>
      <c r="I142">
        <v>0</v>
      </c>
      <c r="J142">
        <v>6020</v>
      </c>
      <c r="K142">
        <v>0</v>
      </c>
      <c r="L142">
        <v>9628</v>
      </c>
      <c r="M142">
        <v>0</v>
      </c>
      <c r="N142">
        <v>13644</v>
      </c>
      <c r="O142">
        <v>7771</v>
      </c>
      <c r="P142">
        <v>0</v>
      </c>
      <c r="Q142">
        <v>682294</v>
      </c>
      <c r="R142">
        <v>352041</v>
      </c>
      <c r="S142">
        <v>127994</v>
      </c>
      <c r="T142">
        <v>83046</v>
      </c>
      <c r="U142" s="26"/>
      <c r="V142">
        <v>8</v>
      </c>
      <c r="W142">
        <v>0</v>
      </c>
      <c r="X142">
        <v>0</v>
      </c>
      <c r="Y142" s="29">
        <f t="shared" si="2"/>
        <v>8</v>
      </c>
      <c r="Z142" s="30"/>
      <c r="AA142" s="37"/>
      <c r="AB142" s="38"/>
      <c r="AC142" s="39"/>
      <c r="AD142" s="39"/>
      <c r="AE142" s="39"/>
    </row>
    <row r="143" spans="1:42" ht="13.8" x14ac:dyDescent="0.3">
      <c r="A143" s="47">
        <v>125</v>
      </c>
      <c r="B143" s="48" t="s">
        <v>101</v>
      </c>
      <c r="C143">
        <v>6070</v>
      </c>
      <c r="D143">
        <v>2013</v>
      </c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29"/>
      <c r="U143" s="26"/>
      <c r="V143"/>
      <c r="W143"/>
      <c r="X143"/>
      <c r="Y143" s="29">
        <f t="shared" si="2"/>
        <v>0</v>
      </c>
      <c r="Z143" s="30"/>
      <c r="AA143" s="41"/>
      <c r="AB143" s="38"/>
      <c r="AC143" s="39"/>
      <c r="AD143" s="39"/>
      <c r="AE143" s="39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</row>
    <row r="144" spans="1:42" ht="13.8" x14ac:dyDescent="0.3">
      <c r="A144" s="47">
        <v>126</v>
      </c>
      <c r="B144" s="48" t="s">
        <v>118</v>
      </c>
      <c r="C144">
        <v>6070</v>
      </c>
      <c r="D144">
        <v>2013</v>
      </c>
      <c r="E144">
        <v>87.17</v>
      </c>
      <c r="F144">
        <v>6708</v>
      </c>
      <c r="G144">
        <v>3023264</v>
      </c>
      <c r="H144">
        <v>1036963</v>
      </c>
      <c r="I144">
        <v>847471</v>
      </c>
      <c r="J144">
        <v>272740</v>
      </c>
      <c r="K144">
        <v>4744</v>
      </c>
      <c r="L144">
        <v>17115</v>
      </c>
      <c r="M144">
        <v>15998</v>
      </c>
      <c r="N144">
        <v>259364</v>
      </c>
      <c r="O144">
        <v>90</v>
      </c>
      <c r="P144">
        <v>0</v>
      </c>
      <c r="Q144">
        <v>5477749</v>
      </c>
      <c r="R144">
        <v>2468937</v>
      </c>
      <c r="S144">
        <v>10840816</v>
      </c>
      <c r="T144">
        <v>10276936</v>
      </c>
      <c r="U144" s="26"/>
      <c r="V144">
        <v>85</v>
      </c>
      <c r="W144">
        <v>0</v>
      </c>
      <c r="X144">
        <v>14</v>
      </c>
      <c r="Y144" s="29">
        <f t="shared" si="2"/>
        <v>99</v>
      </c>
      <c r="Z144" s="31"/>
      <c r="AA144" s="40"/>
      <c r="AB144" s="38"/>
      <c r="AC144" s="39"/>
      <c r="AD144" s="39"/>
      <c r="AE144" s="39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</row>
    <row r="145" spans="1:42" ht="13.8" x14ac:dyDescent="0.3">
      <c r="A145" s="47">
        <v>128</v>
      </c>
      <c r="B145" s="48" t="s">
        <v>122</v>
      </c>
      <c r="C145">
        <v>6070</v>
      </c>
      <c r="D145">
        <v>2013</v>
      </c>
      <c r="E145">
        <v>684.92</v>
      </c>
      <c r="F145">
        <v>84208</v>
      </c>
      <c r="G145">
        <v>51113275</v>
      </c>
      <c r="H145">
        <v>17051338</v>
      </c>
      <c r="I145">
        <v>0</v>
      </c>
      <c r="J145">
        <v>4553315</v>
      </c>
      <c r="K145">
        <v>1612</v>
      </c>
      <c r="L145">
        <v>1094241</v>
      </c>
      <c r="M145">
        <v>54712</v>
      </c>
      <c r="N145">
        <v>3762602</v>
      </c>
      <c r="O145">
        <v>22913</v>
      </c>
      <c r="P145">
        <v>75210</v>
      </c>
      <c r="Q145">
        <v>77578798</v>
      </c>
      <c r="R145">
        <v>53794761</v>
      </c>
      <c r="S145">
        <v>227683951</v>
      </c>
      <c r="T145">
        <v>222509713</v>
      </c>
      <c r="U145" s="26"/>
      <c r="V145">
        <v>269</v>
      </c>
      <c r="W145">
        <v>0</v>
      </c>
      <c r="X145">
        <v>41</v>
      </c>
      <c r="Y145" s="29">
        <f t="shared" si="2"/>
        <v>310</v>
      </c>
      <c r="Z145" s="30"/>
      <c r="AA145" s="44"/>
      <c r="AB145" s="38"/>
      <c r="AC145" s="39"/>
      <c r="AD145" s="39"/>
      <c r="AE145" s="39"/>
    </row>
    <row r="146" spans="1:42" ht="13.8" x14ac:dyDescent="0.3">
      <c r="A146" s="47">
        <v>129</v>
      </c>
      <c r="B146" s="48" t="s">
        <v>131</v>
      </c>
      <c r="C146">
        <v>6070</v>
      </c>
      <c r="D146">
        <v>2013</v>
      </c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 s="26"/>
      <c r="V146"/>
      <c r="W146"/>
      <c r="X146"/>
      <c r="Y146" s="29">
        <f t="shared" si="2"/>
        <v>0</v>
      </c>
      <c r="Z146" s="33"/>
      <c r="AA146" s="37"/>
      <c r="AB146" s="38"/>
      <c r="AC146" s="39"/>
      <c r="AD146" s="39"/>
      <c r="AE146" s="39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</row>
    <row r="147" spans="1:42" ht="13.8" x14ac:dyDescent="0.3">
      <c r="A147" s="47">
        <v>130</v>
      </c>
      <c r="B147" s="48" t="s">
        <v>157</v>
      </c>
      <c r="C147">
        <v>6070</v>
      </c>
      <c r="D147">
        <v>2013</v>
      </c>
      <c r="E147">
        <v>176.05</v>
      </c>
      <c r="F147">
        <v>23468</v>
      </c>
      <c r="G147">
        <v>12519619</v>
      </c>
      <c r="H147">
        <v>3380298</v>
      </c>
      <c r="I147">
        <v>7010</v>
      </c>
      <c r="J147">
        <v>732241</v>
      </c>
      <c r="K147">
        <v>2758</v>
      </c>
      <c r="L147">
        <v>463192</v>
      </c>
      <c r="M147">
        <v>68856</v>
      </c>
      <c r="N147">
        <v>227508</v>
      </c>
      <c r="O147">
        <v>18709</v>
      </c>
      <c r="P147">
        <v>5624</v>
      </c>
      <c r="Q147">
        <v>17414567</v>
      </c>
      <c r="R147">
        <v>11649930</v>
      </c>
      <c r="S147">
        <v>68582672</v>
      </c>
      <c r="T147" s="29">
        <v>62594552</v>
      </c>
      <c r="U147" s="26"/>
      <c r="V147">
        <v>128</v>
      </c>
      <c r="W147">
        <v>0</v>
      </c>
      <c r="X147">
        <v>18</v>
      </c>
      <c r="Y147" s="29">
        <f t="shared" si="2"/>
        <v>146</v>
      </c>
      <c r="Z147" s="31"/>
      <c r="AA147" s="37"/>
      <c r="AB147" s="38"/>
      <c r="AC147" s="39"/>
      <c r="AD147" s="39"/>
      <c r="AE147" s="39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</row>
    <row r="148" spans="1:42" ht="13.8" x14ac:dyDescent="0.3">
      <c r="A148" s="47">
        <v>131</v>
      </c>
      <c r="B148" s="48" t="s">
        <v>102</v>
      </c>
      <c r="C148">
        <v>6070</v>
      </c>
      <c r="D148">
        <v>2013</v>
      </c>
      <c r="E148">
        <v>360.1</v>
      </c>
      <c r="F148">
        <v>48942</v>
      </c>
      <c r="G148">
        <v>27586234</v>
      </c>
      <c r="H148">
        <v>7240151</v>
      </c>
      <c r="I148">
        <v>1138560</v>
      </c>
      <c r="J148">
        <v>2450860</v>
      </c>
      <c r="K148">
        <v>21</v>
      </c>
      <c r="L148">
        <v>549300</v>
      </c>
      <c r="M148">
        <v>80088</v>
      </c>
      <c r="N148">
        <v>2688241</v>
      </c>
      <c r="O148">
        <v>62250</v>
      </c>
      <c r="P148">
        <v>10831</v>
      </c>
      <c r="Q148">
        <v>41784874</v>
      </c>
      <c r="R148">
        <v>34933567</v>
      </c>
      <c r="S148">
        <v>146912646</v>
      </c>
      <c r="T148" s="36">
        <v>135214526</v>
      </c>
      <c r="U148" s="26"/>
      <c r="V148">
        <v>192</v>
      </c>
      <c r="W148">
        <v>0</v>
      </c>
      <c r="X148">
        <v>42</v>
      </c>
      <c r="Y148" s="29">
        <f t="shared" si="2"/>
        <v>234</v>
      </c>
      <c r="Z148" s="32"/>
      <c r="AA148" s="41"/>
      <c r="AB148" s="38"/>
      <c r="AC148" s="39"/>
      <c r="AD148" s="39"/>
      <c r="AE148" s="39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</row>
    <row r="149" spans="1:42" ht="13.8" x14ac:dyDescent="0.3">
      <c r="A149" s="47">
        <v>132</v>
      </c>
      <c r="B149" s="48" t="s">
        <v>158</v>
      </c>
      <c r="C149">
        <v>6070</v>
      </c>
      <c r="D149">
        <v>2013</v>
      </c>
      <c r="E149">
        <v>120.44</v>
      </c>
      <c r="F149">
        <v>26175</v>
      </c>
      <c r="G149">
        <v>8000231</v>
      </c>
      <c r="H149">
        <v>2187454</v>
      </c>
      <c r="I149">
        <v>48522</v>
      </c>
      <c r="J149">
        <v>608337</v>
      </c>
      <c r="K149">
        <v>1458</v>
      </c>
      <c r="L149">
        <v>83025</v>
      </c>
      <c r="M149">
        <v>33332</v>
      </c>
      <c r="N149">
        <v>457133</v>
      </c>
      <c r="O149">
        <v>77971</v>
      </c>
      <c r="P149">
        <v>23337</v>
      </c>
      <c r="Q149">
        <v>11474126</v>
      </c>
      <c r="R149">
        <v>19728375</v>
      </c>
      <c r="S149">
        <v>52604928</v>
      </c>
      <c r="T149">
        <v>51020731</v>
      </c>
      <c r="U149" s="26"/>
      <c r="V149">
        <v>75</v>
      </c>
      <c r="W149">
        <v>0</v>
      </c>
      <c r="X149">
        <v>0</v>
      </c>
      <c r="Y149" s="29">
        <f t="shared" si="2"/>
        <v>75</v>
      </c>
      <c r="Z149" s="30"/>
      <c r="AA149" s="43"/>
      <c r="AB149" s="38"/>
      <c r="AC149" s="39"/>
      <c r="AD149" s="39"/>
      <c r="AE149" s="39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</row>
    <row r="150" spans="1:42" ht="13.8" x14ac:dyDescent="0.3">
      <c r="A150" s="47">
        <v>134</v>
      </c>
      <c r="B150" s="48" t="s">
        <v>93</v>
      </c>
      <c r="C150">
        <v>6070</v>
      </c>
      <c r="D150">
        <v>2013</v>
      </c>
      <c r="E150">
        <v>58.52</v>
      </c>
      <c r="F150">
        <v>8752</v>
      </c>
      <c r="G150">
        <v>4150555</v>
      </c>
      <c r="H150">
        <v>1062813</v>
      </c>
      <c r="I150">
        <v>443011</v>
      </c>
      <c r="J150">
        <v>226402</v>
      </c>
      <c r="K150">
        <v>1006</v>
      </c>
      <c r="L150">
        <v>23796</v>
      </c>
      <c r="M150">
        <v>7794</v>
      </c>
      <c r="N150">
        <v>320148</v>
      </c>
      <c r="O150">
        <v>8222</v>
      </c>
      <c r="P150">
        <v>1500</v>
      </c>
      <c r="Q150">
        <v>6242247</v>
      </c>
      <c r="R150">
        <v>3158535</v>
      </c>
      <c r="S150">
        <v>11127682</v>
      </c>
      <c r="T150">
        <v>10305462</v>
      </c>
      <c r="U150" s="26"/>
      <c r="V150">
        <v>32</v>
      </c>
      <c r="W150">
        <v>1</v>
      </c>
      <c r="X150">
        <v>4</v>
      </c>
      <c r="Y150" s="29">
        <f t="shared" si="2"/>
        <v>37</v>
      </c>
      <c r="Z150" s="31"/>
      <c r="AA150" s="37"/>
      <c r="AB150" s="38"/>
      <c r="AC150" s="39"/>
      <c r="AD150" s="39"/>
      <c r="AE150" s="39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</row>
    <row r="151" spans="1:42" ht="13.8" x14ac:dyDescent="0.3">
      <c r="A151" s="47">
        <v>137</v>
      </c>
      <c r="B151" s="48" t="s">
        <v>95</v>
      </c>
      <c r="C151">
        <v>6070</v>
      </c>
      <c r="D151">
        <v>2013</v>
      </c>
      <c r="E151">
        <v>25.44</v>
      </c>
      <c r="F151">
        <v>1362</v>
      </c>
      <c r="G151">
        <v>1409431</v>
      </c>
      <c r="H151">
        <v>393679</v>
      </c>
      <c r="I151">
        <v>35684</v>
      </c>
      <c r="J151">
        <v>82360</v>
      </c>
      <c r="K151">
        <v>1263</v>
      </c>
      <c r="L151">
        <v>211285</v>
      </c>
      <c r="M151">
        <v>25618</v>
      </c>
      <c r="N151">
        <v>97757</v>
      </c>
      <c r="O151">
        <v>18457</v>
      </c>
      <c r="P151">
        <v>0</v>
      </c>
      <c r="Q151">
        <v>2275534</v>
      </c>
      <c r="R151">
        <v>919130</v>
      </c>
      <c r="S151">
        <v>1793007</v>
      </c>
      <c r="T151">
        <v>1797982</v>
      </c>
      <c r="U151" s="26"/>
      <c r="V151">
        <v>25</v>
      </c>
      <c r="W151">
        <v>0</v>
      </c>
      <c r="X151">
        <v>0</v>
      </c>
      <c r="Y151" s="29">
        <f t="shared" si="2"/>
        <v>25</v>
      </c>
      <c r="Z151" s="30"/>
      <c r="AA151" s="37"/>
      <c r="AB151" s="38"/>
      <c r="AC151" s="39"/>
      <c r="AD151" s="39"/>
      <c r="AE151" s="39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</row>
    <row r="152" spans="1:42" ht="13.8" x14ac:dyDescent="0.3">
      <c r="A152" s="47">
        <v>138</v>
      </c>
      <c r="B152" s="48" t="s">
        <v>137</v>
      </c>
      <c r="C152">
        <v>6070</v>
      </c>
      <c r="D152">
        <v>2013</v>
      </c>
      <c r="E152">
        <v>47.08</v>
      </c>
      <c r="F152">
        <v>7114</v>
      </c>
      <c r="G152">
        <v>3919846</v>
      </c>
      <c r="H152">
        <v>639094</v>
      </c>
      <c r="I152">
        <v>0</v>
      </c>
      <c r="J152">
        <v>242040</v>
      </c>
      <c r="K152">
        <v>186</v>
      </c>
      <c r="L152">
        <v>80498</v>
      </c>
      <c r="M152">
        <v>69456</v>
      </c>
      <c r="N152">
        <v>5704</v>
      </c>
      <c r="O152">
        <v>105936</v>
      </c>
      <c r="P152">
        <v>3</v>
      </c>
      <c r="Q152">
        <v>5062757</v>
      </c>
      <c r="R152">
        <v>4326064</v>
      </c>
      <c r="S152">
        <v>20524325</v>
      </c>
      <c r="T152">
        <v>18865847</v>
      </c>
      <c r="U152" s="26"/>
      <c r="V152">
        <v>60</v>
      </c>
      <c r="W152">
        <v>0</v>
      </c>
      <c r="X152">
        <v>24</v>
      </c>
      <c r="Y152" s="29">
        <f t="shared" si="2"/>
        <v>84</v>
      </c>
      <c r="Z152" s="30"/>
      <c r="AA152" s="44"/>
      <c r="AB152" s="38"/>
      <c r="AC152" s="39"/>
      <c r="AD152" s="39"/>
      <c r="AE152" s="39"/>
    </row>
    <row r="153" spans="1:42" ht="13.8" x14ac:dyDescent="0.3">
      <c r="A153" s="47">
        <v>139</v>
      </c>
      <c r="B153" s="48" t="s">
        <v>127</v>
      </c>
      <c r="C153">
        <v>6070</v>
      </c>
      <c r="D153">
        <v>2013</v>
      </c>
      <c r="E153">
        <v>58.08</v>
      </c>
      <c r="F153">
        <v>19905</v>
      </c>
      <c r="G153">
        <v>4547205</v>
      </c>
      <c r="H153">
        <v>1523306</v>
      </c>
      <c r="I153">
        <v>1817708</v>
      </c>
      <c r="J153">
        <v>363799</v>
      </c>
      <c r="K153">
        <v>0</v>
      </c>
      <c r="L153">
        <v>501448</v>
      </c>
      <c r="M153">
        <v>0</v>
      </c>
      <c r="N153">
        <v>683131</v>
      </c>
      <c r="O153">
        <v>5137</v>
      </c>
      <c r="P153">
        <v>0</v>
      </c>
      <c r="Q153">
        <v>9441734</v>
      </c>
      <c r="R153">
        <v>6405845</v>
      </c>
      <c r="S153">
        <v>13330455</v>
      </c>
      <c r="T153" s="36">
        <v>12176216</v>
      </c>
      <c r="U153" s="26"/>
      <c r="V153" s="23">
        <v>111</v>
      </c>
      <c r="W153" s="23">
        <v>8</v>
      </c>
      <c r="X153" s="23">
        <v>18</v>
      </c>
      <c r="Y153" s="29">
        <f t="shared" si="2"/>
        <v>137</v>
      </c>
      <c r="Z153" s="31"/>
      <c r="AA153" s="41"/>
      <c r="AB153" s="38"/>
      <c r="AC153" s="39"/>
      <c r="AD153" s="39"/>
      <c r="AE153" s="39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</row>
    <row r="154" spans="1:42" ht="13.8" x14ac:dyDescent="0.3">
      <c r="A154" s="47">
        <v>140</v>
      </c>
      <c r="B154" s="48" t="s">
        <v>159</v>
      </c>
      <c r="C154">
        <v>6070</v>
      </c>
      <c r="D154">
        <v>2013</v>
      </c>
      <c r="E154">
        <v>20.69</v>
      </c>
      <c r="F154">
        <v>3165</v>
      </c>
      <c r="G154">
        <v>1307778</v>
      </c>
      <c r="H154">
        <v>310317</v>
      </c>
      <c r="I154">
        <v>0</v>
      </c>
      <c r="J154">
        <v>77530</v>
      </c>
      <c r="K154">
        <v>0</v>
      </c>
      <c r="L154">
        <v>253446</v>
      </c>
      <c r="M154">
        <v>0</v>
      </c>
      <c r="N154">
        <v>220657</v>
      </c>
      <c r="O154">
        <v>4123</v>
      </c>
      <c r="P154">
        <v>0</v>
      </c>
      <c r="Q154">
        <v>2173851</v>
      </c>
      <c r="R154">
        <v>1495563</v>
      </c>
      <c r="S154">
        <v>4139577</v>
      </c>
      <c r="T154">
        <v>4139577</v>
      </c>
      <c r="U154" s="26"/>
      <c r="V154">
        <v>12</v>
      </c>
      <c r="W154">
        <v>0</v>
      </c>
      <c r="X154">
        <v>6</v>
      </c>
      <c r="Y154" s="29">
        <f t="shared" si="2"/>
        <v>18</v>
      </c>
      <c r="Z154" s="30"/>
      <c r="AA154" s="41"/>
      <c r="AB154" s="38"/>
      <c r="AC154" s="39"/>
      <c r="AD154" s="39"/>
      <c r="AE154" s="39"/>
    </row>
    <row r="155" spans="1:42" ht="13.8" x14ac:dyDescent="0.3">
      <c r="A155" s="47">
        <v>141</v>
      </c>
      <c r="B155" s="48" t="s">
        <v>87</v>
      </c>
      <c r="C155">
        <v>6070</v>
      </c>
      <c r="D155">
        <v>2013</v>
      </c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 s="26"/>
      <c r="V155"/>
      <c r="W155"/>
      <c r="X155"/>
      <c r="Y155" s="29">
        <f t="shared" si="2"/>
        <v>0</v>
      </c>
      <c r="Z155" s="33"/>
      <c r="AA155" s="37"/>
      <c r="AB155" s="38"/>
      <c r="AC155" s="39"/>
      <c r="AD155" s="39"/>
      <c r="AE155" s="39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</row>
    <row r="156" spans="1:42" ht="13.8" x14ac:dyDescent="0.3">
      <c r="A156" s="47">
        <v>142</v>
      </c>
      <c r="B156" s="48" t="s">
        <v>117</v>
      </c>
      <c r="C156">
        <v>6070</v>
      </c>
      <c r="D156">
        <v>2013</v>
      </c>
      <c r="E156">
        <v>403.36</v>
      </c>
      <c r="F156">
        <v>48800</v>
      </c>
      <c r="G156">
        <v>28359078</v>
      </c>
      <c r="H156">
        <v>7713822</v>
      </c>
      <c r="I156">
        <v>2225882</v>
      </c>
      <c r="J156">
        <v>1851444</v>
      </c>
      <c r="K156">
        <v>0</v>
      </c>
      <c r="L156">
        <v>188253</v>
      </c>
      <c r="M156">
        <v>206655</v>
      </c>
      <c r="N156">
        <v>1394069</v>
      </c>
      <c r="O156">
        <v>17998</v>
      </c>
      <c r="P156">
        <v>65538</v>
      </c>
      <c r="Q156">
        <v>41891663</v>
      </c>
      <c r="R156">
        <v>26134756</v>
      </c>
      <c r="S156">
        <v>119636300</v>
      </c>
      <c r="T156">
        <v>115524751</v>
      </c>
      <c r="U156" s="26"/>
      <c r="V156">
        <v>190</v>
      </c>
      <c r="W156">
        <v>0</v>
      </c>
      <c r="X156">
        <v>20</v>
      </c>
      <c r="Y156" s="29">
        <f t="shared" si="2"/>
        <v>210</v>
      </c>
      <c r="Z156" s="33"/>
      <c r="AA156" s="40"/>
      <c r="AB156" s="38"/>
      <c r="AC156" s="39"/>
      <c r="AD156" s="39"/>
      <c r="AE156" s="39"/>
    </row>
    <row r="157" spans="1:42" ht="13.8" x14ac:dyDescent="0.3">
      <c r="A157" s="47">
        <v>145</v>
      </c>
      <c r="B157" s="48" t="s">
        <v>160</v>
      </c>
      <c r="C157">
        <v>6070</v>
      </c>
      <c r="D157">
        <v>2013</v>
      </c>
      <c r="E157">
        <v>235.83</v>
      </c>
      <c r="F157">
        <v>37943</v>
      </c>
      <c r="G157">
        <v>17133863</v>
      </c>
      <c r="H157">
        <v>6288738</v>
      </c>
      <c r="I157">
        <v>0</v>
      </c>
      <c r="J157">
        <v>1655173</v>
      </c>
      <c r="K157">
        <v>0</v>
      </c>
      <c r="L157">
        <v>33855</v>
      </c>
      <c r="M157">
        <v>363925</v>
      </c>
      <c r="N157">
        <v>961072</v>
      </c>
      <c r="O157">
        <v>15090</v>
      </c>
      <c r="P157">
        <v>4122</v>
      </c>
      <c r="Q157">
        <v>26447594</v>
      </c>
      <c r="R157">
        <v>21244057</v>
      </c>
      <c r="S157">
        <v>112110642</v>
      </c>
      <c r="T157" s="36">
        <v>107229619</v>
      </c>
      <c r="U157" s="26"/>
      <c r="V157">
        <v>159</v>
      </c>
      <c r="W157">
        <v>14</v>
      </c>
      <c r="X157">
        <v>24</v>
      </c>
      <c r="Y157" s="29">
        <f t="shared" si="2"/>
        <v>197</v>
      </c>
      <c r="Z157" s="30"/>
      <c r="AA157" s="40"/>
      <c r="AB157" s="38"/>
      <c r="AC157" s="39"/>
      <c r="AD157" s="39"/>
      <c r="AE157" s="39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</row>
    <row r="158" spans="1:42" ht="13.8" x14ac:dyDescent="0.3">
      <c r="A158" s="47">
        <v>147</v>
      </c>
      <c r="B158" s="48" t="s">
        <v>119</v>
      </c>
      <c r="C158">
        <v>6070</v>
      </c>
      <c r="D158">
        <v>2013</v>
      </c>
      <c r="E158">
        <v>31.35</v>
      </c>
      <c r="F158">
        <v>2732</v>
      </c>
      <c r="G158">
        <v>1848404</v>
      </c>
      <c r="H158">
        <v>529435</v>
      </c>
      <c r="I158">
        <v>184775</v>
      </c>
      <c r="J158">
        <v>86405</v>
      </c>
      <c r="K158">
        <v>0</v>
      </c>
      <c r="L158">
        <v>44379</v>
      </c>
      <c r="M158">
        <v>56933</v>
      </c>
      <c r="N158">
        <v>39816</v>
      </c>
      <c r="O158">
        <v>981</v>
      </c>
      <c r="P158">
        <v>0</v>
      </c>
      <c r="Q158">
        <v>2791128</v>
      </c>
      <c r="R158">
        <v>1364988</v>
      </c>
      <c r="S158">
        <v>4620365</v>
      </c>
      <c r="T158" s="36">
        <v>3510911</v>
      </c>
      <c r="U158" s="26"/>
      <c r="V158">
        <v>23</v>
      </c>
      <c r="W158">
        <v>0</v>
      </c>
      <c r="X158">
        <v>0</v>
      </c>
      <c r="Y158" s="29">
        <f t="shared" si="2"/>
        <v>23</v>
      </c>
      <c r="Z158" s="30"/>
      <c r="AA158" s="37"/>
      <c r="AB158" s="38"/>
      <c r="AC158" s="39"/>
      <c r="AD158" s="39"/>
      <c r="AE158" s="39"/>
    </row>
    <row r="159" spans="1:42" ht="13.8" x14ac:dyDescent="0.3">
      <c r="A159" s="47">
        <v>148</v>
      </c>
      <c r="B159" s="48" t="s">
        <v>161</v>
      </c>
      <c r="C159">
        <v>6070</v>
      </c>
      <c r="D159">
        <v>2013</v>
      </c>
      <c r="E159">
        <v>97.3</v>
      </c>
      <c r="F159">
        <v>17968</v>
      </c>
      <c r="G159">
        <v>5918362</v>
      </c>
      <c r="H159">
        <v>744124</v>
      </c>
      <c r="I159">
        <v>635263</v>
      </c>
      <c r="J159">
        <v>720875</v>
      </c>
      <c r="K159">
        <v>0</v>
      </c>
      <c r="L159">
        <v>58947</v>
      </c>
      <c r="M159">
        <v>304092</v>
      </c>
      <c r="N159">
        <v>700074</v>
      </c>
      <c r="O159">
        <v>13086</v>
      </c>
      <c r="P159">
        <v>0</v>
      </c>
      <c r="Q159">
        <v>9094823</v>
      </c>
      <c r="R159">
        <v>9422908</v>
      </c>
      <c r="S159">
        <v>37345225</v>
      </c>
      <c r="T159">
        <v>37345225</v>
      </c>
      <c r="U159" s="26"/>
      <c r="V159">
        <v>70</v>
      </c>
      <c r="W159">
        <v>0</v>
      </c>
      <c r="X159">
        <v>0</v>
      </c>
      <c r="Y159" s="29">
        <f t="shared" si="2"/>
        <v>70</v>
      </c>
      <c r="Z159" s="30"/>
      <c r="AA159" s="37"/>
      <c r="AB159" s="3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</row>
    <row r="160" spans="1:42" ht="13.8" x14ac:dyDescent="0.3">
      <c r="A160" s="47">
        <v>150</v>
      </c>
      <c r="B160" s="48" t="s">
        <v>162</v>
      </c>
      <c r="C160">
        <v>6070</v>
      </c>
      <c r="D160">
        <v>2013</v>
      </c>
      <c r="E160">
        <v>32.97</v>
      </c>
      <c r="F160">
        <v>1154</v>
      </c>
      <c r="G160">
        <v>2152792</v>
      </c>
      <c r="H160">
        <v>490871</v>
      </c>
      <c r="I160">
        <v>0</v>
      </c>
      <c r="J160">
        <v>128730</v>
      </c>
      <c r="K160">
        <v>1202</v>
      </c>
      <c r="L160">
        <v>67330</v>
      </c>
      <c r="M160">
        <v>5805</v>
      </c>
      <c r="N160">
        <v>129791</v>
      </c>
      <c r="O160">
        <v>5740</v>
      </c>
      <c r="P160">
        <v>0</v>
      </c>
      <c r="Q160">
        <v>2982261</v>
      </c>
      <c r="R160">
        <v>1580602</v>
      </c>
      <c r="S160">
        <v>2727915</v>
      </c>
      <c r="T160">
        <v>1910935</v>
      </c>
      <c r="U160" s="26"/>
      <c r="V160">
        <v>25</v>
      </c>
      <c r="W160">
        <v>0</v>
      </c>
      <c r="X160">
        <v>0</v>
      </c>
      <c r="Y160" s="29">
        <f t="shared" si="2"/>
        <v>25</v>
      </c>
      <c r="Z160" s="30"/>
      <c r="AA160" s="43"/>
      <c r="AB160" s="38"/>
      <c r="AC160" s="39"/>
      <c r="AD160" s="39"/>
      <c r="AE160" s="39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</row>
    <row r="161" spans="1:42" ht="13.8" x14ac:dyDescent="0.3">
      <c r="A161" s="47">
        <v>152</v>
      </c>
      <c r="B161" s="48" t="s">
        <v>97</v>
      </c>
      <c r="C161">
        <v>6070</v>
      </c>
      <c r="D161">
        <v>2013</v>
      </c>
      <c r="E161">
        <v>51.24</v>
      </c>
      <c r="F161">
        <v>3765</v>
      </c>
      <c r="G161">
        <v>4131528</v>
      </c>
      <c r="H161">
        <v>1724152</v>
      </c>
      <c r="I161">
        <v>0</v>
      </c>
      <c r="J161">
        <v>145219</v>
      </c>
      <c r="K161">
        <v>1782</v>
      </c>
      <c r="L161">
        <v>10555</v>
      </c>
      <c r="M161">
        <v>8034</v>
      </c>
      <c r="N161">
        <v>602854</v>
      </c>
      <c r="O161">
        <v>10811</v>
      </c>
      <c r="P161">
        <v>804</v>
      </c>
      <c r="Q161">
        <v>6634131</v>
      </c>
      <c r="R161">
        <v>5122733</v>
      </c>
      <c r="S161">
        <v>14685546</v>
      </c>
      <c r="T161" s="36">
        <v>12681423</v>
      </c>
      <c r="U161" s="26"/>
      <c r="V161">
        <v>16</v>
      </c>
      <c r="W161">
        <v>0</v>
      </c>
      <c r="X161">
        <v>2</v>
      </c>
      <c r="Y161" s="29">
        <f t="shared" si="2"/>
        <v>18</v>
      </c>
      <c r="Z161" s="30"/>
      <c r="AA161" s="37"/>
      <c r="AB161" s="38"/>
      <c r="AC161" s="39"/>
      <c r="AD161" s="39"/>
      <c r="AE161" s="39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</row>
    <row r="162" spans="1:42" ht="13.8" x14ac:dyDescent="0.3">
      <c r="A162" s="47">
        <v>153</v>
      </c>
      <c r="B162" s="48" t="s">
        <v>111</v>
      </c>
      <c r="C162">
        <v>6070</v>
      </c>
      <c r="D162">
        <v>2013</v>
      </c>
      <c r="E162" s="45">
        <v>34.89</v>
      </c>
      <c r="F162" s="46">
        <v>2008</v>
      </c>
      <c r="G162" s="46">
        <v>2455221</v>
      </c>
      <c r="H162" s="46">
        <v>605459</v>
      </c>
      <c r="I162" s="46">
        <v>0</v>
      </c>
      <c r="J162" s="46">
        <v>108322</v>
      </c>
      <c r="K162" s="46">
        <v>0</v>
      </c>
      <c r="L162" s="46">
        <v>589187</v>
      </c>
      <c r="M162" s="46">
        <v>32848</v>
      </c>
      <c r="N162" s="46">
        <v>126541</v>
      </c>
      <c r="O162" s="46">
        <v>29956</v>
      </c>
      <c r="P162" s="46">
        <v>0</v>
      </c>
      <c r="Q162" s="46">
        <v>3947534</v>
      </c>
      <c r="R162" s="46">
        <v>2336173</v>
      </c>
      <c r="S162" s="46">
        <v>3918019</v>
      </c>
      <c r="T162" s="46">
        <v>2556420</v>
      </c>
      <c r="V162" s="23">
        <v>25</v>
      </c>
      <c r="W162" s="23">
        <v>0</v>
      </c>
      <c r="X162" s="23">
        <v>0</v>
      </c>
      <c r="Y162" s="29">
        <f t="shared" si="2"/>
        <v>25</v>
      </c>
    </row>
    <row r="163" spans="1:42" ht="13.8" x14ac:dyDescent="0.3">
      <c r="A163" s="47">
        <v>155</v>
      </c>
      <c r="B163" s="48" t="s">
        <v>163</v>
      </c>
      <c r="C163">
        <v>6070</v>
      </c>
      <c r="D163">
        <v>2013</v>
      </c>
      <c r="E163">
        <v>255.95</v>
      </c>
      <c r="F163">
        <v>56919</v>
      </c>
      <c r="G163">
        <v>25010104</v>
      </c>
      <c r="H163">
        <v>8756114</v>
      </c>
      <c r="I163">
        <v>265751</v>
      </c>
      <c r="J163">
        <v>1734978</v>
      </c>
      <c r="K163">
        <v>0</v>
      </c>
      <c r="L163">
        <v>203366</v>
      </c>
      <c r="M163">
        <v>228345</v>
      </c>
      <c r="N163">
        <v>397674</v>
      </c>
      <c r="O163">
        <v>74117</v>
      </c>
      <c r="P163">
        <v>0</v>
      </c>
      <c r="Q163">
        <v>36670449</v>
      </c>
      <c r="R163">
        <v>22324243</v>
      </c>
      <c r="S163">
        <v>111372538</v>
      </c>
      <c r="T163">
        <v>111372538</v>
      </c>
      <c r="U163" s="26"/>
      <c r="V163">
        <v>195</v>
      </c>
      <c r="W163">
        <v>23</v>
      </c>
      <c r="X163">
        <v>36</v>
      </c>
      <c r="Y163" s="29">
        <f t="shared" si="2"/>
        <v>254</v>
      </c>
      <c r="Z163" s="30"/>
      <c r="AA163" s="41"/>
      <c r="AB163" s="38"/>
      <c r="AC163" s="39"/>
      <c r="AD163" s="39"/>
      <c r="AE163" s="39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</row>
    <row r="164" spans="1:42" ht="13.8" x14ac:dyDescent="0.3">
      <c r="A164" s="47">
        <v>156</v>
      </c>
      <c r="B164" s="48" t="s">
        <v>110</v>
      </c>
      <c r="C164">
        <v>6070</v>
      </c>
      <c r="D164">
        <v>2013</v>
      </c>
      <c r="E164" s="45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>
        <f t="shared" si="2"/>
        <v>0</v>
      </c>
    </row>
    <row r="165" spans="1:42" ht="13.8" x14ac:dyDescent="0.3">
      <c r="A165" s="47">
        <v>157</v>
      </c>
      <c r="B165" s="48" t="s">
        <v>164</v>
      </c>
      <c r="C165">
        <v>6070</v>
      </c>
      <c r="D165">
        <v>2013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26"/>
      <c r="V165">
        <v>0</v>
      </c>
      <c r="W165">
        <v>0</v>
      </c>
      <c r="X165">
        <v>0</v>
      </c>
      <c r="Y165" s="29">
        <f t="shared" si="2"/>
        <v>0</v>
      </c>
      <c r="Z165" s="31"/>
      <c r="AA165" s="40"/>
      <c r="AB165" s="38"/>
      <c r="AC165" s="39"/>
      <c r="AD165" s="39"/>
      <c r="AE165" s="39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</row>
    <row r="166" spans="1:42" ht="13.8" x14ac:dyDescent="0.3">
      <c r="A166" s="47">
        <v>158</v>
      </c>
      <c r="B166" s="48" t="s">
        <v>83</v>
      </c>
      <c r="C166">
        <v>6070</v>
      </c>
      <c r="D166">
        <v>2013</v>
      </c>
      <c r="E166">
        <v>2.4</v>
      </c>
      <c r="F166">
        <v>241</v>
      </c>
      <c r="G166">
        <v>199944</v>
      </c>
      <c r="H166">
        <v>45402</v>
      </c>
      <c r="I166">
        <v>0</v>
      </c>
      <c r="J166">
        <v>7096</v>
      </c>
      <c r="K166">
        <v>0</v>
      </c>
      <c r="L166">
        <v>41509</v>
      </c>
      <c r="M166">
        <v>88</v>
      </c>
      <c r="N166">
        <v>35817</v>
      </c>
      <c r="O166">
        <v>724</v>
      </c>
      <c r="P166">
        <v>0</v>
      </c>
      <c r="Q166">
        <v>330580</v>
      </c>
      <c r="R166">
        <v>336995</v>
      </c>
      <c r="S166">
        <v>555202</v>
      </c>
      <c r="T166">
        <v>376763</v>
      </c>
      <c r="U166" s="26"/>
      <c r="V166">
        <v>2</v>
      </c>
      <c r="W166">
        <v>0</v>
      </c>
      <c r="X166">
        <v>0</v>
      </c>
      <c r="Y166" s="29">
        <f t="shared" si="2"/>
        <v>2</v>
      </c>
      <c r="Z166" s="32"/>
      <c r="AA166" s="41"/>
      <c r="AB166" s="38"/>
      <c r="AC166" s="39"/>
      <c r="AD166" s="39"/>
      <c r="AE166" s="39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</row>
    <row r="167" spans="1:42" ht="13.8" x14ac:dyDescent="0.3">
      <c r="A167" s="47">
        <v>159</v>
      </c>
      <c r="B167" s="48" t="s">
        <v>165</v>
      </c>
      <c r="C167">
        <v>6070</v>
      </c>
      <c r="D167">
        <v>2013</v>
      </c>
      <c r="E167">
        <v>283</v>
      </c>
      <c r="F167">
        <v>41882</v>
      </c>
      <c r="G167">
        <v>21744903</v>
      </c>
      <c r="H167">
        <v>6544791</v>
      </c>
      <c r="I167">
        <v>65315</v>
      </c>
      <c r="J167">
        <v>1153621</v>
      </c>
      <c r="K167">
        <v>8873</v>
      </c>
      <c r="L167">
        <v>1603091</v>
      </c>
      <c r="M167">
        <v>3602</v>
      </c>
      <c r="N167">
        <v>1562902</v>
      </c>
      <c r="O167">
        <v>121888</v>
      </c>
      <c r="P167">
        <v>46911</v>
      </c>
      <c r="Q167">
        <v>32762075</v>
      </c>
      <c r="R167">
        <v>19038834</v>
      </c>
      <c r="S167">
        <v>128187360</v>
      </c>
      <c r="T167" s="36">
        <v>122628456</v>
      </c>
      <c r="U167" s="26"/>
      <c r="V167">
        <v>108</v>
      </c>
      <c r="W167">
        <v>9</v>
      </c>
      <c r="X167">
        <v>19</v>
      </c>
      <c r="Y167" s="29">
        <f t="shared" si="2"/>
        <v>136</v>
      </c>
      <c r="Z167" s="30"/>
      <c r="AA167" s="37"/>
      <c r="AB167" s="3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</row>
    <row r="168" spans="1:42" ht="13.8" x14ac:dyDescent="0.3">
      <c r="A168" s="47">
        <v>161</v>
      </c>
      <c r="B168" s="48" t="s">
        <v>135</v>
      </c>
      <c r="C168">
        <v>6070</v>
      </c>
      <c r="D168">
        <v>2013</v>
      </c>
      <c r="E168">
        <v>242.99</v>
      </c>
      <c r="F168">
        <v>39350</v>
      </c>
      <c r="G168">
        <v>16526310</v>
      </c>
      <c r="H168">
        <v>3430619</v>
      </c>
      <c r="I168">
        <v>28750</v>
      </c>
      <c r="J168">
        <v>1846936</v>
      </c>
      <c r="K168">
        <v>0</v>
      </c>
      <c r="L168">
        <v>703964</v>
      </c>
      <c r="M168">
        <v>49350</v>
      </c>
      <c r="N168">
        <v>1973635</v>
      </c>
      <c r="O168">
        <v>99056</v>
      </c>
      <c r="P168">
        <v>0</v>
      </c>
      <c r="Q168">
        <v>24658620</v>
      </c>
      <c r="R168">
        <v>21204138</v>
      </c>
      <c r="S168">
        <v>99589876</v>
      </c>
      <c r="T168">
        <v>93374021</v>
      </c>
      <c r="U168" s="26"/>
      <c r="V168">
        <v>153</v>
      </c>
      <c r="W168">
        <v>20</v>
      </c>
      <c r="X168">
        <v>29</v>
      </c>
      <c r="Y168" s="29">
        <f t="shared" si="2"/>
        <v>202</v>
      </c>
      <c r="Z168" s="31"/>
      <c r="AA168" s="37"/>
      <c r="AB168" s="38"/>
      <c r="AC168" s="39"/>
      <c r="AD168" s="39"/>
      <c r="AE168" s="39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</row>
    <row r="169" spans="1:42" ht="13.8" x14ac:dyDescent="0.3">
      <c r="A169" s="47">
        <v>162</v>
      </c>
      <c r="B169" s="48" t="s">
        <v>130</v>
      </c>
      <c r="C169">
        <v>6070</v>
      </c>
      <c r="D169">
        <v>2013</v>
      </c>
      <c r="E169">
        <v>574.55999999999995</v>
      </c>
      <c r="F169">
        <v>87194</v>
      </c>
      <c r="G169">
        <v>45774535</v>
      </c>
      <c r="H169">
        <v>13041717</v>
      </c>
      <c r="I169">
        <v>50609</v>
      </c>
      <c r="J169">
        <v>2858518</v>
      </c>
      <c r="K169">
        <v>2637</v>
      </c>
      <c r="L169">
        <v>80271</v>
      </c>
      <c r="M169">
        <v>393</v>
      </c>
      <c r="N169">
        <v>2450955</v>
      </c>
      <c r="O169">
        <v>82086</v>
      </c>
      <c r="P169">
        <v>1535</v>
      </c>
      <c r="Q169">
        <v>64340186</v>
      </c>
      <c r="R169">
        <v>32336825</v>
      </c>
      <c r="S169">
        <v>167692981</v>
      </c>
      <c r="T169">
        <v>155742964</v>
      </c>
      <c r="U169" s="26"/>
      <c r="V169">
        <v>75</v>
      </c>
      <c r="W169">
        <v>75</v>
      </c>
      <c r="X169">
        <v>33</v>
      </c>
      <c r="Y169" s="29">
        <f t="shared" si="2"/>
        <v>183</v>
      </c>
      <c r="Z169" s="30"/>
      <c r="AA169" s="41"/>
      <c r="AB169" s="38"/>
      <c r="AC169" s="39"/>
      <c r="AD169" s="39"/>
      <c r="AE169" s="39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</row>
    <row r="170" spans="1:42" ht="13.8" x14ac:dyDescent="0.3">
      <c r="A170" s="47">
        <v>164</v>
      </c>
      <c r="B170" s="48" t="s">
        <v>166</v>
      </c>
      <c r="C170">
        <v>6070</v>
      </c>
      <c r="D170">
        <v>2013</v>
      </c>
      <c r="E170">
        <v>163.68</v>
      </c>
      <c r="F170">
        <v>23123</v>
      </c>
      <c r="G170">
        <v>11444324</v>
      </c>
      <c r="H170">
        <v>3305105</v>
      </c>
      <c r="I170">
        <v>2000</v>
      </c>
      <c r="J170">
        <v>1091180</v>
      </c>
      <c r="K170">
        <v>2822</v>
      </c>
      <c r="L170">
        <v>198187</v>
      </c>
      <c r="M170">
        <v>0</v>
      </c>
      <c r="N170">
        <v>986570</v>
      </c>
      <c r="O170">
        <v>36212</v>
      </c>
      <c r="P170">
        <v>383</v>
      </c>
      <c r="Q170">
        <v>17066017</v>
      </c>
      <c r="R170">
        <v>9429405</v>
      </c>
      <c r="S170">
        <v>46861080</v>
      </c>
      <c r="T170">
        <v>45998755</v>
      </c>
      <c r="U170" s="26"/>
      <c r="V170">
        <v>158</v>
      </c>
      <c r="W170">
        <v>9</v>
      </c>
      <c r="X170">
        <v>36</v>
      </c>
      <c r="Y170" s="29">
        <f t="shared" ref="Y170:Y202" si="3">SUM(V170:X170)</f>
        <v>203</v>
      </c>
      <c r="Z170" s="30"/>
      <c r="AA170" s="37"/>
      <c r="AB170" s="38"/>
      <c r="AC170" s="39"/>
      <c r="AD170" s="39"/>
      <c r="AE170" s="39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</row>
    <row r="171" spans="1:42" ht="13.8" x14ac:dyDescent="0.3">
      <c r="A171" s="47">
        <v>165</v>
      </c>
      <c r="B171" s="48" t="s">
        <v>94</v>
      </c>
      <c r="C171">
        <v>6070</v>
      </c>
      <c r="D171">
        <v>2013</v>
      </c>
      <c r="E171">
        <v>11.77</v>
      </c>
      <c r="F171">
        <v>925</v>
      </c>
      <c r="G171">
        <v>683660</v>
      </c>
      <c r="H171">
        <v>151175</v>
      </c>
      <c r="I171">
        <v>0</v>
      </c>
      <c r="J171">
        <v>27115</v>
      </c>
      <c r="K171">
        <v>45</v>
      </c>
      <c r="L171">
        <v>15050</v>
      </c>
      <c r="M171">
        <v>8103</v>
      </c>
      <c r="N171">
        <v>88894</v>
      </c>
      <c r="O171">
        <v>39255</v>
      </c>
      <c r="P171">
        <v>0</v>
      </c>
      <c r="Q171">
        <v>1013297</v>
      </c>
      <c r="R171">
        <v>777896</v>
      </c>
      <c r="S171">
        <v>1899420</v>
      </c>
      <c r="T171">
        <v>1858528</v>
      </c>
      <c r="U171" s="26"/>
      <c r="V171">
        <v>0</v>
      </c>
      <c r="W171">
        <v>0</v>
      </c>
      <c r="X171">
        <v>0</v>
      </c>
      <c r="Y171" s="29">
        <f t="shared" si="3"/>
        <v>0</v>
      </c>
      <c r="Z171" s="32"/>
      <c r="AA171" s="37"/>
      <c r="AB171" s="42"/>
      <c r="AC171" s="39"/>
      <c r="AD171" s="39"/>
      <c r="AE171" s="39"/>
    </row>
    <row r="172" spans="1:42" ht="13.8" x14ac:dyDescent="0.3">
      <c r="A172" s="47">
        <v>167</v>
      </c>
      <c r="B172" s="48" t="s">
        <v>88</v>
      </c>
      <c r="C172">
        <v>6070</v>
      </c>
      <c r="D172">
        <v>2013</v>
      </c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 s="26"/>
      <c r="V172"/>
      <c r="W172"/>
      <c r="X172"/>
      <c r="Y172" s="29">
        <f t="shared" si="3"/>
        <v>0</v>
      </c>
      <c r="Z172" s="30"/>
      <c r="AA172" s="43"/>
      <c r="AB172" s="38"/>
      <c r="AC172" s="39"/>
      <c r="AD172" s="39"/>
      <c r="AE172" s="39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</row>
    <row r="173" spans="1:42" ht="13.8" x14ac:dyDescent="0.3">
      <c r="A173" s="47">
        <v>168</v>
      </c>
      <c r="B173" s="48" t="s">
        <v>85</v>
      </c>
      <c r="C173">
        <v>6070</v>
      </c>
      <c r="D173">
        <v>2013</v>
      </c>
      <c r="E173">
        <v>150.05000000000001</v>
      </c>
      <c r="F173">
        <v>22615</v>
      </c>
      <c r="G173">
        <v>10905622</v>
      </c>
      <c r="H173">
        <v>3055650</v>
      </c>
      <c r="I173">
        <v>92668</v>
      </c>
      <c r="J173">
        <v>714382</v>
      </c>
      <c r="K173">
        <v>716</v>
      </c>
      <c r="L173">
        <v>12298</v>
      </c>
      <c r="M173">
        <v>0</v>
      </c>
      <c r="N173">
        <v>1441589</v>
      </c>
      <c r="O173">
        <v>5041</v>
      </c>
      <c r="P173">
        <v>0</v>
      </c>
      <c r="Q173">
        <v>16227966</v>
      </c>
      <c r="R173">
        <v>14442551</v>
      </c>
      <c r="S173">
        <v>54767360</v>
      </c>
      <c r="T173">
        <v>50420574</v>
      </c>
      <c r="U173" s="26"/>
      <c r="V173">
        <v>108</v>
      </c>
      <c r="W173">
        <v>0</v>
      </c>
      <c r="X173">
        <v>20</v>
      </c>
      <c r="Y173" s="29">
        <f t="shared" si="3"/>
        <v>128</v>
      </c>
      <c r="Z173" s="32"/>
      <c r="AA173" s="41"/>
      <c r="AB173" s="38"/>
      <c r="AC173" s="39"/>
      <c r="AD173" s="39"/>
      <c r="AE173" s="39"/>
    </row>
    <row r="174" spans="1:42" ht="13.8" x14ac:dyDescent="0.3">
      <c r="A174" s="47">
        <v>170</v>
      </c>
      <c r="B174" s="48" t="s">
        <v>167</v>
      </c>
      <c r="C174">
        <v>6070</v>
      </c>
      <c r="D174">
        <v>2013</v>
      </c>
      <c r="E174">
        <v>362.52</v>
      </c>
      <c r="F174">
        <v>57102</v>
      </c>
      <c r="G174">
        <v>25531258</v>
      </c>
      <c r="H174">
        <v>8329859</v>
      </c>
      <c r="I174">
        <v>0</v>
      </c>
      <c r="J174">
        <v>2123383</v>
      </c>
      <c r="K174">
        <v>8057</v>
      </c>
      <c r="L174">
        <v>710469</v>
      </c>
      <c r="M174">
        <v>207405</v>
      </c>
      <c r="N174">
        <v>5569922</v>
      </c>
      <c r="O174">
        <v>37855</v>
      </c>
      <c r="P174">
        <v>15135</v>
      </c>
      <c r="Q174">
        <v>42503073</v>
      </c>
      <c r="R174">
        <v>44960194</v>
      </c>
      <c r="S174">
        <v>118886277</v>
      </c>
      <c r="T174">
        <v>112722225</v>
      </c>
      <c r="U174" s="26"/>
      <c r="V174">
        <v>186</v>
      </c>
      <c r="W174">
        <v>0</v>
      </c>
      <c r="X174">
        <v>40</v>
      </c>
      <c r="Y174" s="29">
        <f t="shared" si="3"/>
        <v>226</v>
      </c>
      <c r="Z174" s="31"/>
      <c r="AA174" s="41"/>
      <c r="AB174" s="38"/>
      <c r="AC174" s="39"/>
      <c r="AD174" s="39"/>
      <c r="AE174" s="39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</row>
    <row r="175" spans="1:42" ht="13.8" x14ac:dyDescent="0.3">
      <c r="A175" s="47">
        <v>172</v>
      </c>
      <c r="B175" s="48" t="s">
        <v>121</v>
      </c>
      <c r="C175">
        <v>6070</v>
      </c>
      <c r="D175">
        <v>2013</v>
      </c>
      <c r="E175">
        <v>27.47</v>
      </c>
      <c r="F175">
        <v>3123</v>
      </c>
      <c r="G175">
        <v>2244675</v>
      </c>
      <c r="H175">
        <v>467798</v>
      </c>
      <c r="I175">
        <v>402902</v>
      </c>
      <c r="J175">
        <v>71223</v>
      </c>
      <c r="K175">
        <v>848</v>
      </c>
      <c r="L175">
        <v>13266</v>
      </c>
      <c r="M175">
        <v>10649</v>
      </c>
      <c r="N175">
        <v>223093</v>
      </c>
      <c r="O175">
        <v>8854</v>
      </c>
      <c r="P175">
        <v>0</v>
      </c>
      <c r="Q175">
        <v>3443308</v>
      </c>
      <c r="R175">
        <v>2065677</v>
      </c>
      <c r="S175">
        <v>4450889</v>
      </c>
      <c r="T175">
        <v>2880604</v>
      </c>
      <c r="U175" s="26"/>
      <c r="V175">
        <v>13</v>
      </c>
      <c r="W175">
        <v>0</v>
      </c>
      <c r="X175">
        <v>8</v>
      </c>
      <c r="Y175" s="29">
        <f t="shared" si="3"/>
        <v>21</v>
      </c>
      <c r="Z175" s="34"/>
      <c r="AA175" s="37"/>
      <c r="AB175" s="3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</row>
    <row r="176" spans="1:42" ht="13.8" x14ac:dyDescent="0.3">
      <c r="A176" s="47">
        <v>173</v>
      </c>
      <c r="B176" s="48" t="s">
        <v>98</v>
      </c>
      <c r="C176">
        <v>6070</v>
      </c>
      <c r="D176">
        <v>2013</v>
      </c>
      <c r="E176">
        <v>31.24</v>
      </c>
      <c r="F176">
        <v>849</v>
      </c>
      <c r="G176">
        <v>2005423</v>
      </c>
      <c r="H176">
        <v>559509</v>
      </c>
      <c r="I176">
        <v>44000</v>
      </c>
      <c r="J176">
        <v>110411</v>
      </c>
      <c r="K176">
        <v>0</v>
      </c>
      <c r="L176">
        <v>26839</v>
      </c>
      <c r="M176">
        <v>65405</v>
      </c>
      <c r="N176">
        <v>370088</v>
      </c>
      <c r="O176">
        <v>10404</v>
      </c>
      <c r="P176">
        <v>0</v>
      </c>
      <c r="Q176">
        <v>3192079</v>
      </c>
      <c r="R176">
        <v>2026058</v>
      </c>
      <c r="S176">
        <v>2698495</v>
      </c>
      <c r="T176">
        <v>2707594</v>
      </c>
      <c r="U176" s="26"/>
      <c r="V176">
        <v>10</v>
      </c>
      <c r="W176">
        <v>0</v>
      </c>
      <c r="X176">
        <v>0</v>
      </c>
      <c r="Y176" s="29">
        <f t="shared" si="3"/>
        <v>10</v>
      </c>
      <c r="Z176" s="30"/>
      <c r="AA176" s="43"/>
      <c r="AB176" s="38"/>
      <c r="AC176" s="39"/>
      <c r="AD176" s="39"/>
      <c r="AE176" s="39"/>
    </row>
    <row r="177" spans="1:42" ht="13.8" x14ac:dyDescent="0.3">
      <c r="A177" s="47">
        <v>175</v>
      </c>
      <c r="B177" s="48" t="s">
        <v>126</v>
      </c>
      <c r="C177">
        <v>6070</v>
      </c>
      <c r="D177">
        <v>2013</v>
      </c>
      <c r="E177">
        <v>92.37</v>
      </c>
      <c r="F177">
        <v>11258</v>
      </c>
      <c r="G177">
        <v>7185510</v>
      </c>
      <c r="H177">
        <v>2188065</v>
      </c>
      <c r="I177">
        <v>0</v>
      </c>
      <c r="J177">
        <v>508467</v>
      </c>
      <c r="K177">
        <v>2287</v>
      </c>
      <c r="L177">
        <v>78385</v>
      </c>
      <c r="M177">
        <v>35172</v>
      </c>
      <c r="N177">
        <v>1010164</v>
      </c>
      <c r="O177">
        <v>2825</v>
      </c>
      <c r="P177">
        <v>35956</v>
      </c>
      <c r="Q177">
        <v>10974919</v>
      </c>
      <c r="R177">
        <v>7224406</v>
      </c>
      <c r="S177">
        <v>62621944</v>
      </c>
      <c r="T177" s="36">
        <v>57285689</v>
      </c>
      <c r="U177" s="26"/>
      <c r="V177">
        <v>59</v>
      </c>
      <c r="W177">
        <v>0</v>
      </c>
      <c r="X177">
        <v>0</v>
      </c>
      <c r="Y177" s="29">
        <f t="shared" si="3"/>
        <v>59</v>
      </c>
      <c r="Z177" s="30"/>
      <c r="AA177" s="37"/>
      <c r="AB177" s="38"/>
      <c r="AC177" s="39"/>
      <c r="AD177" s="39"/>
      <c r="AE177" s="39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</row>
    <row r="178" spans="1:42" ht="13.8" x14ac:dyDescent="0.3">
      <c r="A178" s="47">
        <v>176</v>
      </c>
      <c r="B178" s="48" t="s">
        <v>168</v>
      </c>
      <c r="C178">
        <v>6070</v>
      </c>
      <c r="D178">
        <v>2013</v>
      </c>
      <c r="E178">
        <v>138.38999999999999</v>
      </c>
      <c r="F178">
        <v>29332</v>
      </c>
      <c r="G178">
        <v>10107257</v>
      </c>
      <c r="H178">
        <v>3085417</v>
      </c>
      <c r="I178">
        <v>0</v>
      </c>
      <c r="J178">
        <v>653893</v>
      </c>
      <c r="K178">
        <v>2277</v>
      </c>
      <c r="L178">
        <v>264601</v>
      </c>
      <c r="M178">
        <v>222778</v>
      </c>
      <c r="N178">
        <v>880785</v>
      </c>
      <c r="O178">
        <v>9335</v>
      </c>
      <c r="P178">
        <v>21235</v>
      </c>
      <c r="Q178">
        <v>15205108</v>
      </c>
      <c r="R178">
        <v>9873329</v>
      </c>
      <c r="S178">
        <v>47914045</v>
      </c>
      <c r="T178" s="36">
        <v>45835758</v>
      </c>
      <c r="U178" s="26"/>
      <c r="V178">
        <v>121</v>
      </c>
      <c r="W178">
        <v>0</v>
      </c>
      <c r="X178">
        <v>76</v>
      </c>
      <c r="Y178" s="29">
        <f t="shared" si="3"/>
        <v>197</v>
      </c>
      <c r="Z178" s="31"/>
      <c r="AA178" s="37"/>
      <c r="AB178" s="38"/>
      <c r="AC178" s="39"/>
      <c r="AD178" s="39"/>
      <c r="AE178" s="39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</row>
    <row r="179" spans="1:42" ht="13.8" x14ac:dyDescent="0.3">
      <c r="A179" s="47">
        <v>180</v>
      </c>
      <c r="B179" s="48" t="s">
        <v>169</v>
      </c>
      <c r="C179">
        <v>6070</v>
      </c>
      <c r="D179">
        <v>2013</v>
      </c>
      <c r="E179">
        <v>92.32</v>
      </c>
      <c r="F179">
        <v>14247</v>
      </c>
      <c r="G179">
        <v>6272878</v>
      </c>
      <c r="H179">
        <v>1675620</v>
      </c>
      <c r="I179">
        <v>1326057</v>
      </c>
      <c r="J179">
        <v>509505</v>
      </c>
      <c r="K179">
        <v>0</v>
      </c>
      <c r="L179">
        <v>2345</v>
      </c>
      <c r="M179">
        <v>3793</v>
      </c>
      <c r="N179">
        <v>704634</v>
      </c>
      <c r="O179">
        <v>23682</v>
      </c>
      <c r="P179">
        <v>0</v>
      </c>
      <c r="Q179">
        <v>10518514</v>
      </c>
      <c r="R179">
        <v>9264488</v>
      </c>
      <c r="S179">
        <v>26238615</v>
      </c>
      <c r="T179">
        <v>17347851</v>
      </c>
      <c r="U179" s="26"/>
      <c r="V179">
        <v>44</v>
      </c>
      <c r="W179">
        <v>14</v>
      </c>
      <c r="X179">
        <v>10</v>
      </c>
      <c r="Y179" s="29">
        <f t="shared" si="3"/>
        <v>68</v>
      </c>
      <c r="Z179" s="30"/>
      <c r="AA179" s="41"/>
      <c r="AB179" s="42"/>
      <c r="AC179" s="39"/>
      <c r="AD179" s="39"/>
      <c r="AE179" s="39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</row>
    <row r="180" spans="1:42" ht="13.8" x14ac:dyDescent="0.3">
      <c r="A180" s="47">
        <v>183</v>
      </c>
      <c r="B180" s="48" t="s">
        <v>170</v>
      </c>
      <c r="C180">
        <v>6070</v>
      </c>
      <c r="D180">
        <v>2013</v>
      </c>
      <c r="E180">
        <v>67.709999999999994</v>
      </c>
      <c r="F180">
        <v>11722</v>
      </c>
      <c r="G180">
        <v>5336803</v>
      </c>
      <c r="H180">
        <v>1270839</v>
      </c>
      <c r="I180">
        <v>0</v>
      </c>
      <c r="J180">
        <v>470268</v>
      </c>
      <c r="K180">
        <v>3067</v>
      </c>
      <c r="L180">
        <v>2364</v>
      </c>
      <c r="M180">
        <v>0</v>
      </c>
      <c r="N180">
        <v>99454</v>
      </c>
      <c r="O180">
        <v>1513</v>
      </c>
      <c r="P180">
        <v>0</v>
      </c>
      <c r="Q180">
        <v>7184308</v>
      </c>
      <c r="R180">
        <v>7446543</v>
      </c>
      <c r="S180">
        <v>21431215</v>
      </c>
      <c r="T180">
        <v>20665393</v>
      </c>
      <c r="U180" s="26"/>
      <c r="V180">
        <v>51</v>
      </c>
      <c r="W180">
        <v>0</v>
      </c>
      <c r="X180">
        <v>25</v>
      </c>
      <c r="Y180" s="29">
        <f t="shared" si="3"/>
        <v>76</v>
      </c>
      <c r="Z180" s="30"/>
      <c r="AA180" s="37"/>
      <c r="AB180" s="38"/>
      <c r="AC180" s="39"/>
      <c r="AD180" s="39"/>
      <c r="AE180" s="39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</row>
    <row r="181" spans="1:42" ht="13.8" x14ac:dyDescent="0.3">
      <c r="A181" s="47">
        <v>186</v>
      </c>
      <c r="B181" s="48" t="s">
        <v>171</v>
      </c>
      <c r="C181">
        <v>6070</v>
      </c>
      <c r="D181">
        <v>2013</v>
      </c>
      <c r="E181">
        <v>14</v>
      </c>
      <c r="F181">
        <v>1064</v>
      </c>
      <c r="G181">
        <v>868286</v>
      </c>
      <c r="H181">
        <v>150627</v>
      </c>
      <c r="I181">
        <v>584540</v>
      </c>
      <c r="J181">
        <v>72682</v>
      </c>
      <c r="K181">
        <v>0</v>
      </c>
      <c r="L181">
        <v>28066</v>
      </c>
      <c r="M181">
        <v>5830</v>
      </c>
      <c r="N181">
        <v>166649</v>
      </c>
      <c r="O181">
        <v>0</v>
      </c>
      <c r="P181">
        <v>1518</v>
      </c>
      <c r="Q181">
        <v>1875162</v>
      </c>
      <c r="R181">
        <v>0</v>
      </c>
      <c r="S181">
        <v>1710445</v>
      </c>
      <c r="T181">
        <v>0</v>
      </c>
      <c r="U181" s="26"/>
      <c r="V181">
        <v>10</v>
      </c>
      <c r="W181">
        <v>0</v>
      </c>
      <c r="X181">
        <v>0</v>
      </c>
      <c r="Y181" s="29">
        <f t="shared" si="3"/>
        <v>10</v>
      </c>
      <c r="Z181" s="32"/>
      <c r="AA181" s="37"/>
      <c r="AB181" s="38"/>
      <c r="AC181" s="39"/>
      <c r="AD181" s="39"/>
      <c r="AE181" s="39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</row>
    <row r="182" spans="1:42" ht="13.8" x14ac:dyDescent="0.3">
      <c r="A182" s="47">
        <v>191</v>
      </c>
      <c r="B182" s="48" t="s">
        <v>103</v>
      </c>
      <c r="C182">
        <v>6070</v>
      </c>
      <c r="D182">
        <v>2013</v>
      </c>
      <c r="E182">
        <v>107</v>
      </c>
      <c r="F182">
        <v>13845</v>
      </c>
      <c r="G182">
        <v>8865014</v>
      </c>
      <c r="H182">
        <v>2579845</v>
      </c>
      <c r="I182">
        <v>3100</v>
      </c>
      <c r="J182">
        <v>182127</v>
      </c>
      <c r="K182">
        <v>2168</v>
      </c>
      <c r="L182">
        <v>112974</v>
      </c>
      <c r="M182">
        <v>49</v>
      </c>
      <c r="N182">
        <v>520345</v>
      </c>
      <c r="O182">
        <v>37055</v>
      </c>
      <c r="P182">
        <v>31483</v>
      </c>
      <c r="Q182">
        <v>12271194</v>
      </c>
      <c r="R182">
        <v>8315972</v>
      </c>
      <c r="S182">
        <v>44569931</v>
      </c>
      <c r="T182">
        <v>39778937</v>
      </c>
      <c r="U182" s="26"/>
      <c r="V182">
        <v>47</v>
      </c>
      <c r="W182">
        <v>0</v>
      </c>
      <c r="X182">
        <v>10</v>
      </c>
      <c r="Y182" s="29">
        <f t="shared" si="3"/>
        <v>57</v>
      </c>
      <c r="Z182"/>
      <c r="AA182" s="37"/>
      <c r="AB182" s="38"/>
      <c r="AC182" s="39"/>
      <c r="AD182" s="39"/>
      <c r="AE182" s="39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</row>
    <row r="183" spans="1:42" ht="13.8" x14ac:dyDescent="0.3">
      <c r="A183" s="47">
        <v>193</v>
      </c>
      <c r="B183" s="48" t="s">
        <v>128</v>
      </c>
      <c r="C183">
        <v>6070</v>
      </c>
      <c r="D183">
        <v>2013</v>
      </c>
      <c r="E183">
        <v>36.15</v>
      </c>
      <c r="F183">
        <v>2831</v>
      </c>
      <c r="G183">
        <v>2433934</v>
      </c>
      <c r="H183">
        <v>715627</v>
      </c>
      <c r="I183">
        <v>1645254</v>
      </c>
      <c r="J183">
        <v>125269</v>
      </c>
      <c r="K183">
        <v>0</v>
      </c>
      <c r="L183">
        <v>223373</v>
      </c>
      <c r="M183">
        <v>10700</v>
      </c>
      <c r="N183">
        <v>424205</v>
      </c>
      <c r="O183">
        <v>23909</v>
      </c>
      <c r="P183">
        <v>630</v>
      </c>
      <c r="Q183">
        <v>5601641</v>
      </c>
      <c r="R183">
        <v>3935377</v>
      </c>
      <c r="S183">
        <v>7496127</v>
      </c>
      <c r="T183" s="36">
        <v>5720681</v>
      </c>
      <c r="U183" s="26"/>
      <c r="V183">
        <v>13</v>
      </c>
      <c r="W183">
        <v>0</v>
      </c>
      <c r="X183">
        <v>3</v>
      </c>
      <c r="Y183" s="29">
        <f t="shared" si="3"/>
        <v>16</v>
      </c>
      <c r="Z183" s="30"/>
      <c r="AA183" s="40"/>
      <c r="AB183" s="42"/>
      <c r="AC183" s="39"/>
      <c r="AD183" s="39"/>
      <c r="AE183" s="39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</row>
    <row r="184" spans="1:42" ht="13.8" x14ac:dyDescent="0.3">
      <c r="A184" s="47">
        <v>194</v>
      </c>
      <c r="B184" s="48" t="s">
        <v>172</v>
      </c>
      <c r="C184">
        <v>6070</v>
      </c>
      <c r="D184">
        <v>2013</v>
      </c>
      <c r="E184">
        <v>18.989999999999998</v>
      </c>
      <c r="F184">
        <v>2278</v>
      </c>
      <c r="G184">
        <v>1183467</v>
      </c>
      <c r="H184">
        <v>415498</v>
      </c>
      <c r="I184">
        <v>0</v>
      </c>
      <c r="J184">
        <v>60507</v>
      </c>
      <c r="K184">
        <v>2280</v>
      </c>
      <c r="L184">
        <v>21532</v>
      </c>
      <c r="M184">
        <v>1466</v>
      </c>
      <c r="N184">
        <v>101321</v>
      </c>
      <c r="O184">
        <v>8724</v>
      </c>
      <c r="P184">
        <v>0</v>
      </c>
      <c r="Q184">
        <v>1794795</v>
      </c>
      <c r="R184">
        <v>1342940</v>
      </c>
      <c r="S184">
        <v>4922488</v>
      </c>
      <c r="T184" s="36">
        <v>3230677</v>
      </c>
      <c r="U184" s="26"/>
      <c r="V184">
        <v>25</v>
      </c>
      <c r="W184">
        <v>0</v>
      </c>
      <c r="X184">
        <v>0</v>
      </c>
      <c r="Y184" s="29">
        <f t="shared" si="3"/>
        <v>25</v>
      </c>
      <c r="Z184" s="31"/>
      <c r="AA184" s="41"/>
      <c r="AB184" s="38"/>
      <c r="AC184" s="39"/>
      <c r="AD184" s="39"/>
      <c r="AE184" s="39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</row>
    <row r="185" spans="1:42" ht="13.8" x14ac:dyDescent="0.3">
      <c r="A185" s="47">
        <v>195</v>
      </c>
      <c r="B185" s="48" t="s">
        <v>115</v>
      </c>
      <c r="C185">
        <v>6070</v>
      </c>
      <c r="D185">
        <v>2013</v>
      </c>
      <c r="E185">
        <v>4.49</v>
      </c>
      <c r="F185">
        <v>398</v>
      </c>
      <c r="G185">
        <v>232089</v>
      </c>
      <c r="H185">
        <v>52008</v>
      </c>
      <c r="I185">
        <v>104805</v>
      </c>
      <c r="J185">
        <v>167200</v>
      </c>
      <c r="K185">
        <v>770</v>
      </c>
      <c r="L185">
        <v>132130</v>
      </c>
      <c r="M185">
        <v>258921</v>
      </c>
      <c r="N185">
        <v>17689</v>
      </c>
      <c r="O185">
        <v>26281</v>
      </c>
      <c r="P185">
        <v>0</v>
      </c>
      <c r="Q185">
        <v>991893</v>
      </c>
      <c r="R185">
        <v>1245748</v>
      </c>
      <c r="S185">
        <v>1155062</v>
      </c>
      <c r="T185">
        <v>1155062</v>
      </c>
      <c r="U185" s="26"/>
      <c r="V185">
        <v>10</v>
      </c>
      <c r="W185">
        <v>0</v>
      </c>
      <c r="X185">
        <v>0</v>
      </c>
      <c r="Y185" s="29">
        <f t="shared" si="3"/>
        <v>10</v>
      </c>
      <c r="Z185" s="32"/>
      <c r="AA185" s="37"/>
      <c r="AB185" s="42"/>
      <c r="AC185" s="39"/>
      <c r="AD185" s="39"/>
      <c r="AE185" s="39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</row>
    <row r="186" spans="1:42" ht="13.8" x14ac:dyDescent="0.3">
      <c r="A186" s="47">
        <v>197</v>
      </c>
      <c r="B186" s="48" t="s">
        <v>82</v>
      </c>
      <c r="C186">
        <v>6070</v>
      </c>
      <c r="D186">
        <v>2013</v>
      </c>
      <c r="E186">
        <v>39.340000000000003</v>
      </c>
      <c r="F186">
        <v>7003</v>
      </c>
      <c r="G186">
        <v>2833745</v>
      </c>
      <c r="H186">
        <v>202744</v>
      </c>
      <c r="I186">
        <v>0</v>
      </c>
      <c r="J186">
        <v>205456</v>
      </c>
      <c r="K186">
        <v>0</v>
      </c>
      <c r="L186">
        <v>486</v>
      </c>
      <c r="M186">
        <v>26171</v>
      </c>
      <c r="N186">
        <v>333356</v>
      </c>
      <c r="O186">
        <v>61683</v>
      </c>
      <c r="P186">
        <v>0</v>
      </c>
      <c r="Q186">
        <v>3663641</v>
      </c>
      <c r="R186">
        <v>4306430</v>
      </c>
      <c r="S186">
        <v>13816281</v>
      </c>
      <c r="T186">
        <v>13106362</v>
      </c>
      <c r="U186" s="26"/>
      <c r="V186">
        <v>61</v>
      </c>
      <c r="W186">
        <v>0</v>
      </c>
      <c r="X186">
        <v>0</v>
      </c>
      <c r="Y186" s="29">
        <f t="shared" si="3"/>
        <v>61</v>
      </c>
      <c r="Z186" s="32"/>
      <c r="AA186" s="37"/>
      <c r="AB186" s="38"/>
      <c r="AC186" s="39"/>
      <c r="AD186" s="39"/>
      <c r="AE186" s="39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</row>
    <row r="187" spans="1:42" ht="13.8" x14ac:dyDescent="0.3">
      <c r="A187" s="47">
        <v>198</v>
      </c>
      <c r="B187" s="48" t="s">
        <v>105</v>
      </c>
      <c r="C187">
        <v>6070</v>
      </c>
      <c r="D187">
        <v>2013</v>
      </c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 s="26"/>
      <c r="V187"/>
      <c r="W187"/>
      <c r="X187"/>
      <c r="Y187" s="29">
        <f t="shared" si="3"/>
        <v>0</v>
      </c>
      <c r="Z187" s="33"/>
      <c r="AA187" s="44"/>
      <c r="AB187" s="38"/>
      <c r="AC187" s="39"/>
      <c r="AD187" s="39"/>
      <c r="AE187" s="39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</row>
    <row r="188" spans="1:42" ht="13.8" x14ac:dyDescent="0.3">
      <c r="A188" s="47">
        <v>199</v>
      </c>
      <c r="B188" s="48" t="s">
        <v>114</v>
      </c>
      <c r="C188">
        <v>6070</v>
      </c>
      <c r="D188">
        <v>2013</v>
      </c>
      <c r="E188">
        <v>13.7</v>
      </c>
      <c r="F188">
        <v>2458</v>
      </c>
      <c r="G188">
        <v>899836</v>
      </c>
      <c r="H188">
        <v>223179</v>
      </c>
      <c r="I188">
        <v>0</v>
      </c>
      <c r="J188">
        <v>17238</v>
      </c>
      <c r="K188">
        <v>0</v>
      </c>
      <c r="L188">
        <v>11057</v>
      </c>
      <c r="M188">
        <v>9096</v>
      </c>
      <c r="N188">
        <v>129529</v>
      </c>
      <c r="O188">
        <v>5023</v>
      </c>
      <c r="P188">
        <v>0</v>
      </c>
      <c r="Q188">
        <v>1294958</v>
      </c>
      <c r="R188">
        <v>1393646</v>
      </c>
      <c r="S188">
        <v>3771405</v>
      </c>
      <c r="T188">
        <v>3771405</v>
      </c>
      <c r="V188">
        <v>21</v>
      </c>
      <c r="W188">
        <v>4</v>
      </c>
      <c r="X188">
        <v>16</v>
      </c>
      <c r="Y188" s="29">
        <f t="shared" si="3"/>
        <v>41</v>
      </c>
      <c r="Z188" s="30"/>
      <c r="AA188" s="41"/>
      <c r="AB188" s="42"/>
      <c r="AC188" s="28"/>
      <c r="AD188" s="28"/>
      <c r="AE188" s="28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</row>
    <row r="189" spans="1:42" ht="13.8" x14ac:dyDescent="0.3">
      <c r="A189" s="47">
        <v>201</v>
      </c>
      <c r="B189" s="48" t="s">
        <v>173</v>
      </c>
      <c r="C189">
        <v>6070</v>
      </c>
      <c r="D189">
        <v>2013</v>
      </c>
      <c r="E189">
        <v>160.35</v>
      </c>
      <c r="F189">
        <v>26024</v>
      </c>
      <c r="G189">
        <v>11689852</v>
      </c>
      <c r="H189">
        <v>3034854</v>
      </c>
      <c r="I189">
        <v>52453</v>
      </c>
      <c r="J189">
        <v>1005047</v>
      </c>
      <c r="K189">
        <v>1215</v>
      </c>
      <c r="L189">
        <v>164014</v>
      </c>
      <c r="M189">
        <v>126590</v>
      </c>
      <c r="N189">
        <v>349941</v>
      </c>
      <c r="O189">
        <v>132907</v>
      </c>
      <c r="P189">
        <v>38229</v>
      </c>
      <c r="Q189">
        <v>16518644</v>
      </c>
      <c r="R189">
        <v>15792555</v>
      </c>
      <c r="S189">
        <v>72528923</v>
      </c>
      <c r="T189">
        <v>69597980</v>
      </c>
      <c r="U189" s="26"/>
      <c r="V189">
        <v>88</v>
      </c>
      <c r="W189">
        <v>0</v>
      </c>
      <c r="X189">
        <v>0</v>
      </c>
      <c r="Y189" s="29">
        <f t="shared" si="3"/>
        <v>88</v>
      </c>
      <c r="Z189" s="34"/>
      <c r="AA189" s="41"/>
      <c r="AB189" s="38"/>
      <c r="AC189" s="39"/>
      <c r="AD189" s="39"/>
      <c r="AE189" s="39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</row>
    <row r="190" spans="1:42" ht="13.8" x14ac:dyDescent="0.3">
      <c r="A190" s="47">
        <v>202</v>
      </c>
      <c r="B190" s="48" t="s">
        <v>174</v>
      </c>
      <c r="C190">
        <v>6070</v>
      </c>
      <c r="D190">
        <v>2013</v>
      </c>
      <c r="E190">
        <v>51.04</v>
      </c>
      <c r="F190">
        <v>7716</v>
      </c>
      <c r="G190">
        <v>4516883</v>
      </c>
      <c r="H190">
        <v>1341173</v>
      </c>
      <c r="I190">
        <v>0</v>
      </c>
      <c r="J190">
        <v>742910</v>
      </c>
      <c r="K190">
        <v>7132</v>
      </c>
      <c r="L190">
        <v>287647</v>
      </c>
      <c r="M190">
        <v>110290</v>
      </c>
      <c r="N190">
        <v>420044</v>
      </c>
      <c r="O190">
        <v>13188</v>
      </c>
      <c r="P190">
        <v>0</v>
      </c>
      <c r="Q190">
        <v>7439267</v>
      </c>
      <c r="R190">
        <v>3289924</v>
      </c>
      <c r="S190">
        <v>13655232</v>
      </c>
      <c r="T190">
        <v>13655232</v>
      </c>
      <c r="V190">
        <v>31</v>
      </c>
      <c r="W190">
        <v>0</v>
      </c>
      <c r="X190">
        <v>0</v>
      </c>
      <c r="Y190" s="29">
        <f t="shared" si="3"/>
        <v>31</v>
      </c>
      <c r="Z190" s="32"/>
      <c r="AA190" s="44"/>
      <c r="AB190" s="3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</row>
    <row r="191" spans="1:42" ht="13.8" x14ac:dyDescent="0.3">
      <c r="A191" s="47">
        <v>204</v>
      </c>
      <c r="B191" s="48" t="s">
        <v>132</v>
      </c>
      <c r="C191">
        <v>6070</v>
      </c>
      <c r="D191">
        <v>2013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26"/>
      <c r="V191">
        <v>16</v>
      </c>
      <c r="W191">
        <v>0</v>
      </c>
      <c r="X191">
        <v>0</v>
      </c>
      <c r="Y191" s="29">
        <f t="shared" si="3"/>
        <v>16</v>
      </c>
      <c r="Z191" s="33"/>
      <c r="AA191" s="40"/>
      <c r="AB191" s="38"/>
      <c r="AC191" s="39"/>
      <c r="AD191" s="39"/>
      <c r="AE191" s="39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</row>
    <row r="192" spans="1:42" ht="13.8" x14ac:dyDescent="0.3">
      <c r="A192" s="47">
        <v>205</v>
      </c>
      <c r="B192" s="48" t="s">
        <v>175</v>
      </c>
      <c r="C192">
        <v>6070</v>
      </c>
      <c r="D192">
        <v>2013</v>
      </c>
      <c r="E192">
        <v>30.8</v>
      </c>
      <c r="F192">
        <v>1244</v>
      </c>
      <c r="G192">
        <v>2202213</v>
      </c>
      <c r="H192">
        <v>654752</v>
      </c>
      <c r="I192">
        <v>0</v>
      </c>
      <c r="J192">
        <v>448231</v>
      </c>
      <c r="K192">
        <v>9528</v>
      </c>
      <c r="L192">
        <v>81670</v>
      </c>
      <c r="M192">
        <v>550</v>
      </c>
      <c r="N192">
        <v>444535</v>
      </c>
      <c r="O192">
        <v>51436</v>
      </c>
      <c r="P192">
        <v>0</v>
      </c>
      <c r="Q192">
        <v>3892915</v>
      </c>
      <c r="R192">
        <v>725856</v>
      </c>
      <c r="S192">
        <v>1030976</v>
      </c>
      <c r="T192">
        <v>963600</v>
      </c>
      <c r="U192" s="26"/>
      <c r="V192">
        <v>14</v>
      </c>
      <c r="W192">
        <v>0</v>
      </c>
      <c r="X192">
        <v>0</v>
      </c>
      <c r="Y192" s="29">
        <f t="shared" si="3"/>
        <v>14</v>
      </c>
      <c r="Z192" s="30"/>
      <c r="AA192" s="37"/>
      <c r="AB192" s="38"/>
      <c r="AC192" s="39"/>
      <c r="AD192" s="39"/>
      <c r="AE192" s="39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</row>
    <row r="193" spans="1:42" ht="13.8" x14ac:dyDescent="0.3">
      <c r="A193" s="47">
        <v>206</v>
      </c>
      <c r="B193" s="49" t="s">
        <v>176</v>
      </c>
      <c r="C193">
        <v>6070</v>
      </c>
      <c r="D193">
        <v>2013</v>
      </c>
      <c r="E193">
        <v>19.95</v>
      </c>
      <c r="F193">
        <v>1936</v>
      </c>
      <c r="G193">
        <v>1660840</v>
      </c>
      <c r="H193">
        <v>463385</v>
      </c>
      <c r="I193">
        <v>161156</v>
      </c>
      <c r="J193">
        <v>62290</v>
      </c>
      <c r="K193">
        <v>2313</v>
      </c>
      <c r="L193">
        <v>30938</v>
      </c>
      <c r="M193">
        <v>2842</v>
      </c>
      <c r="N193">
        <v>174781</v>
      </c>
      <c r="O193">
        <v>1158</v>
      </c>
      <c r="P193">
        <v>0</v>
      </c>
      <c r="Q193">
        <v>2559703</v>
      </c>
      <c r="R193">
        <v>2899916</v>
      </c>
      <c r="S193">
        <v>5676467</v>
      </c>
      <c r="T193">
        <v>4349604</v>
      </c>
      <c r="U193" s="26"/>
      <c r="V193">
        <v>21</v>
      </c>
      <c r="W193">
        <v>0</v>
      </c>
      <c r="X193">
        <v>0</v>
      </c>
      <c r="Y193" s="29">
        <f t="shared" si="3"/>
        <v>21</v>
      </c>
      <c r="Z193" s="30"/>
      <c r="AA193" s="37"/>
      <c r="AB193" s="38"/>
      <c r="AC193" s="39"/>
      <c r="AD193" s="39"/>
      <c r="AE193" s="39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</row>
    <row r="194" spans="1:42" ht="13.8" x14ac:dyDescent="0.3">
      <c r="A194" s="47">
        <v>207</v>
      </c>
      <c r="B194" s="48" t="s">
        <v>116</v>
      </c>
      <c r="C194">
        <v>6070</v>
      </c>
      <c r="D194">
        <v>2013</v>
      </c>
      <c r="E194">
        <v>157.59</v>
      </c>
      <c r="F194">
        <v>18011</v>
      </c>
      <c r="G194">
        <v>12337604</v>
      </c>
      <c r="H194">
        <v>2786778</v>
      </c>
      <c r="I194">
        <v>1289948</v>
      </c>
      <c r="J194">
        <v>1007989</v>
      </c>
      <c r="K194">
        <v>0</v>
      </c>
      <c r="L194">
        <v>419158</v>
      </c>
      <c r="M194">
        <v>28264</v>
      </c>
      <c r="N194">
        <v>873691</v>
      </c>
      <c r="O194">
        <v>55582</v>
      </c>
      <c r="P194">
        <v>0</v>
      </c>
      <c r="Q194">
        <v>18799014</v>
      </c>
      <c r="R194">
        <v>11441259</v>
      </c>
      <c r="S194">
        <v>69233442</v>
      </c>
      <c r="T194">
        <v>53641290</v>
      </c>
      <c r="V194">
        <v>89</v>
      </c>
      <c r="W194">
        <v>0</v>
      </c>
      <c r="X194">
        <v>21</v>
      </c>
      <c r="Y194" s="29">
        <f t="shared" si="3"/>
        <v>110</v>
      </c>
      <c r="Z194" s="30"/>
      <c r="AA194" s="37"/>
      <c r="AB194" s="38"/>
      <c r="AC194" s="39"/>
      <c r="AD194" s="39"/>
      <c r="AE194" s="39"/>
    </row>
    <row r="195" spans="1:42" ht="13.8" x14ac:dyDescent="0.3">
      <c r="A195" s="47">
        <v>208</v>
      </c>
      <c r="B195" s="48" t="s">
        <v>123</v>
      </c>
      <c r="C195">
        <v>6070</v>
      </c>
      <c r="D195">
        <v>2013</v>
      </c>
      <c r="E195">
        <v>107.62</v>
      </c>
      <c r="F195">
        <v>14858</v>
      </c>
      <c r="G195">
        <v>12321885</v>
      </c>
      <c r="H195">
        <v>3932434</v>
      </c>
      <c r="I195">
        <v>124237</v>
      </c>
      <c r="J195">
        <v>713738</v>
      </c>
      <c r="K195">
        <v>575</v>
      </c>
      <c r="L195">
        <v>86266</v>
      </c>
      <c r="M195">
        <v>18631</v>
      </c>
      <c r="N195">
        <v>1218607</v>
      </c>
      <c r="O195">
        <v>568322</v>
      </c>
      <c r="P195">
        <v>100000</v>
      </c>
      <c r="Q195">
        <v>18884695</v>
      </c>
      <c r="R195">
        <v>9796639</v>
      </c>
      <c r="S195">
        <v>42015575</v>
      </c>
      <c r="T195">
        <v>30630652</v>
      </c>
      <c r="U195" s="26"/>
      <c r="V195">
        <v>64</v>
      </c>
      <c r="W195">
        <v>12</v>
      </c>
      <c r="X195">
        <v>52</v>
      </c>
      <c r="Y195" s="29">
        <f t="shared" si="3"/>
        <v>128</v>
      </c>
      <c r="Z195" s="34"/>
      <c r="AA195" s="37"/>
      <c r="AB195" s="38"/>
      <c r="AC195" s="39"/>
      <c r="AD195" s="39"/>
      <c r="AE195" s="39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</row>
    <row r="196" spans="1:42" ht="13.8" x14ac:dyDescent="0.3">
      <c r="A196" s="47">
        <v>209</v>
      </c>
      <c r="B196" s="49" t="s">
        <v>177</v>
      </c>
      <c r="C196">
        <v>6070</v>
      </c>
      <c r="D196">
        <v>2013</v>
      </c>
      <c r="E196">
        <v>120.36</v>
      </c>
      <c r="F196">
        <v>16758</v>
      </c>
      <c r="G196">
        <v>8342245</v>
      </c>
      <c r="H196">
        <v>2081754</v>
      </c>
      <c r="I196">
        <v>49940</v>
      </c>
      <c r="J196">
        <v>673819</v>
      </c>
      <c r="K196">
        <v>63</v>
      </c>
      <c r="L196">
        <v>48719</v>
      </c>
      <c r="M196">
        <v>131951</v>
      </c>
      <c r="N196">
        <v>2096147</v>
      </c>
      <c r="O196">
        <v>29533</v>
      </c>
      <c r="P196">
        <v>13030</v>
      </c>
      <c r="Q196">
        <v>13441141</v>
      </c>
      <c r="R196">
        <v>12169948</v>
      </c>
      <c r="S196">
        <v>52975996</v>
      </c>
      <c r="T196">
        <v>47804050</v>
      </c>
      <c r="U196" s="26"/>
      <c r="V196">
        <v>64</v>
      </c>
      <c r="W196">
        <v>0</v>
      </c>
      <c r="X196">
        <v>0</v>
      </c>
      <c r="Y196" s="29">
        <f t="shared" si="3"/>
        <v>64</v>
      </c>
      <c r="Z196" s="30"/>
      <c r="AA196" s="37"/>
      <c r="AB196" s="38"/>
      <c r="AC196" s="39"/>
      <c r="AD196" s="39"/>
      <c r="AE196" s="39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</row>
    <row r="197" spans="1:42" ht="13.8" x14ac:dyDescent="0.3">
      <c r="A197" s="47">
        <v>210</v>
      </c>
      <c r="B197" s="48" t="s">
        <v>178</v>
      </c>
      <c r="C197">
        <v>6070</v>
      </c>
      <c r="D197">
        <v>2013</v>
      </c>
      <c r="E197">
        <v>52</v>
      </c>
      <c r="F197">
        <v>6701</v>
      </c>
      <c r="G197">
        <v>3103057</v>
      </c>
      <c r="H197">
        <v>784247</v>
      </c>
      <c r="I197">
        <v>0</v>
      </c>
      <c r="J197">
        <v>233962</v>
      </c>
      <c r="K197">
        <v>1261</v>
      </c>
      <c r="L197">
        <v>446</v>
      </c>
      <c r="M197">
        <v>7093</v>
      </c>
      <c r="N197">
        <v>0</v>
      </c>
      <c r="O197">
        <v>111391</v>
      </c>
      <c r="P197">
        <v>0</v>
      </c>
      <c r="Q197">
        <v>4241457</v>
      </c>
      <c r="R197">
        <v>10646749</v>
      </c>
      <c r="S197">
        <v>12553955</v>
      </c>
      <c r="T197" s="36">
        <v>11447070</v>
      </c>
      <c r="U197" s="26"/>
      <c r="V197">
        <v>33</v>
      </c>
      <c r="W197">
        <v>8</v>
      </c>
      <c r="X197">
        <v>21</v>
      </c>
      <c r="Y197" s="29">
        <f t="shared" si="3"/>
        <v>62</v>
      </c>
      <c r="Z197" s="30"/>
      <c r="AA197" s="37"/>
      <c r="AB197" s="38"/>
      <c r="AC197" s="39"/>
      <c r="AD197" s="39"/>
      <c r="AE197" s="39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</row>
    <row r="198" spans="1:42" ht="13.8" x14ac:dyDescent="0.3">
      <c r="A198" s="47">
        <v>211</v>
      </c>
      <c r="B198" s="48" t="s">
        <v>179</v>
      </c>
      <c r="C198">
        <v>6070</v>
      </c>
      <c r="D198">
        <v>2013</v>
      </c>
      <c r="E198">
        <v>1.04</v>
      </c>
      <c r="F198">
        <v>109</v>
      </c>
      <c r="G198">
        <v>30395</v>
      </c>
      <c r="H198">
        <v>1294</v>
      </c>
      <c r="I198">
        <v>0</v>
      </c>
      <c r="J198">
        <v>19776</v>
      </c>
      <c r="K198">
        <v>0</v>
      </c>
      <c r="L198">
        <v>2382</v>
      </c>
      <c r="M198">
        <v>44195</v>
      </c>
      <c r="N198">
        <v>98345</v>
      </c>
      <c r="O198">
        <v>10459</v>
      </c>
      <c r="P198">
        <v>0</v>
      </c>
      <c r="Q198">
        <v>206846</v>
      </c>
      <c r="R198">
        <v>136104</v>
      </c>
      <c r="S198">
        <v>273250</v>
      </c>
      <c r="T198">
        <v>188110</v>
      </c>
      <c r="V198">
        <v>10</v>
      </c>
      <c r="W198">
        <v>0</v>
      </c>
      <c r="X198">
        <v>0</v>
      </c>
      <c r="Y198" s="29">
        <f t="shared" si="3"/>
        <v>10</v>
      </c>
      <c r="Z198" s="30"/>
      <c r="AA198" s="41"/>
      <c r="AB198" s="42"/>
      <c r="AC198" s="28"/>
      <c r="AD198" s="28"/>
      <c r="AE198" s="28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</row>
    <row r="199" spans="1:42" ht="13.8" x14ac:dyDescent="0.3">
      <c r="A199" s="47">
        <v>904</v>
      </c>
      <c r="B199" s="48" t="s">
        <v>124</v>
      </c>
      <c r="C199">
        <v>6070</v>
      </c>
      <c r="D199">
        <v>2013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26"/>
      <c r="V199">
        <v>0</v>
      </c>
      <c r="W199">
        <v>0</v>
      </c>
      <c r="X199">
        <v>0</v>
      </c>
      <c r="Y199" s="29">
        <f t="shared" si="3"/>
        <v>0</v>
      </c>
      <c r="Z199" s="30"/>
      <c r="AA199" s="37"/>
      <c r="AB199" s="38"/>
      <c r="AC199" s="39"/>
      <c r="AD199" s="39"/>
      <c r="AE199" s="39"/>
    </row>
    <row r="200" spans="1:42" ht="13.8" x14ac:dyDescent="0.3">
      <c r="A200" s="47">
        <v>915</v>
      </c>
      <c r="B200" s="48" t="s">
        <v>125</v>
      </c>
      <c r="C200">
        <v>6070</v>
      </c>
      <c r="D200">
        <v>2013</v>
      </c>
      <c r="E200" s="45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/>
      <c r="V200" s="29">
        <v>0</v>
      </c>
      <c r="W200" s="29">
        <v>0</v>
      </c>
      <c r="X200" s="29">
        <v>0</v>
      </c>
      <c r="Y200" s="29">
        <f t="shared" si="3"/>
        <v>0</v>
      </c>
    </row>
    <row r="201" spans="1:42" x14ac:dyDescent="0.25">
      <c r="A201" s="23">
        <v>919</v>
      </c>
      <c r="B201" s="23" t="s">
        <v>136</v>
      </c>
      <c r="C201">
        <v>6070</v>
      </c>
      <c r="D201">
        <v>2013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V201" s="23">
        <v>0</v>
      </c>
      <c r="W201" s="23">
        <v>0</v>
      </c>
      <c r="X201" s="23">
        <v>0</v>
      </c>
      <c r="Y201" s="29">
        <f t="shared" si="3"/>
        <v>0</v>
      </c>
    </row>
    <row r="202" spans="1:42" x14ac:dyDescent="0.25">
      <c r="A202" s="23">
        <v>921</v>
      </c>
      <c r="B202" s="23" t="s">
        <v>180</v>
      </c>
      <c r="C202">
        <v>6070</v>
      </c>
      <c r="D202">
        <v>2013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V202" s="23">
        <v>0</v>
      </c>
      <c r="W202" s="23">
        <v>0</v>
      </c>
      <c r="X202" s="23">
        <v>0</v>
      </c>
      <c r="Y202" s="29">
        <f t="shared" si="3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style="13" bestFit="1" customWidth="1"/>
    <col min="7" max="7" width="10.88671875" bestFit="1" customWidth="1"/>
    <col min="8" max="8" width="7" customWidth="1"/>
    <col min="9" max="9" width="8.88671875" style="13" bestFit="1" customWidth="1"/>
    <col min="10" max="10" width="2.6640625" style="13" customWidth="1"/>
    <col min="11" max="11" width="8.109375" bestFit="1" customWidth="1"/>
  </cols>
  <sheetData>
    <row r="1" spans="1:11" x14ac:dyDescent="0.2">
      <c r="A1" s="18" t="s">
        <v>7</v>
      </c>
      <c r="B1" s="4"/>
      <c r="C1" s="4"/>
      <c r="D1" s="4"/>
      <c r="E1" s="4"/>
      <c r="F1" s="12"/>
      <c r="G1" s="4"/>
      <c r="H1" s="4"/>
      <c r="I1" s="12"/>
      <c r="J1" s="12"/>
    </row>
    <row r="2" spans="1:11" x14ac:dyDescent="0.2">
      <c r="B2" s="16"/>
      <c r="C2" s="16"/>
      <c r="D2" s="16"/>
      <c r="E2" s="16"/>
      <c r="F2" s="17"/>
      <c r="G2" s="16"/>
      <c r="H2" s="16"/>
      <c r="K2" s="14" t="s">
        <v>54</v>
      </c>
    </row>
    <row r="3" spans="1:11" x14ac:dyDescent="0.2">
      <c r="D3" s="2">
        <v>63</v>
      </c>
      <c r="F3" s="15"/>
      <c r="K3" s="9">
        <v>63</v>
      </c>
    </row>
    <row r="4" spans="1:11" x14ac:dyDescent="0.2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1" x14ac:dyDescent="0.2">
      <c r="A5" s="3" t="s">
        <v>40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14"/>
      <c r="K7" s="14"/>
    </row>
    <row r="8" spans="1:11" x14ac:dyDescent="0.2">
      <c r="A8" s="10"/>
      <c r="B8" s="9"/>
      <c r="C8" s="9"/>
      <c r="D8" s="1" t="s">
        <v>8</v>
      </c>
      <c r="E8" s="6"/>
      <c r="F8" s="15" t="s">
        <v>4</v>
      </c>
      <c r="G8" s="1" t="s">
        <v>8</v>
      </c>
      <c r="H8" s="6"/>
      <c r="I8" s="15" t="s">
        <v>4</v>
      </c>
      <c r="J8" s="15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9</v>
      </c>
      <c r="E9" s="1" t="s">
        <v>6</v>
      </c>
      <c r="F9" s="15" t="s">
        <v>6</v>
      </c>
      <c r="G9" s="1" t="s">
        <v>9</v>
      </c>
      <c r="H9" s="1" t="s">
        <v>6</v>
      </c>
      <c r="I9" s="15" t="s">
        <v>6</v>
      </c>
      <c r="J9" s="15"/>
      <c r="K9" s="6" t="s">
        <v>81</v>
      </c>
    </row>
    <row r="10" spans="1:11" x14ac:dyDescent="0.2">
      <c r="A10" s="9"/>
      <c r="B10" s="9">
        <f>+'Acute Care'!A5</f>
        <v>1</v>
      </c>
      <c r="C10" s="9" t="str">
        <f>+'Acute Care'!B5</f>
        <v>SWEDISH MEDICAL CENTER - FIRST HILL</v>
      </c>
      <c r="D10" s="9">
        <f>ROUND(SUM('Acute Care'!Q5:R5),0)</f>
        <v>101758949</v>
      </c>
      <c r="E10" s="9">
        <f>ROUND(+'Acute Care'!F5,0)</f>
        <v>84034</v>
      </c>
      <c r="F10" s="13">
        <f>IF(D10=0,"",IF(E10=0,"",ROUND(D10/E10,2)))</f>
        <v>1210.93</v>
      </c>
      <c r="G10" s="9">
        <f>ROUND(SUM('Acute Care'!Q105:R105),0)</f>
        <v>104263740</v>
      </c>
      <c r="H10" s="9">
        <f>ROUND(+'Acute Care'!F105,0)</f>
        <v>73846</v>
      </c>
      <c r="I10" s="13">
        <f>IF(G10=0,"",IF(H10=0,"",ROUND(G10/H10,2)))</f>
        <v>1411.91</v>
      </c>
      <c r="K10" s="21">
        <f>IF(D10=0,"",IF(E10=0,"",IF(G10=0,"",IF(H10=0,"",ROUND(I10/F10-1,4)))))</f>
        <v>0.16600000000000001</v>
      </c>
    </row>
    <row r="11" spans="1:11" x14ac:dyDescent="0.2">
      <c r="A11" s="9"/>
      <c r="B11" s="9">
        <f>+'Acute Care'!A6</f>
        <v>3</v>
      </c>
      <c r="C11" s="9" t="str">
        <f>+'Acute Care'!B6</f>
        <v>SWEDISH MEDICAL CENTER - CHERRY HILL</v>
      </c>
      <c r="D11" s="9">
        <f>ROUND(SUM('Acute Care'!Q6:R6),0)</f>
        <v>42243550</v>
      </c>
      <c r="E11" s="9">
        <f>ROUND(+'Acute Care'!F6,0)</f>
        <v>28205</v>
      </c>
      <c r="F11" s="13">
        <f t="shared" ref="F11:F74" si="0">IF(D11=0,"",IF(E11=0,"",ROUND(D11/E11,2)))</f>
        <v>1497.73</v>
      </c>
      <c r="G11" s="9">
        <f>ROUND(SUM('Acute Care'!Q106:R106),0)</f>
        <v>24765111</v>
      </c>
      <c r="H11" s="9">
        <f>ROUND(+'Acute Care'!F106,0)</f>
        <v>19317</v>
      </c>
      <c r="I11" s="13">
        <f t="shared" ref="I11:I74" si="1">IF(G11=0,"",IF(H11=0,"",ROUND(G11/H11,2)))</f>
        <v>1282.04</v>
      </c>
      <c r="K11" s="21">
        <f t="shared" ref="K11:K74" si="2">IF(D11=0,"",IF(E11=0,"",IF(G11=0,"",IF(H11=0,"",ROUND(I11/F11-1,4)))))</f>
        <v>-0.14399999999999999</v>
      </c>
    </row>
    <row r="12" spans="1:11" x14ac:dyDescent="0.2">
      <c r="A12" s="9"/>
      <c r="B12" s="9">
        <f>+'Acute Care'!A7</f>
        <v>8</v>
      </c>
      <c r="C12" s="9" t="str">
        <f>+'Acute Care'!B7</f>
        <v>KLICKITAT VALLEY HEALTH</v>
      </c>
      <c r="D12" s="9">
        <f>ROUND(SUM('Acute Care'!Q7:R7),0)</f>
        <v>2553574</v>
      </c>
      <c r="E12" s="9">
        <f>ROUND(+'Acute Care'!F7,0)</f>
        <v>958</v>
      </c>
      <c r="F12" s="13">
        <f t="shared" si="0"/>
        <v>2665.53</v>
      </c>
      <c r="G12" s="9">
        <f>ROUND(SUM('Acute Care'!Q107:R107),0)</f>
        <v>3349406</v>
      </c>
      <c r="H12" s="9">
        <f>ROUND(+'Acute Care'!F107,0)</f>
        <v>521</v>
      </c>
      <c r="I12" s="13">
        <f t="shared" si="1"/>
        <v>6428.8</v>
      </c>
      <c r="K12" s="21">
        <f t="shared" si="2"/>
        <v>1.4117999999999999</v>
      </c>
    </row>
    <row r="13" spans="1:11" x14ac:dyDescent="0.2">
      <c r="A13" s="9"/>
      <c r="B13" s="9">
        <f>+'Acute Care'!A8</f>
        <v>10</v>
      </c>
      <c r="C13" s="9" t="str">
        <f>+'Acute Care'!B8</f>
        <v>VIRGINIA MASON MEDICAL CENTER</v>
      </c>
      <c r="D13" s="9">
        <f>ROUND(SUM('Acute Care'!Q8:R8),0)</f>
        <v>59365141</v>
      </c>
      <c r="E13" s="9">
        <f>ROUND(+'Acute Care'!F8,0)</f>
        <v>60141</v>
      </c>
      <c r="F13" s="13">
        <f t="shared" si="0"/>
        <v>987.1</v>
      </c>
      <c r="G13" s="9">
        <f>ROUND(SUM('Acute Care'!Q108:R108),0)</f>
        <v>75088114</v>
      </c>
      <c r="H13" s="9">
        <f>ROUND(+'Acute Care'!F108,0)</f>
        <v>62010</v>
      </c>
      <c r="I13" s="13">
        <f t="shared" si="1"/>
        <v>1210.9000000000001</v>
      </c>
      <c r="K13" s="21">
        <f t="shared" si="2"/>
        <v>0.22670000000000001</v>
      </c>
    </row>
    <row r="14" spans="1:11" x14ac:dyDescent="0.2">
      <c r="A14" s="9"/>
      <c r="B14" s="9">
        <f>+'Acute Care'!A9</f>
        <v>14</v>
      </c>
      <c r="C14" s="9" t="str">
        <f>+'Acute Care'!B9</f>
        <v>SEATTLE CHILDRENS HOSPITAL</v>
      </c>
      <c r="D14" s="9">
        <f>ROUND(SUM('Acute Care'!Q9:R9),0)</f>
        <v>82975151</v>
      </c>
      <c r="E14" s="9">
        <f>ROUND(+'Acute Care'!F9,0)</f>
        <v>51170</v>
      </c>
      <c r="F14" s="13">
        <f t="shared" si="0"/>
        <v>1621.56</v>
      </c>
      <c r="G14" s="9">
        <f>ROUND(SUM('Acute Care'!Q109:R109),0)</f>
        <v>137255940</v>
      </c>
      <c r="H14" s="9">
        <f>ROUND(+'Acute Care'!F109,0)</f>
        <v>51957</v>
      </c>
      <c r="I14" s="13">
        <f t="shared" si="1"/>
        <v>2641.72</v>
      </c>
      <c r="K14" s="21">
        <f t="shared" si="2"/>
        <v>0.62909999999999999</v>
      </c>
    </row>
    <row r="15" spans="1:11" x14ac:dyDescent="0.2">
      <c r="A15" s="9"/>
      <c r="B15" s="9">
        <f>+'Acute Care'!A10</f>
        <v>20</v>
      </c>
      <c r="C15" s="9" t="str">
        <f>+'Acute Care'!B10</f>
        <v>GROUP HEALTH CENTRAL HOSPITAL</v>
      </c>
      <c r="D15" s="9">
        <f>ROUND(SUM('Acute Care'!Q10:R10),0)</f>
        <v>0</v>
      </c>
      <c r="E15" s="9">
        <f>ROUND(+'Acute Care'!F10,0)</f>
        <v>0</v>
      </c>
      <c r="F15" s="13" t="str">
        <f t="shared" si="0"/>
        <v/>
      </c>
      <c r="G15" s="9">
        <f>ROUND(SUM('Acute Care'!Q110:R110),0)</f>
        <v>0</v>
      </c>
      <c r="H15" s="9">
        <f>ROUND(+'Acute Care'!F110,0)</f>
        <v>0</v>
      </c>
      <c r="I15" s="13" t="str">
        <f t="shared" si="1"/>
        <v/>
      </c>
      <c r="K15" s="21" t="str">
        <f t="shared" si="2"/>
        <v/>
      </c>
    </row>
    <row r="16" spans="1:11" x14ac:dyDescent="0.2">
      <c r="A16" s="9"/>
      <c r="B16" s="9">
        <f>+'Acute Care'!A11</f>
        <v>21</v>
      </c>
      <c r="C16" s="9" t="str">
        <f>+'Acute Care'!B11</f>
        <v>NEWPORT HOSPITAL AND HEALTH SERVICES</v>
      </c>
      <c r="D16" s="9">
        <f>ROUND(SUM('Acute Care'!Q11:R11),0)</f>
        <v>2718916</v>
      </c>
      <c r="E16" s="9">
        <f>ROUND(+'Acute Care'!F11,0)</f>
        <v>1567</v>
      </c>
      <c r="F16" s="13">
        <f t="shared" si="0"/>
        <v>1735.11</v>
      </c>
      <c r="G16" s="9">
        <f>ROUND(SUM('Acute Care'!Q111:R111),0)</f>
        <v>3268047</v>
      </c>
      <c r="H16" s="9">
        <f>ROUND(+'Acute Care'!F111,0)</f>
        <v>1323</v>
      </c>
      <c r="I16" s="13">
        <f t="shared" si="1"/>
        <v>2470.1799999999998</v>
      </c>
      <c r="K16" s="21">
        <f t="shared" si="2"/>
        <v>0.42359999999999998</v>
      </c>
    </row>
    <row r="17" spans="1:11" x14ac:dyDescent="0.2">
      <c r="A17" s="9"/>
      <c r="B17" s="9">
        <f>+'Acute Care'!A12</f>
        <v>22</v>
      </c>
      <c r="C17" s="9" t="str">
        <f>+'Acute Care'!B12</f>
        <v>LOURDES MEDICAL CENTER</v>
      </c>
      <c r="D17" s="9">
        <f>ROUND(SUM('Acute Care'!Q12:R12),0)</f>
        <v>6715060</v>
      </c>
      <c r="E17" s="9">
        <f>ROUND(+'Acute Care'!F12,0)</f>
        <v>4944</v>
      </c>
      <c r="F17" s="13">
        <f t="shared" si="0"/>
        <v>1358.22</v>
      </c>
      <c r="G17" s="9">
        <f>ROUND(SUM('Acute Care'!Q112:R112),0)</f>
        <v>7910158</v>
      </c>
      <c r="H17" s="9">
        <f>ROUND(+'Acute Care'!F112,0)</f>
        <v>5041</v>
      </c>
      <c r="I17" s="13">
        <f t="shared" si="1"/>
        <v>1569.16</v>
      </c>
      <c r="K17" s="21">
        <f t="shared" si="2"/>
        <v>0.15529999999999999</v>
      </c>
    </row>
    <row r="18" spans="1:11" x14ac:dyDescent="0.2">
      <c r="A18" s="9"/>
      <c r="B18" s="9">
        <f>+'Acute Care'!A13</f>
        <v>23</v>
      </c>
      <c r="C18" s="9" t="str">
        <f>+'Acute Care'!B13</f>
        <v>THREE RIVERS HOSPITAL</v>
      </c>
      <c r="D18" s="9">
        <f>ROUND(SUM('Acute Care'!Q13:R13),0)</f>
        <v>2415811</v>
      </c>
      <c r="E18" s="9">
        <f>ROUND(+'Acute Care'!F13,0)</f>
        <v>1807</v>
      </c>
      <c r="F18" s="13">
        <f t="shared" si="0"/>
        <v>1336.92</v>
      </c>
      <c r="G18" s="9">
        <f>ROUND(SUM('Acute Care'!Q113:R113),0)</f>
        <v>1752612</v>
      </c>
      <c r="H18" s="9">
        <f>ROUND(+'Acute Care'!F113,0)</f>
        <v>604</v>
      </c>
      <c r="I18" s="13">
        <f t="shared" si="1"/>
        <v>2901.68</v>
      </c>
      <c r="K18" s="21">
        <f t="shared" si="2"/>
        <v>1.1704000000000001</v>
      </c>
    </row>
    <row r="19" spans="1:11" x14ac:dyDescent="0.2">
      <c r="A19" s="9"/>
      <c r="B19" s="9">
        <f>+'Acute Care'!A14</f>
        <v>26</v>
      </c>
      <c r="C19" s="9" t="str">
        <f>+'Acute Care'!B14</f>
        <v>PEACEHEALTH ST JOHN MEDICAL CENTER</v>
      </c>
      <c r="D19" s="9">
        <f>ROUND(SUM('Acute Care'!Q14:R14),0)</f>
        <v>22995971</v>
      </c>
      <c r="E19" s="9">
        <f>ROUND(+'Acute Care'!F14,0)</f>
        <v>22282</v>
      </c>
      <c r="F19" s="13">
        <f t="shared" si="0"/>
        <v>1032.04</v>
      </c>
      <c r="G19" s="9">
        <f>ROUND(SUM('Acute Care'!Q114:R114),0)</f>
        <v>29368611</v>
      </c>
      <c r="H19" s="9">
        <f>ROUND(+'Acute Care'!F114,0)</f>
        <v>20048</v>
      </c>
      <c r="I19" s="13">
        <f t="shared" si="1"/>
        <v>1464.91</v>
      </c>
      <c r="K19" s="21">
        <f t="shared" si="2"/>
        <v>0.4194</v>
      </c>
    </row>
    <row r="20" spans="1:11" x14ac:dyDescent="0.2">
      <c r="A20" s="9"/>
      <c r="B20" s="9">
        <f>+'Acute Care'!A15</f>
        <v>29</v>
      </c>
      <c r="C20" s="9" t="str">
        <f>+'Acute Care'!B15</f>
        <v>HARBORVIEW MEDICAL CENTER</v>
      </c>
      <c r="D20" s="9">
        <f>ROUND(SUM('Acute Care'!Q15:R15),0)</f>
        <v>93957521</v>
      </c>
      <c r="E20" s="9">
        <f>ROUND(+'Acute Care'!F15,0)</f>
        <v>83535</v>
      </c>
      <c r="F20" s="13">
        <f t="shared" si="0"/>
        <v>1124.77</v>
      </c>
      <c r="G20" s="9">
        <f>ROUND(SUM('Acute Care'!Q115:R115),0)</f>
        <v>103831714</v>
      </c>
      <c r="H20" s="9">
        <f>ROUND(+'Acute Care'!F115,0)</f>
        <v>77901</v>
      </c>
      <c r="I20" s="13">
        <f t="shared" si="1"/>
        <v>1332.87</v>
      </c>
      <c r="K20" s="21">
        <f t="shared" si="2"/>
        <v>0.185</v>
      </c>
    </row>
    <row r="21" spans="1:11" x14ac:dyDescent="0.2">
      <c r="A21" s="9"/>
      <c r="B21" s="9">
        <f>+'Acute Care'!A16</f>
        <v>32</v>
      </c>
      <c r="C21" s="9" t="str">
        <f>+'Acute Care'!B16</f>
        <v>ST JOSEPH MEDICAL CENTER</v>
      </c>
      <c r="D21" s="9">
        <f>ROUND(SUM('Acute Care'!Q16:R16),0)</f>
        <v>50657987</v>
      </c>
      <c r="E21" s="9">
        <f>ROUND(+'Acute Care'!F16,0)</f>
        <v>62836</v>
      </c>
      <c r="F21" s="13">
        <f t="shared" si="0"/>
        <v>806.19</v>
      </c>
      <c r="G21" s="9">
        <f>ROUND(SUM('Acute Care'!Q116:R116),0)</f>
        <v>70440919</v>
      </c>
      <c r="H21" s="9">
        <f>ROUND(+'Acute Care'!F116,0)</f>
        <v>73359</v>
      </c>
      <c r="I21" s="13">
        <f t="shared" si="1"/>
        <v>960.22</v>
      </c>
      <c r="K21" s="21">
        <f t="shared" si="2"/>
        <v>0.19109999999999999</v>
      </c>
    </row>
    <row r="22" spans="1:11" x14ac:dyDescent="0.2">
      <c r="A22" s="9"/>
      <c r="B22" s="9">
        <f>+'Acute Care'!A17</f>
        <v>35</v>
      </c>
      <c r="C22" s="9" t="str">
        <f>+'Acute Care'!B17</f>
        <v>ST ELIZABETH HOSPITAL</v>
      </c>
      <c r="D22" s="9">
        <f>ROUND(SUM('Acute Care'!Q17:R17),0)</f>
        <v>5317157</v>
      </c>
      <c r="E22" s="9">
        <f>ROUND(+'Acute Care'!F17,0)</f>
        <v>3167</v>
      </c>
      <c r="F22" s="13">
        <f t="shared" si="0"/>
        <v>1678.93</v>
      </c>
      <c r="G22" s="9">
        <f>ROUND(SUM('Acute Care'!Q117:R117),0)</f>
        <v>8656657</v>
      </c>
      <c r="H22" s="9">
        <f>ROUND(+'Acute Care'!F117,0)</f>
        <v>3957</v>
      </c>
      <c r="I22" s="13">
        <f t="shared" si="1"/>
        <v>2187.6799999999998</v>
      </c>
      <c r="K22" s="21">
        <f t="shared" si="2"/>
        <v>0.30299999999999999</v>
      </c>
    </row>
    <row r="23" spans="1:11" x14ac:dyDescent="0.2">
      <c r="A23" s="9"/>
      <c r="B23" s="9">
        <f>+'Acute Care'!A18</f>
        <v>37</v>
      </c>
      <c r="C23" s="9" t="str">
        <f>+'Acute Care'!B18</f>
        <v>DEACONESS HOSPITAL</v>
      </c>
      <c r="D23" s="9">
        <f>ROUND(SUM('Acute Care'!Q18:R18),0)</f>
        <v>23898588</v>
      </c>
      <c r="E23" s="9">
        <f>ROUND(+'Acute Care'!F18,0)</f>
        <v>28743</v>
      </c>
      <c r="F23" s="13">
        <f t="shared" si="0"/>
        <v>831.46</v>
      </c>
      <c r="G23" s="9">
        <f>ROUND(SUM('Acute Care'!Q118:R118),0)</f>
        <v>40112483</v>
      </c>
      <c r="H23" s="9">
        <f>ROUND(+'Acute Care'!F118,0)</f>
        <v>29746</v>
      </c>
      <c r="I23" s="13">
        <f t="shared" si="1"/>
        <v>1348.5</v>
      </c>
      <c r="K23" s="21">
        <f t="shared" si="2"/>
        <v>0.62180000000000002</v>
      </c>
    </row>
    <row r="24" spans="1:11" x14ac:dyDescent="0.2">
      <c r="A24" s="9"/>
      <c r="B24" s="9">
        <f>+'Acute Care'!A19</f>
        <v>38</v>
      </c>
      <c r="C24" s="9" t="str">
        <f>+'Acute Care'!B19</f>
        <v>OLYMPIC MEDICAL CENTER</v>
      </c>
      <c r="D24" s="9">
        <f>ROUND(SUM('Acute Care'!Q19:R19),0)</f>
        <v>12607967</v>
      </c>
      <c r="E24" s="9">
        <f>ROUND(+'Acute Care'!F19,0)</f>
        <v>11726</v>
      </c>
      <c r="F24" s="13">
        <f t="shared" si="0"/>
        <v>1075.21</v>
      </c>
      <c r="G24" s="9">
        <f>ROUND(SUM('Acute Care'!Q119:R119),0)</f>
        <v>12994559</v>
      </c>
      <c r="H24" s="9">
        <f>ROUND(+'Acute Care'!F119,0)</f>
        <v>10593</v>
      </c>
      <c r="I24" s="13">
        <f t="shared" si="1"/>
        <v>1226.71</v>
      </c>
      <c r="K24" s="21">
        <f t="shared" si="2"/>
        <v>0.1409</v>
      </c>
    </row>
    <row r="25" spans="1:11" x14ac:dyDescent="0.2">
      <c r="A25" s="9"/>
      <c r="B25" s="9">
        <f>+'Acute Care'!A20</f>
        <v>39</v>
      </c>
      <c r="C25" s="9" t="str">
        <f>+'Acute Care'!B20</f>
        <v>TRIOS HEALTH</v>
      </c>
      <c r="D25" s="9">
        <f>ROUND(SUM('Acute Care'!Q20:R20),0)</f>
        <v>9107869</v>
      </c>
      <c r="E25" s="9">
        <f>ROUND(+'Acute Care'!F20,0)</f>
        <v>10997</v>
      </c>
      <c r="F25" s="13">
        <f t="shared" si="0"/>
        <v>828.21</v>
      </c>
      <c r="G25" s="9">
        <f>ROUND(SUM('Acute Care'!Q120:R120),0)</f>
        <v>10019100</v>
      </c>
      <c r="H25" s="9">
        <f>ROUND(+'Acute Care'!F120,0)</f>
        <v>10540</v>
      </c>
      <c r="I25" s="13">
        <f t="shared" si="1"/>
        <v>950.58</v>
      </c>
      <c r="K25" s="21">
        <f t="shared" si="2"/>
        <v>0.14779999999999999</v>
      </c>
    </row>
    <row r="26" spans="1:11" x14ac:dyDescent="0.2">
      <c r="A26" s="9"/>
      <c r="B26" s="9">
        <f>+'Acute Care'!A21</f>
        <v>43</v>
      </c>
      <c r="C26" s="9" t="str">
        <f>+'Acute Care'!B21</f>
        <v>WALLA WALLA GENERAL HOSPITAL</v>
      </c>
      <c r="D26" s="9">
        <f>ROUND(SUM('Acute Care'!Q21:R21),0)</f>
        <v>4135391</v>
      </c>
      <c r="E26" s="9">
        <f>ROUND(+'Acute Care'!F21,0)</f>
        <v>3521</v>
      </c>
      <c r="F26" s="13">
        <f t="shared" si="0"/>
        <v>1174.49</v>
      </c>
      <c r="G26" s="9">
        <f>ROUND(SUM('Acute Care'!Q121:R121),0)</f>
        <v>0</v>
      </c>
      <c r="H26" s="9">
        <f>ROUND(+'Acute Care'!F121,0)</f>
        <v>0</v>
      </c>
      <c r="I26" s="13" t="str">
        <f t="shared" si="1"/>
        <v/>
      </c>
      <c r="K26" s="21" t="str">
        <f t="shared" si="2"/>
        <v/>
      </c>
    </row>
    <row r="27" spans="1:11" x14ac:dyDescent="0.2">
      <c r="A27" s="9"/>
      <c r="B27" s="9">
        <f>+'Acute Care'!A22</f>
        <v>45</v>
      </c>
      <c r="C27" s="9" t="str">
        <f>+'Acute Care'!B22</f>
        <v>COLUMBIA BASIN HOSPITAL</v>
      </c>
      <c r="D27" s="9">
        <f>ROUND(SUM('Acute Care'!Q22:R22),0)</f>
        <v>518391</v>
      </c>
      <c r="E27" s="9">
        <f>ROUND(+'Acute Care'!F22,0)</f>
        <v>406</v>
      </c>
      <c r="F27" s="13">
        <f t="shared" si="0"/>
        <v>1276.83</v>
      </c>
      <c r="G27" s="9">
        <f>ROUND(SUM('Acute Care'!Q122:R122),0)</f>
        <v>454293</v>
      </c>
      <c r="H27" s="9">
        <f>ROUND(+'Acute Care'!F122,0)</f>
        <v>325</v>
      </c>
      <c r="I27" s="13">
        <f t="shared" si="1"/>
        <v>1397.82</v>
      </c>
      <c r="K27" s="21">
        <f t="shared" si="2"/>
        <v>9.4799999999999995E-2</v>
      </c>
    </row>
    <row r="28" spans="1:11" x14ac:dyDescent="0.2">
      <c r="A28" s="9"/>
      <c r="B28" s="9">
        <f>+'Acute Care'!A23</f>
        <v>46</v>
      </c>
      <c r="C28" s="9" t="str">
        <f>+'Acute Care'!B23</f>
        <v>PMH MEDICAL CENTER</v>
      </c>
      <c r="D28" s="9">
        <f>ROUND(SUM('Acute Care'!Q23:R23),0)</f>
        <v>2699481</v>
      </c>
      <c r="E28" s="9">
        <f>ROUND(+'Acute Care'!F23,0)</f>
        <v>2256</v>
      </c>
      <c r="F28" s="13">
        <f t="shared" si="0"/>
        <v>1196.58</v>
      </c>
      <c r="G28" s="9">
        <f>ROUND(SUM('Acute Care'!Q123:R123),0)</f>
        <v>2804033</v>
      </c>
      <c r="H28" s="9">
        <f>ROUND(+'Acute Care'!F123,0)</f>
        <v>1864</v>
      </c>
      <c r="I28" s="13">
        <f t="shared" si="1"/>
        <v>1504.31</v>
      </c>
      <c r="K28" s="21">
        <f t="shared" si="2"/>
        <v>0.25719999999999998</v>
      </c>
    </row>
    <row r="29" spans="1:11" x14ac:dyDescent="0.2">
      <c r="A29" s="9"/>
      <c r="B29" s="9">
        <f>+'Acute Care'!A24</f>
        <v>50</v>
      </c>
      <c r="C29" s="9" t="str">
        <f>+'Acute Care'!B24</f>
        <v>PROVIDENCE ST MARY MEDICAL CENTER</v>
      </c>
      <c r="D29" s="9">
        <f>ROUND(SUM('Acute Care'!Q24:R24),0)</f>
        <v>17465094</v>
      </c>
      <c r="E29" s="9">
        <f>ROUND(+'Acute Care'!F24,0)</f>
        <v>16657</v>
      </c>
      <c r="F29" s="13">
        <f t="shared" si="0"/>
        <v>1048.51</v>
      </c>
      <c r="G29" s="9">
        <f>ROUND(SUM('Acute Care'!Q124:R124),0)</f>
        <v>5832496</v>
      </c>
      <c r="H29" s="9">
        <f>ROUND(+'Acute Care'!F124,0)</f>
        <v>11156</v>
      </c>
      <c r="I29" s="13">
        <f t="shared" si="1"/>
        <v>522.80999999999995</v>
      </c>
      <c r="K29" s="21">
        <f t="shared" si="2"/>
        <v>-0.50139999999999996</v>
      </c>
    </row>
    <row r="30" spans="1:11" x14ac:dyDescent="0.2">
      <c r="A30" s="9"/>
      <c r="B30" s="9">
        <f>+'Acute Care'!A25</f>
        <v>54</v>
      </c>
      <c r="C30" s="9" t="str">
        <f>+'Acute Care'!B25</f>
        <v>FORKS COMMUNITY HOSPITAL</v>
      </c>
      <c r="D30" s="9">
        <f>ROUND(SUM('Acute Care'!Q25:R25),0)</f>
        <v>1274287</v>
      </c>
      <c r="E30" s="9">
        <f>ROUND(+'Acute Care'!F25,0)</f>
        <v>1144</v>
      </c>
      <c r="F30" s="13">
        <f t="shared" si="0"/>
        <v>1113.8900000000001</v>
      </c>
      <c r="G30" s="9">
        <f>ROUND(SUM('Acute Care'!Q125:R125),0)</f>
        <v>0</v>
      </c>
      <c r="H30" s="9">
        <f>ROUND(+'Acute Care'!F125,0)</f>
        <v>0</v>
      </c>
      <c r="I30" s="13" t="str">
        <f t="shared" si="1"/>
        <v/>
      </c>
      <c r="K30" s="21" t="str">
        <f t="shared" si="2"/>
        <v/>
      </c>
    </row>
    <row r="31" spans="1:11" x14ac:dyDescent="0.2">
      <c r="A31" s="9"/>
      <c r="B31" s="9">
        <f>+'Acute Care'!A26</f>
        <v>56</v>
      </c>
      <c r="C31" s="9" t="str">
        <f>+'Acute Care'!B26</f>
        <v>WILLAPA HARBOR HOSPITAL</v>
      </c>
      <c r="D31" s="9">
        <f>ROUND(SUM('Acute Care'!Q26:R26),0)</f>
        <v>3788568</v>
      </c>
      <c r="E31" s="9">
        <f>ROUND(+'Acute Care'!F26,0)</f>
        <v>1564</v>
      </c>
      <c r="F31" s="13">
        <f t="shared" si="0"/>
        <v>2422.36</v>
      </c>
      <c r="G31" s="9">
        <f>ROUND(SUM('Acute Care'!Q126:R126),0)</f>
        <v>4400116</v>
      </c>
      <c r="H31" s="9">
        <f>ROUND(+'Acute Care'!F126,0)</f>
        <v>817</v>
      </c>
      <c r="I31" s="13">
        <f t="shared" si="1"/>
        <v>5385.7</v>
      </c>
      <c r="K31" s="21">
        <f t="shared" si="2"/>
        <v>1.2233000000000001</v>
      </c>
    </row>
    <row r="32" spans="1:11" x14ac:dyDescent="0.2">
      <c r="A32" s="9"/>
      <c r="B32" s="9">
        <f>+'Acute Care'!A27</f>
        <v>58</v>
      </c>
      <c r="C32" s="9" t="str">
        <f>+'Acute Care'!B27</f>
        <v>YAKIMA VALLEY MEMORIAL HOSPITAL</v>
      </c>
      <c r="D32" s="9">
        <f>ROUND(SUM('Acute Care'!Q27:R27),0)</f>
        <v>29445026</v>
      </c>
      <c r="E32" s="9">
        <f>ROUND(+'Acute Care'!F27,0)</f>
        <v>35005</v>
      </c>
      <c r="F32" s="13">
        <f t="shared" si="0"/>
        <v>841.17</v>
      </c>
      <c r="G32" s="9">
        <f>ROUND(SUM('Acute Care'!Q127:R127),0)</f>
        <v>32207493</v>
      </c>
      <c r="H32" s="9">
        <f>ROUND(+'Acute Care'!F127,0)</f>
        <v>31447</v>
      </c>
      <c r="I32" s="13">
        <f t="shared" si="1"/>
        <v>1024.18</v>
      </c>
      <c r="K32" s="21">
        <f t="shared" si="2"/>
        <v>0.21759999999999999</v>
      </c>
    </row>
    <row r="33" spans="1:11" x14ac:dyDescent="0.2">
      <c r="A33" s="9"/>
      <c r="B33" s="9">
        <f>+'Acute Care'!A28</f>
        <v>63</v>
      </c>
      <c r="C33" s="9" t="str">
        <f>+'Acute Care'!B28</f>
        <v>GRAYS HARBOR COMMUNITY HOSPITAL</v>
      </c>
      <c r="D33" s="9">
        <f>ROUND(SUM('Acute Care'!Q28:R28),0)</f>
        <v>19374985</v>
      </c>
      <c r="E33" s="9">
        <f>ROUND(+'Acute Care'!F28,0)</f>
        <v>14743</v>
      </c>
      <c r="F33" s="13">
        <f t="shared" si="0"/>
        <v>1314.18</v>
      </c>
      <c r="G33" s="9">
        <f>ROUND(SUM('Acute Care'!Q128:R128),0)</f>
        <v>16507428</v>
      </c>
      <c r="H33" s="9">
        <f>ROUND(+'Acute Care'!F128,0)</f>
        <v>10230</v>
      </c>
      <c r="I33" s="13">
        <f t="shared" si="1"/>
        <v>1613.63</v>
      </c>
      <c r="K33" s="21">
        <f t="shared" si="2"/>
        <v>0.22789999999999999</v>
      </c>
    </row>
    <row r="34" spans="1:11" x14ac:dyDescent="0.2">
      <c r="A34" s="9"/>
      <c r="B34" s="9">
        <f>+'Acute Care'!A29</f>
        <v>78</v>
      </c>
      <c r="C34" s="9" t="str">
        <f>+'Acute Care'!B29</f>
        <v>SAMARITAN HEALTHCARE</v>
      </c>
      <c r="D34" s="9">
        <f>ROUND(SUM('Acute Care'!Q29:R29),0)</f>
        <v>6570129</v>
      </c>
      <c r="E34" s="9">
        <f>ROUND(+'Acute Care'!F29,0)</f>
        <v>5370</v>
      </c>
      <c r="F34" s="13">
        <f t="shared" si="0"/>
        <v>1223.49</v>
      </c>
      <c r="G34" s="9">
        <f>ROUND(SUM('Acute Care'!Q129:R129),0)</f>
        <v>4672293</v>
      </c>
      <c r="H34" s="9">
        <f>ROUND(+'Acute Care'!F129,0)</f>
        <v>3225</v>
      </c>
      <c r="I34" s="13">
        <f t="shared" si="1"/>
        <v>1448.77</v>
      </c>
      <c r="K34" s="21">
        <f t="shared" si="2"/>
        <v>0.18410000000000001</v>
      </c>
    </row>
    <row r="35" spans="1:11" x14ac:dyDescent="0.2">
      <c r="A35" s="9"/>
      <c r="B35" s="9">
        <f>+'Acute Care'!A30</f>
        <v>79</v>
      </c>
      <c r="C35" s="9" t="str">
        <f>+'Acute Care'!B30</f>
        <v>OCEAN BEACH HOSPITAL</v>
      </c>
      <c r="D35" s="9">
        <f>ROUND(SUM('Acute Care'!Q30:R30),0)</f>
        <v>4550829</v>
      </c>
      <c r="E35" s="9">
        <f>ROUND(+'Acute Care'!F30,0)</f>
        <v>1842</v>
      </c>
      <c r="F35" s="13">
        <f t="shared" si="0"/>
        <v>2470.59</v>
      </c>
      <c r="G35" s="9">
        <f>ROUND(SUM('Acute Care'!Q130:R130),0)</f>
        <v>4262409</v>
      </c>
      <c r="H35" s="9">
        <f>ROUND(+'Acute Care'!F130,0)</f>
        <v>1067</v>
      </c>
      <c r="I35" s="13">
        <f t="shared" si="1"/>
        <v>3994.76</v>
      </c>
      <c r="K35" s="21">
        <f t="shared" si="2"/>
        <v>0.6169</v>
      </c>
    </row>
    <row r="36" spans="1:11" x14ac:dyDescent="0.2">
      <c r="A36" s="9"/>
      <c r="B36" s="9">
        <f>+'Acute Care'!A31</f>
        <v>80</v>
      </c>
      <c r="C36" s="9" t="str">
        <f>+'Acute Care'!B31</f>
        <v>ODESSA MEMORIAL HEALTHCARE CENTER</v>
      </c>
      <c r="D36" s="9">
        <f>ROUND(SUM('Acute Care'!Q31:R31),0)</f>
        <v>554182</v>
      </c>
      <c r="E36" s="9">
        <f>ROUND(+'Acute Care'!F31,0)</f>
        <v>115</v>
      </c>
      <c r="F36" s="13">
        <f t="shared" si="0"/>
        <v>4818.97</v>
      </c>
      <c r="G36" s="9">
        <f>ROUND(SUM('Acute Care'!Q131:R131),0)</f>
        <v>119714</v>
      </c>
      <c r="H36" s="9">
        <f>ROUND(+'Acute Care'!F131,0)</f>
        <v>22</v>
      </c>
      <c r="I36" s="13">
        <f t="shared" si="1"/>
        <v>5441.55</v>
      </c>
      <c r="K36" s="21">
        <f t="shared" si="2"/>
        <v>0.12920000000000001</v>
      </c>
    </row>
    <row r="37" spans="1:11" x14ac:dyDescent="0.2">
      <c r="A37" s="9"/>
      <c r="B37" s="9">
        <f>+'Acute Care'!A32</f>
        <v>81</v>
      </c>
      <c r="C37" s="9" t="str">
        <f>+'Acute Care'!B32</f>
        <v>MULTICARE GOOD SAMARITAN</v>
      </c>
      <c r="D37" s="9">
        <f>ROUND(SUM('Acute Care'!Q32:R32),0)</f>
        <v>47917779</v>
      </c>
      <c r="E37" s="9">
        <f>ROUND(+'Acute Care'!F32,0)</f>
        <v>39200</v>
      </c>
      <c r="F37" s="13">
        <f t="shared" si="0"/>
        <v>1222.3900000000001</v>
      </c>
      <c r="G37" s="9">
        <f>ROUND(SUM('Acute Care'!Q132:R132),0)</f>
        <v>30129959</v>
      </c>
      <c r="H37" s="9">
        <f>ROUND(+'Acute Care'!F132,0)</f>
        <v>19311</v>
      </c>
      <c r="I37" s="13">
        <f t="shared" si="1"/>
        <v>1560.25</v>
      </c>
      <c r="K37" s="21">
        <f t="shared" si="2"/>
        <v>0.27639999999999998</v>
      </c>
    </row>
    <row r="38" spans="1:11" x14ac:dyDescent="0.2">
      <c r="A38" s="9"/>
      <c r="B38" s="9">
        <f>+'Acute Care'!A33</f>
        <v>82</v>
      </c>
      <c r="C38" s="9" t="str">
        <f>+'Acute Care'!B33</f>
        <v>GARFIELD COUNTY MEMORIAL HOSPITAL</v>
      </c>
      <c r="D38" s="9">
        <f>ROUND(SUM('Acute Care'!Q33:R33),0)</f>
        <v>178894</v>
      </c>
      <c r="E38" s="9">
        <f>ROUND(+'Acute Care'!F33,0)</f>
        <v>99</v>
      </c>
      <c r="F38" s="13">
        <f t="shared" si="0"/>
        <v>1807.01</v>
      </c>
      <c r="G38" s="9">
        <f>ROUND(SUM('Acute Care'!Q133:R133),0)</f>
        <v>345680</v>
      </c>
      <c r="H38" s="9">
        <f>ROUND(+'Acute Care'!F133,0)</f>
        <v>95</v>
      </c>
      <c r="I38" s="13">
        <f t="shared" si="1"/>
        <v>3638.74</v>
      </c>
      <c r="K38" s="21">
        <f t="shared" si="2"/>
        <v>1.0137</v>
      </c>
    </row>
    <row r="39" spans="1:11" x14ac:dyDescent="0.2">
      <c r="A39" s="9"/>
      <c r="B39" s="9">
        <f>+'Acute Care'!A34</f>
        <v>84</v>
      </c>
      <c r="C39" s="9" t="str">
        <f>+'Acute Care'!B34</f>
        <v>PROVIDENCE REGIONAL MEDICAL CENTER EVERETT</v>
      </c>
      <c r="D39" s="9">
        <f>ROUND(SUM('Acute Care'!Q34:R34),0)</f>
        <v>52298742</v>
      </c>
      <c r="E39" s="9">
        <f>ROUND(+'Acute Care'!F34,0)</f>
        <v>51098</v>
      </c>
      <c r="F39" s="13">
        <f t="shared" si="0"/>
        <v>1023.5</v>
      </c>
      <c r="G39" s="9">
        <f>ROUND(SUM('Acute Care'!Q134:R134),0)</f>
        <v>108372725</v>
      </c>
      <c r="H39" s="9">
        <f>ROUND(+'Acute Care'!F134,0)</f>
        <v>65591</v>
      </c>
      <c r="I39" s="13">
        <f t="shared" si="1"/>
        <v>1652.25</v>
      </c>
      <c r="K39" s="21">
        <f t="shared" si="2"/>
        <v>0.61429999999999996</v>
      </c>
    </row>
    <row r="40" spans="1:11" x14ac:dyDescent="0.2">
      <c r="A40" s="9"/>
      <c r="B40" s="9">
        <f>+'Acute Care'!A35</f>
        <v>85</v>
      </c>
      <c r="C40" s="9" t="str">
        <f>+'Acute Care'!B35</f>
        <v>JEFFERSON HEALTHCARE</v>
      </c>
      <c r="D40" s="9">
        <f>ROUND(SUM('Acute Care'!Q35:R35),0)</f>
        <v>5605478</v>
      </c>
      <c r="E40" s="9">
        <f>ROUND(+'Acute Care'!F35,0)</f>
        <v>3478</v>
      </c>
      <c r="F40" s="13">
        <f t="shared" si="0"/>
        <v>1611.7</v>
      </c>
      <c r="G40" s="9">
        <f>ROUND(SUM('Acute Care'!Q135:R135),0)</f>
        <v>5758217</v>
      </c>
      <c r="H40" s="9">
        <f>ROUND(+'Acute Care'!F135,0)</f>
        <v>3453</v>
      </c>
      <c r="I40" s="13">
        <f t="shared" si="1"/>
        <v>1667.6</v>
      </c>
      <c r="K40" s="21">
        <f t="shared" si="2"/>
        <v>3.4700000000000002E-2</v>
      </c>
    </row>
    <row r="41" spans="1:11" x14ac:dyDescent="0.2">
      <c r="A41" s="9"/>
      <c r="B41" s="9">
        <f>+'Acute Care'!A36</f>
        <v>96</v>
      </c>
      <c r="C41" s="9" t="str">
        <f>+'Acute Care'!B36</f>
        <v>SKYLINE HOSPITAL</v>
      </c>
      <c r="D41" s="9">
        <f>ROUND(SUM('Acute Care'!Q36:R36),0)</f>
        <v>2664875</v>
      </c>
      <c r="E41" s="9">
        <f>ROUND(+'Acute Care'!F36,0)</f>
        <v>1525</v>
      </c>
      <c r="F41" s="13">
        <f t="shared" si="0"/>
        <v>1747.46</v>
      </c>
      <c r="G41" s="9">
        <f>ROUND(SUM('Acute Care'!Q136:R136),0)</f>
        <v>3875239</v>
      </c>
      <c r="H41" s="9">
        <f>ROUND(+'Acute Care'!F136,0)</f>
        <v>855</v>
      </c>
      <c r="I41" s="13">
        <f t="shared" si="1"/>
        <v>4532.4399999999996</v>
      </c>
      <c r="K41" s="21">
        <f t="shared" si="2"/>
        <v>1.5936999999999999</v>
      </c>
    </row>
    <row r="42" spans="1:11" x14ac:dyDescent="0.2">
      <c r="A42" s="9"/>
      <c r="B42" s="9">
        <f>+'Acute Care'!A37</f>
        <v>102</v>
      </c>
      <c r="C42" s="9" t="str">
        <f>+'Acute Care'!B37</f>
        <v>YAKIMA REGIONAL MEDICAL AND CARDIAC CENTER</v>
      </c>
      <c r="D42" s="9">
        <f>ROUND(SUM('Acute Care'!Q37:R37),0)</f>
        <v>12070366</v>
      </c>
      <c r="E42" s="9">
        <f>ROUND(+'Acute Care'!F37,0)</f>
        <v>13268</v>
      </c>
      <c r="F42" s="13">
        <f t="shared" si="0"/>
        <v>909.74</v>
      </c>
      <c r="G42" s="9">
        <f>ROUND(SUM('Acute Care'!Q137:R137),0)</f>
        <v>10564996</v>
      </c>
      <c r="H42" s="9">
        <f>ROUND(+'Acute Care'!F137,0)</f>
        <v>8221</v>
      </c>
      <c r="I42" s="13">
        <f t="shared" si="1"/>
        <v>1285.1199999999999</v>
      </c>
      <c r="K42" s="21">
        <f t="shared" si="2"/>
        <v>0.41260000000000002</v>
      </c>
    </row>
    <row r="43" spans="1:11" x14ac:dyDescent="0.2">
      <c r="A43" s="9"/>
      <c r="B43" s="9">
        <f>+'Acute Care'!A38</f>
        <v>104</v>
      </c>
      <c r="C43" s="9" t="str">
        <f>+'Acute Care'!B38</f>
        <v>VALLEY GENERAL HOSPITAL</v>
      </c>
      <c r="D43" s="9">
        <f>ROUND(SUM('Acute Care'!Q38:R38),0)</f>
        <v>4860202</v>
      </c>
      <c r="E43" s="9">
        <f>ROUND(+'Acute Care'!F38,0)</f>
        <v>4380</v>
      </c>
      <c r="F43" s="13">
        <f t="shared" si="0"/>
        <v>1109.6400000000001</v>
      </c>
      <c r="G43" s="9">
        <f>ROUND(SUM('Acute Care'!Q138:R138),0)</f>
        <v>0</v>
      </c>
      <c r="H43" s="9">
        <f>ROUND(+'Acute Care'!F138,0)</f>
        <v>0</v>
      </c>
      <c r="I43" s="13" t="str">
        <f t="shared" si="1"/>
        <v/>
      </c>
      <c r="K43" s="21" t="str">
        <f t="shared" si="2"/>
        <v/>
      </c>
    </row>
    <row r="44" spans="1:11" x14ac:dyDescent="0.2">
      <c r="A44" s="9"/>
      <c r="B44" s="9">
        <f>+'Acute Care'!A39</f>
        <v>106</v>
      </c>
      <c r="C44" s="9" t="str">
        <f>+'Acute Care'!B39</f>
        <v>CASCADE VALLEY HOSPITAL</v>
      </c>
      <c r="D44" s="9">
        <f>ROUND(SUM('Acute Care'!Q39:R39),0)</f>
        <v>8583099</v>
      </c>
      <c r="E44" s="9">
        <f>ROUND(+'Acute Care'!F39,0)</f>
        <v>6036</v>
      </c>
      <c r="F44" s="13">
        <f t="shared" si="0"/>
        <v>1421.98</v>
      </c>
      <c r="G44" s="9">
        <f>ROUND(SUM('Acute Care'!Q139:R139),0)</f>
        <v>8750625</v>
      </c>
      <c r="H44" s="9">
        <f>ROUND(+'Acute Care'!F139,0)</f>
        <v>4335</v>
      </c>
      <c r="I44" s="13">
        <f t="shared" si="1"/>
        <v>2018.6</v>
      </c>
      <c r="K44" s="21">
        <f t="shared" si="2"/>
        <v>0.41959999999999997</v>
      </c>
    </row>
    <row r="45" spans="1:11" x14ac:dyDescent="0.2">
      <c r="A45" s="9"/>
      <c r="B45" s="9">
        <f>+'Acute Care'!A40</f>
        <v>107</v>
      </c>
      <c r="C45" s="9" t="str">
        <f>+'Acute Care'!B40</f>
        <v>NORTH VALLEY HOSPITAL</v>
      </c>
      <c r="D45" s="9">
        <f>ROUND(SUM('Acute Care'!Q40:R40),0)</f>
        <v>1211891</v>
      </c>
      <c r="E45" s="9">
        <f>ROUND(+'Acute Care'!F40,0)</f>
        <v>1301</v>
      </c>
      <c r="F45" s="13">
        <f t="shared" si="0"/>
        <v>931.51</v>
      </c>
      <c r="G45" s="9">
        <f>ROUND(SUM('Acute Care'!Q140:R140),0)</f>
        <v>1805864</v>
      </c>
      <c r="H45" s="9">
        <f>ROUND(+'Acute Care'!F140,0)</f>
        <v>1238</v>
      </c>
      <c r="I45" s="13">
        <f t="shared" si="1"/>
        <v>1458.69</v>
      </c>
      <c r="K45" s="21">
        <f t="shared" si="2"/>
        <v>0.56589999999999996</v>
      </c>
    </row>
    <row r="46" spans="1:11" x14ac:dyDescent="0.2">
      <c r="A46" s="9"/>
      <c r="B46" s="9">
        <f>+'Acute Care'!A41</f>
        <v>108</v>
      </c>
      <c r="C46" s="9" t="str">
        <f>+'Acute Care'!B41</f>
        <v>TRI-STATE MEMORIAL HOSPITAL</v>
      </c>
      <c r="D46" s="9">
        <f>ROUND(SUM('Acute Care'!Q41:R41),0)</f>
        <v>9027503</v>
      </c>
      <c r="E46" s="9">
        <f>ROUND(+'Acute Care'!F41,0)</f>
        <v>5089</v>
      </c>
      <c r="F46" s="13">
        <f t="shared" si="0"/>
        <v>1773.92</v>
      </c>
      <c r="G46" s="9">
        <f>ROUND(SUM('Acute Care'!Q141:R141),0)</f>
        <v>4126499</v>
      </c>
      <c r="H46" s="9">
        <f>ROUND(+'Acute Care'!F141,0)</f>
        <v>2677</v>
      </c>
      <c r="I46" s="13">
        <f t="shared" si="1"/>
        <v>1541.46</v>
      </c>
      <c r="K46" s="21">
        <f t="shared" si="2"/>
        <v>-0.13100000000000001</v>
      </c>
    </row>
    <row r="47" spans="1:11" x14ac:dyDescent="0.2">
      <c r="A47" s="9"/>
      <c r="B47" s="9">
        <f>+'Acute Care'!A42</f>
        <v>111</v>
      </c>
      <c r="C47" s="9" t="str">
        <f>+'Acute Care'!B42</f>
        <v>EAST ADAMS RURAL HEALTHCARE</v>
      </c>
      <c r="D47" s="9">
        <f>ROUND(SUM('Acute Care'!Q42:R42),0)</f>
        <v>886534</v>
      </c>
      <c r="E47" s="9">
        <f>ROUND(+'Acute Care'!F42,0)</f>
        <v>379</v>
      </c>
      <c r="F47" s="13">
        <f t="shared" si="0"/>
        <v>2339.14</v>
      </c>
      <c r="G47" s="9">
        <f>ROUND(SUM('Acute Care'!Q142:R142),0)</f>
        <v>1034335</v>
      </c>
      <c r="H47" s="9">
        <f>ROUND(+'Acute Care'!F142,0)</f>
        <v>82</v>
      </c>
      <c r="I47" s="13">
        <f t="shared" si="1"/>
        <v>12613.84</v>
      </c>
      <c r="K47" s="21">
        <f t="shared" si="2"/>
        <v>4.3925000000000001</v>
      </c>
    </row>
    <row r="48" spans="1:11" x14ac:dyDescent="0.2">
      <c r="A48" s="9"/>
      <c r="B48" s="9">
        <f>+'Acute Care'!A43</f>
        <v>125</v>
      </c>
      <c r="C48" s="9" t="str">
        <f>+'Acute Care'!B43</f>
        <v>OTHELLO COMMUNITY HOSPITAL</v>
      </c>
      <c r="D48" s="9">
        <f>ROUND(SUM('Acute Care'!Q43:R43),0)</f>
        <v>4732239</v>
      </c>
      <c r="E48" s="9">
        <f>ROUND(+'Acute Care'!F43,0)</f>
        <v>2542</v>
      </c>
      <c r="F48" s="13">
        <f t="shared" si="0"/>
        <v>1861.62</v>
      </c>
      <c r="G48" s="9">
        <f>ROUND(SUM('Acute Care'!Q143:R143),0)</f>
        <v>0</v>
      </c>
      <c r="H48" s="9">
        <f>ROUND(+'Acute Care'!F143,0)</f>
        <v>0</v>
      </c>
      <c r="I48" s="13" t="str">
        <f t="shared" si="1"/>
        <v/>
      </c>
      <c r="K48" s="21" t="str">
        <f t="shared" si="2"/>
        <v/>
      </c>
    </row>
    <row r="49" spans="1:11" x14ac:dyDescent="0.2">
      <c r="A49" s="9"/>
      <c r="B49" s="9">
        <f>+'Acute Care'!A44</f>
        <v>126</v>
      </c>
      <c r="C49" s="9" t="str">
        <f>+'Acute Care'!B44</f>
        <v>HIGHLINE MEDICAL CENTER</v>
      </c>
      <c r="D49" s="9">
        <f>ROUND(SUM('Acute Care'!Q44:R44),0)</f>
        <v>21861139</v>
      </c>
      <c r="E49" s="9">
        <f>ROUND(+'Acute Care'!F44,0)</f>
        <v>17411</v>
      </c>
      <c r="F49" s="13">
        <f t="shared" si="0"/>
        <v>1255.5899999999999</v>
      </c>
      <c r="G49" s="9">
        <f>ROUND(SUM('Acute Care'!Q144:R144),0)</f>
        <v>7946686</v>
      </c>
      <c r="H49" s="9">
        <f>ROUND(+'Acute Care'!F144,0)</f>
        <v>6708</v>
      </c>
      <c r="I49" s="13">
        <f t="shared" si="1"/>
        <v>1184.6600000000001</v>
      </c>
      <c r="K49" s="21">
        <f t="shared" si="2"/>
        <v>-5.6500000000000002E-2</v>
      </c>
    </row>
    <row r="50" spans="1:11" x14ac:dyDescent="0.2">
      <c r="A50" s="9"/>
      <c r="B50" s="9">
        <f>+'Acute Care'!A45</f>
        <v>128</v>
      </c>
      <c r="C50" s="9" t="str">
        <f>+'Acute Care'!B45</f>
        <v>UNIVERSITY OF WASHINGTON MEDICAL CENTER</v>
      </c>
      <c r="D50" s="9">
        <f>ROUND(SUM('Acute Care'!Q45:R45),0)</f>
        <v>88091272</v>
      </c>
      <c r="E50" s="9">
        <f>ROUND(+'Acute Care'!F45,0)</f>
        <v>70029</v>
      </c>
      <c r="F50" s="13">
        <f t="shared" si="0"/>
        <v>1257.93</v>
      </c>
      <c r="G50" s="9">
        <f>ROUND(SUM('Acute Care'!Q145:R145),0)</f>
        <v>131373559</v>
      </c>
      <c r="H50" s="9">
        <f>ROUND(+'Acute Care'!F145,0)</f>
        <v>84208</v>
      </c>
      <c r="I50" s="13">
        <f t="shared" si="1"/>
        <v>1560.11</v>
      </c>
      <c r="K50" s="21">
        <f t="shared" si="2"/>
        <v>0.2402</v>
      </c>
    </row>
    <row r="51" spans="1:11" x14ac:dyDescent="0.2">
      <c r="A51" s="9"/>
      <c r="B51" s="9">
        <f>+'Acute Care'!A46</f>
        <v>129</v>
      </c>
      <c r="C51" s="9" t="str">
        <f>+'Acute Care'!B46</f>
        <v>QUINCY VALLEY MEDICAL CENTER</v>
      </c>
      <c r="D51" s="9">
        <f>ROUND(SUM('Acute Care'!Q46:R46),0)</f>
        <v>3352321</v>
      </c>
      <c r="E51" s="9">
        <f>ROUND(+'Acute Care'!F46,0)</f>
        <v>6530</v>
      </c>
      <c r="F51" s="13">
        <f t="shared" si="0"/>
        <v>513.37</v>
      </c>
      <c r="G51" s="9">
        <f>ROUND(SUM('Acute Care'!Q146:R146),0)</f>
        <v>0</v>
      </c>
      <c r="H51" s="9">
        <f>ROUND(+'Acute Care'!F146,0)</f>
        <v>0</v>
      </c>
      <c r="I51" s="13" t="str">
        <f t="shared" si="1"/>
        <v/>
      </c>
      <c r="K51" s="21" t="str">
        <f t="shared" si="2"/>
        <v/>
      </c>
    </row>
    <row r="52" spans="1:11" x14ac:dyDescent="0.2">
      <c r="A52" s="9"/>
      <c r="B52" s="9">
        <f>+'Acute Care'!A47</f>
        <v>130</v>
      </c>
      <c r="C52" s="9" t="str">
        <f>+'Acute Care'!B47</f>
        <v>UW MEDICINE/NORTHWEST HOSPITAL</v>
      </c>
      <c r="D52" s="9">
        <f>ROUND(SUM('Acute Care'!Q47:R47),0)</f>
        <v>23756501</v>
      </c>
      <c r="E52" s="9">
        <f>ROUND(+'Acute Care'!F47,0)</f>
        <v>24213</v>
      </c>
      <c r="F52" s="13">
        <f t="shared" si="0"/>
        <v>981.15</v>
      </c>
      <c r="G52" s="9">
        <f>ROUND(SUM('Acute Care'!Q147:R147),0)</f>
        <v>29064497</v>
      </c>
      <c r="H52" s="9">
        <f>ROUND(+'Acute Care'!F147,0)</f>
        <v>23468</v>
      </c>
      <c r="I52" s="13">
        <f t="shared" si="1"/>
        <v>1238.47</v>
      </c>
      <c r="K52" s="21">
        <f t="shared" si="2"/>
        <v>0.26229999999999998</v>
      </c>
    </row>
    <row r="53" spans="1:11" x14ac:dyDescent="0.2">
      <c r="A53" s="9"/>
      <c r="B53" s="9">
        <f>+'Acute Care'!A48</f>
        <v>131</v>
      </c>
      <c r="C53" s="9" t="str">
        <f>+'Acute Care'!B48</f>
        <v>OVERLAKE HOSPITAL MEDICAL CENTER</v>
      </c>
      <c r="D53" s="9">
        <f>ROUND(SUM('Acute Care'!Q48:R48),0)</f>
        <v>60088463</v>
      </c>
      <c r="E53" s="9">
        <f>ROUND(+'Acute Care'!F48,0)</f>
        <v>52038</v>
      </c>
      <c r="F53" s="13">
        <f t="shared" si="0"/>
        <v>1154.7</v>
      </c>
      <c r="G53" s="9">
        <f>ROUND(SUM('Acute Care'!Q148:R148),0)</f>
        <v>76718441</v>
      </c>
      <c r="H53" s="9">
        <f>ROUND(+'Acute Care'!F148,0)</f>
        <v>48942</v>
      </c>
      <c r="I53" s="13">
        <f t="shared" si="1"/>
        <v>1567.54</v>
      </c>
      <c r="K53" s="21">
        <f t="shared" si="2"/>
        <v>0.35749999999999998</v>
      </c>
    </row>
    <row r="54" spans="1:11" x14ac:dyDescent="0.2">
      <c r="A54" s="9"/>
      <c r="B54" s="9">
        <f>+'Acute Care'!A49</f>
        <v>132</v>
      </c>
      <c r="C54" s="9" t="str">
        <f>+'Acute Care'!B49</f>
        <v>ST CLARE HOSPITAL</v>
      </c>
      <c r="D54" s="9">
        <f>ROUND(SUM('Acute Care'!Q49:R49),0)</f>
        <v>30075701</v>
      </c>
      <c r="E54" s="9">
        <f>ROUND(+'Acute Care'!F49,0)</f>
        <v>26943</v>
      </c>
      <c r="F54" s="13">
        <f t="shared" si="0"/>
        <v>1116.27</v>
      </c>
      <c r="G54" s="9">
        <f>ROUND(SUM('Acute Care'!Q149:R149),0)</f>
        <v>31202501</v>
      </c>
      <c r="H54" s="9">
        <f>ROUND(+'Acute Care'!F149,0)</f>
        <v>26175</v>
      </c>
      <c r="I54" s="13">
        <f t="shared" si="1"/>
        <v>1192.07</v>
      </c>
      <c r="K54" s="21">
        <f t="shared" si="2"/>
        <v>6.7900000000000002E-2</v>
      </c>
    </row>
    <row r="55" spans="1:11" x14ac:dyDescent="0.2">
      <c r="A55" s="9"/>
      <c r="B55" s="9">
        <f>+'Acute Care'!A50</f>
        <v>134</v>
      </c>
      <c r="C55" s="9" t="str">
        <f>+'Acute Care'!B50</f>
        <v>ISLAND HOSPITAL</v>
      </c>
      <c r="D55" s="9">
        <f>ROUND(SUM('Acute Care'!Q50:R50),0)</f>
        <v>8272369</v>
      </c>
      <c r="E55" s="9">
        <f>ROUND(+'Acute Care'!F50,0)</f>
        <v>7704</v>
      </c>
      <c r="F55" s="13">
        <f t="shared" si="0"/>
        <v>1073.78</v>
      </c>
      <c r="G55" s="9">
        <f>ROUND(SUM('Acute Care'!Q150:R150),0)</f>
        <v>9400782</v>
      </c>
      <c r="H55" s="9">
        <f>ROUND(+'Acute Care'!F150,0)</f>
        <v>8752</v>
      </c>
      <c r="I55" s="13">
        <f t="shared" si="1"/>
        <v>1074.1300000000001</v>
      </c>
      <c r="K55" s="21">
        <f t="shared" si="2"/>
        <v>2.9999999999999997E-4</v>
      </c>
    </row>
    <row r="56" spans="1:11" x14ac:dyDescent="0.2">
      <c r="A56" s="9"/>
      <c r="B56" s="9">
        <f>+'Acute Care'!A51</f>
        <v>137</v>
      </c>
      <c r="C56" s="9" t="str">
        <f>+'Acute Care'!B51</f>
        <v>LINCOLN HOSPITAL</v>
      </c>
      <c r="D56" s="9">
        <f>ROUND(SUM('Acute Care'!Q51:R51),0)</f>
        <v>2409997</v>
      </c>
      <c r="E56" s="9">
        <f>ROUND(+'Acute Care'!F51,0)</f>
        <v>1395</v>
      </c>
      <c r="F56" s="13">
        <f t="shared" si="0"/>
        <v>1727.6</v>
      </c>
      <c r="G56" s="9">
        <f>ROUND(SUM('Acute Care'!Q151:R151),0)</f>
        <v>3194664</v>
      </c>
      <c r="H56" s="9">
        <f>ROUND(+'Acute Care'!F151,0)</f>
        <v>1362</v>
      </c>
      <c r="I56" s="13">
        <f t="shared" si="1"/>
        <v>2345.5700000000002</v>
      </c>
      <c r="K56" s="21">
        <f t="shared" si="2"/>
        <v>0.35770000000000002</v>
      </c>
    </row>
    <row r="57" spans="1:11" x14ac:dyDescent="0.2">
      <c r="A57" s="9"/>
      <c r="B57" s="9">
        <f>+'Acute Care'!A52</f>
        <v>138</v>
      </c>
      <c r="C57" s="9" t="str">
        <f>+'Acute Care'!B52</f>
        <v>SWEDISH EDMONDS</v>
      </c>
      <c r="D57" s="9">
        <f>ROUND(SUM('Acute Care'!Q52:R52),0)</f>
        <v>15789021</v>
      </c>
      <c r="E57" s="9">
        <f>ROUND(+'Acute Care'!F52,0)</f>
        <v>16970</v>
      </c>
      <c r="F57" s="13">
        <f t="shared" si="0"/>
        <v>930.41</v>
      </c>
      <c r="G57" s="9">
        <f>ROUND(SUM('Acute Care'!Q152:R152),0)</f>
        <v>9388821</v>
      </c>
      <c r="H57" s="9">
        <f>ROUND(+'Acute Care'!F152,0)</f>
        <v>7114</v>
      </c>
      <c r="I57" s="13">
        <f t="shared" si="1"/>
        <v>1319.77</v>
      </c>
      <c r="K57" s="21">
        <f t="shared" si="2"/>
        <v>0.41849999999999998</v>
      </c>
    </row>
    <row r="58" spans="1:11" x14ac:dyDescent="0.2">
      <c r="A58" s="9"/>
      <c r="B58" s="9">
        <f>+'Acute Care'!A53</f>
        <v>139</v>
      </c>
      <c r="C58" s="9" t="str">
        <f>+'Acute Care'!B53</f>
        <v>PROVIDENCE HOLY FAMILY HOSPITAL</v>
      </c>
      <c r="D58" s="9">
        <f>ROUND(SUM('Acute Care'!Q53:R53),0)</f>
        <v>19912214</v>
      </c>
      <c r="E58" s="9">
        <f>ROUND(+'Acute Care'!F53,0)</f>
        <v>25053</v>
      </c>
      <c r="F58" s="13">
        <f t="shared" si="0"/>
        <v>794.8</v>
      </c>
      <c r="G58" s="9">
        <f>ROUND(SUM('Acute Care'!Q153:R153),0)</f>
        <v>15847579</v>
      </c>
      <c r="H58" s="9">
        <f>ROUND(+'Acute Care'!F153,0)</f>
        <v>19905</v>
      </c>
      <c r="I58" s="13">
        <f t="shared" si="1"/>
        <v>796.16</v>
      </c>
      <c r="K58" s="21">
        <f t="shared" si="2"/>
        <v>1.6999999999999999E-3</v>
      </c>
    </row>
    <row r="59" spans="1:11" x14ac:dyDescent="0.2">
      <c r="A59" s="9"/>
      <c r="B59" s="9">
        <f>+'Acute Care'!A54</f>
        <v>140</v>
      </c>
      <c r="C59" s="9" t="str">
        <f>+'Acute Care'!B54</f>
        <v>KITTITAS VALLEY HEALTHCARE</v>
      </c>
      <c r="D59" s="9">
        <f>ROUND(SUM('Acute Care'!Q54:R54),0)</f>
        <v>3984156</v>
      </c>
      <c r="E59" s="9">
        <f>ROUND(+'Acute Care'!F54,0)</f>
        <v>3005</v>
      </c>
      <c r="F59" s="13">
        <f t="shared" si="0"/>
        <v>1325.84</v>
      </c>
      <c r="G59" s="9">
        <f>ROUND(SUM('Acute Care'!Q154:R154),0)</f>
        <v>3669414</v>
      </c>
      <c r="H59" s="9">
        <f>ROUND(+'Acute Care'!F154,0)</f>
        <v>3165</v>
      </c>
      <c r="I59" s="13">
        <f t="shared" si="1"/>
        <v>1159.3699999999999</v>
      </c>
      <c r="K59" s="21">
        <f t="shared" si="2"/>
        <v>-0.12559999999999999</v>
      </c>
    </row>
    <row r="60" spans="1:11" x14ac:dyDescent="0.2">
      <c r="A60" s="9"/>
      <c r="B60" s="9">
        <f>+'Acute Care'!A55</f>
        <v>141</v>
      </c>
      <c r="C60" s="9" t="str">
        <f>+'Acute Care'!B55</f>
        <v>DAYTON GENERAL HOSPITAL</v>
      </c>
      <c r="D60" s="9">
        <f>ROUND(SUM('Acute Care'!Q55:R55),0)</f>
        <v>1321793</v>
      </c>
      <c r="E60" s="9">
        <f>ROUND(+'Acute Care'!F55,0)</f>
        <v>292</v>
      </c>
      <c r="F60" s="13">
        <f t="shared" si="0"/>
        <v>4526.6899999999996</v>
      </c>
      <c r="G60" s="9">
        <f>ROUND(SUM('Acute Care'!Q155:R155),0)</f>
        <v>0</v>
      </c>
      <c r="H60" s="9">
        <f>ROUND(+'Acute Care'!F155,0)</f>
        <v>0</v>
      </c>
      <c r="I60" s="13" t="str">
        <f t="shared" si="1"/>
        <v/>
      </c>
      <c r="K60" s="21" t="str">
        <f t="shared" si="2"/>
        <v/>
      </c>
    </row>
    <row r="61" spans="1:11" x14ac:dyDescent="0.2">
      <c r="A61" s="9"/>
      <c r="B61" s="9">
        <f>+'Acute Care'!A56</f>
        <v>142</v>
      </c>
      <c r="C61" s="9" t="str">
        <f>+'Acute Care'!B56</f>
        <v>HARRISON MEDICAL CENTER</v>
      </c>
      <c r="D61" s="9">
        <f>ROUND(SUM('Acute Care'!Q56:R56),0)</f>
        <v>62107411</v>
      </c>
      <c r="E61" s="9">
        <f>ROUND(+'Acute Care'!F56,0)</f>
        <v>55948</v>
      </c>
      <c r="F61" s="13">
        <f t="shared" si="0"/>
        <v>1110.0899999999999</v>
      </c>
      <c r="G61" s="9">
        <f>ROUND(SUM('Acute Care'!Q156:R156),0)</f>
        <v>68026419</v>
      </c>
      <c r="H61" s="9">
        <f>ROUND(+'Acute Care'!F156,0)</f>
        <v>48800</v>
      </c>
      <c r="I61" s="13">
        <f t="shared" si="1"/>
        <v>1393.98</v>
      </c>
      <c r="K61" s="21">
        <f t="shared" si="2"/>
        <v>0.25569999999999998</v>
      </c>
    </row>
    <row r="62" spans="1:11" x14ac:dyDescent="0.2">
      <c r="A62" s="9"/>
      <c r="B62" s="9">
        <f>+'Acute Care'!A57</f>
        <v>145</v>
      </c>
      <c r="C62" s="9" t="str">
        <f>+'Acute Care'!B57</f>
        <v>PEACEHEALTH ST JOSEPH HOSPITAL</v>
      </c>
      <c r="D62" s="9">
        <f>ROUND(SUM('Acute Care'!Q57:R57),0)</f>
        <v>42003357</v>
      </c>
      <c r="E62" s="9">
        <f>ROUND(+'Acute Care'!F57,0)</f>
        <v>38618</v>
      </c>
      <c r="F62" s="13">
        <f t="shared" si="0"/>
        <v>1087.6600000000001</v>
      </c>
      <c r="G62" s="9">
        <f>ROUND(SUM('Acute Care'!Q157:R157),0)</f>
        <v>47691651</v>
      </c>
      <c r="H62" s="9">
        <f>ROUND(+'Acute Care'!F157,0)</f>
        <v>37943</v>
      </c>
      <c r="I62" s="13">
        <f t="shared" si="1"/>
        <v>1256.93</v>
      </c>
      <c r="K62" s="21">
        <f t="shared" si="2"/>
        <v>0.15559999999999999</v>
      </c>
    </row>
    <row r="63" spans="1:11" x14ac:dyDescent="0.2">
      <c r="A63" s="9"/>
      <c r="B63" s="9">
        <f>+'Acute Care'!A58</f>
        <v>147</v>
      </c>
      <c r="C63" s="9" t="str">
        <f>+'Acute Care'!B58</f>
        <v>MID VALLEY HOSPITAL</v>
      </c>
      <c r="D63" s="9">
        <f>ROUND(SUM('Acute Care'!Q58:R58),0)</f>
        <v>4750597</v>
      </c>
      <c r="E63" s="9">
        <f>ROUND(+'Acute Care'!F58,0)</f>
        <v>4055</v>
      </c>
      <c r="F63" s="13">
        <f t="shared" si="0"/>
        <v>1171.54</v>
      </c>
      <c r="G63" s="9">
        <f>ROUND(SUM('Acute Care'!Q158:R158),0)</f>
        <v>4156116</v>
      </c>
      <c r="H63" s="9">
        <f>ROUND(+'Acute Care'!F158,0)</f>
        <v>2732</v>
      </c>
      <c r="I63" s="13">
        <f t="shared" si="1"/>
        <v>1521.27</v>
      </c>
      <c r="K63" s="21">
        <f t="shared" si="2"/>
        <v>0.29849999999999999</v>
      </c>
    </row>
    <row r="64" spans="1:11" x14ac:dyDescent="0.2">
      <c r="A64" s="9"/>
      <c r="B64" s="9">
        <f>+'Acute Care'!A59</f>
        <v>148</v>
      </c>
      <c r="C64" s="9" t="str">
        <f>+'Acute Care'!B59</f>
        <v>KINDRED HOSPITAL SEATTLE - NORTHGATE</v>
      </c>
      <c r="D64" s="9">
        <f>ROUND(SUM('Acute Care'!Q59:R59),0)</f>
        <v>8105125</v>
      </c>
      <c r="E64" s="9">
        <f>ROUND(+'Acute Care'!F59,0)</f>
        <v>10471</v>
      </c>
      <c r="F64" s="13">
        <f t="shared" si="0"/>
        <v>774.05</v>
      </c>
      <c r="G64" s="9">
        <f>ROUND(SUM('Acute Care'!Q159:R159),0)</f>
        <v>18517731</v>
      </c>
      <c r="H64" s="9">
        <f>ROUND(+'Acute Care'!F159,0)</f>
        <v>17968</v>
      </c>
      <c r="I64" s="13">
        <f t="shared" si="1"/>
        <v>1030.5999999999999</v>
      </c>
      <c r="K64" s="21">
        <f t="shared" si="2"/>
        <v>0.33139999999999997</v>
      </c>
    </row>
    <row r="65" spans="1:11" x14ac:dyDescent="0.2">
      <c r="A65" s="9"/>
      <c r="B65" s="9">
        <f>+'Acute Care'!A60</f>
        <v>150</v>
      </c>
      <c r="C65" s="9" t="str">
        <f>+'Acute Care'!B60</f>
        <v>COULEE MEDICAL CENTER</v>
      </c>
      <c r="D65" s="9">
        <f>ROUND(SUM('Acute Care'!Q60:R60),0)</f>
        <v>3569737</v>
      </c>
      <c r="E65" s="9">
        <f>ROUND(+'Acute Care'!F60,0)</f>
        <v>914</v>
      </c>
      <c r="F65" s="13">
        <f t="shared" si="0"/>
        <v>3905.62</v>
      </c>
      <c r="G65" s="9">
        <f>ROUND(SUM('Acute Care'!Q160:R160),0)</f>
        <v>4562863</v>
      </c>
      <c r="H65" s="9">
        <f>ROUND(+'Acute Care'!F160,0)</f>
        <v>1154</v>
      </c>
      <c r="I65" s="13">
        <f t="shared" si="1"/>
        <v>3953.95</v>
      </c>
      <c r="K65" s="21">
        <f t="shared" si="2"/>
        <v>1.24E-2</v>
      </c>
    </row>
    <row r="66" spans="1:11" x14ac:dyDescent="0.2">
      <c r="A66" s="9"/>
      <c r="B66" s="9">
        <f>+'Acute Care'!A61</f>
        <v>152</v>
      </c>
      <c r="C66" s="9" t="str">
        <f>+'Acute Care'!B61</f>
        <v>MASON GENERAL HOSPITAL</v>
      </c>
      <c r="D66" s="9">
        <f>ROUND(SUM('Acute Care'!Q61:R61),0)</f>
        <v>11854214</v>
      </c>
      <c r="E66" s="9">
        <f>ROUND(+'Acute Care'!F61,0)</f>
        <v>4160</v>
      </c>
      <c r="F66" s="13">
        <f t="shared" si="0"/>
        <v>2849.57</v>
      </c>
      <c r="G66" s="9">
        <f>ROUND(SUM('Acute Care'!Q161:R161),0)</f>
        <v>11756864</v>
      </c>
      <c r="H66" s="9">
        <f>ROUND(+'Acute Care'!F161,0)</f>
        <v>3765</v>
      </c>
      <c r="I66" s="13">
        <f t="shared" si="1"/>
        <v>3122.67</v>
      </c>
      <c r="K66" s="21">
        <f t="shared" si="2"/>
        <v>9.5799999999999996E-2</v>
      </c>
    </row>
    <row r="67" spans="1:11" x14ac:dyDescent="0.2">
      <c r="A67" s="9"/>
      <c r="B67" s="9">
        <f>+'Acute Care'!A62</f>
        <v>153</v>
      </c>
      <c r="C67" s="9" t="str">
        <f>+'Acute Care'!B62</f>
        <v>WHITMAN HOSPITAL AND MEDICAL CENTER</v>
      </c>
      <c r="D67" s="9">
        <f>ROUND(SUM('Acute Care'!Q62:R62),0)</f>
        <v>4935620</v>
      </c>
      <c r="E67" s="9">
        <f>ROUND(+'Acute Care'!F62,0)</f>
        <v>3120</v>
      </c>
      <c r="F67" s="13">
        <f t="shared" si="0"/>
        <v>1581.93</v>
      </c>
      <c r="G67" s="9">
        <f>ROUND(SUM('Acute Care'!Q162:R162),0)</f>
        <v>6283707</v>
      </c>
      <c r="H67" s="9">
        <f>ROUND(+'Acute Care'!F162,0)</f>
        <v>2008</v>
      </c>
      <c r="I67" s="13">
        <f t="shared" si="1"/>
        <v>3129.34</v>
      </c>
      <c r="K67" s="21">
        <f t="shared" si="2"/>
        <v>0.97819999999999996</v>
      </c>
    </row>
    <row r="68" spans="1:11" x14ac:dyDescent="0.2">
      <c r="A68" s="9"/>
      <c r="B68" s="9">
        <f>+'Acute Care'!A63</f>
        <v>155</v>
      </c>
      <c r="C68" s="9" t="str">
        <f>+'Acute Care'!B63</f>
        <v>UW MEDICINE/VALLEY MEDICAL CENTER</v>
      </c>
      <c r="D68" s="9">
        <f>ROUND(SUM('Acute Care'!Q63:R63),0)</f>
        <v>74628898</v>
      </c>
      <c r="E68" s="9">
        <f>ROUND(+'Acute Care'!F63,0)</f>
        <v>50626</v>
      </c>
      <c r="F68" s="13">
        <f t="shared" si="0"/>
        <v>1474.12</v>
      </c>
      <c r="G68" s="9">
        <f>ROUND(SUM('Acute Care'!Q163:R163),0)</f>
        <v>58994692</v>
      </c>
      <c r="H68" s="9">
        <f>ROUND(+'Acute Care'!F163,0)</f>
        <v>56919</v>
      </c>
      <c r="I68" s="13">
        <f t="shared" si="1"/>
        <v>1036.47</v>
      </c>
      <c r="K68" s="21">
        <f t="shared" si="2"/>
        <v>-0.2969</v>
      </c>
    </row>
    <row r="69" spans="1:11" x14ac:dyDescent="0.2">
      <c r="A69" s="9"/>
      <c r="B69" s="9">
        <f>+'Acute Care'!A64</f>
        <v>156</v>
      </c>
      <c r="C69" s="9" t="str">
        <f>+'Acute Care'!B64</f>
        <v>WHIDBEY GENERAL HOSPITAL</v>
      </c>
      <c r="D69" s="9">
        <f>ROUND(SUM('Acute Care'!Q64:R64),0)</f>
        <v>7074980</v>
      </c>
      <c r="E69" s="9">
        <f>ROUND(+'Acute Care'!F64,0)</f>
        <v>4875</v>
      </c>
      <c r="F69" s="13">
        <f t="shared" si="0"/>
        <v>1451.28</v>
      </c>
      <c r="G69" s="9">
        <f>ROUND(SUM('Acute Care'!Q164:R164),0)</f>
        <v>0</v>
      </c>
      <c r="H69" s="9">
        <f>ROUND(+'Acute Care'!F164,0)</f>
        <v>0</v>
      </c>
      <c r="I69" s="13" t="str">
        <f t="shared" si="1"/>
        <v/>
      </c>
      <c r="K69" s="21" t="str">
        <f t="shared" si="2"/>
        <v/>
      </c>
    </row>
    <row r="70" spans="1:11" x14ac:dyDescent="0.2">
      <c r="A70" s="9"/>
      <c r="B70" s="9">
        <f>+'Acute Care'!A65</f>
        <v>157</v>
      </c>
      <c r="C70" s="9" t="str">
        <f>+'Acute Care'!B65</f>
        <v>ST LUKES REHABILIATION INSTITUTE</v>
      </c>
      <c r="D70" s="9">
        <f>ROUND(SUM('Acute Care'!Q65:R65),0)</f>
        <v>0</v>
      </c>
      <c r="E70" s="9">
        <f>ROUND(+'Acute Care'!F65,0)</f>
        <v>0</v>
      </c>
      <c r="F70" s="13" t="str">
        <f t="shared" si="0"/>
        <v/>
      </c>
      <c r="G70" s="9">
        <f>ROUND(SUM('Acute Care'!Q165:R165),0)</f>
        <v>0</v>
      </c>
      <c r="H70" s="9">
        <f>ROUND(+'Acute Care'!F165,0)</f>
        <v>0</v>
      </c>
      <c r="I70" s="13" t="str">
        <f t="shared" si="1"/>
        <v/>
      </c>
      <c r="K70" s="21" t="str">
        <f t="shared" si="2"/>
        <v/>
      </c>
    </row>
    <row r="71" spans="1:11" x14ac:dyDescent="0.2">
      <c r="A71" s="9"/>
      <c r="B71" s="9">
        <f>+'Acute Care'!A66</f>
        <v>158</v>
      </c>
      <c r="C71" s="9" t="str">
        <f>+'Acute Care'!B66</f>
        <v>CASCADE MEDICAL CENTER</v>
      </c>
      <c r="D71" s="9">
        <f>ROUND(SUM('Acute Care'!Q66:R66),0)</f>
        <v>604012</v>
      </c>
      <c r="E71" s="9">
        <f>ROUND(+'Acute Care'!F66,0)</f>
        <v>249</v>
      </c>
      <c r="F71" s="13">
        <f t="shared" si="0"/>
        <v>2425.75</v>
      </c>
      <c r="G71" s="9">
        <f>ROUND(SUM('Acute Care'!Q166:R166),0)</f>
        <v>667575</v>
      </c>
      <c r="H71" s="9">
        <f>ROUND(+'Acute Care'!F166,0)</f>
        <v>241</v>
      </c>
      <c r="I71" s="13">
        <f t="shared" si="1"/>
        <v>2770.02</v>
      </c>
      <c r="K71" s="21">
        <f t="shared" si="2"/>
        <v>0.1419</v>
      </c>
    </row>
    <row r="72" spans="1:11" x14ac:dyDescent="0.2">
      <c r="A72" s="9"/>
      <c r="B72" s="9">
        <f>+'Acute Care'!A67</f>
        <v>159</v>
      </c>
      <c r="C72" s="9" t="str">
        <f>+'Acute Care'!B67</f>
        <v>PROVIDENCE ST PETER HOSPITAL</v>
      </c>
      <c r="D72" s="9">
        <f>ROUND(SUM('Acute Care'!Q67:R67),0)</f>
        <v>40935853</v>
      </c>
      <c r="E72" s="9">
        <f>ROUND(+'Acute Care'!F67,0)</f>
        <v>36778</v>
      </c>
      <c r="F72" s="13">
        <f t="shared" si="0"/>
        <v>1113.05</v>
      </c>
      <c r="G72" s="9">
        <f>ROUND(SUM('Acute Care'!Q167:R167),0)</f>
        <v>51800909</v>
      </c>
      <c r="H72" s="9">
        <f>ROUND(+'Acute Care'!F167,0)</f>
        <v>41882</v>
      </c>
      <c r="I72" s="13">
        <f t="shared" si="1"/>
        <v>1236.83</v>
      </c>
      <c r="K72" s="21">
        <f t="shared" si="2"/>
        <v>0.11119999999999999</v>
      </c>
    </row>
    <row r="73" spans="1:11" x14ac:dyDescent="0.2">
      <c r="A73" s="9"/>
      <c r="B73" s="9">
        <f>+'Acute Care'!A68</f>
        <v>161</v>
      </c>
      <c r="C73" s="9" t="str">
        <f>+'Acute Care'!B68</f>
        <v>KADLEC REGIONAL MEDICAL CENTER</v>
      </c>
      <c r="D73" s="9">
        <f>ROUND(SUM('Acute Care'!Q68:R68),0)</f>
        <v>24241352</v>
      </c>
      <c r="E73" s="9">
        <f>ROUND(+'Acute Care'!F68,0)</f>
        <v>21946</v>
      </c>
      <c r="F73" s="13">
        <f t="shared" si="0"/>
        <v>1104.5899999999999</v>
      </c>
      <c r="G73" s="9">
        <f>ROUND(SUM('Acute Care'!Q168:R168),0)</f>
        <v>45862758</v>
      </c>
      <c r="H73" s="9">
        <f>ROUND(+'Acute Care'!F168,0)</f>
        <v>39350</v>
      </c>
      <c r="I73" s="13">
        <f t="shared" si="1"/>
        <v>1165.51</v>
      </c>
      <c r="K73" s="21">
        <f t="shared" si="2"/>
        <v>5.5199999999999999E-2</v>
      </c>
    </row>
    <row r="74" spans="1:11" x14ac:dyDescent="0.2">
      <c r="A74" s="9"/>
      <c r="B74" s="9">
        <f>+'Acute Care'!A69</f>
        <v>162</v>
      </c>
      <c r="C74" s="9" t="str">
        <f>+'Acute Care'!B69</f>
        <v>PROVIDENCE SACRED HEART MEDICAL CENTER</v>
      </c>
      <c r="D74" s="9">
        <f>ROUND(SUM('Acute Care'!Q69:R69),0)</f>
        <v>76528968</v>
      </c>
      <c r="E74" s="9">
        <f>ROUND(+'Acute Care'!F69,0)</f>
        <v>95339</v>
      </c>
      <c r="F74" s="13">
        <f t="shared" si="0"/>
        <v>802.7</v>
      </c>
      <c r="G74" s="9">
        <f>ROUND(SUM('Acute Care'!Q169:R169),0)</f>
        <v>96677011</v>
      </c>
      <c r="H74" s="9">
        <f>ROUND(+'Acute Care'!F169,0)</f>
        <v>87194</v>
      </c>
      <c r="I74" s="13">
        <f t="shared" si="1"/>
        <v>1108.76</v>
      </c>
      <c r="K74" s="21">
        <f t="shared" si="2"/>
        <v>0.38129999999999997</v>
      </c>
    </row>
    <row r="75" spans="1:11" x14ac:dyDescent="0.2">
      <c r="A75" s="9"/>
      <c r="B75" s="9">
        <f>+'Acute Care'!A70</f>
        <v>164</v>
      </c>
      <c r="C75" s="9" t="str">
        <f>+'Acute Care'!B70</f>
        <v>EVERGREENHEALTH MEDICAL CENTER</v>
      </c>
      <c r="D75" s="9">
        <f>ROUND(SUM('Acute Care'!Q70:R70),0)</f>
        <v>37772951</v>
      </c>
      <c r="E75" s="9">
        <f>ROUND(+'Acute Care'!F70,0)</f>
        <v>26941</v>
      </c>
      <c r="F75" s="13">
        <f t="shared" ref="F75:F107" si="3">IF(D75=0,"",IF(E75=0,"",ROUND(D75/E75,2)))</f>
        <v>1402.06</v>
      </c>
      <c r="G75" s="9">
        <f>ROUND(SUM('Acute Care'!Q170:R170),0)</f>
        <v>26495422</v>
      </c>
      <c r="H75" s="9">
        <f>ROUND(+'Acute Care'!F170,0)</f>
        <v>23123</v>
      </c>
      <c r="I75" s="13">
        <f t="shared" ref="I75:I107" si="4">IF(G75=0,"",IF(H75=0,"",ROUND(G75/H75,2)))</f>
        <v>1145.8499999999999</v>
      </c>
      <c r="K75" s="21">
        <f t="shared" ref="K75:K107" si="5">IF(D75=0,"",IF(E75=0,"",IF(G75=0,"",IF(H75=0,"",ROUND(I75/F75-1,4)))))</f>
        <v>-0.1827</v>
      </c>
    </row>
    <row r="76" spans="1:11" x14ac:dyDescent="0.2">
      <c r="A76" s="9"/>
      <c r="B76" s="9">
        <f>+'Acute Care'!A71</f>
        <v>165</v>
      </c>
      <c r="C76" s="9" t="str">
        <f>+'Acute Care'!B71</f>
        <v>LAKE CHELAN COMMUNITY HOSPITAL</v>
      </c>
      <c r="D76" s="9">
        <f>ROUND(SUM('Acute Care'!Q71:R71),0)</f>
        <v>2496536</v>
      </c>
      <c r="E76" s="9">
        <f>ROUND(+'Acute Care'!F71,0)</f>
        <v>918</v>
      </c>
      <c r="F76" s="13">
        <f t="shared" si="3"/>
        <v>2719.54</v>
      </c>
      <c r="G76" s="9">
        <f>ROUND(SUM('Acute Care'!Q171:R171),0)</f>
        <v>1791193</v>
      </c>
      <c r="H76" s="9">
        <f>ROUND(+'Acute Care'!F171,0)</f>
        <v>925</v>
      </c>
      <c r="I76" s="13">
        <f t="shared" si="4"/>
        <v>1936.42</v>
      </c>
      <c r="K76" s="21">
        <f t="shared" si="5"/>
        <v>-0.28799999999999998</v>
      </c>
    </row>
    <row r="77" spans="1:11" x14ac:dyDescent="0.2">
      <c r="A77" s="9"/>
      <c r="B77" s="9">
        <f>+'Acute Care'!A72</f>
        <v>167</v>
      </c>
      <c r="C77" s="9" t="str">
        <f>+'Acute Care'!B72</f>
        <v>FERRY COUNTY MEMORIAL HOSPITAL</v>
      </c>
      <c r="D77" s="9">
        <f>ROUND(SUM('Acute Care'!Q72:R72),0)</f>
        <v>1519576</v>
      </c>
      <c r="E77" s="9">
        <f>ROUND(+'Acute Care'!F72,0)</f>
        <v>389</v>
      </c>
      <c r="F77" s="13">
        <f t="shared" si="3"/>
        <v>3906.37</v>
      </c>
      <c r="G77" s="9">
        <f>ROUND(SUM('Acute Care'!Q172:R172),0)</f>
        <v>0</v>
      </c>
      <c r="H77" s="9">
        <f>ROUND(+'Acute Care'!F172,0)</f>
        <v>0</v>
      </c>
      <c r="I77" s="13" t="str">
        <f t="shared" si="4"/>
        <v/>
      </c>
      <c r="K77" s="21" t="str">
        <f t="shared" si="5"/>
        <v/>
      </c>
    </row>
    <row r="78" spans="1:11" x14ac:dyDescent="0.2">
      <c r="A78" s="9"/>
      <c r="B78" s="9">
        <f>+'Acute Care'!A73</f>
        <v>168</v>
      </c>
      <c r="C78" s="9" t="str">
        <f>+'Acute Care'!B73</f>
        <v>CENTRAL WASHINGTON HOSPITAL</v>
      </c>
      <c r="D78" s="9">
        <f>ROUND(SUM('Acute Care'!Q73:R73),0)</f>
        <v>19190828</v>
      </c>
      <c r="E78" s="9">
        <f>ROUND(+'Acute Care'!F73,0)</f>
        <v>20732</v>
      </c>
      <c r="F78" s="13">
        <f t="shared" si="3"/>
        <v>925.66</v>
      </c>
      <c r="G78" s="9">
        <f>ROUND(SUM('Acute Care'!Q173:R173),0)</f>
        <v>30670517</v>
      </c>
      <c r="H78" s="9">
        <f>ROUND(+'Acute Care'!F173,0)</f>
        <v>22615</v>
      </c>
      <c r="I78" s="13">
        <f t="shared" si="4"/>
        <v>1356.2</v>
      </c>
      <c r="K78" s="21">
        <f t="shared" si="5"/>
        <v>0.46510000000000001</v>
      </c>
    </row>
    <row r="79" spans="1:11" x14ac:dyDescent="0.2">
      <c r="A79" s="9"/>
      <c r="B79" s="9">
        <f>+'Acute Care'!A74</f>
        <v>170</v>
      </c>
      <c r="C79" s="9" t="str">
        <f>+'Acute Care'!B74</f>
        <v>PEACEHEALTH SOUTHWEST MEDICAL CENTER</v>
      </c>
      <c r="D79" s="9">
        <f>ROUND(SUM('Acute Care'!Q74:R74),0)</f>
        <v>8498112</v>
      </c>
      <c r="E79" s="9">
        <f>ROUND(+'Acute Care'!F74,0)</f>
        <v>6366</v>
      </c>
      <c r="F79" s="13">
        <f t="shared" si="3"/>
        <v>1334.92</v>
      </c>
      <c r="G79" s="9">
        <f>ROUND(SUM('Acute Care'!Q174:R174),0)</f>
        <v>87463267</v>
      </c>
      <c r="H79" s="9">
        <f>ROUND(+'Acute Care'!F174,0)</f>
        <v>57102</v>
      </c>
      <c r="I79" s="13">
        <f t="shared" si="4"/>
        <v>1531.7</v>
      </c>
      <c r="K79" s="21">
        <f t="shared" si="5"/>
        <v>0.1474</v>
      </c>
    </row>
    <row r="80" spans="1:11" x14ac:dyDescent="0.2">
      <c r="A80" s="9"/>
      <c r="B80" s="9">
        <f>+'Acute Care'!A75</f>
        <v>172</v>
      </c>
      <c r="C80" s="9" t="str">
        <f>+'Acute Care'!B75</f>
        <v>PULLMAN REGIONAL HOSPITAL</v>
      </c>
      <c r="D80" s="9">
        <f>ROUND(SUM('Acute Care'!Q75:R75),0)</f>
        <v>60972739</v>
      </c>
      <c r="E80" s="9">
        <f>ROUND(+'Acute Care'!F75,0)</f>
        <v>52964</v>
      </c>
      <c r="F80" s="13">
        <f t="shared" si="3"/>
        <v>1151.21</v>
      </c>
      <c r="G80" s="9">
        <f>ROUND(SUM('Acute Care'!Q175:R175),0)</f>
        <v>5508985</v>
      </c>
      <c r="H80" s="9">
        <f>ROUND(+'Acute Care'!F175,0)</f>
        <v>3123</v>
      </c>
      <c r="I80" s="13">
        <f t="shared" si="4"/>
        <v>1764</v>
      </c>
      <c r="K80" s="21">
        <f t="shared" si="5"/>
        <v>0.5323</v>
      </c>
    </row>
    <row r="81" spans="1:11" x14ac:dyDescent="0.2">
      <c r="A81" s="9"/>
      <c r="B81" s="9">
        <f>+'Acute Care'!A76</f>
        <v>173</v>
      </c>
      <c r="C81" s="9" t="str">
        <f>+'Acute Care'!B76</f>
        <v>MORTON GENERAL HOSPITAL</v>
      </c>
      <c r="D81" s="9">
        <f>ROUND(SUM('Acute Care'!Q76:R76),0)</f>
        <v>5592808</v>
      </c>
      <c r="E81" s="9">
        <f>ROUND(+'Acute Care'!F76,0)</f>
        <v>3668</v>
      </c>
      <c r="F81" s="13">
        <f t="shared" si="3"/>
        <v>1524.76</v>
      </c>
      <c r="G81" s="9">
        <f>ROUND(SUM('Acute Care'!Q176:R176),0)</f>
        <v>5218137</v>
      </c>
      <c r="H81" s="9">
        <f>ROUND(+'Acute Care'!F176,0)</f>
        <v>849</v>
      </c>
      <c r="I81" s="13">
        <f t="shared" si="4"/>
        <v>6146.22</v>
      </c>
      <c r="K81" s="21">
        <f t="shared" si="5"/>
        <v>3.0308999999999999</v>
      </c>
    </row>
    <row r="82" spans="1:11" x14ac:dyDescent="0.2">
      <c r="A82" s="9"/>
      <c r="B82" s="9">
        <f>+'Acute Care'!A77</f>
        <v>175</v>
      </c>
      <c r="C82" s="9" t="str">
        <f>+'Acute Care'!B77</f>
        <v>MARY BRIDGE CHILDRENS HEALTH CENTER</v>
      </c>
      <c r="D82" s="9">
        <f>ROUND(SUM('Acute Care'!Q77:R77),0)</f>
        <v>4449395</v>
      </c>
      <c r="E82" s="9">
        <f>ROUND(+'Acute Care'!F77,0)</f>
        <v>848</v>
      </c>
      <c r="F82" s="13">
        <f t="shared" si="3"/>
        <v>5246.93</v>
      </c>
      <c r="G82" s="9">
        <f>ROUND(SUM('Acute Care'!Q177:R177),0)</f>
        <v>18199325</v>
      </c>
      <c r="H82" s="9">
        <f>ROUND(+'Acute Care'!F177,0)</f>
        <v>11258</v>
      </c>
      <c r="I82" s="13">
        <f t="shared" si="4"/>
        <v>1616.57</v>
      </c>
      <c r="K82" s="21">
        <f t="shared" si="5"/>
        <v>-0.69189999999999996</v>
      </c>
    </row>
    <row r="83" spans="1:11" x14ac:dyDescent="0.2">
      <c r="A83" s="9"/>
      <c r="B83" s="9">
        <f>+'Acute Care'!A78</f>
        <v>176</v>
      </c>
      <c r="C83" s="9" t="str">
        <f>+'Acute Care'!B78</f>
        <v>TACOMA GENERAL/ALLENMORE HOSPITAL</v>
      </c>
      <c r="D83" s="9">
        <f>ROUND(SUM('Acute Care'!Q78:R78),0)</f>
        <v>19355144</v>
      </c>
      <c r="E83" s="9">
        <f>ROUND(+'Acute Care'!F78,0)</f>
        <v>11820</v>
      </c>
      <c r="F83" s="13">
        <f t="shared" si="3"/>
        <v>1637.49</v>
      </c>
      <c r="G83" s="9">
        <f>ROUND(SUM('Acute Care'!Q178:R178),0)</f>
        <v>25078437</v>
      </c>
      <c r="H83" s="9">
        <f>ROUND(+'Acute Care'!F178,0)</f>
        <v>29332</v>
      </c>
      <c r="I83" s="13">
        <f t="shared" si="4"/>
        <v>854.99</v>
      </c>
      <c r="K83" s="21">
        <f t="shared" si="5"/>
        <v>-0.47789999999999999</v>
      </c>
    </row>
    <row r="84" spans="1:11" x14ac:dyDescent="0.2">
      <c r="A84" s="9"/>
      <c r="B84" s="9">
        <f>+'Acute Care'!A79</f>
        <v>180</v>
      </c>
      <c r="C84" s="9" t="str">
        <f>+'Acute Care'!B79</f>
        <v>VALLEY HOSPITAL</v>
      </c>
      <c r="D84" s="9">
        <f>ROUND(SUM('Acute Care'!Q79:R79),0)</f>
        <v>44712390</v>
      </c>
      <c r="E84" s="9">
        <f>ROUND(+'Acute Care'!F79,0)</f>
        <v>36609</v>
      </c>
      <c r="F84" s="13">
        <f t="shared" si="3"/>
        <v>1221.3499999999999</v>
      </c>
      <c r="G84" s="9">
        <f>ROUND(SUM('Acute Care'!Q179:R179),0)</f>
        <v>19783002</v>
      </c>
      <c r="H84" s="9">
        <f>ROUND(+'Acute Care'!F179,0)</f>
        <v>14247</v>
      </c>
      <c r="I84" s="13">
        <f t="shared" si="4"/>
        <v>1388.57</v>
      </c>
      <c r="K84" s="21">
        <f t="shared" si="5"/>
        <v>0.13689999999999999</v>
      </c>
    </row>
    <row r="85" spans="1:11" x14ac:dyDescent="0.2">
      <c r="A85" s="9"/>
      <c r="B85" s="9">
        <f>+'Acute Care'!A80</f>
        <v>183</v>
      </c>
      <c r="C85" s="9" t="str">
        <f>+'Acute Care'!B80</f>
        <v>MULTICARE AUBURN MEDICAL CENTER</v>
      </c>
      <c r="D85" s="9">
        <f>ROUND(SUM('Acute Care'!Q80:R80),0)</f>
        <v>623597</v>
      </c>
      <c r="E85" s="9">
        <f>ROUND(+'Acute Care'!F80,0)</f>
        <v>54</v>
      </c>
      <c r="F85" s="13">
        <f t="shared" si="3"/>
        <v>11548.09</v>
      </c>
      <c r="G85" s="9">
        <f>ROUND(SUM('Acute Care'!Q180:R180),0)</f>
        <v>14630851</v>
      </c>
      <c r="H85" s="9">
        <f>ROUND(+'Acute Care'!F180,0)</f>
        <v>11722</v>
      </c>
      <c r="I85" s="13">
        <f t="shared" si="4"/>
        <v>1248.1500000000001</v>
      </c>
      <c r="K85" s="21">
        <f t="shared" si="5"/>
        <v>-0.89190000000000003</v>
      </c>
    </row>
    <row r="86" spans="1:11" x14ac:dyDescent="0.2">
      <c r="A86" s="9"/>
      <c r="B86" s="9">
        <f>+'Acute Care'!A81</f>
        <v>186</v>
      </c>
      <c r="C86" s="9" t="str">
        <f>+'Acute Care'!B81</f>
        <v>SUMMIT PACIFIC MEDICAL CENTER</v>
      </c>
      <c r="D86" s="9">
        <f>ROUND(SUM('Acute Care'!Q81:R81),0)</f>
        <v>8412940</v>
      </c>
      <c r="E86" s="9">
        <f>ROUND(+'Acute Care'!F81,0)</f>
        <v>8699</v>
      </c>
      <c r="F86" s="13">
        <f t="shared" si="3"/>
        <v>967.12</v>
      </c>
      <c r="G86" s="9">
        <f>ROUND(SUM('Acute Care'!Q181:R181),0)</f>
        <v>1875162</v>
      </c>
      <c r="H86" s="9">
        <f>ROUND(+'Acute Care'!F181,0)</f>
        <v>1064</v>
      </c>
      <c r="I86" s="13">
        <f t="shared" si="4"/>
        <v>1762.37</v>
      </c>
      <c r="K86" s="21">
        <f t="shared" si="5"/>
        <v>0.82230000000000003</v>
      </c>
    </row>
    <row r="87" spans="1:11" x14ac:dyDescent="0.2">
      <c r="A87" s="9"/>
      <c r="B87" s="9">
        <f>+'Acute Care'!A82</f>
        <v>191</v>
      </c>
      <c r="C87" s="9" t="str">
        <f>+'Acute Care'!B82</f>
        <v>PROVIDENCE CENTRALIA HOSPITAL</v>
      </c>
      <c r="D87" s="9">
        <f>ROUND(SUM('Acute Care'!Q82:R82),0)</f>
        <v>21215105</v>
      </c>
      <c r="E87" s="9">
        <f>ROUND(+'Acute Care'!F82,0)</f>
        <v>15825</v>
      </c>
      <c r="F87" s="13">
        <f t="shared" si="3"/>
        <v>1340.61</v>
      </c>
      <c r="G87" s="9">
        <f>ROUND(SUM('Acute Care'!Q182:R182),0)</f>
        <v>20587166</v>
      </c>
      <c r="H87" s="9">
        <f>ROUND(+'Acute Care'!F182,0)</f>
        <v>13845</v>
      </c>
      <c r="I87" s="13">
        <f t="shared" si="4"/>
        <v>1486.97</v>
      </c>
      <c r="K87" s="21">
        <f t="shared" si="5"/>
        <v>0.10920000000000001</v>
      </c>
    </row>
    <row r="88" spans="1:11" x14ac:dyDescent="0.2">
      <c r="A88" s="9"/>
      <c r="B88" s="9">
        <f>+'Acute Care'!A83</f>
        <v>193</v>
      </c>
      <c r="C88" s="9" t="str">
        <f>+'Acute Care'!B83</f>
        <v>PROVIDENCE MOUNT CARMEL HOSPITAL</v>
      </c>
      <c r="D88" s="9">
        <f>ROUND(SUM('Acute Care'!Q83:R83),0)</f>
        <v>615084</v>
      </c>
      <c r="E88" s="9">
        <f>ROUND(+'Acute Care'!F83,0)</f>
        <v>62</v>
      </c>
      <c r="F88" s="13">
        <f t="shared" si="3"/>
        <v>9920.7099999999991</v>
      </c>
      <c r="G88" s="9">
        <f>ROUND(SUM('Acute Care'!Q183:R183),0)</f>
        <v>9537018</v>
      </c>
      <c r="H88" s="9">
        <f>ROUND(+'Acute Care'!F183,0)</f>
        <v>2831</v>
      </c>
      <c r="I88" s="13">
        <f t="shared" si="4"/>
        <v>3368.78</v>
      </c>
      <c r="K88" s="21">
        <f t="shared" si="5"/>
        <v>-0.66039999999999999</v>
      </c>
    </row>
    <row r="89" spans="1:11" x14ac:dyDescent="0.2">
      <c r="A89" s="9"/>
      <c r="B89" s="9">
        <f>+'Acute Care'!A84</f>
        <v>194</v>
      </c>
      <c r="C89" s="9" t="str">
        <f>+'Acute Care'!B84</f>
        <v>PROVIDENCE ST JOSEPHS HOSPITAL</v>
      </c>
      <c r="D89" s="9">
        <f>ROUND(SUM('Acute Care'!Q84:R84),0)</f>
        <v>10728537</v>
      </c>
      <c r="E89" s="9">
        <f>ROUND(+'Acute Care'!F84,0)</f>
        <v>15022</v>
      </c>
      <c r="F89" s="13">
        <f t="shared" si="3"/>
        <v>714.19</v>
      </c>
      <c r="G89" s="9">
        <f>ROUND(SUM('Acute Care'!Q184:R184),0)</f>
        <v>3137735</v>
      </c>
      <c r="H89" s="9">
        <f>ROUND(+'Acute Care'!F184,0)</f>
        <v>2278</v>
      </c>
      <c r="I89" s="13">
        <f t="shared" si="4"/>
        <v>1377.41</v>
      </c>
      <c r="K89" s="21">
        <f t="shared" si="5"/>
        <v>0.92859999999999998</v>
      </c>
    </row>
    <row r="90" spans="1:11" x14ac:dyDescent="0.2">
      <c r="A90" s="9"/>
      <c r="B90" s="9">
        <f>+'Acute Care'!A85</f>
        <v>195</v>
      </c>
      <c r="C90" s="9" t="str">
        <f>+'Acute Care'!B85</f>
        <v>SNOQUALMIE VALLEY HOSPITAL</v>
      </c>
      <c r="D90" s="9">
        <f>ROUND(SUM('Acute Care'!Q85:R85),0)</f>
        <v>5080449</v>
      </c>
      <c r="E90" s="9">
        <f>ROUND(+'Acute Care'!F85,0)</f>
        <v>4018</v>
      </c>
      <c r="F90" s="13">
        <f t="shared" si="3"/>
        <v>1264.42</v>
      </c>
      <c r="G90" s="9">
        <f>ROUND(SUM('Acute Care'!Q185:R185),0)</f>
        <v>2237641</v>
      </c>
      <c r="H90" s="9">
        <f>ROUND(+'Acute Care'!F185,0)</f>
        <v>398</v>
      </c>
      <c r="I90" s="13">
        <f t="shared" si="4"/>
        <v>5622.21</v>
      </c>
      <c r="K90" s="21">
        <f t="shared" si="5"/>
        <v>3.4464999999999999</v>
      </c>
    </row>
    <row r="91" spans="1:11" x14ac:dyDescent="0.2">
      <c r="A91" s="9"/>
      <c r="B91" s="9">
        <f>+'Acute Care'!A86</f>
        <v>197</v>
      </c>
      <c r="C91" s="9" t="str">
        <f>+'Acute Care'!B86</f>
        <v>CAPITAL MEDICAL CENTER</v>
      </c>
      <c r="D91" s="9">
        <f>ROUND(SUM('Acute Care'!Q86:R86),0)</f>
        <v>3177690</v>
      </c>
      <c r="E91" s="9">
        <f>ROUND(+'Acute Care'!F86,0)</f>
        <v>2128</v>
      </c>
      <c r="F91" s="13">
        <f t="shared" si="3"/>
        <v>1493.28</v>
      </c>
      <c r="G91" s="9">
        <f>ROUND(SUM('Acute Care'!Q186:R186),0)</f>
        <v>7970071</v>
      </c>
      <c r="H91" s="9">
        <f>ROUND(+'Acute Care'!F186,0)</f>
        <v>7003</v>
      </c>
      <c r="I91" s="13">
        <f t="shared" si="4"/>
        <v>1138.0899999999999</v>
      </c>
      <c r="K91" s="21">
        <f t="shared" si="5"/>
        <v>-0.2379</v>
      </c>
    </row>
    <row r="92" spans="1:11" x14ac:dyDescent="0.2">
      <c r="A92" s="9"/>
      <c r="B92" s="9">
        <f>+'Acute Care'!A87</f>
        <v>198</v>
      </c>
      <c r="C92" s="9" t="str">
        <f>+'Acute Care'!B87</f>
        <v>SUNNYSIDE COMMUNITY HOSPITAL</v>
      </c>
      <c r="D92" s="9">
        <f>ROUND(SUM('Acute Care'!Q87:R87),0)</f>
        <v>3452366</v>
      </c>
      <c r="E92" s="9">
        <f>ROUND(+'Acute Care'!F87,0)</f>
        <v>602</v>
      </c>
      <c r="F92" s="13">
        <f t="shared" si="3"/>
        <v>5734.83</v>
      </c>
      <c r="G92" s="9">
        <f>ROUND(SUM('Acute Care'!Q187:R187),0)</f>
        <v>0</v>
      </c>
      <c r="H92" s="9">
        <f>ROUND(+'Acute Care'!F187,0)</f>
        <v>0</v>
      </c>
      <c r="I92" s="13" t="str">
        <f t="shared" si="4"/>
        <v/>
      </c>
      <c r="K92" s="21" t="str">
        <f t="shared" si="5"/>
        <v/>
      </c>
    </row>
    <row r="93" spans="1:11" x14ac:dyDescent="0.2">
      <c r="A93" s="9"/>
      <c r="B93" s="9">
        <f>+'Acute Care'!A88</f>
        <v>199</v>
      </c>
      <c r="C93" s="9" t="str">
        <f>+'Acute Care'!B88</f>
        <v>TOPPENISH COMMUNITY HOSPITAL</v>
      </c>
      <c r="D93" s="9">
        <f>ROUND(SUM('Acute Care'!Q88:R88),0)</f>
        <v>7157132</v>
      </c>
      <c r="E93" s="9">
        <f>ROUND(+'Acute Care'!F88,0)</f>
        <v>7218</v>
      </c>
      <c r="F93" s="13">
        <f t="shared" si="3"/>
        <v>991.57</v>
      </c>
      <c r="G93" s="9">
        <f>ROUND(SUM('Acute Care'!Q188:R188),0)</f>
        <v>2688604</v>
      </c>
      <c r="H93" s="9">
        <f>ROUND(+'Acute Care'!F188,0)</f>
        <v>2458</v>
      </c>
      <c r="I93" s="13">
        <f t="shared" si="4"/>
        <v>1093.82</v>
      </c>
      <c r="K93" s="21">
        <f t="shared" si="5"/>
        <v>0.1031</v>
      </c>
    </row>
    <row r="94" spans="1:11" x14ac:dyDescent="0.2">
      <c r="A94" s="9"/>
      <c r="B94" s="9">
        <f>+'Acute Care'!A89</f>
        <v>201</v>
      </c>
      <c r="C94" s="9" t="str">
        <f>+'Acute Care'!B89</f>
        <v>ST FRANCIS COMMUNITY HOSPITAL</v>
      </c>
      <c r="D94" s="9">
        <f>ROUND(SUM('Acute Care'!Q89:R89),0)</f>
        <v>6831287</v>
      </c>
      <c r="E94" s="9">
        <f>ROUND(+'Acute Care'!F89,0)</f>
        <v>3458</v>
      </c>
      <c r="F94" s="13">
        <f t="shared" si="3"/>
        <v>1975.5</v>
      </c>
      <c r="G94" s="9">
        <f>ROUND(SUM('Acute Care'!Q189:R189),0)</f>
        <v>32311199</v>
      </c>
      <c r="H94" s="9">
        <f>ROUND(+'Acute Care'!F189,0)</f>
        <v>26024</v>
      </c>
      <c r="I94" s="13">
        <f t="shared" si="4"/>
        <v>1241.5899999999999</v>
      </c>
      <c r="K94" s="21">
        <f t="shared" si="5"/>
        <v>-0.3715</v>
      </c>
    </row>
    <row r="95" spans="1:11" x14ac:dyDescent="0.2">
      <c r="A95" s="9"/>
      <c r="B95" s="9">
        <f>+'Acute Care'!A90</f>
        <v>202</v>
      </c>
      <c r="C95" s="9" t="str">
        <f>+'Acute Care'!B90</f>
        <v>REGIONAL HOSPITAL</v>
      </c>
      <c r="D95" s="9">
        <f>ROUND(SUM('Acute Care'!Q90:R90),0)</f>
        <v>3059587</v>
      </c>
      <c r="E95" s="9">
        <f>ROUND(+'Acute Care'!F90,0)</f>
        <v>3053</v>
      </c>
      <c r="F95" s="13">
        <f t="shared" si="3"/>
        <v>1002.16</v>
      </c>
      <c r="G95" s="9">
        <f>ROUND(SUM('Acute Care'!Q190:R190),0)</f>
        <v>10729191</v>
      </c>
      <c r="H95" s="9">
        <f>ROUND(+'Acute Care'!F190,0)</f>
        <v>7716</v>
      </c>
      <c r="I95" s="13">
        <f t="shared" si="4"/>
        <v>1390.51</v>
      </c>
      <c r="K95" s="21">
        <f t="shared" si="5"/>
        <v>0.38750000000000001</v>
      </c>
    </row>
    <row r="96" spans="1:11" x14ac:dyDescent="0.2">
      <c r="A96" s="9"/>
      <c r="B96" s="9">
        <f>+'Acute Care'!A91</f>
        <v>204</v>
      </c>
      <c r="C96" s="9" t="str">
        <f>+'Acute Care'!B91</f>
        <v>SEATTLE CANCER CARE ALLIANCE</v>
      </c>
      <c r="D96" s="9">
        <f>ROUND(SUM('Acute Care'!Q91:R91),0)</f>
        <v>19569264</v>
      </c>
      <c r="E96" s="9">
        <f>ROUND(+'Acute Care'!F91,0)</f>
        <v>22566</v>
      </c>
      <c r="F96" s="13">
        <f t="shared" si="3"/>
        <v>867.2</v>
      </c>
      <c r="G96" s="9">
        <f>ROUND(SUM('Acute Care'!Q191:R191),0)</f>
        <v>0</v>
      </c>
      <c r="H96" s="9">
        <f>ROUND(+'Acute Care'!F191,0)</f>
        <v>0</v>
      </c>
      <c r="I96" s="13" t="str">
        <f t="shared" si="4"/>
        <v/>
      </c>
      <c r="K96" s="21" t="str">
        <f t="shared" si="5"/>
        <v/>
      </c>
    </row>
    <row r="97" spans="1:11" x14ac:dyDescent="0.2">
      <c r="A97" s="9"/>
      <c r="B97" s="9">
        <f>+'Acute Care'!A92</f>
        <v>205</v>
      </c>
      <c r="C97" s="9" t="str">
        <f>+'Acute Care'!B92</f>
        <v>WENATCHEE VALLEY HOSPITAL</v>
      </c>
      <c r="D97" s="9">
        <f>ROUND(SUM('Acute Care'!Q92:R92),0)</f>
        <v>11238257</v>
      </c>
      <c r="E97" s="9">
        <f>ROUND(+'Acute Care'!F92,0)</f>
        <v>9502</v>
      </c>
      <c r="F97" s="13">
        <f t="shared" si="3"/>
        <v>1182.73</v>
      </c>
      <c r="G97" s="9">
        <f>ROUND(SUM('Acute Care'!Q192:R192),0)</f>
        <v>4618771</v>
      </c>
      <c r="H97" s="9">
        <f>ROUND(+'Acute Care'!F192,0)</f>
        <v>1244</v>
      </c>
      <c r="I97" s="13">
        <f t="shared" si="4"/>
        <v>3712.84</v>
      </c>
      <c r="K97" s="21">
        <f t="shared" si="5"/>
        <v>2.1392000000000002</v>
      </c>
    </row>
    <row r="98" spans="1:11" x14ac:dyDescent="0.2">
      <c r="A98" s="9"/>
      <c r="B98" s="9">
        <f>+'Acute Care'!A93</f>
        <v>206</v>
      </c>
      <c r="C98" s="9" t="str">
        <f>+'Acute Care'!B93</f>
        <v>PEACEHEALTH UNITED GENERAL MEDICAL CENTER</v>
      </c>
      <c r="D98" s="9">
        <f>ROUND(SUM('Acute Care'!Q93:R93),0)</f>
        <v>0</v>
      </c>
      <c r="E98" s="9">
        <f>ROUND(+'Acute Care'!F93,0)</f>
        <v>0</v>
      </c>
      <c r="F98" s="13" t="str">
        <f t="shared" si="3"/>
        <v/>
      </c>
      <c r="G98" s="9">
        <f>ROUND(SUM('Acute Care'!Q193:R193),0)</f>
        <v>5459619</v>
      </c>
      <c r="H98" s="9">
        <f>ROUND(+'Acute Care'!F193,0)</f>
        <v>1936</v>
      </c>
      <c r="I98" s="13">
        <f t="shared" si="4"/>
        <v>2820.05</v>
      </c>
      <c r="K98" s="21" t="str">
        <f t="shared" si="5"/>
        <v/>
      </c>
    </row>
    <row r="99" spans="1:11" x14ac:dyDescent="0.2">
      <c r="A99" s="9"/>
      <c r="B99" s="9">
        <f>+'Acute Care'!A94</f>
        <v>207</v>
      </c>
      <c r="C99" s="9" t="str">
        <f>+'Acute Care'!B94</f>
        <v>SKAGIT VALLEY HOSPITAL</v>
      </c>
      <c r="D99" s="9">
        <f>ROUND(SUM('Acute Care'!Q94:R94),0)</f>
        <v>3414072</v>
      </c>
      <c r="E99" s="9">
        <f>ROUND(+'Acute Care'!F94,0)</f>
        <v>1445</v>
      </c>
      <c r="F99" s="13">
        <f t="shared" si="3"/>
        <v>2362.6799999999998</v>
      </c>
      <c r="G99" s="9">
        <f>ROUND(SUM('Acute Care'!Q194:R194),0)</f>
        <v>30240273</v>
      </c>
      <c r="H99" s="9">
        <f>ROUND(+'Acute Care'!F194,0)</f>
        <v>18011</v>
      </c>
      <c r="I99" s="13">
        <f t="shared" si="4"/>
        <v>1678.99</v>
      </c>
      <c r="K99" s="21">
        <f t="shared" si="5"/>
        <v>-0.28939999999999999</v>
      </c>
    </row>
    <row r="100" spans="1:11" x14ac:dyDescent="0.2">
      <c r="A100" s="9"/>
      <c r="B100" s="9">
        <f>+'Acute Care'!A95</f>
        <v>208</v>
      </c>
      <c r="C100" s="9" t="str">
        <f>+'Acute Care'!B95</f>
        <v>LEGACY SALMON CREEK HOSPITAL</v>
      </c>
      <c r="D100" s="9">
        <f>ROUND(SUM('Acute Care'!Q95:R95),0)</f>
        <v>6006641</v>
      </c>
      <c r="E100" s="9">
        <f>ROUND(+'Acute Care'!F95,0)</f>
        <v>4227</v>
      </c>
      <c r="F100" s="13">
        <f t="shared" si="3"/>
        <v>1421.02</v>
      </c>
      <c r="G100" s="9">
        <f>ROUND(SUM('Acute Care'!Q195:R195),0)</f>
        <v>28681334</v>
      </c>
      <c r="H100" s="9">
        <f>ROUND(+'Acute Care'!F195,0)</f>
        <v>14858</v>
      </c>
      <c r="I100" s="13">
        <f t="shared" si="4"/>
        <v>1930.36</v>
      </c>
      <c r="K100" s="21">
        <f t="shared" si="5"/>
        <v>0.3584</v>
      </c>
    </row>
    <row r="101" spans="1:11" x14ac:dyDescent="0.2">
      <c r="A101" s="9"/>
      <c r="B101" s="9">
        <f>+'Acute Care'!A96</f>
        <v>209</v>
      </c>
      <c r="C101" s="9" t="str">
        <f>+'Acute Care'!B96</f>
        <v>ST ANTHONY HOSPITAL</v>
      </c>
      <c r="D101" s="9">
        <f>ROUND(SUM('Acute Care'!Q96:R96),0)</f>
        <v>22570745</v>
      </c>
      <c r="E101" s="9">
        <f>ROUND(+'Acute Care'!F96,0)</f>
        <v>22436</v>
      </c>
      <c r="F101" s="13">
        <f t="shared" si="3"/>
        <v>1006.01</v>
      </c>
      <c r="G101" s="9">
        <f>ROUND(SUM('Acute Care'!Q196:R196),0)</f>
        <v>25611089</v>
      </c>
      <c r="H101" s="9">
        <f>ROUND(+'Acute Care'!F196,0)</f>
        <v>16758</v>
      </c>
      <c r="I101" s="13">
        <f t="shared" si="4"/>
        <v>1528.29</v>
      </c>
      <c r="K101" s="21">
        <f t="shared" si="5"/>
        <v>0.51919999999999999</v>
      </c>
    </row>
    <row r="102" spans="1:11" x14ac:dyDescent="0.2">
      <c r="A102" s="9"/>
      <c r="B102" s="9">
        <f>+'Acute Care'!A97</f>
        <v>210</v>
      </c>
      <c r="C102" s="9" t="str">
        <f>+'Acute Care'!B97</f>
        <v>SWEDISH MEDICAL CENTER - ISSAQUAH CAMPUS</v>
      </c>
      <c r="D102" s="9">
        <f>ROUND(SUM('Acute Care'!Q97:R97),0)</f>
        <v>22668161</v>
      </c>
      <c r="E102" s="9">
        <f>ROUND(+'Acute Care'!F97,0)</f>
        <v>16038</v>
      </c>
      <c r="F102" s="13">
        <f t="shared" si="3"/>
        <v>1413.4</v>
      </c>
      <c r="G102" s="9">
        <f>ROUND(SUM('Acute Care'!Q197:R197),0)</f>
        <v>14888206</v>
      </c>
      <c r="H102" s="9">
        <f>ROUND(+'Acute Care'!F197,0)</f>
        <v>6701</v>
      </c>
      <c r="I102" s="13">
        <f t="shared" si="4"/>
        <v>2221.79</v>
      </c>
      <c r="K102" s="21">
        <f t="shared" si="5"/>
        <v>0.57189999999999996</v>
      </c>
    </row>
    <row r="103" spans="1:11" x14ac:dyDescent="0.2">
      <c r="A103" s="9"/>
      <c r="B103" s="9">
        <f>+'Acute Care'!A98</f>
        <v>211</v>
      </c>
      <c r="C103" s="9" t="str">
        <f>+'Acute Care'!B98</f>
        <v>PEACEHEALTH PEACE ISLAND MEDICAL CENTER</v>
      </c>
      <c r="D103" s="9">
        <f>ROUND(SUM('Acute Care'!Q98:R98),0)</f>
        <v>0</v>
      </c>
      <c r="E103" s="9">
        <f>ROUND(+'Acute Care'!F98,0)</f>
        <v>0</v>
      </c>
      <c r="F103" s="13" t="str">
        <f t="shared" si="3"/>
        <v/>
      </c>
      <c r="G103" s="9">
        <f>ROUND(SUM('Acute Care'!Q198:R198),0)</f>
        <v>342950</v>
      </c>
      <c r="H103" s="9">
        <f>ROUND(+'Acute Care'!F198,0)</f>
        <v>109</v>
      </c>
      <c r="I103" s="13">
        <f t="shared" si="4"/>
        <v>3146.33</v>
      </c>
      <c r="K103" s="21" t="str">
        <f t="shared" si="5"/>
        <v/>
      </c>
    </row>
    <row r="104" spans="1:11" x14ac:dyDescent="0.2">
      <c r="A104" s="9"/>
      <c r="B104" s="9">
        <f>+'Acute Care'!A99</f>
        <v>904</v>
      </c>
      <c r="C104" s="9" t="str">
        <f>+'Acute Care'!B99</f>
        <v>BHC FAIRFAX HOSPITAL</v>
      </c>
      <c r="D104" s="9">
        <f>ROUND(SUM('Acute Care'!Q99:R99),0)</f>
        <v>0</v>
      </c>
      <c r="E104" s="9">
        <f>ROUND(+'Acute Care'!F99,0)</f>
        <v>0</v>
      </c>
      <c r="F104" s="13" t="str">
        <f t="shared" si="3"/>
        <v/>
      </c>
      <c r="G104" s="9">
        <f>ROUND(SUM('Acute Care'!Q199:R199),0)</f>
        <v>0</v>
      </c>
      <c r="H104" s="9">
        <f>ROUND(+'Acute Care'!F199,0)</f>
        <v>0</v>
      </c>
      <c r="I104" s="13" t="str">
        <f t="shared" si="4"/>
        <v/>
      </c>
      <c r="K104" s="21" t="str">
        <f t="shared" si="5"/>
        <v/>
      </c>
    </row>
    <row r="105" spans="1:11" x14ac:dyDescent="0.2">
      <c r="A105" s="9"/>
      <c r="B105" s="9">
        <f>+'Acute Care'!A100</f>
        <v>915</v>
      </c>
      <c r="C105" s="9" t="str">
        <f>+'Acute Care'!B100</f>
        <v>LOURDES COUNSELING CENTER</v>
      </c>
      <c r="D105" s="9">
        <f>ROUND(SUM('Acute Care'!Q100:R100),0)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Care'!Q200:R200),0)</f>
        <v>0</v>
      </c>
      <c r="H105" s="9">
        <f>ROUND(+'Acute Care'!F200,0)</f>
        <v>0</v>
      </c>
      <c r="I105" s="13" t="str">
        <f t="shared" si="4"/>
        <v/>
      </c>
      <c r="K105" s="21" t="str">
        <f t="shared" si="5"/>
        <v/>
      </c>
    </row>
    <row r="106" spans="1:11" x14ac:dyDescent="0.2">
      <c r="A106" s="9"/>
      <c r="B106" s="9">
        <f>+'Acute Care'!A101</f>
        <v>919</v>
      </c>
      <c r="C106" s="9" t="str">
        <f>+'Acute Care'!B101</f>
        <v>NAVOS</v>
      </c>
      <c r="D106" s="9">
        <f>ROUND(SUM('Acute Care'!Q101:R101),0)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Care'!Q201:R201),0)</f>
        <v>0</v>
      </c>
      <c r="H106" s="9">
        <f>ROUND(+'Acute Care'!F201,0)</f>
        <v>0</v>
      </c>
      <c r="I106" s="13" t="str">
        <f t="shared" si="4"/>
        <v/>
      </c>
      <c r="K106" s="21" t="str">
        <f t="shared" si="5"/>
        <v/>
      </c>
    </row>
    <row r="107" spans="1:11" x14ac:dyDescent="0.2">
      <c r="A107" s="9"/>
      <c r="B107" s="9">
        <f>+'Acute Care'!A102</f>
        <v>921</v>
      </c>
      <c r="C107" s="9" t="str">
        <f>+'Acute Care'!B102</f>
        <v>Cascade Behavioral Health</v>
      </c>
      <c r="D107" s="9">
        <f>ROUND(SUM('Acute Care'!Q102:R102),0)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Care'!Q202:R202),0)</f>
        <v>0</v>
      </c>
      <c r="H107" s="9">
        <f>ROUND(+'Acute Care'!F202,0)</f>
        <v>0</v>
      </c>
      <c r="I107" s="13" t="str">
        <f t="shared" si="4"/>
        <v/>
      </c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7"/>
  <sheetViews>
    <sheetView topLeftCell="A61" zoomScale="75" workbookViewId="0">
      <selection activeCell="L18" sqref="L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20"/>
      <c r="E1" s="4"/>
      <c r="F1" s="4"/>
      <c r="G1" s="4"/>
      <c r="H1" s="4"/>
      <c r="I1" s="4"/>
      <c r="J1" s="4"/>
    </row>
    <row r="2" spans="1:11" x14ac:dyDescent="0.2">
      <c r="D2" s="5"/>
      <c r="F2" s="1"/>
      <c r="K2" s="6" t="s">
        <v>54</v>
      </c>
    </row>
    <row r="3" spans="1:11" x14ac:dyDescent="0.2">
      <c r="D3" s="2">
        <v>65</v>
      </c>
      <c r="F3" s="1"/>
      <c r="K3" s="19">
        <v>65</v>
      </c>
    </row>
    <row r="4" spans="1:11" x14ac:dyDescent="0.2">
      <c r="A4" s="3" t="s">
        <v>1</v>
      </c>
      <c r="B4" s="3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3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1"/>
      <c r="E8" s="1"/>
      <c r="F8" s="6" t="s">
        <v>4</v>
      </c>
      <c r="G8" s="6"/>
      <c r="H8" s="6"/>
      <c r="I8" s="6" t="s">
        <v>4</v>
      </c>
      <c r="J8" s="6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11</v>
      </c>
      <c r="E9" s="1" t="s">
        <v>6</v>
      </c>
      <c r="F9" s="6" t="s">
        <v>6</v>
      </c>
      <c r="G9" s="6" t="s">
        <v>11</v>
      </c>
      <c r="H9" s="6" t="s">
        <v>6</v>
      </c>
      <c r="I9" s="6" t="s">
        <v>6</v>
      </c>
      <c r="J9" s="6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Care'!G5,0)</f>
        <v>38211867</v>
      </c>
      <c r="E10" s="9">
        <f>ROUND(+'Acute Care'!F5,0)</f>
        <v>84034</v>
      </c>
      <c r="F10" s="13">
        <f>IF(D10=0,"",IF(E10=0,"",ROUND(D10/E10,2)))</f>
        <v>454.72</v>
      </c>
      <c r="G10" s="9">
        <f>ROUND(+'Acute Care'!G105,0)</f>
        <v>36859897</v>
      </c>
      <c r="H10" s="9">
        <f>ROUND(+'Acute Care'!F105,0)</f>
        <v>73846</v>
      </c>
      <c r="I10" s="13">
        <f>IF(G10=0,"",IF(H10=0,"",ROUND(G10/H10,2)))</f>
        <v>499.15</v>
      </c>
      <c r="J10" s="13"/>
      <c r="K10" s="21">
        <f>IF(D10=0,"",IF(E10=0,"",IF(G10=0,"",IF(H10=0,"",ROUND(I10/F10-1,4)))))</f>
        <v>9.7699999999999995E-2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Care'!G6,0)</f>
        <v>15301928</v>
      </c>
      <c r="E11" s="9">
        <f>ROUND(+'Acute Care'!F6,0)</f>
        <v>28205</v>
      </c>
      <c r="F11" s="13">
        <f t="shared" ref="F11:F74" si="0">IF(D11=0,"",IF(E11=0,"",ROUND(D11/E11,2)))</f>
        <v>542.53</v>
      </c>
      <c r="G11" s="9">
        <f>ROUND(+'Acute Care'!G106,0)</f>
        <v>10079953</v>
      </c>
      <c r="H11" s="9">
        <f>ROUND(+'Acute Care'!F106,0)</f>
        <v>19317</v>
      </c>
      <c r="I11" s="13">
        <f t="shared" ref="I11:I74" si="1">IF(G11=0,"",IF(H11=0,"",ROUND(G11/H11,2)))</f>
        <v>521.82000000000005</v>
      </c>
      <c r="J11" s="13"/>
      <c r="K11" s="21">
        <f t="shared" ref="K11:K74" si="2">IF(D11=0,"",IF(E11=0,"",IF(G11=0,"",IF(H11=0,"",ROUND(I11/F11-1,4)))))</f>
        <v>-3.8199999999999998E-2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Care'!G7,0)</f>
        <v>997256</v>
      </c>
      <c r="E12" s="9">
        <f>ROUND(+'Acute Care'!F7,0)</f>
        <v>958</v>
      </c>
      <c r="F12" s="13">
        <f t="shared" si="0"/>
        <v>1040.98</v>
      </c>
      <c r="G12" s="9">
        <f>ROUND(+'Acute Care'!G107,0)</f>
        <v>1240557</v>
      </c>
      <c r="H12" s="9">
        <f>ROUND(+'Acute Care'!F107,0)</f>
        <v>521</v>
      </c>
      <c r="I12" s="13">
        <f t="shared" si="1"/>
        <v>2381.11</v>
      </c>
      <c r="J12" s="13"/>
      <c r="K12" s="21">
        <f t="shared" si="2"/>
        <v>1.2874000000000001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Care'!G8,0)</f>
        <v>29258670</v>
      </c>
      <c r="E13" s="9">
        <f>ROUND(+'Acute Care'!F8,0)</f>
        <v>60141</v>
      </c>
      <c r="F13" s="13">
        <f t="shared" si="0"/>
        <v>486.5</v>
      </c>
      <c r="G13" s="9">
        <f>ROUND(+'Acute Care'!G108,0)</f>
        <v>36675412</v>
      </c>
      <c r="H13" s="9">
        <f>ROUND(+'Acute Care'!F108,0)</f>
        <v>62010</v>
      </c>
      <c r="I13" s="13">
        <f t="shared" si="1"/>
        <v>591.44000000000005</v>
      </c>
      <c r="J13" s="13"/>
      <c r="K13" s="21">
        <f t="shared" si="2"/>
        <v>0.2157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Care'!G9,0)</f>
        <v>24400885</v>
      </c>
      <c r="E14" s="9">
        <f>ROUND(+'Acute Care'!F9,0)</f>
        <v>51170</v>
      </c>
      <c r="F14" s="13">
        <f t="shared" si="0"/>
        <v>476.86</v>
      </c>
      <c r="G14" s="9">
        <f>ROUND(+'Acute Care'!G109,0)</f>
        <v>32468006</v>
      </c>
      <c r="H14" s="9">
        <f>ROUND(+'Acute Care'!F109,0)</f>
        <v>51957</v>
      </c>
      <c r="I14" s="13">
        <f t="shared" si="1"/>
        <v>624.9</v>
      </c>
      <c r="J14" s="13"/>
      <c r="K14" s="21">
        <f t="shared" si="2"/>
        <v>0.31040000000000001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Care'!G10,0)</f>
        <v>0</v>
      </c>
      <c r="E15" s="9">
        <f>ROUND(+'Acute Care'!F10,0)</f>
        <v>0</v>
      </c>
      <c r="F15" s="13" t="str">
        <f t="shared" si="0"/>
        <v/>
      </c>
      <c r="G15" s="9">
        <f>ROUND(+'Acute Care'!G110,0)</f>
        <v>0</v>
      </c>
      <c r="H15" s="9">
        <f>ROUND(+'Acute Care'!F110,0)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Care'!G11,0)</f>
        <v>1194381</v>
      </c>
      <c r="E16" s="9">
        <f>ROUND(+'Acute Care'!F11,0)</f>
        <v>1567</v>
      </c>
      <c r="F16" s="13">
        <f t="shared" si="0"/>
        <v>762.21</v>
      </c>
      <c r="G16" s="9">
        <f>ROUND(+'Acute Care'!G111,0)</f>
        <v>1687343</v>
      </c>
      <c r="H16" s="9">
        <f>ROUND(+'Acute Care'!F111,0)</f>
        <v>1323</v>
      </c>
      <c r="I16" s="13">
        <f t="shared" si="1"/>
        <v>1275.3900000000001</v>
      </c>
      <c r="J16" s="13"/>
      <c r="K16" s="21">
        <f t="shared" si="2"/>
        <v>0.67330000000000001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Care'!G12,0)</f>
        <v>2924795</v>
      </c>
      <c r="E17" s="9">
        <f>ROUND(+'Acute Care'!F12,0)</f>
        <v>4944</v>
      </c>
      <c r="F17" s="13">
        <f t="shared" si="0"/>
        <v>591.58000000000004</v>
      </c>
      <c r="G17" s="9">
        <f>ROUND(+'Acute Care'!G112,0)</f>
        <v>2909142</v>
      </c>
      <c r="H17" s="9">
        <f>ROUND(+'Acute Care'!F112,0)</f>
        <v>5041</v>
      </c>
      <c r="I17" s="13">
        <f t="shared" si="1"/>
        <v>577.1</v>
      </c>
      <c r="J17" s="13"/>
      <c r="K17" s="21">
        <f t="shared" si="2"/>
        <v>-2.4500000000000001E-2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Care'!G13,0)</f>
        <v>1178843</v>
      </c>
      <c r="E18" s="9">
        <f>ROUND(+'Acute Care'!F13,0)</f>
        <v>1807</v>
      </c>
      <c r="F18" s="13">
        <f t="shared" si="0"/>
        <v>652.38</v>
      </c>
      <c r="G18" s="9">
        <f>ROUND(+'Acute Care'!G113,0)</f>
        <v>817224</v>
      </c>
      <c r="H18" s="9">
        <f>ROUND(+'Acute Care'!F113,0)</f>
        <v>604</v>
      </c>
      <c r="I18" s="13">
        <f t="shared" si="1"/>
        <v>1353.02</v>
      </c>
      <c r="J18" s="13"/>
      <c r="K18" s="21">
        <f t="shared" si="2"/>
        <v>1.0740000000000001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Care'!G14,0)</f>
        <v>9146123</v>
      </c>
      <c r="E19" s="9">
        <f>ROUND(+'Acute Care'!F14,0)</f>
        <v>22282</v>
      </c>
      <c r="F19" s="13">
        <f t="shared" si="0"/>
        <v>410.47</v>
      </c>
      <c r="G19" s="9">
        <f>ROUND(+'Acute Care'!G114,0)</f>
        <v>11698779</v>
      </c>
      <c r="H19" s="9">
        <f>ROUND(+'Acute Care'!F114,0)</f>
        <v>20048</v>
      </c>
      <c r="I19" s="13">
        <f t="shared" si="1"/>
        <v>583.54</v>
      </c>
      <c r="J19" s="13"/>
      <c r="K19" s="21">
        <f t="shared" si="2"/>
        <v>0.42159999999999997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Care'!G15,0)</f>
        <v>35989826</v>
      </c>
      <c r="E20" s="9">
        <f>ROUND(+'Acute Care'!F15,0)</f>
        <v>83535</v>
      </c>
      <c r="F20" s="13">
        <f t="shared" si="0"/>
        <v>430.84</v>
      </c>
      <c r="G20" s="9">
        <f>ROUND(+'Acute Care'!G115,0)</f>
        <v>39515574</v>
      </c>
      <c r="H20" s="9">
        <f>ROUND(+'Acute Care'!F115,0)</f>
        <v>77901</v>
      </c>
      <c r="I20" s="13">
        <f t="shared" si="1"/>
        <v>507.25</v>
      </c>
      <c r="J20" s="13"/>
      <c r="K20" s="21">
        <f t="shared" si="2"/>
        <v>0.1774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Care'!G16,0)</f>
        <v>22273810</v>
      </c>
      <c r="E21" s="9">
        <f>ROUND(+'Acute Care'!F16,0)</f>
        <v>62836</v>
      </c>
      <c r="F21" s="13">
        <f t="shared" si="0"/>
        <v>354.48</v>
      </c>
      <c r="G21" s="9">
        <f>ROUND(+'Acute Care'!G116,0)</f>
        <v>26436806</v>
      </c>
      <c r="H21" s="9">
        <f>ROUND(+'Acute Care'!F116,0)</f>
        <v>73359</v>
      </c>
      <c r="I21" s="13">
        <f t="shared" si="1"/>
        <v>360.38</v>
      </c>
      <c r="J21" s="13"/>
      <c r="K21" s="21">
        <f t="shared" si="2"/>
        <v>1.66E-2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Care'!G17,0)</f>
        <v>1646717</v>
      </c>
      <c r="E22" s="9">
        <f>ROUND(+'Acute Care'!F17,0)</f>
        <v>3167</v>
      </c>
      <c r="F22" s="13">
        <f t="shared" si="0"/>
        <v>519.96</v>
      </c>
      <c r="G22" s="9">
        <f>ROUND(+'Acute Care'!G117,0)</f>
        <v>2704597</v>
      </c>
      <c r="H22" s="9">
        <f>ROUND(+'Acute Care'!F117,0)</f>
        <v>3957</v>
      </c>
      <c r="I22" s="13">
        <f t="shared" si="1"/>
        <v>683.5</v>
      </c>
      <c r="J22" s="13"/>
      <c r="K22" s="21">
        <f t="shared" si="2"/>
        <v>0.3145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Care'!G18,0)</f>
        <v>9896811</v>
      </c>
      <c r="E23" s="9">
        <f>ROUND(+'Acute Care'!F18,0)</f>
        <v>28743</v>
      </c>
      <c r="F23" s="13">
        <f t="shared" si="0"/>
        <v>344.32</v>
      </c>
      <c r="G23" s="9">
        <f>ROUND(+'Acute Care'!G118,0)</f>
        <v>11225864</v>
      </c>
      <c r="H23" s="9">
        <f>ROUND(+'Acute Care'!F118,0)</f>
        <v>29746</v>
      </c>
      <c r="I23" s="13">
        <f t="shared" si="1"/>
        <v>377.39</v>
      </c>
      <c r="J23" s="13"/>
      <c r="K23" s="21">
        <f t="shared" si="2"/>
        <v>9.6000000000000002E-2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Care'!G19,0)</f>
        <v>4848274</v>
      </c>
      <c r="E24" s="9">
        <f>ROUND(+'Acute Care'!F19,0)</f>
        <v>11726</v>
      </c>
      <c r="F24" s="13">
        <f t="shared" si="0"/>
        <v>413.46</v>
      </c>
      <c r="G24" s="9">
        <f>ROUND(+'Acute Care'!G119,0)</f>
        <v>5285502</v>
      </c>
      <c r="H24" s="9">
        <f>ROUND(+'Acute Care'!F119,0)</f>
        <v>10593</v>
      </c>
      <c r="I24" s="13">
        <f t="shared" si="1"/>
        <v>498.96</v>
      </c>
      <c r="J24" s="13"/>
      <c r="K24" s="21">
        <f t="shared" si="2"/>
        <v>0.20680000000000001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Care'!G20,0)</f>
        <v>3931260</v>
      </c>
      <c r="E25" s="9">
        <f>ROUND(+'Acute Care'!F20,0)</f>
        <v>10997</v>
      </c>
      <c r="F25" s="13">
        <f t="shared" si="0"/>
        <v>357.48</v>
      </c>
      <c r="G25" s="9">
        <f>ROUND(+'Acute Care'!G120,0)</f>
        <v>4747990</v>
      </c>
      <c r="H25" s="9">
        <f>ROUND(+'Acute Care'!F120,0)</f>
        <v>10540</v>
      </c>
      <c r="I25" s="13">
        <f t="shared" si="1"/>
        <v>450.47</v>
      </c>
      <c r="J25" s="13"/>
      <c r="K25" s="21">
        <f t="shared" si="2"/>
        <v>0.2601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Care'!G21,0)</f>
        <v>1365159</v>
      </c>
      <c r="E26" s="9">
        <f>ROUND(+'Acute Care'!F21,0)</f>
        <v>3521</v>
      </c>
      <c r="F26" s="13">
        <f t="shared" si="0"/>
        <v>387.72</v>
      </c>
      <c r="G26" s="9">
        <f>ROUND(+'Acute Care'!G121,0)</f>
        <v>0</v>
      </c>
      <c r="H26" s="9">
        <f>ROUND(+'Acute Care'!F121,0)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Care'!G22,0)</f>
        <v>163489</v>
      </c>
      <c r="E27" s="9">
        <f>ROUND(+'Acute Care'!F22,0)</f>
        <v>406</v>
      </c>
      <c r="F27" s="13">
        <f t="shared" si="0"/>
        <v>402.68</v>
      </c>
      <c r="G27" s="9">
        <f>ROUND(+'Acute Care'!G122,0)</f>
        <v>0</v>
      </c>
      <c r="H27" s="9">
        <f>ROUND(+'Acute Care'!F122,0)</f>
        <v>325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Care'!G23,0)</f>
        <v>1400962</v>
      </c>
      <c r="E28" s="9">
        <f>ROUND(+'Acute Care'!F23,0)</f>
        <v>2256</v>
      </c>
      <c r="F28" s="13">
        <f t="shared" si="0"/>
        <v>620.99</v>
      </c>
      <c r="G28" s="9">
        <f>ROUND(+'Acute Care'!G123,0)</f>
        <v>1082616</v>
      </c>
      <c r="H28" s="9">
        <f>ROUND(+'Acute Care'!F123,0)</f>
        <v>1864</v>
      </c>
      <c r="I28" s="13">
        <f t="shared" si="1"/>
        <v>580.79999999999995</v>
      </c>
      <c r="J28" s="13"/>
      <c r="K28" s="21">
        <f t="shared" si="2"/>
        <v>-6.4699999999999994E-2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Care'!G24,0)</f>
        <v>6037290</v>
      </c>
      <c r="E29" s="9">
        <f>ROUND(+'Acute Care'!F24,0)</f>
        <v>16657</v>
      </c>
      <c r="F29" s="13">
        <f t="shared" si="0"/>
        <v>362.45</v>
      </c>
      <c r="G29" s="9">
        <f>ROUND(+'Acute Care'!G124,0)</f>
        <v>2443824</v>
      </c>
      <c r="H29" s="9">
        <f>ROUND(+'Acute Care'!F124,0)</f>
        <v>11156</v>
      </c>
      <c r="I29" s="13">
        <f t="shared" si="1"/>
        <v>219.06</v>
      </c>
      <c r="J29" s="13"/>
      <c r="K29" s="21">
        <f t="shared" si="2"/>
        <v>-0.39560000000000001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Care'!G25,0)</f>
        <v>668416</v>
      </c>
      <c r="E30" s="9">
        <f>ROUND(+'Acute Care'!F25,0)</f>
        <v>1144</v>
      </c>
      <c r="F30" s="13">
        <f t="shared" si="0"/>
        <v>584.28</v>
      </c>
      <c r="G30" s="9">
        <f>ROUND(+'Acute Care'!G125,0)</f>
        <v>0</v>
      </c>
      <c r="H30" s="9">
        <f>ROUND(+'Acute Care'!F125,0)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Care'!G26,0)</f>
        <v>1471470</v>
      </c>
      <c r="E31" s="9">
        <f>ROUND(+'Acute Care'!F26,0)</f>
        <v>1564</v>
      </c>
      <c r="F31" s="13">
        <f t="shared" si="0"/>
        <v>940.84</v>
      </c>
      <c r="G31" s="9">
        <f>ROUND(+'Acute Care'!G126,0)</f>
        <v>1759726</v>
      </c>
      <c r="H31" s="9">
        <f>ROUND(+'Acute Care'!F126,0)</f>
        <v>817</v>
      </c>
      <c r="I31" s="13">
        <f t="shared" si="1"/>
        <v>2153.89</v>
      </c>
      <c r="J31" s="13"/>
      <c r="K31" s="21">
        <f t="shared" si="2"/>
        <v>1.2892999999999999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Care'!G27,0)</f>
        <v>11694631</v>
      </c>
      <c r="E32" s="9">
        <f>ROUND(+'Acute Care'!F27,0)</f>
        <v>35005</v>
      </c>
      <c r="F32" s="13">
        <f t="shared" si="0"/>
        <v>334.08</v>
      </c>
      <c r="G32" s="9">
        <f>ROUND(+'Acute Care'!G127,0)</f>
        <v>14209263</v>
      </c>
      <c r="H32" s="9">
        <f>ROUND(+'Acute Care'!F127,0)</f>
        <v>31447</v>
      </c>
      <c r="I32" s="13">
        <f t="shared" si="1"/>
        <v>451.85</v>
      </c>
      <c r="J32" s="13"/>
      <c r="K32" s="21">
        <f t="shared" si="2"/>
        <v>0.35249999999999998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Care'!G28,0)</f>
        <v>7024407</v>
      </c>
      <c r="E33" s="9">
        <f>ROUND(+'Acute Care'!F28,0)</f>
        <v>14743</v>
      </c>
      <c r="F33" s="13">
        <f t="shared" si="0"/>
        <v>476.46</v>
      </c>
      <c r="G33" s="9">
        <f>ROUND(+'Acute Care'!G128,0)</f>
        <v>7356150</v>
      </c>
      <c r="H33" s="9">
        <f>ROUND(+'Acute Care'!F128,0)</f>
        <v>10230</v>
      </c>
      <c r="I33" s="13">
        <f t="shared" si="1"/>
        <v>719.08</v>
      </c>
      <c r="J33" s="13"/>
      <c r="K33" s="21">
        <f t="shared" si="2"/>
        <v>0.50919999999999999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Care'!G29,0)</f>
        <v>2437900</v>
      </c>
      <c r="E34" s="9">
        <f>ROUND(+'Acute Care'!F29,0)</f>
        <v>5370</v>
      </c>
      <c r="F34" s="13">
        <f t="shared" si="0"/>
        <v>453.99</v>
      </c>
      <c r="G34" s="9">
        <f>ROUND(+'Acute Care'!G129,0)</f>
        <v>1725014</v>
      </c>
      <c r="H34" s="9">
        <f>ROUND(+'Acute Care'!F129,0)</f>
        <v>3225</v>
      </c>
      <c r="I34" s="13">
        <f t="shared" si="1"/>
        <v>534.89</v>
      </c>
      <c r="J34" s="13"/>
      <c r="K34" s="21">
        <f t="shared" si="2"/>
        <v>0.1782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Care'!G30,0)</f>
        <v>1373585</v>
      </c>
      <c r="E35" s="9">
        <f>ROUND(+'Acute Care'!F30,0)</f>
        <v>1842</v>
      </c>
      <c r="F35" s="13">
        <f t="shared" si="0"/>
        <v>745.7</v>
      </c>
      <c r="G35" s="9">
        <f>ROUND(+'Acute Care'!G130,0)</f>
        <v>1569638</v>
      </c>
      <c r="H35" s="9">
        <f>ROUND(+'Acute Care'!F130,0)</f>
        <v>1067</v>
      </c>
      <c r="I35" s="13">
        <f t="shared" si="1"/>
        <v>1471.08</v>
      </c>
      <c r="J35" s="13"/>
      <c r="K35" s="21">
        <f t="shared" si="2"/>
        <v>0.9728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Care'!G31,0)</f>
        <v>81906</v>
      </c>
      <c r="E36" s="9">
        <f>ROUND(+'Acute Care'!F31,0)</f>
        <v>115</v>
      </c>
      <c r="F36" s="13">
        <f t="shared" si="0"/>
        <v>712.23</v>
      </c>
      <c r="G36" s="9">
        <f>ROUND(+'Acute Care'!G131,0)</f>
        <v>40315</v>
      </c>
      <c r="H36" s="9">
        <f>ROUND(+'Acute Care'!F131,0)</f>
        <v>22</v>
      </c>
      <c r="I36" s="13">
        <f t="shared" si="1"/>
        <v>1832.5</v>
      </c>
      <c r="J36" s="13"/>
      <c r="K36" s="21">
        <f t="shared" si="2"/>
        <v>1.5729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Care'!G32,0)</f>
        <v>17657235</v>
      </c>
      <c r="E37" s="9">
        <f>ROUND(+'Acute Care'!F32,0)</f>
        <v>39200</v>
      </c>
      <c r="F37" s="13">
        <f t="shared" si="0"/>
        <v>450.44</v>
      </c>
      <c r="G37" s="9">
        <f>ROUND(+'Acute Care'!G132,0)</f>
        <v>8779907</v>
      </c>
      <c r="H37" s="9">
        <f>ROUND(+'Acute Care'!F132,0)</f>
        <v>19311</v>
      </c>
      <c r="I37" s="13">
        <f t="shared" si="1"/>
        <v>454.66</v>
      </c>
      <c r="J37" s="13"/>
      <c r="K37" s="21">
        <f t="shared" si="2"/>
        <v>9.4000000000000004E-3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Care'!G33,0)</f>
        <v>72707</v>
      </c>
      <c r="E38" s="9">
        <f>ROUND(+'Acute Care'!F33,0)</f>
        <v>99</v>
      </c>
      <c r="F38" s="13">
        <f t="shared" si="0"/>
        <v>734.41</v>
      </c>
      <c r="G38" s="9">
        <f>ROUND(+'Acute Care'!G133,0)</f>
        <v>122481</v>
      </c>
      <c r="H38" s="9">
        <f>ROUND(+'Acute Care'!F133,0)</f>
        <v>95</v>
      </c>
      <c r="I38" s="13">
        <f t="shared" si="1"/>
        <v>1289.27</v>
      </c>
      <c r="J38" s="13"/>
      <c r="K38" s="21">
        <f t="shared" si="2"/>
        <v>0.75549999999999995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Care'!G34,0)</f>
        <v>20304990</v>
      </c>
      <c r="E39" s="9">
        <f>ROUND(+'Acute Care'!F34,0)</f>
        <v>51098</v>
      </c>
      <c r="F39" s="13">
        <f t="shared" si="0"/>
        <v>397.37</v>
      </c>
      <c r="G39" s="9">
        <f>ROUND(+'Acute Care'!G134,0)</f>
        <v>32478836</v>
      </c>
      <c r="H39" s="9">
        <f>ROUND(+'Acute Care'!F134,0)</f>
        <v>65591</v>
      </c>
      <c r="I39" s="13">
        <f t="shared" si="1"/>
        <v>495.17</v>
      </c>
      <c r="J39" s="13"/>
      <c r="K39" s="21">
        <f t="shared" si="2"/>
        <v>0.24610000000000001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Care'!G35,0)</f>
        <v>2402453</v>
      </c>
      <c r="E40" s="9">
        <f>ROUND(+'Acute Care'!F35,0)</f>
        <v>3478</v>
      </c>
      <c r="F40" s="13">
        <f t="shared" si="0"/>
        <v>690.76</v>
      </c>
      <c r="G40" s="9">
        <f>ROUND(+'Acute Care'!G135,0)</f>
        <v>2343707</v>
      </c>
      <c r="H40" s="9">
        <f>ROUND(+'Acute Care'!F135,0)</f>
        <v>3453</v>
      </c>
      <c r="I40" s="13">
        <f t="shared" si="1"/>
        <v>678.75</v>
      </c>
      <c r="J40" s="13"/>
      <c r="K40" s="21">
        <f t="shared" si="2"/>
        <v>-1.7399999999999999E-2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Care'!G36,0)</f>
        <v>842761</v>
      </c>
      <c r="E41" s="9">
        <f>ROUND(+'Acute Care'!F36,0)</f>
        <v>1525</v>
      </c>
      <c r="F41" s="13">
        <f t="shared" si="0"/>
        <v>552.63</v>
      </c>
      <c r="G41" s="9">
        <f>ROUND(+'Acute Care'!G136,0)</f>
        <v>1050402</v>
      </c>
      <c r="H41" s="9">
        <f>ROUND(+'Acute Care'!F136,0)</f>
        <v>855</v>
      </c>
      <c r="I41" s="13">
        <f t="shared" si="1"/>
        <v>1228.54</v>
      </c>
      <c r="J41" s="13"/>
      <c r="K41" s="21">
        <f t="shared" si="2"/>
        <v>1.2231000000000001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Care'!G37,0)</f>
        <v>5036079</v>
      </c>
      <c r="E42" s="9">
        <f>ROUND(+'Acute Care'!F37,0)</f>
        <v>13268</v>
      </c>
      <c r="F42" s="13">
        <f t="shared" si="0"/>
        <v>379.57</v>
      </c>
      <c r="G42" s="9">
        <f>ROUND(+'Acute Care'!G137,0)</f>
        <v>3569281</v>
      </c>
      <c r="H42" s="9">
        <f>ROUND(+'Acute Care'!F137,0)</f>
        <v>8221</v>
      </c>
      <c r="I42" s="13">
        <f t="shared" si="1"/>
        <v>434.17</v>
      </c>
      <c r="J42" s="13"/>
      <c r="K42" s="21">
        <f t="shared" si="2"/>
        <v>0.14380000000000001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Care'!G38,0)</f>
        <v>2056177</v>
      </c>
      <c r="E43" s="9">
        <f>ROUND(+'Acute Care'!F38,0)</f>
        <v>4380</v>
      </c>
      <c r="F43" s="13">
        <f t="shared" si="0"/>
        <v>469.45</v>
      </c>
      <c r="G43" s="9">
        <f>ROUND(+'Acute Care'!G138,0)</f>
        <v>0</v>
      </c>
      <c r="H43" s="9">
        <f>ROUND(+'Acute Care'!F138,0)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Care'!G39,0)</f>
        <v>3067472</v>
      </c>
      <c r="E44" s="9">
        <f>ROUND(+'Acute Care'!F39,0)</f>
        <v>6036</v>
      </c>
      <c r="F44" s="13">
        <f t="shared" si="0"/>
        <v>508.2</v>
      </c>
      <c r="G44" s="9">
        <f>ROUND(+'Acute Care'!G139,0)</f>
        <v>3268425</v>
      </c>
      <c r="H44" s="9">
        <f>ROUND(+'Acute Care'!F139,0)</f>
        <v>4335</v>
      </c>
      <c r="I44" s="13">
        <f t="shared" si="1"/>
        <v>753.96</v>
      </c>
      <c r="J44" s="13"/>
      <c r="K44" s="21">
        <f t="shared" si="2"/>
        <v>0.48359999999999997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Care'!G40,0)</f>
        <v>646635</v>
      </c>
      <c r="E45" s="9">
        <f>ROUND(+'Acute Care'!F40,0)</f>
        <v>1301</v>
      </c>
      <c r="F45" s="13">
        <f t="shared" si="0"/>
        <v>497.03</v>
      </c>
      <c r="G45" s="9">
        <f>ROUND(+'Acute Care'!G140,0)</f>
        <v>703062</v>
      </c>
      <c r="H45" s="9">
        <f>ROUND(+'Acute Care'!F140,0)</f>
        <v>1238</v>
      </c>
      <c r="I45" s="13">
        <f t="shared" si="1"/>
        <v>567.9</v>
      </c>
      <c r="J45" s="13"/>
      <c r="K45" s="21">
        <f t="shared" si="2"/>
        <v>0.1426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Care'!G41,0)</f>
        <v>2195213</v>
      </c>
      <c r="E46" s="9">
        <f>ROUND(+'Acute Care'!F41,0)</f>
        <v>5089</v>
      </c>
      <c r="F46" s="13">
        <f t="shared" si="0"/>
        <v>431.36</v>
      </c>
      <c r="G46" s="9">
        <f>ROUND(+'Acute Care'!G141,0)</f>
        <v>1518292</v>
      </c>
      <c r="H46" s="9">
        <f>ROUND(+'Acute Care'!F141,0)</f>
        <v>2677</v>
      </c>
      <c r="I46" s="13">
        <f t="shared" si="1"/>
        <v>567.16</v>
      </c>
      <c r="J46" s="13"/>
      <c r="K46" s="21">
        <f t="shared" si="2"/>
        <v>0.31480000000000002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Care'!G42,0)</f>
        <v>385626</v>
      </c>
      <c r="E47" s="9">
        <f>ROUND(+'Acute Care'!F42,0)</f>
        <v>379</v>
      </c>
      <c r="F47" s="13">
        <f t="shared" si="0"/>
        <v>1017.48</v>
      </c>
      <c r="G47" s="9">
        <f>ROUND(+'Acute Care'!G142,0)</f>
        <v>539564</v>
      </c>
      <c r="H47" s="9">
        <f>ROUND(+'Acute Care'!F142,0)</f>
        <v>82</v>
      </c>
      <c r="I47" s="13">
        <f t="shared" si="1"/>
        <v>6580.05</v>
      </c>
      <c r="J47" s="13"/>
      <c r="K47" s="21">
        <f t="shared" si="2"/>
        <v>5.4669999999999996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Care'!G43,0)</f>
        <v>1932687</v>
      </c>
      <c r="E48" s="9">
        <f>ROUND(+'Acute Care'!F43,0)</f>
        <v>2542</v>
      </c>
      <c r="F48" s="13">
        <f t="shared" si="0"/>
        <v>760.3</v>
      </c>
      <c r="G48" s="9">
        <f>ROUND(+'Acute Care'!G143,0)</f>
        <v>0</v>
      </c>
      <c r="H48" s="9">
        <f>ROUND(+'Acute Care'!F143,0)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Care'!G44,0)</f>
        <v>6247270</v>
      </c>
      <c r="E49" s="9">
        <f>ROUND(+'Acute Care'!F44,0)</f>
        <v>17411</v>
      </c>
      <c r="F49" s="13">
        <f t="shared" si="0"/>
        <v>358.81</v>
      </c>
      <c r="G49" s="9">
        <f>ROUND(+'Acute Care'!G144,0)</f>
        <v>3023264</v>
      </c>
      <c r="H49" s="9">
        <f>ROUND(+'Acute Care'!F144,0)</f>
        <v>6708</v>
      </c>
      <c r="I49" s="13">
        <f t="shared" si="1"/>
        <v>450.7</v>
      </c>
      <c r="J49" s="13"/>
      <c r="K49" s="21">
        <f t="shared" si="2"/>
        <v>0.25609999999999999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Care'!G45,0)</f>
        <v>36272196</v>
      </c>
      <c r="E50" s="9">
        <f>ROUND(+'Acute Care'!F45,0)</f>
        <v>70029</v>
      </c>
      <c r="F50" s="13">
        <f t="shared" si="0"/>
        <v>517.96</v>
      </c>
      <c r="G50" s="9">
        <f>ROUND(+'Acute Care'!G145,0)</f>
        <v>51113275</v>
      </c>
      <c r="H50" s="9">
        <f>ROUND(+'Acute Care'!F145,0)</f>
        <v>84208</v>
      </c>
      <c r="I50" s="13">
        <f t="shared" si="1"/>
        <v>606.99</v>
      </c>
      <c r="J50" s="13"/>
      <c r="K50" s="21">
        <f t="shared" si="2"/>
        <v>0.1719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Care'!G46,0)</f>
        <v>884273</v>
      </c>
      <c r="E51" s="9">
        <f>ROUND(+'Acute Care'!F46,0)</f>
        <v>6530</v>
      </c>
      <c r="F51" s="13">
        <f t="shared" si="0"/>
        <v>135.41999999999999</v>
      </c>
      <c r="G51" s="9">
        <f>ROUND(+'Acute Care'!G146,0)</f>
        <v>0</v>
      </c>
      <c r="H51" s="9">
        <f>ROUND(+'Acute Care'!F146,0)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Care'!G47,0)</f>
        <v>10284710</v>
      </c>
      <c r="E52" s="9">
        <f>ROUND(+'Acute Care'!F47,0)</f>
        <v>24213</v>
      </c>
      <c r="F52" s="13">
        <f t="shared" si="0"/>
        <v>424.76</v>
      </c>
      <c r="G52" s="9">
        <f>ROUND(+'Acute Care'!G147,0)</f>
        <v>12519619</v>
      </c>
      <c r="H52" s="9">
        <f>ROUND(+'Acute Care'!F147,0)</f>
        <v>23468</v>
      </c>
      <c r="I52" s="13">
        <f t="shared" si="1"/>
        <v>533.48</v>
      </c>
      <c r="J52" s="13"/>
      <c r="K52" s="21">
        <f t="shared" si="2"/>
        <v>0.25600000000000001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Care'!G48,0)</f>
        <v>23142705</v>
      </c>
      <c r="E53" s="9">
        <f>ROUND(+'Acute Care'!F48,0)</f>
        <v>52038</v>
      </c>
      <c r="F53" s="13">
        <f t="shared" si="0"/>
        <v>444.73</v>
      </c>
      <c r="G53" s="9">
        <f>ROUND(+'Acute Care'!G148,0)</f>
        <v>27586234</v>
      </c>
      <c r="H53" s="9">
        <f>ROUND(+'Acute Care'!F148,0)</f>
        <v>48942</v>
      </c>
      <c r="I53" s="13">
        <f t="shared" si="1"/>
        <v>563.65</v>
      </c>
      <c r="J53" s="13"/>
      <c r="K53" s="21">
        <f t="shared" si="2"/>
        <v>0.26740000000000003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Care'!G49,0)</f>
        <v>11566460</v>
      </c>
      <c r="E54" s="9">
        <f>ROUND(+'Acute Care'!F49,0)</f>
        <v>26943</v>
      </c>
      <c r="F54" s="13">
        <f t="shared" si="0"/>
        <v>429.29</v>
      </c>
      <c r="G54" s="9">
        <f>ROUND(+'Acute Care'!G149,0)</f>
        <v>8000231</v>
      </c>
      <c r="H54" s="9">
        <f>ROUND(+'Acute Care'!F149,0)</f>
        <v>26175</v>
      </c>
      <c r="I54" s="13">
        <f t="shared" si="1"/>
        <v>305.64</v>
      </c>
      <c r="J54" s="13"/>
      <c r="K54" s="21">
        <f t="shared" si="2"/>
        <v>-0.28799999999999998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Care'!G50,0)</f>
        <v>3669229</v>
      </c>
      <c r="E55" s="9">
        <f>ROUND(+'Acute Care'!F50,0)</f>
        <v>7704</v>
      </c>
      <c r="F55" s="13">
        <f t="shared" si="0"/>
        <v>476.28</v>
      </c>
      <c r="G55" s="9">
        <f>ROUND(+'Acute Care'!G150,0)</f>
        <v>4150555</v>
      </c>
      <c r="H55" s="9">
        <f>ROUND(+'Acute Care'!F150,0)</f>
        <v>8752</v>
      </c>
      <c r="I55" s="13">
        <f t="shared" si="1"/>
        <v>474.24</v>
      </c>
      <c r="J55" s="13"/>
      <c r="K55" s="21">
        <f t="shared" si="2"/>
        <v>-4.3E-3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Care'!G51,0)</f>
        <v>1142487</v>
      </c>
      <c r="E56" s="9">
        <f>ROUND(+'Acute Care'!F51,0)</f>
        <v>1395</v>
      </c>
      <c r="F56" s="13">
        <f t="shared" si="0"/>
        <v>818.99</v>
      </c>
      <c r="G56" s="9">
        <f>ROUND(+'Acute Care'!G151,0)</f>
        <v>1409431</v>
      </c>
      <c r="H56" s="9">
        <f>ROUND(+'Acute Care'!F151,0)</f>
        <v>1362</v>
      </c>
      <c r="I56" s="13">
        <f t="shared" si="1"/>
        <v>1034.82</v>
      </c>
      <c r="J56" s="13"/>
      <c r="K56" s="21">
        <f t="shared" si="2"/>
        <v>0.26350000000000001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Care'!G52,0)</f>
        <v>6051710</v>
      </c>
      <c r="E57" s="9">
        <f>ROUND(+'Acute Care'!F52,0)</f>
        <v>16970</v>
      </c>
      <c r="F57" s="13">
        <f t="shared" si="0"/>
        <v>356.61</v>
      </c>
      <c r="G57" s="9">
        <f>ROUND(+'Acute Care'!G152,0)</f>
        <v>3919846</v>
      </c>
      <c r="H57" s="9">
        <f>ROUND(+'Acute Care'!F152,0)</f>
        <v>7114</v>
      </c>
      <c r="I57" s="13">
        <f t="shared" si="1"/>
        <v>551</v>
      </c>
      <c r="J57" s="13"/>
      <c r="K57" s="21">
        <f t="shared" si="2"/>
        <v>0.54510000000000003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Care'!G53,0)</f>
        <v>8858601</v>
      </c>
      <c r="E58" s="9">
        <f>ROUND(+'Acute Care'!F53,0)</f>
        <v>25053</v>
      </c>
      <c r="F58" s="13">
        <f t="shared" si="0"/>
        <v>353.59</v>
      </c>
      <c r="G58" s="9">
        <f>ROUND(+'Acute Care'!G153,0)</f>
        <v>4547205</v>
      </c>
      <c r="H58" s="9">
        <f>ROUND(+'Acute Care'!F153,0)</f>
        <v>19905</v>
      </c>
      <c r="I58" s="13">
        <f t="shared" si="1"/>
        <v>228.45</v>
      </c>
      <c r="J58" s="13"/>
      <c r="K58" s="21">
        <f t="shared" si="2"/>
        <v>-0.35389999999999999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Care'!G54,0)</f>
        <v>1400243</v>
      </c>
      <c r="E59" s="9">
        <f>ROUND(+'Acute Care'!F54,0)</f>
        <v>3005</v>
      </c>
      <c r="F59" s="13">
        <f t="shared" si="0"/>
        <v>465.97</v>
      </c>
      <c r="G59" s="9">
        <f>ROUND(+'Acute Care'!G154,0)</f>
        <v>1307778</v>
      </c>
      <c r="H59" s="9">
        <f>ROUND(+'Acute Care'!F154,0)</f>
        <v>3165</v>
      </c>
      <c r="I59" s="13">
        <f t="shared" si="1"/>
        <v>413.2</v>
      </c>
      <c r="J59" s="13"/>
      <c r="K59" s="21">
        <f t="shared" si="2"/>
        <v>-0.1132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Care'!G55,0)</f>
        <v>630056</v>
      </c>
      <c r="E60" s="9">
        <f>ROUND(+'Acute Care'!F55,0)</f>
        <v>292</v>
      </c>
      <c r="F60" s="13">
        <f t="shared" si="0"/>
        <v>2157.73</v>
      </c>
      <c r="G60" s="9">
        <f>ROUND(+'Acute Care'!G155,0)</f>
        <v>0</v>
      </c>
      <c r="H60" s="9">
        <f>ROUND(+'Acute Care'!F155,0)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Care'!G56,0)</f>
        <v>27849372</v>
      </c>
      <c r="E61" s="9">
        <f>ROUND(+'Acute Care'!F56,0)</f>
        <v>55948</v>
      </c>
      <c r="F61" s="13">
        <f t="shared" si="0"/>
        <v>497.77</v>
      </c>
      <c r="G61" s="9">
        <f>ROUND(+'Acute Care'!G156,0)</f>
        <v>28359078</v>
      </c>
      <c r="H61" s="9">
        <f>ROUND(+'Acute Care'!F156,0)</f>
        <v>48800</v>
      </c>
      <c r="I61" s="13">
        <f t="shared" si="1"/>
        <v>581.13</v>
      </c>
      <c r="J61" s="13"/>
      <c r="K61" s="21">
        <f t="shared" si="2"/>
        <v>0.16750000000000001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Care'!G57,0)</f>
        <v>16296390</v>
      </c>
      <c r="E62" s="9">
        <f>ROUND(+'Acute Care'!F57,0)</f>
        <v>38618</v>
      </c>
      <c r="F62" s="13">
        <f t="shared" si="0"/>
        <v>421.99</v>
      </c>
      <c r="G62" s="9">
        <f>ROUND(+'Acute Care'!G157,0)</f>
        <v>17133863</v>
      </c>
      <c r="H62" s="9">
        <f>ROUND(+'Acute Care'!F157,0)</f>
        <v>37943</v>
      </c>
      <c r="I62" s="13">
        <f t="shared" si="1"/>
        <v>451.57</v>
      </c>
      <c r="J62" s="13"/>
      <c r="K62" s="21">
        <f t="shared" si="2"/>
        <v>7.0099999999999996E-2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Care'!G58,0)</f>
        <v>1807165</v>
      </c>
      <c r="E63" s="9">
        <f>ROUND(+'Acute Care'!F58,0)</f>
        <v>4055</v>
      </c>
      <c r="F63" s="13">
        <f t="shared" si="0"/>
        <v>445.66</v>
      </c>
      <c r="G63" s="9">
        <f>ROUND(+'Acute Care'!G158,0)</f>
        <v>1848404</v>
      </c>
      <c r="H63" s="9">
        <f>ROUND(+'Acute Care'!F158,0)</f>
        <v>2732</v>
      </c>
      <c r="I63" s="13">
        <f t="shared" si="1"/>
        <v>676.58</v>
      </c>
      <c r="J63" s="13"/>
      <c r="K63" s="21">
        <f t="shared" si="2"/>
        <v>0.51819999999999999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Care'!G59,0)</f>
        <v>2857727</v>
      </c>
      <c r="E64" s="9">
        <f>ROUND(+'Acute Care'!F59,0)</f>
        <v>10471</v>
      </c>
      <c r="F64" s="13">
        <f t="shared" si="0"/>
        <v>272.92</v>
      </c>
      <c r="G64" s="9">
        <f>ROUND(+'Acute Care'!G159,0)</f>
        <v>5918362</v>
      </c>
      <c r="H64" s="9">
        <f>ROUND(+'Acute Care'!F159,0)</f>
        <v>17968</v>
      </c>
      <c r="I64" s="13">
        <f t="shared" si="1"/>
        <v>329.38</v>
      </c>
      <c r="J64" s="13"/>
      <c r="K64" s="21">
        <f t="shared" si="2"/>
        <v>0.2069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Care'!G60,0)</f>
        <v>1202891</v>
      </c>
      <c r="E65" s="9">
        <f>ROUND(+'Acute Care'!F60,0)</f>
        <v>914</v>
      </c>
      <c r="F65" s="13">
        <f t="shared" si="0"/>
        <v>1316.07</v>
      </c>
      <c r="G65" s="9">
        <f>ROUND(+'Acute Care'!G160,0)</f>
        <v>2152792</v>
      </c>
      <c r="H65" s="9">
        <f>ROUND(+'Acute Care'!F160,0)</f>
        <v>1154</v>
      </c>
      <c r="I65" s="13">
        <f t="shared" si="1"/>
        <v>1865.5</v>
      </c>
      <c r="J65" s="13"/>
      <c r="K65" s="21">
        <f t="shared" si="2"/>
        <v>0.41749999999999998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Care'!G61,0)</f>
        <v>4163579</v>
      </c>
      <c r="E66" s="9">
        <f>ROUND(+'Acute Care'!F61,0)</f>
        <v>4160</v>
      </c>
      <c r="F66" s="13">
        <f t="shared" si="0"/>
        <v>1000.86</v>
      </c>
      <c r="G66" s="9">
        <f>ROUND(+'Acute Care'!G161,0)</f>
        <v>4131528</v>
      </c>
      <c r="H66" s="9">
        <f>ROUND(+'Acute Care'!F161,0)</f>
        <v>3765</v>
      </c>
      <c r="I66" s="13">
        <f t="shared" si="1"/>
        <v>1097.3499999999999</v>
      </c>
      <c r="J66" s="13"/>
      <c r="K66" s="21">
        <f t="shared" si="2"/>
        <v>9.64E-2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Care'!G62,0)</f>
        <v>1887930</v>
      </c>
      <c r="E67" s="9">
        <f>ROUND(+'Acute Care'!F62,0)</f>
        <v>3120</v>
      </c>
      <c r="F67" s="13">
        <f t="shared" si="0"/>
        <v>605.11</v>
      </c>
      <c r="G67" s="9">
        <f>ROUND(+'Acute Care'!G162,0)</f>
        <v>2455221</v>
      </c>
      <c r="H67" s="9">
        <f>ROUND(+'Acute Care'!F162,0)</f>
        <v>2008</v>
      </c>
      <c r="I67" s="13">
        <f t="shared" si="1"/>
        <v>1222.72</v>
      </c>
      <c r="J67" s="13"/>
      <c r="K67" s="21">
        <f t="shared" si="2"/>
        <v>1.0206999999999999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Care'!G63,0)</f>
        <v>30168020</v>
      </c>
      <c r="E68" s="9">
        <f>ROUND(+'Acute Care'!F63,0)</f>
        <v>50626</v>
      </c>
      <c r="F68" s="13">
        <f t="shared" si="0"/>
        <v>595.9</v>
      </c>
      <c r="G68" s="9">
        <f>ROUND(+'Acute Care'!G163,0)</f>
        <v>25010104</v>
      </c>
      <c r="H68" s="9">
        <f>ROUND(+'Acute Care'!F163,0)</f>
        <v>56919</v>
      </c>
      <c r="I68" s="13">
        <f t="shared" si="1"/>
        <v>439.4</v>
      </c>
      <c r="J68" s="13"/>
      <c r="K68" s="21">
        <f t="shared" si="2"/>
        <v>-0.2626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Care'!G64,0)</f>
        <v>2825118</v>
      </c>
      <c r="E69" s="9">
        <f>ROUND(+'Acute Care'!F64,0)</f>
        <v>4875</v>
      </c>
      <c r="F69" s="13">
        <f t="shared" si="0"/>
        <v>579.51</v>
      </c>
      <c r="G69" s="9">
        <f>ROUND(+'Acute Care'!G164,0)</f>
        <v>0</v>
      </c>
      <c r="H69" s="9">
        <f>ROUND(+'Acute Care'!F164,0)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Care'!G65,0)</f>
        <v>0</v>
      </c>
      <c r="E70" s="9">
        <f>ROUND(+'Acute Care'!F65,0)</f>
        <v>0</v>
      </c>
      <c r="F70" s="13" t="str">
        <f t="shared" si="0"/>
        <v/>
      </c>
      <c r="G70" s="9">
        <f>ROUND(+'Acute Care'!G165,0)</f>
        <v>0</v>
      </c>
      <c r="H70" s="9">
        <f>ROUND(+'Acute Care'!F165,0)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Care'!G66,0)</f>
        <v>203998</v>
      </c>
      <c r="E71" s="9">
        <f>ROUND(+'Acute Care'!F66,0)</f>
        <v>249</v>
      </c>
      <c r="F71" s="13">
        <f t="shared" si="0"/>
        <v>819.27</v>
      </c>
      <c r="G71" s="9">
        <f>ROUND(+'Acute Care'!G166,0)</f>
        <v>199944</v>
      </c>
      <c r="H71" s="9">
        <f>ROUND(+'Acute Care'!F166,0)</f>
        <v>241</v>
      </c>
      <c r="I71" s="13">
        <f t="shared" si="1"/>
        <v>829.64</v>
      </c>
      <c r="J71" s="13"/>
      <c r="K71" s="21">
        <f t="shared" si="2"/>
        <v>1.2699999999999999E-2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Care'!G67,0)</f>
        <v>15822099</v>
      </c>
      <c r="E72" s="9">
        <f>ROUND(+'Acute Care'!F67,0)</f>
        <v>36778</v>
      </c>
      <c r="F72" s="13">
        <f t="shared" si="0"/>
        <v>430.21</v>
      </c>
      <c r="G72" s="9">
        <f>ROUND(+'Acute Care'!G167,0)</f>
        <v>21744903</v>
      </c>
      <c r="H72" s="9">
        <f>ROUND(+'Acute Care'!F167,0)</f>
        <v>41882</v>
      </c>
      <c r="I72" s="13">
        <f t="shared" si="1"/>
        <v>519.19000000000005</v>
      </c>
      <c r="J72" s="13"/>
      <c r="K72" s="21">
        <f t="shared" si="2"/>
        <v>0.20680000000000001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Care'!G68,0)</f>
        <v>7765903</v>
      </c>
      <c r="E73" s="9">
        <f>ROUND(+'Acute Care'!F68,0)</f>
        <v>21946</v>
      </c>
      <c r="F73" s="13">
        <f t="shared" si="0"/>
        <v>353.86</v>
      </c>
      <c r="G73" s="9">
        <f>ROUND(+'Acute Care'!G168,0)</f>
        <v>16526310</v>
      </c>
      <c r="H73" s="9">
        <f>ROUND(+'Acute Care'!F168,0)</f>
        <v>39350</v>
      </c>
      <c r="I73" s="13">
        <f t="shared" si="1"/>
        <v>419.98</v>
      </c>
      <c r="J73" s="13"/>
      <c r="K73" s="21">
        <f t="shared" si="2"/>
        <v>0.18690000000000001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Care'!G69,0)</f>
        <v>40106319</v>
      </c>
      <c r="E74" s="9">
        <f>ROUND(+'Acute Care'!F69,0)</f>
        <v>95339</v>
      </c>
      <c r="F74" s="13">
        <f t="shared" si="0"/>
        <v>420.67</v>
      </c>
      <c r="G74" s="9">
        <f>ROUND(+'Acute Care'!G169,0)</f>
        <v>45774535</v>
      </c>
      <c r="H74" s="9">
        <f>ROUND(+'Acute Care'!F169,0)</f>
        <v>87194</v>
      </c>
      <c r="I74" s="13">
        <f t="shared" si="1"/>
        <v>524.97</v>
      </c>
      <c r="J74" s="13"/>
      <c r="K74" s="21">
        <f t="shared" si="2"/>
        <v>0.24790000000000001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Care'!G70,0)</f>
        <v>14819713</v>
      </c>
      <c r="E75" s="9">
        <f>ROUND(+'Acute Care'!F70,0)</f>
        <v>26941</v>
      </c>
      <c r="F75" s="13">
        <f t="shared" ref="F75:F107" si="3">IF(D75=0,"",IF(E75=0,"",ROUND(D75/E75,2)))</f>
        <v>550.08000000000004</v>
      </c>
      <c r="G75" s="9">
        <f>ROUND(+'Acute Care'!G170,0)</f>
        <v>11444324</v>
      </c>
      <c r="H75" s="9">
        <f>ROUND(+'Acute Care'!F170,0)</f>
        <v>23123</v>
      </c>
      <c r="I75" s="13">
        <f t="shared" ref="I75:I107" si="4">IF(G75=0,"",IF(H75=0,"",ROUND(G75/H75,2)))</f>
        <v>494.93</v>
      </c>
      <c r="J75" s="13"/>
      <c r="K75" s="21">
        <f t="shared" ref="K75:K107" si="5">IF(D75=0,"",IF(E75=0,"",IF(G75=0,"",IF(H75=0,"",ROUND(I75/F75-1,4)))))</f>
        <v>-0.1003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Care'!G71,0)</f>
        <v>826759</v>
      </c>
      <c r="E76" s="9">
        <f>ROUND(+'Acute Care'!F71,0)</f>
        <v>918</v>
      </c>
      <c r="F76" s="13">
        <f t="shared" si="3"/>
        <v>900.61</v>
      </c>
      <c r="G76" s="9">
        <f>ROUND(+'Acute Care'!G171,0)</f>
        <v>683660</v>
      </c>
      <c r="H76" s="9">
        <f>ROUND(+'Acute Care'!F171,0)</f>
        <v>925</v>
      </c>
      <c r="I76" s="13">
        <f t="shared" si="4"/>
        <v>739.09</v>
      </c>
      <c r="J76" s="13"/>
      <c r="K76" s="21">
        <f t="shared" si="5"/>
        <v>-0.17929999999999999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Care'!G72,0)</f>
        <v>660168</v>
      </c>
      <c r="E77" s="9">
        <f>ROUND(+'Acute Care'!F72,0)</f>
        <v>389</v>
      </c>
      <c r="F77" s="13">
        <f t="shared" si="3"/>
        <v>1697.09</v>
      </c>
      <c r="G77" s="9">
        <f>ROUND(+'Acute Care'!G172,0)</f>
        <v>0</v>
      </c>
      <c r="H77" s="9">
        <f>ROUND(+'Acute Care'!F172,0)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Care'!G73,0)</f>
        <v>7597363</v>
      </c>
      <c r="E78" s="9">
        <f>ROUND(+'Acute Care'!F73,0)</f>
        <v>20732</v>
      </c>
      <c r="F78" s="13">
        <f t="shared" si="3"/>
        <v>366.46</v>
      </c>
      <c r="G78" s="9">
        <f>ROUND(+'Acute Care'!G173,0)</f>
        <v>10905622</v>
      </c>
      <c r="H78" s="9">
        <f>ROUND(+'Acute Care'!F173,0)</f>
        <v>22615</v>
      </c>
      <c r="I78" s="13">
        <f t="shared" si="4"/>
        <v>482.23</v>
      </c>
      <c r="J78" s="13"/>
      <c r="K78" s="21">
        <f t="shared" si="5"/>
        <v>0.31590000000000001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Care'!G74,0)</f>
        <v>3951677</v>
      </c>
      <c r="E79" s="9">
        <f>ROUND(+'Acute Care'!F74,0)</f>
        <v>6366</v>
      </c>
      <c r="F79" s="13">
        <f t="shared" si="3"/>
        <v>620.75</v>
      </c>
      <c r="G79" s="9">
        <f>ROUND(+'Acute Care'!G174,0)</f>
        <v>25531258</v>
      </c>
      <c r="H79" s="9">
        <f>ROUND(+'Acute Care'!F174,0)</f>
        <v>57102</v>
      </c>
      <c r="I79" s="13">
        <f t="shared" si="4"/>
        <v>447.12</v>
      </c>
      <c r="J79" s="13"/>
      <c r="K79" s="21">
        <f t="shared" si="5"/>
        <v>-0.2797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Care'!G75,0)</f>
        <v>22419994</v>
      </c>
      <c r="E80" s="9">
        <f>ROUND(+'Acute Care'!F75,0)</f>
        <v>52964</v>
      </c>
      <c r="F80" s="13">
        <f t="shared" si="3"/>
        <v>423.31</v>
      </c>
      <c r="G80" s="9">
        <f>ROUND(+'Acute Care'!G175,0)</f>
        <v>2244675</v>
      </c>
      <c r="H80" s="9">
        <f>ROUND(+'Acute Care'!F175,0)</f>
        <v>3123</v>
      </c>
      <c r="I80" s="13">
        <f t="shared" si="4"/>
        <v>718.76</v>
      </c>
      <c r="J80" s="13"/>
      <c r="K80" s="21">
        <f t="shared" si="5"/>
        <v>0.69799999999999995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Care'!G76,0)</f>
        <v>1642149</v>
      </c>
      <c r="E81" s="9">
        <f>ROUND(+'Acute Care'!F76,0)</f>
        <v>3668</v>
      </c>
      <c r="F81" s="13">
        <f t="shared" si="3"/>
        <v>447.7</v>
      </c>
      <c r="G81" s="9">
        <f>ROUND(+'Acute Care'!G176,0)</f>
        <v>2005423</v>
      </c>
      <c r="H81" s="9">
        <f>ROUND(+'Acute Care'!F176,0)</f>
        <v>849</v>
      </c>
      <c r="I81" s="13">
        <f t="shared" si="4"/>
        <v>2362.1</v>
      </c>
      <c r="J81" s="13"/>
      <c r="K81" s="21">
        <f t="shared" si="5"/>
        <v>4.2760999999999996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Care'!G77,0)</f>
        <v>1408513</v>
      </c>
      <c r="E82" s="9">
        <f>ROUND(+'Acute Care'!F77,0)</f>
        <v>848</v>
      </c>
      <c r="F82" s="13">
        <f t="shared" si="3"/>
        <v>1660.98</v>
      </c>
      <c r="G82" s="9">
        <f>ROUND(+'Acute Care'!G177,0)</f>
        <v>7185510</v>
      </c>
      <c r="H82" s="9">
        <f>ROUND(+'Acute Care'!F177,0)</f>
        <v>11258</v>
      </c>
      <c r="I82" s="13">
        <f t="shared" si="4"/>
        <v>638.26</v>
      </c>
      <c r="J82" s="13"/>
      <c r="K82" s="21">
        <f t="shared" si="5"/>
        <v>-0.61570000000000003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Care'!G78,0)</f>
        <v>6731906</v>
      </c>
      <c r="E83" s="9">
        <f>ROUND(+'Acute Care'!F78,0)</f>
        <v>11820</v>
      </c>
      <c r="F83" s="13">
        <f t="shared" si="3"/>
        <v>569.54</v>
      </c>
      <c r="G83" s="9">
        <f>ROUND(+'Acute Care'!G178,0)</f>
        <v>10107257</v>
      </c>
      <c r="H83" s="9">
        <f>ROUND(+'Acute Care'!F178,0)</f>
        <v>29332</v>
      </c>
      <c r="I83" s="13">
        <f t="shared" si="4"/>
        <v>344.58</v>
      </c>
      <c r="J83" s="13"/>
      <c r="K83" s="21">
        <f t="shared" si="5"/>
        <v>-0.39500000000000002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Care'!G79,0)</f>
        <v>16621267</v>
      </c>
      <c r="E84" s="9">
        <f>ROUND(+'Acute Care'!F79,0)</f>
        <v>36609</v>
      </c>
      <c r="F84" s="13">
        <f t="shared" si="3"/>
        <v>454.02</v>
      </c>
      <c r="G84" s="9">
        <f>ROUND(+'Acute Care'!G179,0)</f>
        <v>6272878</v>
      </c>
      <c r="H84" s="9">
        <f>ROUND(+'Acute Care'!F179,0)</f>
        <v>14247</v>
      </c>
      <c r="I84" s="13">
        <f t="shared" si="4"/>
        <v>440.29</v>
      </c>
      <c r="J84" s="13"/>
      <c r="K84" s="21">
        <f t="shared" si="5"/>
        <v>-3.0200000000000001E-2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Care'!G80,0)</f>
        <v>140137</v>
      </c>
      <c r="E85" s="9">
        <f>ROUND(+'Acute Care'!F80,0)</f>
        <v>54</v>
      </c>
      <c r="F85" s="13">
        <f t="shared" si="3"/>
        <v>2595.13</v>
      </c>
      <c r="G85" s="9">
        <f>ROUND(+'Acute Care'!G180,0)</f>
        <v>5336803</v>
      </c>
      <c r="H85" s="9">
        <f>ROUND(+'Acute Care'!F180,0)</f>
        <v>11722</v>
      </c>
      <c r="I85" s="13">
        <f t="shared" si="4"/>
        <v>455.28</v>
      </c>
      <c r="J85" s="13"/>
      <c r="K85" s="21">
        <f t="shared" si="5"/>
        <v>-0.8246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Care'!G81,0)</f>
        <v>3334694</v>
      </c>
      <c r="E86" s="9">
        <f>ROUND(+'Acute Care'!F81,0)</f>
        <v>8699</v>
      </c>
      <c r="F86" s="13">
        <f t="shared" si="3"/>
        <v>383.34</v>
      </c>
      <c r="G86" s="9">
        <f>ROUND(+'Acute Care'!G181,0)</f>
        <v>868286</v>
      </c>
      <c r="H86" s="9">
        <f>ROUND(+'Acute Care'!F181,0)</f>
        <v>1064</v>
      </c>
      <c r="I86" s="13">
        <f t="shared" si="4"/>
        <v>816.06</v>
      </c>
      <c r="J86" s="13"/>
      <c r="K86" s="21">
        <f t="shared" si="5"/>
        <v>1.1288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Care'!G82,0)</f>
        <v>6666202</v>
      </c>
      <c r="E87" s="9">
        <f>ROUND(+'Acute Care'!F82,0)</f>
        <v>15825</v>
      </c>
      <c r="F87" s="13">
        <f t="shared" si="3"/>
        <v>421.24</v>
      </c>
      <c r="G87" s="9">
        <f>ROUND(+'Acute Care'!G182,0)</f>
        <v>8865014</v>
      </c>
      <c r="H87" s="9">
        <f>ROUND(+'Acute Care'!F182,0)</f>
        <v>13845</v>
      </c>
      <c r="I87" s="13">
        <f t="shared" si="4"/>
        <v>640.29999999999995</v>
      </c>
      <c r="J87" s="13"/>
      <c r="K87" s="21">
        <f t="shared" si="5"/>
        <v>0.52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Care'!G83,0)</f>
        <v>72781</v>
      </c>
      <c r="E88" s="9">
        <f>ROUND(+'Acute Care'!F83,0)</f>
        <v>62</v>
      </c>
      <c r="F88" s="13">
        <f t="shared" si="3"/>
        <v>1173.8900000000001</v>
      </c>
      <c r="G88" s="9">
        <f>ROUND(+'Acute Care'!G183,0)</f>
        <v>2433934</v>
      </c>
      <c r="H88" s="9">
        <f>ROUND(+'Acute Care'!F183,0)</f>
        <v>2831</v>
      </c>
      <c r="I88" s="13">
        <f t="shared" si="4"/>
        <v>859.74</v>
      </c>
      <c r="J88" s="13"/>
      <c r="K88" s="21">
        <f t="shared" si="5"/>
        <v>-0.2676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Care'!G84,0)</f>
        <v>4003126</v>
      </c>
      <c r="E89" s="9">
        <f>ROUND(+'Acute Care'!F84,0)</f>
        <v>15022</v>
      </c>
      <c r="F89" s="13">
        <f t="shared" si="3"/>
        <v>266.48</v>
      </c>
      <c r="G89" s="9">
        <f>ROUND(+'Acute Care'!G184,0)</f>
        <v>1183467</v>
      </c>
      <c r="H89" s="9">
        <f>ROUND(+'Acute Care'!F184,0)</f>
        <v>2278</v>
      </c>
      <c r="I89" s="13">
        <f t="shared" si="4"/>
        <v>519.52</v>
      </c>
      <c r="J89" s="13"/>
      <c r="K89" s="21">
        <f t="shared" si="5"/>
        <v>0.9496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Care'!G85,0)</f>
        <v>2011893</v>
      </c>
      <c r="E90" s="9">
        <f>ROUND(+'Acute Care'!F85,0)</f>
        <v>4018</v>
      </c>
      <c r="F90" s="13">
        <f t="shared" si="3"/>
        <v>500.72</v>
      </c>
      <c r="G90" s="9">
        <f>ROUND(+'Acute Care'!G185,0)</f>
        <v>232089</v>
      </c>
      <c r="H90" s="9">
        <f>ROUND(+'Acute Care'!F185,0)</f>
        <v>398</v>
      </c>
      <c r="I90" s="13">
        <f t="shared" si="4"/>
        <v>583.14</v>
      </c>
      <c r="J90" s="13"/>
      <c r="K90" s="21">
        <f t="shared" si="5"/>
        <v>0.1646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Care'!G86,0)</f>
        <v>1317023</v>
      </c>
      <c r="E91" s="9">
        <f>ROUND(+'Acute Care'!F86,0)</f>
        <v>2128</v>
      </c>
      <c r="F91" s="13">
        <f t="shared" si="3"/>
        <v>618.9</v>
      </c>
      <c r="G91" s="9">
        <f>ROUND(+'Acute Care'!G186,0)</f>
        <v>2833745</v>
      </c>
      <c r="H91" s="9">
        <f>ROUND(+'Acute Care'!F186,0)</f>
        <v>7003</v>
      </c>
      <c r="I91" s="13">
        <f t="shared" si="4"/>
        <v>404.65</v>
      </c>
      <c r="J91" s="13"/>
      <c r="K91" s="21">
        <f t="shared" si="5"/>
        <v>-0.34620000000000001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Care'!G87,0)</f>
        <v>1328588</v>
      </c>
      <c r="E92" s="9">
        <f>ROUND(+'Acute Care'!F87,0)</f>
        <v>602</v>
      </c>
      <c r="F92" s="13">
        <f t="shared" si="3"/>
        <v>2206.96</v>
      </c>
      <c r="G92" s="9">
        <f>ROUND(+'Acute Care'!G187,0)</f>
        <v>0</v>
      </c>
      <c r="H92" s="9">
        <f>ROUND(+'Acute Care'!F187,0)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Care'!G88,0)</f>
        <v>2222915</v>
      </c>
      <c r="E93" s="9">
        <f>ROUND(+'Acute Care'!F88,0)</f>
        <v>7218</v>
      </c>
      <c r="F93" s="13">
        <f t="shared" si="3"/>
        <v>307.97000000000003</v>
      </c>
      <c r="G93" s="9">
        <f>ROUND(+'Acute Care'!G188,0)</f>
        <v>899836</v>
      </c>
      <c r="H93" s="9">
        <f>ROUND(+'Acute Care'!F188,0)</f>
        <v>2458</v>
      </c>
      <c r="I93" s="13">
        <f t="shared" si="4"/>
        <v>366.08</v>
      </c>
      <c r="J93" s="13"/>
      <c r="K93" s="21">
        <f t="shared" si="5"/>
        <v>0.18870000000000001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Care'!G89,0)</f>
        <v>2273871</v>
      </c>
      <c r="E94" s="9">
        <f>ROUND(+'Acute Care'!F89,0)</f>
        <v>3458</v>
      </c>
      <c r="F94" s="13">
        <f t="shared" si="3"/>
        <v>657.57</v>
      </c>
      <c r="G94" s="9">
        <f>ROUND(+'Acute Care'!G189,0)</f>
        <v>11689852</v>
      </c>
      <c r="H94" s="9">
        <f>ROUND(+'Acute Care'!F189,0)</f>
        <v>26024</v>
      </c>
      <c r="I94" s="13">
        <f t="shared" si="4"/>
        <v>449.2</v>
      </c>
      <c r="J94" s="13"/>
      <c r="K94" s="21">
        <f t="shared" si="5"/>
        <v>-0.31690000000000002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Care'!G90,0)</f>
        <v>1068552</v>
      </c>
      <c r="E95" s="9">
        <f>ROUND(+'Acute Care'!F90,0)</f>
        <v>3053</v>
      </c>
      <c r="F95" s="13">
        <f t="shared" si="3"/>
        <v>350</v>
      </c>
      <c r="G95" s="9">
        <f>ROUND(+'Acute Care'!G190,0)</f>
        <v>4516883</v>
      </c>
      <c r="H95" s="9">
        <f>ROUND(+'Acute Care'!F190,0)</f>
        <v>7716</v>
      </c>
      <c r="I95" s="13">
        <f t="shared" si="4"/>
        <v>585.39</v>
      </c>
      <c r="J95" s="13"/>
      <c r="K95" s="21">
        <f t="shared" si="5"/>
        <v>0.67249999999999999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Care'!G91,0)</f>
        <v>8672278</v>
      </c>
      <c r="E96" s="9">
        <f>ROUND(+'Acute Care'!F91,0)</f>
        <v>22566</v>
      </c>
      <c r="F96" s="13">
        <f t="shared" si="3"/>
        <v>384.31</v>
      </c>
      <c r="G96" s="9">
        <f>ROUND(+'Acute Care'!G191,0)</f>
        <v>0</v>
      </c>
      <c r="H96" s="9">
        <f>ROUND(+'Acute Care'!F191,0)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Care'!G92,0)</f>
        <v>5647105</v>
      </c>
      <c r="E97" s="9">
        <f>ROUND(+'Acute Care'!F92,0)</f>
        <v>9502</v>
      </c>
      <c r="F97" s="13">
        <f t="shared" si="3"/>
        <v>594.30999999999995</v>
      </c>
      <c r="G97" s="9">
        <f>ROUND(+'Acute Care'!G192,0)</f>
        <v>2202213</v>
      </c>
      <c r="H97" s="9">
        <f>ROUND(+'Acute Care'!F192,0)</f>
        <v>1244</v>
      </c>
      <c r="I97" s="13">
        <f t="shared" si="4"/>
        <v>1770.27</v>
      </c>
      <c r="J97" s="13"/>
      <c r="K97" s="21">
        <f t="shared" si="5"/>
        <v>1.9786999999999999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Care'!G93,0)</f>
        <v>0</v>
      </c>
      <c r="E98" s="9">
        <f>ROUND(+'Acute Care'!F93,0)</f>
        <v>0</v>
      </c>
      <c r="F98" s="13" t="str">
        <f t="shared" si="3"/>
        <v/>
      </c>
      <c r="G98" s="9">
        <f>ROUND(+'Acute Care'!G193,0)</f>
        <v>1660840</v>
      </c>
      <c r="H98" s="9">
        <f>ROUND(+'Acute Care'!F193,0)</f>
        <v>1936</v>
      </c>
      <c r="I98" s="13">
        <f t="shared" si="4"/>
        <v>857.87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Care'!G94,0)</f>
        <v>1637092</v>
      </c>
      <c r="E99" s="9">
        <f>ROUND(+'Acute Care'!F94,0)</f>
        <v>1445</v>
      </c>
      <c r="F99" s="13">
        <f t="shared" si="3"/>
        <v>1132.94</v>
      </c>
      <c r="G99" s="9">
        <f>ROUND(+'Acute Care'!G194,0)</f>
        <v>12337604</v>
      </c>
      <c r="H99" s="9">
        <f>ROUND(+'Acute Care'!F194,0)</f>
        <v>18011</v>
      </c>
      <c r="I99" s="13">
        <f t="shared" si="4"/>
        <v>685</v>
      </c>
      <c r="J99" s="13"/>
      <c r="K99" s="21">
        <f t="shared" si="5"/>
        <v>-0.39539999999999997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Care'!G95,0)</f>
        <v>2313176</v>
      </c>
      <c r="E100" s="9">
        <f>ROUND(+'Acute Care'!F95,0)</f>
        <v>4227</v>
      </c>
      <c r="F100" s="13">
        <f t="shared" si="3"/>
        <v>547.24</v>
      </c>
      <c r="G100" s="9">
        <f>ROUND(+'Acute Care'!G195,0)</f>
        <v>12321885</v>
      </c>
      <c r="H100" s="9">
        <f>ROUND(+'Acute Care'!F195,0)</f>
        <v>14858</v>
      </c>
      <c r="I100" s="13">
        <f t="shared" si="4"/>
        <v>829.31</v>
      </c>
      <c r="J100" s="13"/>
      <c r="K100" s="21">
        <f t="shared" si="5"/>
        <v>0.51539999999999997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Care'!G96,0)</f>
        <v>8411118</v>
      </c>
      <c r="E101" s="9">
        <f>ROUND(+'Acute Care'!F96,0)</f>
        <v>22436</v>
      </c>
      <c r="F101" s="13">
        <f t="shared" si="3"/>
        <v>374.89</v>
      </c>
      <c r="G101" s="9">
        <f>ROUND(+'Acute Care'!G196,0)</f>
        <v>8342245</v>
      </c>
      <c r="H101" s="9">
        <f>ROUND(+'Acute Care'!F196,0)</f>
        <v>16758</v>
      </c>
      <c r="I101" s="13">
        <f t="shared" si="4"/>
        <v>497.81</v>
      </c>
      <c r="J101" s="13"/>
      <c r="K101" s="21">
        <f t="shared" si="5"/>
        <v>0.32790000000000002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Care'!G97,0)</f>
        <v>9139303</v>
      </c>
      <c r="E102" s="9">
        <f>ROUND(+'Acute Care'!F97,0)</f>
        <v>16038</v>
      </c>
      <c r="F102" s="13">
        <f t="shared" si="3"/>
        <v>569.85</v>
      </c>
      <c r="G102" s="9">
        <f>ROUND(+'Acute Care'!G197,0)</f>
        <v>3103057</v>
      </c>
      <c r="H102" s="9">
        <f>ROUND(+'Acute Care'!F197,0)</f>
        <v>6701</v>
      </c>
      <c r="I102" s="13">
        <f t="shared" si="4"/>
        <v>463.07</v>
      </c>
      <c r="J102" s="13"/>
      <c r="K102" s="21">
        <f t="shared" si="5"/>
        <v>-0.18740000000000001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Care'!G98,0)</f>
        <v>0</v>
      </c>
      <c r="E103" s="9">
        <f>ROUND(+'Acute Care'!F98,0)</f>
        <v>0</v>
      </c>
      <c r="F103" s="13" t="str">
        <f t="shared" si="3"/>
        <v/>
      </c>
      <c r="G103" s="9">
        <f>ROUND(+'Acute Care'!G198,0)</f>
        <v>30395</v>
      </c>
      <c r="H103" s="9">
        <f>ROUND(+'Acute Care'!F198,0)</f>
        <v>109</v>
      </c>
      <c r="I103" s="13">
        <f t="shared" si="4"/>
        <v>278.85000000000002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Care'!G99,0)</f>
        <v>0</v>
      </c>
      <c r="E104" s="9">
        <f>ROUND(+'Acute Care'!F99,0)</f>
        <v>0</v>
      </c>
      <c r="F104" s="13" t="str">
        <f t="shared" si="3"/>
        <v/>
      </c>
      <c r="G104" s="9">
        <f>ROUND(+'Acute Care'!G199,0)</f>
        <v>0</v>
      </c>
      <c r="H104" s="9">
        <f>ROUND(+'Acute Care'!F199,0)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Care'!G100,0)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Care'!G200,0)</f>
        <v>0</v>
      </c>
      <c r="H105" s="9">
        <f>ROUND(+'Acute Care'!F200,0)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Care'!G101,0)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Care'!G201,0)</f>
        <v>0</v>
      </c>
      <c r="H106" s="9">
        <f>ROUND(+'Acute Care'!F201,0)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Care'!G102,0)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Care'!G202,0)</f>
        <v>0</v>
      </c>
      <c r="H107" s="9">
        <f>ROUND(+'Acute Care'!F202,0)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67</v>
      </c>
      <c r="F3" s="1"/>
      <c r="K3" s="19">
        <v>67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1" t="s">
        <v>13</v>
      </c>
      <c r="E8" s="6"/>
      <c r="F8" s="1" t="s">
        <v>4</v>
      </c>
      <c r="G8" s="1" t="s">
        <v>13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14</v>
      </c>
      <c r="E9" s="1" t="s">
        <v>6</v>
      </c>
      <c r="F9" s="1" t="s">
        <v>6</v>
      </c>
      <c r="G9" s="1" t="s">
        <v>14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Care'!H5,0)</f>
        <v>11406610</v>
      </c>
      <c r="E10" s="9">
        <f>ROUND(+'Acute Care'!F5,0)</f>
        <v>84034</v>
      </c>
      <c r="F10" s="13">
        <f>IF(D10=0,"",IF(E10=0,"",ROUND(D10/E10,2)))</f>
        <v>135.74</v>
      </c>
      <c r="G10" s="9">
        <f>ROUND(+'Acute Care'!H105,0)</f>
        <v>9188510</v>
      </c>
      <c r="H10" s="9">
        <f>ROUND(+'Acute Care'!F105,0)</f>
        <v>73846</v>
      </c>
      <c r="I10" s="13">
        <f>IF(G10=0,"",IF(H10=0,"",ROUND(G10/H10,2)))</f>
        <v>124.43</v>
      </c>
      <c r="J10" s="13"/>
      <c r="K10" s="21">
        <f>IF(D10=0,"",IF(E10=0,"",IF(G10=0,"",IF(H10=0,"",ROUND(I10/F10-1,4)))))</f>
        <v>-8.3299999999999999E-2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Care'!H6,0)</f>
        <v>4432536</v>
      </c>
      <c r="E11" s="9">
        <f>ROUND(+'Acute Care'!F6,0)</f>
        <v>28205</v>
      </c>
      <c r="F11" s="13">
        <f t="shared" ref="F11:F74" si="0">IF(D11=0,"",IF(E11=0,"",ROUND(D11/E11,2)))</f>
        <v>157.15</v>
      </c>
      <c r="G11" s="9">
        <f>ROUND(+'Acute Care'!H106,0)</f>
        <v>1557014</v>
      </c>
      <c r="H11" s="9">
        <f>ROUND(+'Acute Care'!F106,0)</f>
        <v>19317</v>
      </c>
      <c r="I11" s="13">
        <f t="shared" ref="I11:I74" si="1">IF(G11=0,"",IF(H11=0,"",ROUND(G11/H11,2)))</f>
        <v>80.599999999999994</v>
      </c>
      <c r="J11" s="13"/>
      <c r="K11" s="21">
        <f t="shared" ref="K11:K74" si="2">IF(D11=0,"",IF(E11=0,"",IF(G11=0,"",IF(H11=0,"",ROUND(I11/F11-1,4)))))</f>
        <v>-0.48709999999999998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Care'!H7,0)</f>
        <v>243339</v>
      </c>
      <c r="E12" s="9">
        <f>ROUND(+'Acute Care'!F7,0)</f>
        <v>958</v>
      </c>
      <c r="F12" s="13">
        <f t="shared" si="0"/>
        <v>254.01</v>
      </c>
      <c r="G12" s="9">
        <f>ROUND(+'Acute Care'!H107,0)</f>
        <v>265498</v>
      </c>
      <c r="H12" s="9">
        <f>ROUND(+'Acute Care'!F107,0)</f>
        <v>521</v>
      </c>
      <c r="I12" s="13">
        <f t="shared" si="1"/>
        <v>509.59</v>
      </c>
      <c r="J12" s="13"/>
      <c r="K12" s="21">
        <f t="shared" si="2"/>
        <v>1.0062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Care'!H8,0)</f>
        <v>4643029</v>
      </c>
      <c r="E13" s="9">
        <f>ROUND(+'Acute Care'!F8,0)</f>
        <v>60141</v>
      </c>
      <c r="F13" s="13">
        <f t="shared" si="0"/>
        <v>77.2</v>
      </c>
      <c r="G13" s="9">
        <f>ROUND(+'Acute Care'!H108,0)</f>
        <v>6831459</v>
      </c>
      <c r="H13" s="9">
        <f>ROUND(+'Acute Care'!F108,0)</f>
        <v>62010</v>
      </c>
      <c r="I13" s="13">
        <f t="shared" si="1"/>
        <v>110.17</v>
      </c>
      <c r="J13" s="13"/>
      <c r="K13" s="21">
        <f t="shared" si="2"/>
        <v>0.42709999999999998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Care'!H9,0)</f>
        <v>6828446</v>
      </c>
      <c r="E14" s="9">
        <f>ROUND(+'Acute Care'!F9,0)</f>
        <v>51170</v>
      </c>
      <c r="F14" s="13">
        <f t="shared" si="0"/>
        <v>133.44999999999999</v>
      </c>
      <c r="G14" s="9">
        <f>ROUND(+'Acute Care'!H109,0)</f>
        <v>9205698</v>
      </c>
      <c r="H14" s="9">
        <f>ROUND(+'Acute Care'!F109,0)</f>
        <v>51957</v>
      </c>
      <c r="I14" s="13">
        <f t="shared" si="1"/>
        <v>177.18</v>
      </c>
      <c r="J14" s="13"/>
      <c r="K14" s="21">
        <f t="shared" si="2"/>
        <v>0.32769999999999999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Care'!H10,0)</f>
        <v>0</v>
      </c>
      <c r="E15" s="9">
        <f>ROUND(+'Acute Care'!F10,0)</f>
        <v>0</v>
      </c>
      <c r="F15" s="13" t="str">
        <f t="shared" si="0"/>
        <v/>
      </c>
      <c r="G15" s="9">
        <f>ROUND(+'Acute Care'!H110,0)</f>
        <v>0</v>
      </c>
      <c r="H15" s="9">
        <f>ROUND(+'Acute Care'!F110,0)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Care'!H11,0)</f>
        <v>328710</v>
      </c>
      <c r="E16" s="9">
        <f>ROUND(+'Acute Care'!F11,0)</f>
        <v>1567</v>
      </c>
      <c r="F16" s="13">
        <f t="shared" si="0"/>
        <v>209.77</v>
      </c>
      <c r="G16" s="9">
        <f>ROUND(+'Acute Care'!H111,0)</f>
        <v>399514</v>
      </c>
      <c r="H16" s="9">
        <f>ROUND(+'Acute Care'!F111,0)</f>
        <v>1323</v>
      </c>
      <c r="I16" s="13">
        <f t="shared" si="1"/>
        <v>301.98</v>
      </c>
      <c r="J16" s="13"/>
      <c r="K16" s="21">
        <f t="shared" si="2"/>
        <v>0.43959999999999999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Care'!H12,0)</f>
        <v>742123</v>
      </c>
      <c r="E17" s="9">
        <f>ROUND(+'Acute Care'!F12,0)</f>
        <v>4944</v>
      </c>
      <c r="F17" s="13">
        <f t="shared" si="0"/>
        <v>150.11000000000001</v>
      </c>
      <c r="G17" s="9">
        <f>ROUND(+'Acute Care'!H112,0)</f>
        <v>889672</v>
      </c>
      <c r="H17" s="9">
        <f>ROUND(+'Acute Care'!F112,0)</f>
        <v>5041</v>
      </c>
      <c r="I17" s="13">
        <f t="shared" si="1"/>
        <v>176.49</v>
      </c>
      <c r="J17" s="13"/>
      <c r="K17" s="21">
        <f t="shared" si="2"/>
        <v>0.1757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Care'!H13,0)</f>
        <v>258154</v>
      </c>
      <c r="E18" s="9">
        <f>ROUND(+'Acute Care'!F13,0)</f>
        <v>1807</v>
      </c>
      <c r="F18" s="13">
        <f t="shared" si="0"/>
        <v>142.86000000000001</v>
      </c>
      <c r="G18" s="9">
        <f>ROUND(+'Acute Care'!H113,0)</f>
        <v>193444</v>
      </c>
      <c r="H18" s="9">
        <f>ROUND(+'Acute Care'!F113,0)</f>
        <v>604</v>
      </c>
      <c r="I18" s="13">
        <f t="shared" si="1"/>
        <v>320.27</v>
      </c>
      <c r="J18" s="13"/>
      <c r="K18" s="21">
        <f t="shared" si="2"/>
        <v>1.2418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Care'!H14,0)</f>
        <v>2404650</v>
      </c>
      <c r="E19" s="9">
        <f>ROUND(+'Acute Care'!F14,0)</f>
        <v>22282</v>
      </c>
      <c r="F19" s="13">
        <f t="shared" si="0"/>
        <v>107.92</v>
      </c>
      <c r="G19" s="9">
        <f>ROUND(+'Acute Care'!H114,0)</f>
        <v>4187340</v>
      </c>
      <c r="H19" s="9">
        <f>ROUND(+'Acute Care'!F114,0)</f>
        <v>20048</v>
      </c>
      <c r="I19" s="13">
        <f t="shared" si="1"/>
        <v>208.87</v>
      </c>
      <c r="J19" s="13"/>
      <c r="K19" s="21">
        <f t="shared" si="2"/>
        <v>0.93540000000000001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Care'!H15,0)</f>
        <v>8905329</v>
      </c>
      <c r="E20" s="9">
        <f>ROUND(+'Acute Care'!F15,0)</f>
        <v>83535</v>
      </c>
      <c r="F20" s="13">
        <f t="shared" si="0"/>
        <v>106.61</v>
      </c>
      <c r="G20" s="9">
        <f>ROUND(+'Acute Care'!H115,0)</f>
        <v>13000503</v>
      </c>
      <c r="H20" s="9">
        <f>ROUND(+'Acute Care'!F115,0)</f>
        <v>77901</v>
      </c>
      <c r="I20" s="13">
        <f t="shared" si="1"/>
        <v>166.88</v>
      </c>
      <c r="J20" s="13"/>
      <c r="K20" s="21">
        <f t="shared" si="2"/>
        <v>0.56530000000000002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Care'!H16,0)</f>
        <v>4976276</v>
      </c>
      <c r="E21" s="9">
        <f>ROUND(+'Acute Care'!F16,0)</f>
        <v>62836</v>
      </c>
      <c r="F21" s="13">
        <f t="shared" si="0"/>
        <v>79.19</v>
      </c>
      <c r="G21" s="9">
        <f>ROUND(+'Acute Care'!H116,0)</f>
        <v>7253144</v>
      </c>
      <c r="H21" s="9">
        <f>ROUND(+'Acute Care'!F116,0)</f>
        <v>73359</v>
      </c>
      <c r="I21" s="13">
        <f t="shared" si="1"/>
        <v>98.87</v>
      </c>
      <c r="J21" s="13"/>
      <c r="K21" s="21">
        <f t="shared" si="2"/>
        <v>0.2485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Care'!H17,0)</f>
        <v>359798</v>
      </c>
      <c r="E22" s="9">
        <f>ROUND(+'Acute Care'!F17,0)</f>
        <v>3167</v>
      </c>
      <c r="F22" s="13">
        <f t="shared" si="0"/>
        <v>113.61</v>
      </c>
      <c r="G22" s="9">
        <f>ROUND(+'Acute Care'!H117,0)</f>
        <v>650574</v>
      </c>
      <c r="H22" s="9">
        <f>ROUND(+'Acute Care'!F117,0)</f>
        <v>3957</v>
      </c>
      <c r="I22" s="13">
        <f t="shared" si="1"/>
        <v>164.41</v>
      </c>
      <c r="J22" s="13"/>
      <c r="K22" s="21">
        <f t="shared" si="2"/>
        <v>0.4471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Care'!H18,0)</f>
        <v>2337747</v>
      </c>
      <c r="E23" s="9">
        <f>ROUND(+'Acute Care'!F18,0)</f>
        <v>28743</v>
      </c>
      <c r="F23" s="13">
        <f t="shared" si="0"/>
        <v>81.33</v>
      </c>
      <c r="G23" s="9">
        <f>ROUND(+'Acute Care'!H118,0)</f>
        <v>2908906</v>
      </c>
      <c r="H23" s="9">
        <f>ROUND(+'Acute Care'!F118,0)</f>
        <v>29746</v>
      </c>
      <c r="I23" s="13">
        <f t="shared" si="1"/>
        <v>97.79</v>
      </c>
      <c r="J23" s="13"/>
      <c r="K23" s="21">
        <f t="shared" si="2"/>
        <v>0.2024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Care'!H19,0)</f>
        <v>1381749</v>
      </c>
      <c r="E24" s="9">
        <f>ROUND(+'Acute Care'!F19,0)</f>
        <v>11726</v>
      </c>
      <c r="F24" s="13">
        <f t="shared" si="0"/>
        <v>117.84</v>
      </c>
      <c r="G24" s="9">
        <f>ROUND(+'Acute Care'!H119,0)</f>
        <v>1503799</v>
      </c>
      <c r="H24" s="9">
        <f>ROUND(+'Acute Care'!F119,0)</f>
        <v>10593</v>
      </c>
      <c r="I24" s="13">
        <f t="shared" si="1"/>
        <v>141.96</v>
      </c>
      <c r="J24" s="13"/>
      <c r="K24" s="21">
        <f t="shared" si="2"/>
        <v>0.20469999999999999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Care'!H20,0)</f>
        <v>947679</v>
      </c>
      <c r="E25" s="9">
        <f>ROUND(+'Acute Care'!F20,0)</f>
        <v>10997</v>
      </c>
      <c r="F25" s="13">
        <f t="shared" si="0"/>
        <v>86.18</v>
      </c>
      <c r="G25" s="9">
        <f>ROUND(+'Acute Care'!H120,0)</f>
        <v>1142054</v>
      </c>
      <c r="H25" s="9">
        <f>ROUND(+'Acute Care'!F120,0)</f>
        <v>10540</v>
      </c>
      <c r="I25" s="13">
        <f t="shared" si="1"/>
        <v>108.35</v>
      </c>
      <c r="J25" s="13"/>
      <c r="K25" s="21">
        <f t="shared" si="2"/>
        <v>0.25729999999999997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Care'!H21,0)</f>
        <v>340919</v>
      </c>
      <c r="E26" s="9">
        <f>ROUND(+'Acute Care'!F21,0)</f>
        <v>3521</v>
      </c>
      <c r="F26" s="13">
        <f t="shared" si="0"/>
        <v>96.82</v>
      </c>
      <c r="G26" s="9">
        <f>ROUND(+'Acute Care'!H121,0)</f>
        <v>0</v>
      </c>
      <c r="H26" s="9">
        <f>ROUND(+'Acute Care'!F121,0)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Care'!H22,0)</f>
        <v>37636</v>
      </c>
      <c r="E27" s="9">
        <f>ROUND(+'Acute Care'!F22,0)</f>
        <v>406</v>
      </c>
      <c r="F27" s="13">
        <f t="shared" si="0"/>
        <v>92.7</v>
      </c>
      <c r="G27" s="9">
        <f>ROUND(+'Acute Care'!H122,0)</f>
        <v>0</v>
      </c>
      <c r="H27" s="9">
        <f>ROUND(+'Acute Care'!F122,0)</f>
        <v>325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Care'!H23,0)</f>
        <v>274551</v>
      </c>
      <c r="E28" s="9">
        <f>ROUND(+'Acute Care'!F23,0)</f>
        <v>2256</v>
      </c>
      <c r="F28" s="13">
        <f t="shared" si="0"/>
        <v>121.7</v>
      </c>
      <c r="G28" s="9">
        <f>ROUND(+'Acute Care'!H123,0)</f>
        <v>216996</v>
      </c>
      <c r="H28" s="9">
        <f>ROUND(+'Acute Care'!F123,0)</f>
        <v>1864</v>
      </c>
      <c r="I28" s="13">
        <f t="shared" si="1"/>
        <v>116.41</v>
      </c>
      <c r="J28" s="13"/>
      <c r="K28" s="21">
        <f t="shared" si="2"/>
        <v>-4.3499999999999997E-2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Care'!H24,0)</f>
        <v>1458076</v>
      </c>
      <c r="E29" s="9">
        <f>ROUND(+'Acute Care'!F24,0)</f>
        <v>16657</v>
      </c>
      <c r="F29" s="13">
        <f t="shared" si="0"/>
        <v>87.54</v>
      </c>
      <c r="G29" s="9">
        <f>ROUND(+'Acute Care'!H124,0)</f>
        <v>768601</v>
      </c>
      <c r="H29" s="9">
        <f>ROUND(+'Acute Care'!F124,0)</f>
        <v>11156</v>
      </c>
      <c r="I29" s="13">
        <f t="shared" si="1"/>
        <v>68.900000000000006</v>
      </c>
      <c r="J29" s="13"/>
      <c r="K29" s="21">
        <f t="shared" si="2"/>
        <v>-0.21290000000000001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Care'!H25,0)</f>
        <v>189011</v>
      </c>
      <c r="E30" s="9">
        <f>ROUND(+'Acute Care'!F25,0)</f>
        <v>1144</v>
      </c>
      <c r="F30" s="13">
        <f t="shared" si="0"/>
        <v>165.22</v>
      </c>
      <c r="G30" s="9">
        <f>ROUND(+'Acute Care'!H125,0)</f>
        <v>0</v>
      </c>
      <c r="H30" s="9">
        <f>ROUND(+'Acute Care'!F125,0)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Care'!H26,0)</f>
        <v>388261</v>
      </c>
      <c r="E31" s="9">
        <f>ROUND(+'Acute Care'!F26,0)</f>
        <v>1564</v>
      </c>
      <c r="F31" s="13">
        <f t="shared" si="0"/>
        <v>248.25</v>
      </c>
      <c r="G31" s="9">
        <f>ROUND(+'Acute Care'!H126,0)</f>
        <v>500788</v>
      </c>
      <c r="H31" s="9">
        <f>ROUND(+'Acute Care'!F126,0)</f>
        <v>817</v>
      </c>
      <c r="I31" s="13">
        <f t="shared" si="1"/>
        <v>612.96</v>
      </c>
      <c r="J31" s="13"/>
      <c r="K31" s="21">
        <f t="shared" si="2"/>
        <v>1.4691000000000001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Care'!H27,0)</f>
        <v>3107342</v>
      </c>
      <c r="E32" s="9">
        <f>ROUND(+'Acute Care'!F27,0)</f>
        <v>35005</v>
      </c>
      <c r="F32" s="13">
        <f t="shared" si="0"/>
        <v>88.77</v>
      </c>
      <c r="G32" s="9">
        <f>ROUND(+'Acute Care'!H127,0)</f>
        <v>4075108</v>
      </c>
      <c r="H32" s="9">
        <f>ROUND(+'Acute Care'!F127,0)</f>
        <v>31447</v>
      </c>
      <c r="I32" s="13">
        <f t="shared" si="1"/>
        <v>129.59</v>
      </c>
      <c r="J32" s="13"/>
      <c r="K32" s="21">
        <f t="shared" si="2"/>
        <v>0.45979999999999999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Care'!H28,0)</f>
        <v>2728374</v>
      </c>
      <c r="E33" s="9">
        <f>ROUND(+'Acute Care'!F28,0)</f>
        <v>14743</v>
      </c>
      <c r="F33" s="13">
        <f t="shared" si="0"/>
        <v>185.06</v>
      </c>
      <c r="G33" s="9">
        <f>ROUND(+'Acute Care'!H128,0)</f>
        <v>2950581</v>
      </c>
      <c r="H33" s="9">
        <f>ROUND(+'Acute Care'!F128,0)</f>
        <v>10230</v>
      </c>
      <c r="I33" s="13">
        <f t="shared" si="1"/>
        <v>288.42</v>
      </c>
      <c r="J33" s="13"/>
      <c r="K33" s="21">
        <f t="shared" si="2"/>
        <v>0.5585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Care'!H29,0)</f>
        <v>607147</v>
      </c>
      <c r="E34" s="9">
        <f>ROUND(+'Acute Care'!F29,0)</f>
        <v>5370</v>
      </c>
      <c r="F34" s="13">
        <f t="shared" si="0"/>
        <v>113.06</v>
      </c>
      <c r="G34" s="9">
        <f>ROUND(+'Acute Care'!H129,0)</f>
        <v>439418</v>
      </c>
      <c r="H34" s="9">
        <f>ROUND(+'Acute Care'!F129,0)</f>
        <v>3225</v>
      </c>
      <c r="I34" s="13">
        <f t="shared" si="1"/>
        <v>136.25</v>
      </c>
      <c r="J34" s="13"/>
      <c r="K34" s="21">
        <f t="shared" si="2"/>
        <v>0.2051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Care'!H30,0)</f>
        <v>500896</v>
      </c>
      <c r="E35" s="9">
        <f>ROUND(+'Acute Care'!F30,0)</f>
        <v>1842</v>
      </c>
      <c r="F35" s="13">
        <f t="shared" si="0"/>
        <v>271.93</v>
      </c>
      <c r="G35" s="9">
        <f>ROUND(+'Acute Care'!H130,0)</f>
        <v>418461</v>
      </c>
      <c r="H35" s="9">
        <f>ROUND(+'Acute Care'!F130,0)</f>
        <v>1067</v>
      </c>
      <c r="I35" s="13">
        <f t="shared" si="1"/>
        <v>392.18</v>
      </c>
      <c r="J35" s="13"/>
      <c r="K35" s="21">
        <f t="shared" si="2"/>
        <v>0.44219999999999998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Care'!H31,0)</f>
        <v>19762</v>
      </c>
      <c r="E36" s="9">
        <f>ROUND(+'Acute Care'!F31,0)</f>
        <v>115</v>
      </c>
      <c r="F36" s="13">
        <f t="shared" si="0"/>
        <v>171.84</v>
      </c>
      <c r="G36" s="9">
        <f>ROUND(+'Acute Care'!H131,0)</f>
        <v>10455</v>
      </c>
      <c r="H36" s="9">
        <f>ROUND(+'Acute Care'!F131,0)</f>
        <v>22</v>
      </c>
      <c r="I36" s="13">
        <f t="shared" si="1"/>
        <v>475.23</v>
      </c>
      <c r="J36" s="13"/>
      <c r="K36" s="21">
        <f t="shared" si="2"/>
        <v>1.7655000000000001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Care'!H32,0)</f>
        <v>3562863</v>
      </c>
      <c r="E37" s="9">
        <f>ROUND(+'Acute Care'!F32,0)</f>
        <v>39200</v>
      </c>
      <c r="F37" s="13">
        <f t="shared" si="0"/>
        <v>90.89</v>
      </c>
      <c r="G37" s="9">
        <f>ROUND(+'Acute Care'!H132,0)</f>
        <v>2715192</v>
      </c>
      <c r="H37" s="9">
        <f>ROUND(+'Acute Care'!F132,0)</f>
        <v>19311</v>
      </c>
      <c r="I37" s="13">
        <f t="shared" si="1"/>
        <v>140.6</v>
      </c>
      <c r="J37" s="13"/>
      <c r="K37" s="21">
        <f t="shared" si="2"/>
        <v>0.54690000000000005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Care'!H33,0)</f>
        <v>14578</v>
      </c>
      <c r="E38" s="9">
        <f>ROUND(+'Acute Care'!F33,0)</f>
        <v>99</v>
      </c>
      <c r="F38" s="13">
        <f t="shared" si="0"/>
        <v>147.25</v>
      </c>
      <c r="G38" s="9">
        <f>ROUND(+'Acute Care'!H133,0)</f>
        <v>27126</v>
      </c>
      <c r="H38" s="9">
        <f>ROUND(+'Acute Care'!F133,0)</f>
        <v>95</v>
      </c>
      <c r="I38" s="13">
        <f t="shared" si="1"/>
        <v>285.54000000000002</v>
      </c>
      <c r="J38" s="13"/>
      <c r="K38" s="21">
        <f t="shared" si="2"/>
        <v>0.93920000000000003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Care'!H34,0)</f>
        <v>6636171</v>
      </c>
      <c r="E39" s="9">
        <f>ROUND(+'Acute Care'!F34,0)</f>
        <v>51098</v>
      </c>
      <c r="F39" s="13">
        <f t="shared" si="0"/>
        <v>129.87</v>
      </c>
      <c r="G39" s="9">
        <f>ROUND(+'Acute Care'!H134,0)</f>
        <v>10153292</v>
      </c>
      <c r="H39" s="9">
        <f>ROUND(+'Acute Care'!F134,0)</f>
        <v>65591</v>
      </c>
      <c r="I39" s="13">
        <f t="shared" si="1"/>
        <v>154.80000000000001</v>
      </c>
      <c r="J39" s="13"/>
      <c r="K39" s="21">
        <f t="shared" si="2"/>
        <v>0.192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Care'!H35,0)</f>
        <v>566103</v>
      </c>
      <c r="E40" s="9">
        <f>ROUND(+'Acute Care'!F35,0)</f>
        <v>3478</v>
      </c>
      <c r="F40" s="13">
        <f t="shared" si="0"/>
        <v>162.77000000000001</v>
      </c>
      <c r="G40" s="9">
        <f>ROUND(+'Acute Care'!H135,0)</f>
        <v>591075</v>
      </c>
      <c r="H40" s="9">
        <f>ROUND(+'Acute Care'!F135,0)</f>
        <v>3453</v>
      </c>
      <c r="I40" s="13">
        <f t="shared" si="1"/>
        <v>171.18</v>
      </c>
      <c r="J40" s="13"/>
      <c r="K40" s="21">
        <f t="shared" si="2"/>
        <v>5.1700000000000003E-2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Care'!H36,0)</f>
        <v>195295</v>
      </c>
      <c r="E41" s="9">
        <f>ROUND(+'Acute Care'!F36,0)</f>
        <v>1525</v>
      </c>
      <c r="F41" s="13">
        <f t="shared" si="0"/>
        <v>128.06</v>
      </c>
      <c r="G41" s="9">
        <f>ROUND(+'Acute Care'!H136,0)</f>
        <v>276428</v>
      </c>
      <c r="H41" s="9">
        <f>ROUND(+'Acute Care'!F136,0)</f>
        <v>855</v>
      </c>
      <c r="I41" s="13">
        <f t="shared" si="1"/>
        <v>323.31</v>
      </c>
      <c r="J41" s="13"/>
      <c r="K41" s="21">
        <f t="shared" si="2"/>
        <v>1.5246999999999999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Care'!H37,0)</f>
        <v>1276804</v>
      </c>
      <c r="E42" s="9">
        <f>ROUND(+'Acute Care'!F37,0)</f>
        <v>13268</v>
      </c>
      <c r="F42" s="13">
        <f t="shared" si="0"/>
        <v>96.23</v>
      </c>
      <c r="G42" s="9">
        <f>ROUND(+'Acute Care'!H137,0)</f>
        <v>875542</v>
      </c>
      <c r="H42" s="9">
        <f>ROUND(+'Acute Care'!F137,0)</f>
        <v>8221</v>
      </c>
      <c r="I42" s="13">
        <f t="shared" si="1"/>
        <v>106.5</v>
      </c>
      <c r="J42" s="13"/>
      <c r="K42" s="21">
        <f t="shared" si="2"/>
        <v>0.1067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Care'!H38,0)</f>
        <v>550105</v>
      </c>
      <c r="E43" s="9">
        <f>ROUND(+'Acute Care'!F38,0)</f>
        <v>4380</v>
      </c>
      <c r="F43" s="13">
        <f t="shared" si="0"/>
        <v>125.59</v>
      </c>
      <c r="G43" s="9">
        <f>ROUND(+'Acute Care'!H138,0)</f>
        <v>0</v>
      </c>
      <c r="H43" s="9">
        <f>ROUND(+'Acute Care'!F138,0)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Care'!H39,0)</f>
        <v>692214</v>
      </c>
      <c r="E44" s="9">
        <f>ROUND(+'Acute Care'!F39,0)</f>
        <v>6036</v>
      </c>
      <c r="F44" s="13">
        <f t="shared" si="0"/>
        <v>114.68</v>
      </c>
      <c r="G44" s="9">
        <f>ROUND(+'Acute Care'!H139,0)</f>
        <v>767954</v>
      </c>
      <c r="H44" s="9">
        <f>ROUND(+'Acute Care'!F139,0)</f>
        <v>4335</v>
      </c>
      <c r="I44" s="13">
        <f t="shared" si="1"/>
        <v>177.15</v>
      </c>
      <c r="J44" s="13"/>
      <c r="K44" s="21">
        <f t="shared" si="2"/>
        <v>0.54469999999999996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Care'!H40,0)</f>
        <v>142246</v>
      </c>
      <c r="E45" s="9">
        <f>ROUND(+'Acute Care'!F40,0)</f>
        <v>1301</v>
      </c>
      <c r="F45" s="13">
        <f t="shared" si="0"/>
        <v>109.34</v>
      </c>
      <c r="G45" s="9">
        <f>ROUND(+'Acute Care'!H140,0)</f>
        <v>170926</v>
      </c>
      <c r="H45" s="9">
        <f>ROUND(+'Acute Care'!F140,0)</f>
        <v>1238</v>
      </c>
      <c r="I45" s="13">
        <f t="shared" si="1"/>
        <v>138.07</v>
      </c>
      <c r="J45" s="13"/>
      <c r="K45" s="21">
        <f t="shared" si="2"/>
        <v>0.26279999999999998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Care'!H41,0)</f>
        <v>542712</v>
      </c>
      <c r="E46" s="9">
        <f>ROUND(+'Acute Care'!F41,0)</f>
        <v>5089</v>
      </c>
      <c r="F46" s="13">
        <f t="shared" si="0"/>
        <v>106.64</v>
      </c>
      <c r="G46" s="9">
        <f>ROUND(+'Acute Care'!H141,0)</f>
        <v>293153</v>
      </c>
      <c r="H46" s="9">
        <f>ROUND(+'Acute Care'!F141,0)</f>
        <v>2677</v>
      </c>
      <c r="I46" s="13">
        <f t="shared" si="1"/>
        <v>109.51</v>
      </c>
      <c r="J46" s="13"/>
      <c r="K46" s="21">
        <f t="shared" si="2"/>
        <v>2.69E-2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Care'!H42,0)</f>
        <v>65389</v>
      </c>
      <c r="E47" s="9">
        <f>ROUND(+'Acute Care'!F42,0)</f>
        <v>379</v>
      </c>
      <c r="F47" s="13">
        <f t="shared" si="0"/>
        <v>172.53</v>
      </c>
      <c r="G47" s="9">
        <f>ROUND(+'Acute Care'!H142,0)</f>
        <v>105667</v>
      </c>
      <c r="H47" s="9">
        <f>ROUND(+'Acute Care'!F142,0)</f>
        <v>82</v>
      </c>
      <c r="I47" s="13">
        <f t="shared" si="1"/>
        <v>1288.6199999999999</v>
      </c>
      <c r="J47" s="13"/>
      <c r="K47" s="21">
        <f t="shared" si="2"/>
        <v>6.4690000000000003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Care'!H43,0)</f>
        <v>460257</v>
      </c>
      <c r="E48" s="9">
        <f>ROUND(+'Acute Care'!F43,0)</f>
        <v>2542</v>
      </c>
      <c r="F48" s="13">
        <f t="shared" si="0"/>
        <v>181.06</v>
      </c>
      <c r="G48" s="9">
        <f>ROUND(+'Acute Care'!H143,0)</f>
        <v>0</v>
      </c>
      <c r="H48" s="9">
        <f>ROUND(+'Acute Care'!F143,0)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Care'!H44,0)</f>
        <v>1630943</v>
      </c>
      <c r="E49" s="9">
        <f>ROUND(+'Acute Care'!F44,0)</f>
        <v>17411</v>
      </c>
      <c r="F49" s="13">
        <f t="shared" si="0"/>
        <v>93.67</v>
      </c>
      <c r="G49" s="9">
        <f>ROUND(+'Acute Care'!H144,0)</f>
        <v>1036963</v>
      </c>
      <c r="H49" s="9">
        <f>ROUND(+'Acute Care'!F144,0)</f>
        <v>6708</v>
      </c>
      <c r="I49" s="13">
        <f t="shared" si="1"/>
        <v>154.59</v>
      </c>
      <c r="J49" s="13"/>
      <c r="K49" s="21">
        <f t="shared" si="2"/>
        <v>0.65039999999999998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Care'!H45,0)</f>
        <v>8937289</v>
      </c>
      <c r="E50" s="9">
        <f>ROUND(+'Acute Care'!F45,0)</f>
        <v>70029</v>
      </c>
      <c r="F50" s="13">
        <f t="shared" si="0"/>
        <v>127.62</v>
      </c>
      <c r="G50" s="9">
        <f>ROUND(+'Acute Care'!H145,0)</f>
        <v>17051338</v>
      </c>
      <c r="H50" s="9">
        <f>ROUND(+'Acute Care'!F145,0)</f>
        <v>84208</v>
      </c>
      <c r="I50" s="13">
        <f t="shared" si="1"/>
        <v>202.49</v>
      </c>
      <c r="J50" s="13"/>
      <c r="K50" s="21">
        <f t="shared" si="2"/>
        <v>0.5867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Care'!H46,0)</f>
        <v>186495</v>
      </c>
      <c r="E51" s="9">
        <f>ROUND(+'Acute Care'!F46,0)</f>
        <v>6530</v>
      </c>
      <c r="F51" s="13">
        <f t="shared" si="0"/>
        <v>28.56</v>
      </c>
      <c r="G51" s="9">
        <f>ROUND(+'Acute Care'!H146,0)</f>
        <v>0</v>
      </c>
      <c r="H51" s="9">
        <f>ROUND(+'Acute Care'!F146,0)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Care'!H47,0)</f>
        <v>2078748</v>
      </c>
      <c r="E52" s="9">
        <f>ROUND(+'Acute Care'!F47,0)</f>
        <v>24213</v>
      </c>
      <c r="F52" s="13">
        <f t="shared" si="0"/>
        <v>85.85</v>
      </c>
      <c r="G52" s="9">
        <f>ROUND(+'Acute Care'!H147,0)</f>
        <v>3380298</v>
      </c>
      <c r="H52" s="9">
        <f>ROUND(+'Acute Care'!F147,0)</f>
        <v>23468</v>
      </c>
      <c r="I52" s="13">
        <f t="shared" si="1"/>
        <v>144.04</v>
      </c>
      <c r="J52" s="13"/>
      <c r="K52" s="21">
        <f t="shared" si="2"/>
        <v>0.67779999999999996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Care'!H48,0)</f>
        <v>5111493</v>
      </c>
      <c r="E53" s="9">
        <f>ROUND(+'Acute Care'!F48,0)</f>
        <v>52038</v>
      </c>
      <c r="F53" s="13">
        <f t="shared" si="0"/>
        <v>98.23</v>
      </c>
      <c r="G53" s="9">
        <f>ROUND(+'Acute Care'!H148,0)</f>
        <v>7240151</v>
      </c>
      <c r="H53" s="9">
        <f>ROUND(+'Acute Care'!F148,0)</f>
        <v>48942</v>
      </c>
      <c r="I53" s="13">
        <f t="shared" si="1"/>
        <v>147.93</v>
      </c>
      <c r="J53" s="13"/>
      <c r="K53" s="21">
        <f t="shared" si="2"/>
        <v>0.50600000000000001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Care'!H49,0)</f>
        <v>2532045</v>
      </c>
      <c r="E54" s="9">
        <f>ROUND(+'Acute Care'!F49,0)</f>
        <v>26943</v>
      </c>
      <c r="F54" s="13">
        <f t="shared" si="0"/>
        <v>93.98</v>
      </c>
      <c r="G54" s="9">
        <f>ROUND(+'Acute Care'!H149,0)</f>
        <v>2187454</v>
      </c>
      <c r="H54" s="9">
        <f>ROUND(+'Acute Care'!F149,0)</f>
        <v>26175</v>
      </c>
      <c r="I54" s="13">
        <f t="shared" si="1"/>
        <v>83.57</v>
      </c>
      <c r="J54" s="13"/>
      <c r="K54" s="21">
        <f t="shared" si="2"/>
        <v>-0.1108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Care'!H50,0)</f>
        <v>819926</v>
      </c>
      <c r="E55" s="9">
        <f>ROUND(+'Acute Care'!F50,0)</f>
        <v>7704</v>
      </c>
      <c r="F55" s="13">
        <f t="shared" si="0"/>
        <v>106.43</v>
      </c>
      <c r="G55" s="9">
        <f>ROUND(+'Acute Care'!H150,0)</f>
        <v>1062813</v>
      </c>
      <c r="H55" s="9">
        <f>ROUND(+'Acute Care'!F150,0)</f>
        <v>8752</v>
      </c>
      <c r="I55" s="13">
        <f t="shared" si="1"/>
        <v>121.44</v>
      </c>
      <c r="J55" s="13"/>
      <c r="K55" s="21">
        <f t="shared" si="2"/>
        <v>0.14099999999999999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Care'!H51,0)</f>
        <v>227506</v>
      </c>
      <c r="E56" s="9">
        <f>ROUND(+'Acute Care'!F51,0)</f>
        <v>1395</v>
      </c>
      <c r="F56" s="13">
        <f t="shared" si="0"/>
        <v>163.09</v>
      </c>
      <c r="G56" s="9">
        <f>ROUND(+'Acute Care'!H151,0)</f>
        <v>393679</v>
      </c>
      <c r="H56" s="9">
        <f>ROUND(+'Acute Care'!F151,0)</f>
        <v>1362</v>
      </c>
      <c r="I56" s="13">
        <f t="shared" si="1"/>
        <v>289.04000000000002</v>
      </c>
      <c r="J56" s="13"/>
      <c r="K56" s="21">
        <f t="shared" si="2"/>
        <v>0.77229999999999999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Care'!H52,0)</f>
        <v>1252818</v>
      </c>
      <c r="E57" s="9">
        <f>ROUND(+'Acute Care'!F52,0)</f>
        <v>16970</v>
      </c>
      <c r="F57" s="13">
        <f t="shared" si="0"/>
        <v>73.83</v>
      </c>
      <c r="G57" s="9">
        <f>ROUND(+'Acute Care'!H152,0)</f>
        <v>639094</v>
      </c>
      <c r="H57" s="9">
        <f>ROUND(+'Acute Care'!F152,0)</f>
        <v>7114</v>
      </c>
      <c r="I57" s="13">
        <f t="shared" si="1"/>
        <v>89.84</v>
      </c>
      <c r="J57" s="13"/>
      <c r="K57" s="21">
        <f t="shared" si="2"/>
        <v>0.21679999999999999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Care'!H53,0)</f>
        <v>2167706</v>
      </c>
      <c r="E58" s="9">
        <f>ROUND(+'Acute Care'!F53,0)</f>
        <v>25053</v>
      </c>
      <c r="F58" s="13">
        <f t="shared" si="0"/>
        <v>86.52</v>
      </c>
      <c r="G58" s="9">
        <f>ROUND(+'Acute Care'!H153,0)</f>
        <v>1523306</v>
      </c>
      <c r="H58" s="9">
        <f>ROUND(+'Acute Care'!F153,0)</f>
        <v>19905</v>
      </c>
      <c r="I58" s="13">
        <f t="shared" si="1"/>
        <v>76.53</v>
      </c>
      <c r="J58" s="13"/>
      <c r="K58" s="21">
        <f t="shared" si="2"/>
        <v>-0.11550000000000001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Care'!H54,0)</f>
        <v>343703</v>
      </c>
      <c r="E59" s="9">
        <f>ROUND(+'Acute Care'!F54,0)</f>
        <v>3005</v>
      </c>
      <c r="F59" s="13">
        <f t="shared" si="0"/>
        <v>114.38</v>
      </c>
      <c r="G59" s="9">
        <f>ROUND(+'Acute Care'!H154,0)</f>
        <v>310317</v>
      </c>
      <c r="H59" s="9">
        <f>ROUND(+'Acute Care'!F154,0)</f>
        <v>3165</v>
      </c>
      <c r="I59" s="13">
        <f t="shared" si="1"/>
        <v>98.05</v>
      </c>
      <c r="J59" s="13"/>
      <c r="K59" s="21">
        <f t="shared" si="2"/>
        <v>-0.14280000000000001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Care'!H55,0)</f>
        <v>123887</v>
      </c>
      <c r="E60" s="9">
        <f>ROUND(+'Acute Care'!F55,0)</f>
        <v>292</v>
      </c>
      <c r="F60" s="13">
        <f t="shared" si="0"/>
        <v>424.27</v>
      </c>
      <c r="G60" s="9">
        <f>ROUND(+'Acute Care'!H155,0)</f>
        <v>0</v>
      </c>
      <c r="H60" s="9">
        <f>ROUND(+'Acute Care'!F155,0)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Care'!H56,0)</f>
        <v>7349535</v>
      </c>
      <c r="E61" s="9">
        <f>ROUND(+'Acute Care'!F56,0)</f>
        <v>55948</v>
      </c>
      <c r="F61" s="13">
        <f t="shared" si="0"/>
        <v>131.36000000000001</v>
      </c>
      <c r="G61" s="9">
        <f>ROUND(+'Acute Care'!H156,0)</f>
        <v>7713822</v>
      </c>
      <c r="H61" s="9">
        <f>ROUND(+'Acute Care'!F156,0)</f>
        <v>48800</v>
      </c>
      <c r="I61" s="13">
        <f t="shared" si="1"/>
        <v>158.07</v>
      </c>
      <c r="J61" s="13"/>
      <c r="K61" s="21">
        <f t="shared" si="2"/>
        <v>0.20330000000000001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Care'!H57,0)</f>
        <v>4325125</v>
      </c>
      <c r="E62" s="9">
        <f>ROUND(+'Acute Care'!F57,0)</f>
        <v>38618</v>
      </c>
      <c r="F62" s="13">
        <f t="shared" si="0"/>
        <v>112</v>
      </c>
      <c r="G62" s="9">
        <f>ROUND(+'Acute Care'!H157,0)</f>
        <v>6288738</v>
      </c>
      <c r="H62" s="9">
        <f>ROUND(+'Acute Care'!F157,0)</f>
        <v>37943</v>
      </c>
      <c r="I62" s="13">
        <f t="shared" si="1"/>
        <v>165.74</v>
      </c>
      <c r="J62" s="13"/>
      <c r="K62" s="21">
        <f t="shared" si="2"/>
        <v>0.4798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Care'!H58,0)</f>
        <v>409027</v>
      </c>
      <c r="E63" s="9">
        <f>ROUND(+'Acute Care'!F58,0)</f>
        <v>4055</v>
      </c>
      <c r="F63" s="13">
        <f t="shared" si="0"/>
        <v>100.87</v>
      </c>
      <c r="G63" s="9">
        <f>ROUND(+'Acute Care'!H158,0)</f>
        <v>529435</v>
      </c>
      <c r="H63" s="9">
        <f>ROUND(+'Acute Care'!F158,0)</f>
        <v>2732</v>
      </c>
      <c r="I63" s="13">
        <f t="shared" si="1"/>
        <v>193.79</v>
      </c>
      <c r="J63" s="13"/>
      <c r="K63" s="21">
        <f t="shared" si="2"/>
        <v>0.92120000000000002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Care'!H59,0)</f>
        <v>462356</v>
      </c>
      <c r="E64" s="9">
        <f>ROUND(+'Acute Care'!F59,0)</f>
        <v>10471</v>
      </c>
      <c r="F64" s="13">
        <f t="shared" si="0"/>
        <v>44.16</v>
      </c>
      <c r="G64" s="9">
        <f>ROUND(+'Acute Care'!H159,0)</f>
        <v>744124</v>
      </c>
      <c r="H64" s="9">
        <f>ROUND(+'Acute Care'!F159,0)</f>
        <v>17968</v>
      </c>
      <c r="I64" s="13">
        <f t="shared" si="1"/>
        <v>41.41</v>
      </c>
      <c r="J64" s="13"/>
      <c r="K64" s="21">
        <f t="shared" si="2"/>
        <v>-6.2300000000000001E-2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Care'!H60,0)</f>
        <v>306878</v>
      </c>
      <c r="E65" s="9">
        <f>ROUND(+'Acute Care'!F60,0)</f>
        <v>914</v>
      </c>
      <c r="F65" s="13">
        <f t="shared" si="0"/>
        <v>335.75</v>
      </c>
      <c r="G65" s="9">
        <f>ROUND(+'Acute Care'!H160,0)</f>
        <v>490871</v>
      </c>
      <c r="H65" s="9">
        <f>ROUND(+'Acute Care'!F160,0)</f>
        <v>1154</v>
      </c>
      <c r="I65" s="13">
        <f t="shared" si="1"/>
        <v>425.36</v>
      </c>
      <c r="J65" s="13"/>
      <c r="K65" s="21">
        <f t="shared" si="2"/>
        <v>0.26690000000000003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Care'!H61,0)</f>
        <v>1226513</v>
      </c>
      <c r="E66" s="9">
        <f>ROUND(+'Acute Care'!F61,0)</f>
        <v>4160</v>
      </c>
      <c r="F66" s="13">
        <f t="shared" si="0"/>
        <v>294.83</v>
      </c>
      <c r="G66" s="9">
        <f>ROUND(+'Acute Care'!H161,0)</f>
        <v>1724152</v>
      </c>
      <c r="H66" s="9">
        <f>ROUND(+'Acute Care'!F161,0)</f>
        <v>3765</v>
      </c>
      <c r="I66" s="13">
        <f t="shared" si="1"/>
        <v>457.94</v>
      </c>
      <c r="J66" s="13"/>
      <c r="K66" s="21">
        <f t="shared" si="2"/>
        <v>0.55320000000000003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Care'!H62,0)</f>
        <v>451563</v>
      </c>
      <c r="E67" s="9">
        <f>ROUND(+'Acute Care'!F62,0)</f>
        <v>3120</v>
      </c>
      <c r="F67" s="13">
        <f t="shared" si="0"/>
        <v>144.72999999999999</v>
      </c>
      <c r="G67" s="9">
        <f>ROUND(+'Acute Care'!H162,0)</f>
        <v>605459</v>
      </c>
      <c r="H67" s="9">
        <f>ROUND(+'Acute Care'!F162,0)</f>
        <v>2008</v>
      </c>
      <c r="I67" s="13">
        <f t="shared" si="1"/>
        <v>301.52</v>
      </c>
      <c r="J67" s="13"/>
      <c r="K67" s="21">
        <f t="shared" si="2"/>
        <v>1.0832999999999999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Care'!H63,0)</f>
        <v>6999170</v>
      </c>
      <c r="E68" s="9">
        <f>ROUND(+'Acute Care'!F63,0)</f>
        <v>50626</v>
      </c>
      <c r="F68" s="13">
        <f t="shared" si="0"/>
        <v>138.25</v>
      </c>
      <c r="G68" s="9">
        <f>ROUND(+'Acute Care'!H163,0)</f>
        <v>8756114</v>
      </c>
      <c r="H68" s="9">
        <f>ROUND(+'Acute Care'!F163,0)</f>
        <v>56919</v>
      </c>
      <c r="I68" s="13">
        <f t="shared" si="1"/>
        <v>153.83000000000001</v>
      </c>
      <c r="J68" s="13"/>
      <c r="K68" s="21">
        <f t="shared" si="2"/>
        <v>0.11269999999999999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Care'!H64,0)</f>
        <v>609912</v>
      </c>
      <c r="E69" s="9">
        <f>ROUND(+'Acute Care'!F64,0)</f>
        <v>4875</v>
      </c>
      <c r="F69" s="13">
        <f t="shared" si="0"/>
        <v>125.11</v>
      </c>
      <c r="G69" s="9">
        <f>ROUND(+'Acute Care'!H164,0)</f>
        <v>0</v>
      </c>
      <c r="H69" s="9">
        <f>ROUND(+'Acute Care'!F164,0)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Care'!H65,0)</f>
        <v>0</v>
      </c>
      <c r="E70" s="9">
        <f>ROUND(+'Acute Care'!F65,0)</f>
        <v>0</v>
      </c>
      <c r="F70" s="13" t="str">
        <f t="shared" si="0"/>
        <v/>
      </c>
      <c r="G70" s="9">
        <f>ROUND(+'Acute Care'!H165,0)</f>
        <v>0</v>
      </c>
      <c r="H70" s="9">
        <f>ROUND(+'Acute Care'!F165,0)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Care'!H66,0)</f>
        <v>46254</v>
      </c>
      <c r="E71" s="9">
        <f>ROUND(+'Acute Care'!F66,0)</f>
        <v>249</v>
      </c>
      <c r="F71" s="13">
        <f t="shared" si="0"/>
        <v>185.76</v>
      </c>
      <c r="G71" s="9">
        <f>ROUND(+'Acute Care'!H166,0)</f>
        <v>45402</v>
      </c>
      <c r="H71" s="9">
        <f>ROUND(+'Acute Care'!F166,0)</f>
        <v>241</v>
      </c>
      <c r="I71" s="13">
        <f t="shared" si="1"/>
        <v>188.39</v>
      </c>
      <c r="J71" s="13"/>
      <c r="K71" s="21">
        <f t="shared" si="2"/>
        <v>1.4200000000000001E-2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Care'!H67,0)</f>
        <v>5977668</v>
      </c>
      <c r="E72" s="9">
        <f>ROUND(+'Acute Care'!F67,0)</f>
        <v>36778</v>
      </c>
      <c r="F72" s="13">
        <f t="shared" si="0"/>
        <v>162.53</v>
      </c>
      <c r="G72" s="9">
        <f>ROUND(+'Acute Care'!H167,0)</f>
        <v>6544791</v>
      </c>
      <c r="H72" s="9">
        <f>ROUND(+'Acute Care'!F167,0)</f>
        <v>41882</v>
      </c>
      <c r="I72" s="13">
        <f t="shared" si="1"/>
        <v>156.27000000000001</v>
      </c>
      <c r="J72" s="13"/>
      <c r="K72" s="21">
        <f t="shared" si="2"/>
        <v>-3.85E-2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Care'!H68,0)</f>
        <v>1673423</v>
      </c>
      <c r="E73" s="9">
        <f>ROUND(+'Acute Care'!F68,0)</f>
        <v>21946</v>
      </c>
      <c r="F73" s="13">
        <f t="shared" si="0"/>
        <v>76.25</v>
      </c>
      <c r="G73" s="9">
        <f>ROUND(+'Acute Care'!H168,0)</f>
        <v>3430619</v>
      </c>
      <c r="H73" s="9">
        <f>ROUND(+'Acute Care'!F168,0)</f>
        <v>39350</v>
      </c>
      <c r="I73" s="13">
        <f t="shared" si="1"/>
        <v>87.18</v>
      </c>
      <c r="J73" s="13"/>
      <c r="K73" s="21">
        <f t="shared" si="2"/>
        <v>0.14330000000000001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Care'!H69,0)</f>
        <v>11203261</v>
      </c>
      <c r="E74" s="9">
        <f>ROUND(+'Acute Care'!F69,0)</f>
        <v>95339</v>
      </c>
      <c r="F74" s="13">
        <f t="shared" si="0"/>
        <v>117.51</v>
      </c>
      <c r="G74" s="9">
        <f>ROUND(+'Acute Care'!H169,0)</f>
        <v>13041717</v>
      </c>
      <c r="H74" s="9">
        <f>ROUND(+'Acute Care'!F169,0)</f>
        <v>87194</v>
      </c>
      <c r="I74" s="13">
        <f t="shared" si="1"/>
        <v>149.57</v>
      </c>
      <c r="J74" s="13"/>
      <c r="K74" s="21">
        <f t="shared" si="2"/>
        <v>0.27279999999999999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Care'!H70,0)</f>
        <v>3270073</v>
      </c>
      <c r="E75" s="9">
        <f>ROUND(+'Acute Care'!F70,0)</f>
        <v>26941</v>
      </c>
      <c r="F75" s="13">
        <f t="shared" ref="F75:F107" si="3">IF(D75=0,"",IF(E75=0,"",ROUND(D75/E75,2)))</f>
        <v>121.38</v>
      </c>
      <c r="G75" s="9">
        <f>ROUND(+'Acute Care'!H170,0)</f>
        <v>3305105</v>
      </c>
      <c r="H75" s="9">
        <f>ROUND(+'Acute Care'!F170,0)</f>
        <v>23123</v>
      </c>
      <c r="I75" s="13">
        <f t="shared" ref="I75:I107" si="4">IF(G75=0,"",IF(H75=0,"",ROUND(G75/H75,2)))</f>
        <v>142.94</v>
      </c>
      <c r="J75" s="13"/>
      <c r="K75" s="21">
        <f t="shared" ref="K75:K107" si="5">IF(D75=0,"",IF(E75=0,"",IF(G75=0,"",IF(H75=0,"",ROUND(I75/F75-1,4)))))</f>
        <v>0.17760000000000001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Care'!H71,0)</f>
        <v>192725</v>
      </c>
      <c r="E76" s="9">
        <f>ROUND(+'Acute Care'!F71,0)</f>
        <v>918</v>
      </c>
      <c r="F76" s="13">
        <f t="shared" si="3"/>
        <v>209.94</v>
      </c>
      <c r="G76" s="9">
        <f>ROUND(+'Acute Care'!H171,0)</f>
        <v>151175</v>
      </c>
      <c r="H76" s="9">
        <f>ROUND(+'Acute Care'!F171,0)</f>
        <v>925</v>
      </c>
      <c r="I76" s="13">
        <f t="shared" si="4"/>
        <v>163.43</v>
      </c>
      <c r="J76" s="13"/>
      <c r="K76" s="21">
        <f t="shared" si="5"/>
        <v>-0.2215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Care'!H72,0)</f>
        <v>157351</v>
      </c>
      <c r="E77" s="9">
        <f>ROUND(+'Acute Care'!F72,0)</f>
        <v>389</v>
      </c>
      <c r="F77" s="13">
        <f t="shared" si="3"/>
        <v>404.5</v>
      </c>
      <c r="G77" s="9">
        <f>ROUND(+'Acute Care'!H172,0)</f>
        <v>0</v>
      </c>
      <c r="H77" s="9">
        <f>ROUND(+'Acute Care'!F172,0)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Care'!H73,0)</f>
        <v>1835261</v>
      </c>
      <c r="E78" s="9">
        <f>ROUND(+'Acute Care'!F73,0)</f>
        <v>20732</v>
      </c>
      <c r="F78" s="13">
        <f t="shared" si="3"/>
        <v>88.52</v>
      </c>
      <c r="G78" s="9">
        <f>ROUND(+'Acute Care'!H173,0)</f>
        <v>3055650</v>
      </c>
      <c r="H78" s="9">
        <f>ROUND(+'Acute Care'!F173,0)</f>
        <v>22615</v>
      </c>
      <c r="I78" s="13">
        <f t="shared" si="4"/>
        <v>135.12</v>
      </c>
      <c r="J78" s="13"/>
      <c r="K78" s="21">
        <f t="shared" si="5"/>
        <v>0.52639999999999998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Care'!H74,0)</f>
        <v>498320</v>
      </c>
      <c r="E79" s="9">
        <f>ROUND(+'Acute Care'!F74,0)</f>
        <v>6366</v>
      </c>
      <c r="F79" s="13">
        <f t="shared" si="3"/>
        <v>78.28</v>
      </c>
      <c r="G79" s="9">
        <f>ROUND(+'Acute Care'!H174,0)</f>
        <v>8329859</v>
      </c>
      <c r="H79" s="9">
        <f>ROUND(+'Acute Care'!F174,0)</f>
        <v>57102</v>
      </c>
      <c r="I79" s="13">
        <f t="shared" si="4"/>
        <v>145.88</v>
      </c>
      <c r="J79" s="13"/>
      <c r="K79" s="21">
        <f t="shared" si="5"/>
        <v>0.86360000000000003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Care'!H75,0)</f>
        <v>6370142</v>
      </c>
      <c r="E80" s="9">
        <f>ROUND(+'Acute Care'!F75,0)</f>
        <v>52964</v>
      </c>
      <c r="F80" s="13">
        <f t="shared" si="3"/>
        <v>120.27</v>
      </c>
      <c r="G80" s="9">
        <f>ROUND(+'Acute Care'!H175,0)</f>
        <v>467798</v>
      </c>
      <c r="H80" s="9">
        <f>ROUND(+'Acute Care'!F175,0)</f>
        <v>3123</v>
      </c>
      <c r="I80" s="13">
        <f t="shared" si="4"/>
        <v>149.79</v>
      </c>
      <c r="J80" s="13"/>
      <c r="K80" s="21">
        <f t="shared" si="5"/>
        <v>0.24540000000000001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Care'!H76,0)</f>
        <v>399034</v>
      </c>
      <c r="E81" s="9">
        <f>ROUND(+'Acute Care'!F76,0)</f>
        <v>3668</v>
      </c>
      <c r="F81" s="13">
        <f t="shared" si="3"/>
        <v>108.79</v>
      </c>
      <c r="G81" s="9">
        <f>ROUND(+'Acute Care'!H176,0)</f>
        <v>559509</v>
      </c>
      <c r="H81" s="9">
        <f>ROUND(+'Acute Care'!F176,0)</f>
        <v>849</v>
      </c>
      <c r="I81" s="13">
        <f t="shared" si="4"/>
        <v>659.02</v>
      </c>
      <c r="J81" s="13"/>
      <c r="K81" s="21">
        <f t="shared" si="5"/>
        <v>5.0576999999999996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Care'!H77,0)</f>
        <v>300495</v>
      </c>
      <c r="E82" s="9">
        <f>ROUND(+'Acute Care'!F77,0)</f>
        <v>848</v>
      </c>
      <c r="F82" s="13">
        <f t="shared" si="3"/>
        <v>354.36</v>
      </c>
      <c r="G82" s="9">
        <f>ROUND(+'Acute Care'!H177,0)</f>
        <v>2188065</v>
      </c>
      <c r="H82" s="9">
        <f>ROUND(+'Acute Care'!F177,0)</f>
        <v>11258</v>
      </c>
      <c r="I82" s="13">
        <f t="shared" si="4"/>
        <v>194.36</v>
      </c>
      <c r="J82" s="13"/>
      <c r="K82" s="21">
        <f t="shared" si="5"/>
        <v>-0.45150000000000001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Care'!H78,0)</f>
        <v>1942522</v>
      </c>
      <c r="E83" s="9">
        <f>ROUND(+'Acute Care'!F78,0)</f>
        <v>11820</v>
      </c>
      <c r="F83" s="13">
        <f t="shared" si="3"/>
        <v>164.34</v>
      </c>
      <c r="G83" s="9">
        <f>ROUND(+'Acute Care'!H178,0)</f>
        <v>3085417</v>
      </c>
      <c r="H83" s="9">
        <f>ROUND(+'Acute Care'!F178,0)</f>
        <v>29332</v>
      </c>
      <c r="I83" s="13">
        <f t="shared" si="4"/>
        <v>105.19</v>
      </c>
      <c r="J83" s="13"/>
      <c r="K83" s="21">
        <f t="shared" si="5"/>
        <v>-0.3599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Care'!H79,0)</f>
        <v>4076295</v>
      </c>
      <c r="E84" s="9">
        <f>ROUND(+'Acute Care'!F79,0)</f>
        <v>36609</v>
      </c>
      <c r="F84" s="13">
        <f t="shared" si="3"/>
        <v>111.35</v>
      </c>
      <c r="G84" s="9">
        <f>ROUND(+'Acute Care'!H179,0)</f>
        <v>1675620</v>
      </c>
      <c r="H84" s="9">
        <f>ROUND(+'Acute Care'!F179,0)</f>
        <v>14247</v>
      </c>
      <c r="I84" s="13">
        <f t="shared" si="4"/>
        <v>117.61</v>
      </c>
      <c r="J84" s="13"/>
      <c r="K84" s="21">
        <f t="shared" si="5"/>
        <v>5.62E-2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Care'!H80,0)</f>
        <v>77656</v>
      </c>
      <c r="E85" s="9">
        <f>ROUND(+'Acute Care'!F80,0)</f>
        <v>54</v>
      </c>
      <c r="F85" s="13">
        <f t="shared" si="3"/>
        <v>1438.07</v>
      </c>
      <c r="G85" s="9">
        <f>ROUND(+'Acute Care'!H180,0)</f>
        <v>1270839</v>
      </c>
      <c r="H85" s="9">
        <f>ROUND(+'Acute Care'!F180,0)</f>
        <v>11722</v>
      </c>
      <c r="I85" s="13">
        <f t="shared" si="4"/>
        <v>108.41</v>
      </c>
      <c r="J85" s="13"/>
      <c r="K85" s="21">
        <f t="shared" si="5"/>
        <v>-0.92459999999999998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Care'!H81,0)</f>
        <v>831451</v>
      </c>
      <c r="E86" s="9">
        <f>ROUND(+'Acute Care'!F81,0)</f>
        <v>8699</v>
      </c>
      <c r="F86" s="13">
        <f t="shared" si="3"/>
        <v>95.58</v>
      </c>
      <c r="G86" s="9">
        <f>ROUND(+'Acute Care'!H181,0)</f>
        <v>150627</v>
      </c>
      <c r="H86" s="9">
        <f>ROUND(+'Acute Care'!F181,0)</f>
        <v>1064</v>
      </c>
      <c r="I86" s="13">
        <f t="shared" si="4"/>
        <v>141.57</v>
      </c>
      <c r="J86" s="13"/>
      <c r="K86" s="21">
        <f t="shared" si="5"/>
        <v>0.48120000000000002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Care'!H82,0)</f>
        <v>1349688</v>
      </c>
      <c r="E87" s="9">
        <f>ROUND(+'Acute Care'!F82,0)</f>
        <v>15825</v>
      </c>
      <c r="F87" s="13">
        <f t="shared" si="3"/>
        <v>85.29</v>
      </c>
      <c r="G87" s="9">
        <f>ROUND(+'Acute Care'!H182,0)</f>
        <v>2579845</v>
      </c>
      <c r="H87" s="9">
        <f>ROUND(+'Acute Care'!F182,0)</f>
        <v>13845</v>
      </c>
      <c r="I87" s="13">
        <f t="shared" si="4"/>
        <v>186.34</v>
      </c>
      <c r="J87" s="13"/>
      <c r="K87" s="21">
        <f t="shared" si="5"/>
        <v>1.1848000000000001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Care'!H83,0)</f>
        <v>14320</v>
      </c>
      <c r="E88" s="9">
        <f>ROUND(+'Acute Care'!F83,0)</f>
        <v>62</v>
      </c>
      <c r="F88" s="13">
        <f t="shared" si="3"/>
        <v>230.97</v>
      </c>
      <c r="G88" s="9">
        <f>ROUND(+'Acute Care'!H183,0)</f>
        <v>715627</v>
      </c>
      <c r="H88" s="9">
        <f>ROUND(+'Acute Care'!F183,0)</f>
        <v>2831</v>
      </c>
      <c r="I88" s="13">
        <f t="shared" si="4"/>
        <v>252.78</v>
      </c>
      <c r="J88" s="13"/>
      <c r="K88" s="21">
        <f t="shared" si="5"/>
        <v>9.4399999999999998E-2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Care'!H84,0)</f>
        <v>1370874</v>
      </c>
      <c r="E89" s="9">
        <f>ROUND(+'Acute Care'!F84,0)</f>
        <v>15022</v>
      </c>
      <c r="F89" s="13">
        <f t="shared" si="3"/>
        <v>91.26</v>
      </c>
      <c r="G89" s="9">
        <f>ROUND(+'Acute Care'!H184,0)</f>
        <v>415498</v>
      </c>
      <c r="H89" s="9">
        <f>ROUND(+'Acute Care'!F184,0)</f>
        <v>2278</v>
      </c>
      <c r="I89" s="13">
        <f t="shared" si="4"/>
        <v>182.4</v>
      </c>
      <c r="J89" s="13"/>
      <c r="K89" s="21">
        <f t="shared" si="5"/>
        <v>0.99870000000000003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Care'!H85,0)</f>
        <v>520255</v>
      </c>
      <c r="E90" s="9">
        <f>ROUND(+'Acute Care'!F85,0)</f>
        <v>4018</v>
      </c>
      <c r="F90" s="13">
        <f t="shared" si="3"/>
        <v>129.47999999999999</v>
      </c>
      <c r="G90" s="9">
        <f>ROUND(+'Acute Care'!H185,0)</f>
        <v>52008</v>
      </c>
      <c r="H90" s="9">
        <f>ROUND(+'Acute Care'!F185,0)</f>
        <v>398</v>
      </c>
      <c r="I90" s="13">
        <f t="shared" si="4"/>
        <v>130.66999999999999</v>
      </c>
      <c r="J90" s="13"/>
      <c r="K90" s="21">
        <f t="shared" si="5"/>
        <v>9.1999999999999998E-3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Care'!H86,0)</f>
        <v>330322</v>
      </c>
      <c r="E91" s="9">
        <f>ROUND(+'Acute Care'!F86,0)</f>
        <v>2128</v>
      </c>
      <c r="F91" s="13">
        <f t="shared" si="3"/>
        <v>155.22999999999999</v>
      </c>
      <c r="G91" s="9">
        <f>ROUND(+'Acute Care'!H186,0)</f>
        <v>202744</v>
      </c>
      <c r="H91" s="9">
        <f>ROUND(+'Acute Care'!F186,0)</f>
        <v>7003</v>
      </c>
      <c r="I91" s="13">
        <f t="shared" si="4"/>
        <v>28.95</v>
      </c>
      <c r="J91" s="13"/>
      <c r="K91" s="21">
        <f t="shared" si="5"/>
        <v>-0.8135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Care'!H87,0)</f>
        <v>258507</v>
      </c>
      <c r="E92" s="9">
        <f>ROUND(+'Acute Care'!F87,0)</f>
        <v>602</v>
      </c>
      <c r="F92" s="13">
        <f t="shared" si="3"/>
        <v>429.41</v>
      </c>
      <c r="G92" s="9">
        <f>ROUND(+'Acute Care'!H187,0)</f>
        <v>0</v>
      </c>
      <c r="H92" s="9">
        <f>ROUND(+'Acute Care'!F187,0)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Care'!H88,0)</f>
        <v>184064</v>
      </c>
      <c r="E93" s="9">
        <f>ROUND(+'Acute Care'!F88,0)</f>
        <v>7218</v>
      </c>
      <c r="F93" s="13">
        <f t="shared" si="3"/>
        <v>25.5</v>
      </c>
      <c r="G93" s="9">
        <f>ROUND(+'Acute Care'!H188,0)</f>
        <v>223179</v>
      </c>
      <c r="H93" s="9">
        <f>ROUND(+'Acute Care'!F188,0)</f>
        <v>2458</v>
      </c>
      <c r="I93" s="13">
        <f t="shared" si="4"/>
        <v>90.8</v>
      </c>
      <c r="J93" s="13"/>
      <c r="K93" s="21">
        <f t="shared" si="5"/>
        <v>2.5608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Care'!H89,0)</f>
        <v>531861</v>
      </c>
      <c r="E94" s="9">
        <f>ROUND(+'Acute Care'!F89,0)</f>
        <v>3458</v>
      </c>
      <c r="F94" s="13">
        <f t="shared" si="3"/>
        <v>153.81</v>
      </c>
      <c r="G94" s="9">
        <f>ROUND(+'Acute Care'!H189,0)</f>
        <v>3034854</v>
      </c>
      <c r="H94" s="9">
        <f>ROUND(+'Acute Care'!F189,0)</f>
        <v>26024</v>
      </c>
      <c r="I94" s="13">
        <f t="shared" si="4"/>
        <v>116.62</v>
      </c>
      <c r="J94" s="13"/>
      <c r="K94" s="21">
        <f t="shared" si="5"/>
        <v>-0.24179999999999999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Care'!H90,0)</f>
        <v>227842</v>
      </c>
      <c r="E95" s="9">
        <f>ROUND(+'Acute Care'!F90,0)</f>
        <v>3053</v>
      </c>
      <c r="F95" s="13">
        <f t="shared" si="3"/>
        <v>74.63</v>
      </c>
      <c r="G95" s="9">
        <f>ROUND(+'Acute Care'!H190,0)</f>
        <v>1341173</v>
      </c>
      <c r="H95" s="9">
        <f>ROUND(+'Acute Care'!F190,0)</f>
        <v>7716</v>
      </c>
      <c r="I95" s="13">
        <f t="shared" si="4"/>
        <v>173.82</v>
      </c>
      <c r="J95" s="13"/>
      <c r="K95" s="21">
        <f t="shared" si="5"/>
        <v>1.3290999999999999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Care'!H91,0)</f>
        <v>1914357</v>
      </c>
      <c r="E96" s="9">
        <f>ROUND(+'Acute Care'!F91,0)</f>
        <v>22566</v>
      </c>
      <c r="F96" s="13">
        <f t="shared" si="3"/>
        <v>84.83</v>
      </c>
      <c r="G96" s="9">
        <f>ROUND(+'Acute Care'!H191,0)</f>
        <v>0</v>
      </c>
      <c r="H96" s="9">
        <f>ROUND(+'Acute Care'!F191,0)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Care'!H92,0)</f>
        <v>1635104</v>
      </c>
      <c r="E97" s="9">
        <f>ROUND(+'Acute Care'!F92,0)</f>
        <v>9502</v>
      </c>
      <c r="F97" s="13">
        <f t="shared" si="3"/>
        <v>172.08</v>
      </c>
      <c r="G97" s="9">
        <f>ROUND(+'Acute Care'!H192,0)</f>
        <v>654752</v>
      </c>
      <c r="H97" s="9">
        <f>ROUND(+'Acute Care'!F192,0)</f>
        <v>1244</v>
      </c>
      <c r="I97" s="13">
        <f t="shared" si="4"/>
        <v>526.33000000000004</v>
      </c>
      <c r="J97" s="13"/>
      <c r="K97" s="21">
        <f t="shared" si="5"/>
        <v>2.0586000000000002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Care'!H93,0)</f>
        <v>0</v>
      </c>
      <c r="E98" s="9">
        <f>ROUND(+'Acute Care'!F93,0)</f>
        <v>0</v>
      </c>
      <c r="F98" s="13" t="str">
        <f t="shared" si="3"/>
        <v/>
      </c>
      <c r="G98" s="9">
        <f>ROUND(+'Acute Care'!H193,0)</f>
        <v>463385</v>
      </c>
      <c r="H98" s="9">
        <f>ROUND(+'Acute Care'!F193,0)</f>
        <v>1936</v>
      </c>
      <c r="I98" s="13">
        <f t="shared" si="4"/>
        <v>239.35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Care'!H94,0)</f>
        <v>243494</v>
      </c>
      <c r="E99" s="9">
        <f>ROUND(+'Acute Care'!F94,0)</f>
        <v>1445</v>
      </c>
      <c r="F99" s="13">
        <f t="shared" si="3"/>
        <v>168.51</v>
      </c>
      <c r="G99" s="9">
        <f>ROUND(+'Acute Care'!H194,0)</f>
        <v>2786778</v>
      </c>
      <c r="H99" s="9">
        <f>ROUND(+'Acute Care'!F194,0)</f>
        <v>18011</v>
      </c>
      <c r="I99" s="13">
        <f t="shared" si="4"/>
        <v>154.72999999999999</v>
      </c>
      <c r="J99" s="13"/>
      <c r="K99" s="21">
        <f t="shared" si="5"/>
        <v>-8.1799999999999998E-2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Care'!H95,0)</f>
        <v>561920</v>
      </c>
      <c r="E100" s="9">
        <f>ROUND(+'Acute Care'!F95,0)</f>
        <v>4227</v>
      </c>
      <c r="F100" s="13">
        <f t="shared" si="3"/>
        <v>132.94</v>
      </c>
      <c r="G100" s="9">
        <f>ROUND(+'Acute Care'!H195,0)</f>
        <v>3932434</v>
      </c>
      <c r="H100" s="9">
        <f>ROUND(+'Acute Care'!F195,0)</f>
        <v>14858</v>
      </c>
      <c r="I100" s="13">
        <f t="shared" si="4"/>
        <v>264.67</v>
      </c>
      <c r="J100" s="13"/>
      <c r="K100" s="21">
        <f t="shared" si="5"/>
        <v>0.9909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Care'!H96,0)</f>
        <v>1994593</v>
      </c>
      <c r="E101" s="9">
        <f>ROUND(+'Acute Care'!F96,0)</f>
        <v>22436</v>
      </c>
      <c r="F101" s="13">
        <f t="shared" si="3"/>
        <v>88.9</v>
      </c>
      <c r="G101" s="9">
        <f>ROUND(+'Acute Care'!H196,0)</f>
        <v>2081754</v>
      </c>
      <c r="H101" s="9">
        <f>ROUND(+'Acute Care'!F196,0)</f>
        <v>16758</v>
      </c>
      <c r="I101" s="13">
        <f t="shared" si="4"/>
        <v>124.22</v>
      </c>
      <c r="J101" s="13"/>
      <c r="K101" s="21">
        <f t="shared" si="5"/>
        <v>0.39729999999999999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Care'!H97,0)</f>
        <v>2273132</v>
      </c>
      <c r="E102" s="9">
        <f>ROUND(+'Acute Care'!F97,0)</f>
        <v>16038</v>
      </c>
      <c r="F102" s="13">
        <f t="shared" si="3"/>
        <v>141.72999999999999</v>
      </c>
      <c r="G102" s="9">
        <f>ROUND(+'Acute Care'!H197,0)</f>
        <v>784247</v>
      </c>
      <c r="H102" s="9">
        <f>ROUND(+'Acute Care'!F197,0)</f>
        <v>6701</v>
      </c>
      <c r="I102" s="13">
        <f t="shared" si="4"/>
        <v>117.03</v>
      </c>
      <c r="J102" s="13"/>
      <c r="K102" s="21">
        <f t="shared" si="5"/>
        <v>-0.17430000000000001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Care'!H98,0)</f>
        <v>0</v>
      </c>
      <c r="E103" s="9">
        <f>ROUND(+'Acute Care'!F98,0)</f>
        <v>0</v>
      </c>
      <c r="F103" s="13" t="str">
        <f t="shared" si="3"/>
        <v/>
      </c>
      <c r="G103" s="9">
        <f>ROUND(+'Acute Care'!H198,0)</f>
        <v>1294</v>
      </c>
      <c r="H103" s="9">
        <f>ROUND(+'Acute Care'!F198,0)</f>
        <v>109</v>
      </c>
      <c r="I103" s="13">
        <f t="shared" si="4"/>
        <v>11.87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Care'!H99,0)</f>
        <v>0</v>
      </c>
      <c r="E104" s="9">
        <f>ROUND(+'Acute Care'!F99,0)</f>
        <v>0</v>
      </c>
      <c r="F104" s="13" t="str">
        <f t="shared" si="3"/>
        <v/>
      </c>
      <c r="G104" s="9">
        <f>ROUND(+'Acute Care'!H199,0)</f>
        <v>0</v>
      </c>
      <c r="H104" s="9">
        <f>ROUND(+'Acute Care'!F199,0)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Care'!H100,0)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Care'!H200,0)</f>
        <v>0</v>
      </c>
      <c r="H105" s="9">
        <f>ROUND(+'Acute Care'!F200,0)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Care'!H101,0)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Care'!H201,0)</f>
        <v>0</v>
      </c>
      <c r="H106" s="9">
        <f>ROUND(+'Acute Care'!F201,0)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Care'!H102,0)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Care'!H202,0)</f>
        <v>0</v>
      </c>
      <c r="H107" s="9">
        <f>ROUND(+'Acute Care'!F202,0)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5.88671875" bestFit="1" customWidth="1"/>
    <col min="7" max="7" width="9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1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69</v>
      </c>
      <c r="F3" s="1"/>
      <c r="K3" s="19">
        <v>69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1" t="s">
        <v>16</v>
      </c>
      <c r="E8" s="6"/>
      <c r="F8" s="1" t="s">
        <v>4</v>
      </c>
      <c r="G8" s="1" t="s">
        <v>16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17</v>
      </c>
      <c r="E9" s="1" t="s">
        <v>6</v>
      </c>
      <c r="F9" s="1" t="s">
        <v>6</v>
      </c>
      <c r="G9" s="1" t="s">
        <v>17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Care'!I5,0)</f>
        <v>0</v>
      </c>
      <c r="E10" s="9">
        <f>ROUND(+'Acute Care'!F5,0)</f>
        <v>84034</v>
      </c>
      <c r="F10" s="13" t="str">
        <f>IF(D10=0,"",IF(E10=0,"",ROUND(D10/E10,2)))</f>
        <v/>
      </c>
      <c r="G10" s="9">
        <f>ROUND(+'Acute Care'!I105,0)</f>
        <v>19</v>
      </c>
      <c r="H10" s="9">
        <f>ROUND(+'Acute Care'!F105,0)</f>
        <v>73846</v>
      </c>
      <c r="I10" s="13">
        <f>IF(G10=0,"",IF(H10=0,"",ROUND(G10/H10,2)))</f>
        <v>0</v>
      </c>
      <c r="J10" s="13"/>
      <c r="K10" s="21" t="str">
        <f>IF(D10=0,"",IF(E10=0,"",IF(G10=0,"",IF(H10=0,"",ROUND(I10/F10-1,4)))))</f>
        <v/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Care'!I6,0)</f>
        <v>0</v>
      </c>
      <c r="E11" s="9">
        <f>ROUND(+'Acute Care'!F6,0)</f>
        <v>28205</v>
      </c>
      <c r="F11" s="13" t="str">
        <f t="shared" ref="F11:F74" si="0">IF(D11=0,"",IF(E11=0,"",ROUND(D11/E11,2)))</f>
        <v/>
      </c>
      <c r="G11" s="9">
        <f>ROUND(+'Acute Care'!I106,0)</f>
        <v>0</v>
      </c>
      <c r="H11" s="9">
        <f>ROUND(+'Acute Care'!F106,0)</f>
        <v>19317</v>
      </c>
      <c r="I11" s="13" t="str">
        <f t="shared" ref="I11:I74" si="1">IF(G11=0,"",IF(H11=0,"",ROUND(G11/H11,2)))</f>
        <v/>
      </c>
      <c r="J11" s="13"/>
      <c r="K11" s="21" t="str">
        <f t="shared" ref="K11:K74" si="2">IF(D11=0,"",IF(E11=0,"",IF(G11=0,"",IF(H11=0,"",ROUND(I11/F11-1,4)))))</f>
        <v/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Care'!I7,0)</f>
        <v>278998</v>
      </c>
      <c r="E12" s="9">
        <f>ROUND(+'Acute Care'!F7,0)</f>
        <v>958</v>
      </c>
      <c r="F12" s="13">
        <f t="shared" si="0"/>
        <v>291.23</v>
      </c>
      <c r="G12" s="9">
        <f>ROUND(+'Acute Care'!I107,0)</f>
        <v>350817</v>
      </c>
      <c r="H12" s="9">
        <f>ROUND(+'Acute Care'!F107,0)</f>
        <v>521</v>
      </c>
      <c r="I12" s="13">
        <f t="shared" si="1"/>
        <v>673.35</v>
      </c>
      <c r="J12" s="13"/>
      <c r="K12" s="21">
        <f t="shared" si="2"/>
        <v>1.3121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Care'!I8,0)</f>
        <v>1370</v>
      </c>
      <c r="E13" s="9">
        <f>ROUND(+'Acute Care'!F8,0)</f>
        <v>60141</v>
      </c>
      <c r="F13" s="13">
        <f t="shared" si="0"/>
        <v>0.02</v>
      </c>
      <c r="G13" s="9">
        <f>ROUND(+'Acute Care'!I108,0)</f>
        <v>-146</v>
      </c>
      <c r="H13" s="9">
        <f>ROUND(+'Acute Care'!F108,0)</f>
        <v>62010</v>
      </c>
      <c r="I13" s="13">
        <f t="shared" si="1"/>
        <v>0</v>
      </c>
      <c r="J13" s="13"/>
      <c r="K13" s="21">
        <f t="shared" si="2"/>
        <v>-1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Care'!I9,0)</f>
        <v>0</v>
      </c>
      <c r="E14" s="9">
        <f>ROUND(+'Acute Care'!F9,0)</f>
        <v>51170</v>
      </c>
      <c r="F14" s="13" t="str">
        <f t="shared" si="0"/>
        <v/>
      </c>
      <c r="G14" s="9">
        <f>ROUND(+'Acute Care'!I109,0)</f>
        <v>0</v>
      </c>
      <c r="H14" s="9">
        <f>ROUND(+'Acute Care'!F109,0)</f>
        <v>51957</v>
      </c>
      <c r="I14" s="13" t="str">
        <f t="shared" si="1"/>
        <v/>
      </c>
      <c r="J14" s="13"/>
      <c r="K14" s="21" t="str">
        <f t="shared" si="2"/>
        <v/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Care'!I10,0)</f>
        <v>0</v>
      </c>
      <c r="E15" s="9">
        <f>ROUND(+'Acute Care'!F10,0)</f>
        <v>0</v>
      </c>
      <c r="F15" s="13" t="str">
        <f t="shared" si="0"/>
        <v/>
      </c>
      <c r="G15" s="9">
        <f>ROUND(+'Acute Care'!I110,0)</f>
        <v>0</v>
      </c>
      <c r="H15" s="9">
        <f>ROUND(+'Acute Care'!F110,0)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Care'!I11,0)</f>
        <v>0</v>
      </c>
      <c r="E16" s="9">
        <f>ROUND(+'Acute Care'!F11,0)</f>
        <v>1567</v>
      </c>
      <c r="F16" s="13" t="str">
        <f t="shared" si="0"/>
        <v/>
      </c>
      <c r="G16" s="9">
        <f>ROUND(+'Acute Care'!I111,0)</f>
        <v>0</v>
      </c>
      <c r="H16" s="9">
        <f>ROUND(+'Acute Care'!F111,0)</f>
        <v>1323</v>
      </c>
      <c r="I16" s="13" t="str">
        <f t="shared" si="1"/>
        <v/>
      </c>
      <c r="J16" s="13"/>
      <c r="K16" s="21" t="str">
        <f t="shared" si="2"/>
        <v/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Care'!I12,0)</f>
        <v>0</v>
      </c>
      <c r="E17" s="9">
        <f>ROUND(+'Acute Care'!F12,0)</f>
        <v>4944</v>
      </c>
      <c r="F17" s="13" t="str">
        <f t="shared" si="0"/>
        <v/>
      </c>
      <c r="G17" s="9">
        <f>ROUND(+'Acute Care'!I112,0)</f>
        <v>3164</v>
      </c>
      <c r="H17" s="9">
        <f>ROUND(+'Acute Care'!F112,0)</f>
        <v>5041</v>
      </c>
      <c r="I17" s="13">
        <f t="shared" si="1"/>
        <v>0.63</v>
      </c>
      <c r="J17" s="13"/>
      <c r="K17" s="21" t="str">
        <f t="shared" si="2"/>
        <v/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Care'!I13,0)</f>
        <v>50151</v>
      </c>
      <c r="E18" s="9">
        <f>ROUND(+'Acute Care'!F13,0)</f>
        <v>1807</v>
      </c>
      <c r="F18" s="13">
        <f t="shared" si="0"/>
        <v>27.75</v>
      </c>
      <c r="G18" s="9">
        <f>ROUND(+'Acute Care'!I113,0)</f>
        <v>0</v>
      </c>
      <c r="H18" s="9">
        <f>ROUND(+'Acute Care'!F113,0)</f>
        <v>604</v>
      </c>
      <c r="I18" s="13" t="str">
        <f t="shared" si="1"/>
        <v/>
      </c>
      <c r="J18" s="13"/>
      <c r="K18" s="21" t="str">
        <f t="shared" si="2"/>
        <v/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Care'!I14,0)</f>
        <v>0</v>
      </c>
      <c r="E19" s="9">
        <f>ROUND(+'Acute Care'!F14,0)</f>
        <v>22282</v>
      </c>
      <c r="F19" s="13" t="str">
        <f t="shared" si="0"/>
        <v/>
      </c>
      <c r="G19" s="9">
        <f>ROUND(+'Acute Care'!I114,0)</f>
        <v>0</v>
      </c>
      <c r="H19" s="9">
        <f>ROUND(+'Acute Care'!F114,0)</f>
        <v>20048</v>
      </c>
      <c r="I19" s="13" t="str">
        <f t="shared" si="1"/>
        <v/>
      </c>
      <c r="J19" s="13"/>
      <c r="K19" s="21" t="str">
        <f t="shared" si="2"/>
        <v/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Care'!I15,0)</f>
        <v>0</v>
      </c>
      <c r="E20" s="9">
        <f>ROUND(+'Acute Care'!F15,0)</f>
        <v>83535</v>
      </c>
      <c r="F20" s="13" t="str">
        <f t="shared" si="0"/>
        <v/>
      </c>
      <c r="G20" s="9">
        <f>ROUND(+'Acute Care'!I115,0)</f>
        <v>0</v>
      </c>
      <c r="H20" s="9">
        <f>ROUND(+'Acute Care'!F115,0)</f>
        <v>77901</v>
      </c>
      <c r="I20" s="13" t="str">
        <f t="shared" si="1"/>
        <v/>
      </c>
      <c r="J20" s="13"/>
      <c r="K20" s="21" t="str">
        <f t="shared" si="2"/>
        <v/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Care'!I16,0)</f>
        <v>17400</v>
      </c>
      <c r="E21" s="9">
        <f>ROUND(+'Acute Care'!F16,0)</f>
        <v>62836</v>
      </c>
      <c r="F21" s="13">
        <f t="shared" si="0"/>
        <v>0.28000000000000003</v>
      </c>
      <c r="G21" s="9">
        <f>ROUND(+'Acute Care'!I116,0)</f>
        <v>74018</v>
      </c>
      <c r="H21" s="9">
        <f>ROUND(+'Acute Care'!F116,0)</f>
        <v>73359</v>
      </c>
      <c r="I21" s="13">
        <f t="shared" si="1"/>
        <v>1.01</v>
      </c>
      <c r="J21" s="13"/>
      <c r="K21" s="21">
        <f t="shared" si="2"/>
        <v>2.6071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Care'!I17,0)</f>
        <v>14973</v>
      </c>
      <c r="E22" s="9">
        <f>ROUND(+'Acute Care'!F17,0)</f>
        <v>3167</v>
      </c>
      <c r="F22" s="13">
        <f t="shared" si="0"/>
        <v>4.7300000000000004</v>
      </c>
      <c r="G22" s="9">
        <f>ROUND(+'Acute Care'!I117,0)</f>
        <v>3725</v>
      </c>
      <c r="H22" s="9">
        <f>ROUND(+'Acute Care'!F117,0)</f>
        <v>3957</v>
      </c>
      <c r="I22" s="13">
        <f t="shared" si="1"/>
        <v>0.94</v>
      </c>
      <c r="J22" s="13"/>
      <c r="K22" s="21">
        <f t="shared" si="2"/>
        <v>-0.80130000000000001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Care'!I18,0)</f>
        <v>8216</v>
      </c>
      <c r="E23" s="9">
        <f>ROUND(+'Acute Care'!F18,0)</f>
        <v>28743</v>
      </c>
      <c r="F23" s="13">
        <f t="shared" si="0"/>
        <v>0.28999999999999998</v>
      </c>
      <c r="G23" s="9">
        <f>ROUND(+'Acute Care'!I118,0)</f>
        <v>2502175</v>
      </c>
      <c r="H23" s="9">
        <f>ROUND(+'Acute Care'!F118,0)</f>
        <v>29746</v>
      </c>
      <c r="I23" s="13">
        <f t="shared" si="1"/>
        <v>84.12</v>
      </c>
      <c r="J23" s="13"/>
      <c r="K23" s="21">
        <f t="shared" si="2"/>
        <v>289.06900000000002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Care'!I19,0)</f>
        <v>26</v>
      </c>
      <c r="E24" s="9">
        <f>ROUND(+'Acute Care'!F19,0)</f>
        <v>11726</v>
      </c>
      <c r="F24" s="13">
        <f t="shared" si="0"/>
        <v>0</v>
      </c>
      <c r="G24" s="9">
        <f>ROUND(+'Acute Care'!I119,0)</f>
        <v>36</v>
      </c>
      <c r="H24" s="9">
        <f>ROUND(+'Acute Care'!F119,0)</f>
        <v>10593</v>
      </c>
      <c r="I24" s="13">
        <f t="shared" si="1"/>
        <v>0</v>
      </c>
      <c r="J24" s="13"/>
      <c r="K24" s="21" t="e">
        <f t="shared" si="2"/>
        <v>#DIV/0!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Care'!I20,0)</f>
        <v>74190</v>
      </c>
      <c r="E25" s="9">
        <f>ROUND(+'Acute Care'!F20,0)</f>
        <v>10997</v>
      </c>
      <c r="F25" s="13">
        <f t="shared" si="0"/>
        <v>6.75</v>
      </c>
      <c r="G25" s="9">
        <f>ROUND(+'Acute Care'!I120,0)</f>
        <v>1838</v>
      </c>
      <c r="H25" s="9">
        <f>ROUND(+'Acute Care'!F120,0)</f>
        <v>10540</v>
      </c>
      <c r="I25" s="13">
        <f t="shared" si="1"/>
        <v>0.17</v>
      </c>
      <c r="J25" s="13"/>
      <c r="K25" s="21">
        <f t="shared" si="2"/>
        <v>-0.9748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Care'!I21,0)</f>
        <v>12366</v>
      </c>
      <c r="E26" s="9">
        <f>ROUND(+'Acute Care'!F21,0)</f>
        <v>3521</v>
      </c>
      <c r="F26" s="13">
        <f t="shared" si="0"/>
        <v>3.51</v>
      </c>
      <c r="G26" s="9">
        <f>ROUND(+'Acute Care'!I121,0)</f>
        <v>0</v>
      </c>
      <c r="H26" s="9">
        <f>ROUND(+'Acute Care'!F121,0)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Care'!I22,0)</f>
        <v>50064</v>
      </c>
      <c r="E27" s="9">
        <f>ROUND(+'Acute Care'!F22,0)</f>
        <v>406</v>
      </c>
      <c r="F27" s="13">
        <f t="shared" si="0"/>
        <v>123.31</v>
      </c>
      <c r="G27" s="9">
        <f>ROUND(+'Acute Care'!I122,0)</f>
        <v>0</v>
      </c>
      <c r="H27" s="9">
        <f>ROUND(+'Acute Care'!F122,0)</f>
        <v>325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Care'!I23,0)</f>
        <v>39000</v>
      </c>
      <c r="E28" s="9">
        <f>ROUND(+'Acute Care'!F23,0)</f>
        <v>2256</v>
      </c>
      <c r="F28" s="13">
        <f t="shared" si="0"/>
        <v>17.29</v>
      </c>
      <c r="G28" s="9">
        <f>ROUND(+'Acute Care'!I123,0)</f>
        <v>122597</v>
      </c>
      <c r="H28" s="9">
        <f>ROUND(+'Acute Care'!F123,0)</f>
        <v>1864</v>
      </c>
      <c r="I28" s="13">
        <f t="shared" si="1"/>
        <v>65.77</v>
      </c>
      <c r="J28" s="13"/>
      <c r="K28" s="21">
        <f t="shared" si="2"/>
        <v>2.8039000000000001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Care'!I24,0)</f>
        <v>0</v>
      </c>
      <c r="E29" s="9">
        <f>ROUND(+'Acute Care'!F24,0)</f>
        <v>16657</v>
      </c>
      <c r="F29" s="13" t="str">
        <f t="shared" si="0"/>
        <v/>
      </c>
      <c r="G29" s="9">
        <f>ROUND(+'Acute Care'!I124,0)</f>
        <v>0</v>
      </c>
      <c r="H29" s="9">
        <f>ROUND(+'Acute Care'!F124,0)</f>
        <v>11156</v>
      </c>
      <c r="I29" s="13" t="str">
        <f t="shared" si="1"/>
        <v/>
      </c>
      <c r="J29" s="13"/>
      <c r="K29" s="21" t="str">
        <f t="shared" si="2"/>
        <v/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Care'!I25,0)</f>
        <v>354</v>
      </c>
      <c r="E30" s="9">
        <f>ROUND(+'Acute Care'!F25,0)</f>
        <v>1144</v>
      </c>
      <c r="F30" s="13">
        <f t="shared" si="0"/>
        <v>0.31</v>
      </c>
      <c r="G30" s="9">
        <f>ROUND(+'Acute Care'!I125,0)</f>
        <v>0</v>
      </c>
      <c r="H30" s="9">
        <f>ROUND(+'Acute Care'!F125,0)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Care'!I26,0)</f>
        <v>0</v>
      </c>
      <c r="E31" s="9">
        <f>ROUND(+'Acute Care'!F26,0)</f>
        <v>1564</v>
      </c>
      <c r="F31" s="13" t="str">
        <f t="shared" si="0"/>
        <v/>
      </c>
      <c r="G31" s="9">
        <f>ROUND(+'Acute Care'!I126,0)</f>
        <v>0</v>
      </c>
      <c r="H31" s="9">
        <f>ROUND(+'Acute Care'!F126,0)</f>
        <v>817</v>
      </c>
      <c r="I31" s="13" t="str">
        <f t="shared" si="1"/>
        <v/>
      </c>
      <c r="J31" s="13"/>
      <c r="K31" s="21" t="str">
        <f t="shared" si="2"/>
        <v/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Care'!I27,0)</f>
        <v>-930</v>
      </c>
      <c r="E32" s="9">
        <f>ROUND(+'Acute Care'!F27,0)</f>
        <v>35005</v>
      </c>
      <c r="F32" s="13">
        <f t="shared" si="0"/>
        <v>-0.03</v>
      </c>
      <c r="G32" s="9">
        <f>ROUND(+'Acute Care'!I127,0)</f>
        <v>919124</v>
      </c>
      <c r="H32" s="9">
        <f>ROUND(+'Acute Care'!F127,0)</f>
        <v>31447</v>
      </c>
      <c r="I32" s="13">
        <f t="shared" si="1"/>
        <v>29.23</v>
      </c>
      <c r="J32" s="13"/>
      <c r="K32" s="21">
        <f t="shared" si="2"/>
        <v>-975.33330000000001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Care'!I28,0)</f>
        <v>40004</v>
      </c>
      <c r="E33" s="9">
        <f>ROUND(+'Acute Care'!F28,0)</f>
        <v>14743</v>
      </c>
      <c r="F33" s="13">
        <f t="shared" si="0"/>
        <v>2.71</v>
      </c>
      <c r="G33" s="9">
        <f>ROUND(+'Acute Care'!I128,0)</f>
        <v>18650</v>
      </c>
      <c r="H33" s="9">
        <f>ROUND(+'Acute Care'!F128,0)</f>
        <v>10230</v>
      </c>
      <c r="I33" s="13">
        <f t="shared" si="1"/>
        <v>1.82</v>
      </c>
      <c r="J33" s="13"/>
      <c r="K33" s="21">
        <f t="shared" si="2"/>
        <v>-0.32840000000000003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Care'!I29,0)</f>
        <v>195</v>
      </c>
      <c r="E34" s="9">
        <f>ROUND(+'Acute Care'!F29,0)</f>
        <v>5370</v>
      </c>
      <c r="F34" s="13">
        <f t="shared" si="0"/>
        <v>0.04</v>
      </c>
      <c r="G34" s="9">
        <f>ROUND(+'Acute Care'!I129,0)</f>
        <v>0</v>
      </c>
      <c r="H34" s="9">
        <f>ROUND(+'Acute Care'!F129,0)</f>
        <v>3225</v>
      </c>
      <c r="I34" s="13" t="str">
        <f t="shared" si="1"/>
        <v/>
      </c>
      <c r="J34" s="13"/>
      <c r="K34" s="21" t="str">
        <f t="shared" si="2"/>
        <v/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Care'!I30,0)</f>
        <v>0</v>
      </c>
      <c r="E35" s="9">
        <f>ROUND(+'Acute Care'!F30,0)</f>
        <v>1842</v>
      </c>
      <c r="F35" s="13" t="str">
        <f t="shared" si="0"/>
        <v/>
      </c>
      <c r="G35" s="9">
        <f>ROUND(+'Acute Care'!I130,0)</f>
        <v>0</v>
      </c>
      <c r="H35" s="9">
        <f>ROUND(+'Acute Care'!F130,0)</f>
        <v>1067</v>
      </c>
      <c r="I35" s="13" t="str">
        <f t="shared" si="1"/>
        <v/>
      </c>
      <c r="J35" s="13"/>
      <c r="K35" s="21" t="str">
        <f t="shared" si="2"/>
        <v/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Care'!I31,0)</f>
        <v>7549</v>
      </c>
      <c r="E36" s="9">
        <f>ROUND(+'Acute Care'!F31,0)</f>
        <v>115</v>
      </c>
      <c r="F36" s="13">
        <f t="shared" si="0"/>
        <v>65.64</v>
      </c>
      <c r="G36" s="9">
        <f>ROUND(+'Acute Care'!I131,0)</f>
        <v>7988</v>
      </c>
      <c r="H36" s="9">
        <f>ROUND(+'Acute Care'!F131,0)</f>
        <v>22</v>
      </c>
      <c r="I36" s="13">
        <f t="shared" si="1"/>
        <v>363.09</v>
      </c>
      <c r="J36" s="13"/>
      <c r="K36" s="21">
        <f t="shared" si="2"/>
        <v>4.5315000000000003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Care'!I32,0)</f>
        <v>-1</v>
      </c>
      <c r="E37" s="9">
        <f>ROUND(+'Acute Care'!F32,0)</f>
        <v>39200</v>
      </c>
      <c r="F37" s="13">
        <f t="shared" si="0"/>
        <v>0</v>
      </c>
      <c r="G37" s="9">
        <f>ROUND(+'Acute Care'!I132,0)</f>
        <v>0</v>
      </c>
      <c r="H37" s="9">
        <f>ROUND(+'Acute Care'!F132,0)</f>
        <v>19311</v>
      </c>
      <c r="I37" s="13" t="str">
        <f t="shared" si="1"/>
        <v/>
      </c>
      <c r="J37" s="13"/>
      <c r="K37" s="21" t="str">
        <f t="shared" si="2"/>
        <v/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Care'!I33,0)</f>
        <v>23600</v>
      </c>
      <c r="E38" s="9">
        <f>ROUND(+'Acute Care'!F33,0)</f>
        <v>99</v>
      </c>
      <c r="F38" s="13">
        <f t="shared" si="0"/>
        <v>238.38</v>
      </c>
      <c r="G38" s="9">
        <f>ROUND(+'Acute Care'!I133,0)</f>
        <v>4838</v>
      </c>
      <c r="H38" s="9">
        <f>ROUND(+'Acute Care'!F133,0)</f>
        <v>95</v>
      </c>
      <c r="I38" s="13">
        <f t="shared" si="1"/>
        <v>50.93</v>
      </c>
      <c r="J38" s="13"/>
      <c r="K38" s="21">
        <f t="shared" si="2"/>
        <v>-0.7863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Care'!I34,0)</f>
        <v>307125</v>
      </c>
      <c r="E39" s="9">
        <f>ROUND(+'Acute Care'!F34,0)</f>
        <v>51098</v>
      </c>
      <c r="F39" s="13">
        <f t="shared" si="0"/>
        <v>6.01</v>
      </c>
      <c r="G39" s="9">
        <f>ROUND(+'Acute Care'!I134,0)</f>
        <v>16894084</v>
      </c>
      <c r="H39" s="9">
        <f>ROUND(+'Acute Care'!F134,0)</f>
        <v>65591</v>
      </c>
      <c r="I39" s="13">
        <f t="shared" si="1"/>
        <v>257.57</v>
      </c>
      <c r="J39" s="13"/>
      <c r="K39" s="21">
        <f t="shared" si="2"/>
        <v>41.856900000000003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Care'!I35,0)</f>
        <v>47675</v>
      </c>
      <c r="E40" s="9">
        <f>ROUND(+'Acute Care'!F35,0)</f>
        <v>3478</v>
      </c>
      <c r="F40" s="13">
        <f t="shared" si="0"/>
        <v>13.71</v>
      </c>
      <c r="G40" s="9">
        <f>ROUND(+'Acute Care'!I135,0)</f>
        <v>157191</v>
      </c>
      <c r="H40" s="9">
        <f>ROUND(+'Acute Care'!F135,0)</f>
        <v>3453</v>
      </c>
      <c r="I40" s="13">
        <f t="shared" si="1"/>
        <v>45.52</v>
      </c>
      <c r="J40" s="13"/>
      <c r="K40" s="21">
        <f t="shared" si="2"/>
        <v>2.3201999999999998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Care'!I36,0)</f>
        <v>11667</v>
      </c>
      <c r="E41" s="9">
        <f>ROUND(+'Acute Care'!F36,0)</f>
        <v>1525</v>
      </c>
      <c r="F41" s="13">
        <f t="shared" si="0"/>
        <v>7.65</v>
      </c>
      <c r="G41" s="9">
        <f>ROUND(+'Acute Care'!I136,0)</f>
        <v>482780</v>
      </c>
      <c r="H41" s="9">
        <f>ROUND(+'Acute Care'!F136,0)</f>
        <v>855</v>
      </c>
      <c r="I41" s="13">
        <f t="shared" si="1"/>
        <v>564.65</v>
      </c>
      <c r="J41" s="13"/>
      <c r="K41" s="21">
        <f t="shared" si="2"/>
        <v>72.810500000000005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Care'!I37,0)</f>
        <v>0</v>
      </c>
      <c r="E42" s="9">
        <f>ROUND(+'Acute Care'!F37,0)</f>
        <v>13268</v>
      </c>
      <c r="F42" s="13" t="str">
        <f t="shared" si="0"/>
        <v/>
      </c>
      <c r="G42" s="9">
        <f>ROUND(+'Acute Care'!I137,0)</f>
        <v>0</v>
      </c>
      <c r="H42" s="9">
        <f>ROUND(+'Acute Care'!F137,0)</f>
        <v>8221</v>
      </c>
      <c r="I42" s="13" t="str">
        <f t="shared" si="1"/>
        <v/>
      </c>
      <c r="J42" s="13"/>
      <c r="K42" s="21" t="str">
        <f t="shared" si="2"/>
        <v/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Care'!I38,0)</f>
        <v>0</v>
      </c>
      <c r="E43" s="9">
        <f>ROUND(+'Acute Care'!F38,0)</f>
        <v>4380</v>
      </c>
      <c r="F43" s="13" t="str">
        <f t="shared" si="0"/>
        <v/>
      </c>
      <c r="G43" s="9">
        <f>ROUND(+'Acute Care'!I138,0)</f>
        <v>0</v>
      </c>
      <c r="H43" s="9">
        <f>ROUND(+'Acute Care'!F138,0)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Care'!I39,0)</f>
        <v>0</v>
      </c>
      <c r="E44" s="9">
        <f>ROUND(+'Acute Care'!F39,0)</f>
        <v>6036</v>
      </c>
      <c r="F44" s="13" t="str">
        <f t="shared" si="0"/>
        <v/>
      </c>
      <c r="G44" s="9">
        <f>ROUND(+'Acute Care'!I139,0)</f>
        <v>0</v>
      </c>
      <c r="H44" s="9">
        <f>ROUND(+'Acute Care'!F139,0)</f>
        <v>4335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Care'!I40,0)</f>
        <v>0</v>
      </c>
      <c r="E45" s="9">
        <f>ROUND(+'Acute Care'!F40,0)</f>
        <v>1301</v>
      </c>
      <c r="F45" s="13" t="str">
        <f t="shared" si="0"/>
        <v/>
      </c>
      <c r="G45" s="9">
        <f>ROUND(+'Acute Care'!I140,0)</f>
        <v>8591</v>
      </c>
      <c r="H45" s="9">
        <f>ROUND(+'Acute Care'!F140,0)</f>
        <v>1238</v>
      </c>
      <c r="I45" s="13">
        <f t="shared" si="1"/>
        <v>6.94</v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Care'!I41,0)</f>
        <v>783747</v>
      </c>
      <c r="E46" s="9">
        <f>ROUND(+'Acute Care'!F41,0)</f>
        <v>5089</v>
      </c>
      <c r="F46" s="13">
        <f t="shared" si="0"/>
        <v>154.01</v>
      </c>
      <c r="G46" s="9">
        <f>ROUND(+'Acute Care'!I141,0)</f>
        <v>0</v>
      </c>
      <c r="H46" s="9">
        <f>ROUND(+'Acute Care'!F141,0)</f>
        <v>2677</v>
      </c>
      <c r="I46" s="13" t="str">
        <f t="shared" si="1"/>
        <v/>
      </c>
      <c r="J46" s="13"/>
      <c r="K46" s="21" t="str">
        <f t="shared" si="2"/>
        <v/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Care'!I42,0)</f>
        <v>0</v>
      </c>
      <c r="E47" s="9">
        <f>ROUND(+'Acute Care'!F42,0)</f>
        <v>379</v>
      </c>
      <c r="F47" s="13" t="str">
        <f t="shared" si="0"/>
        <v/>
      </c>
      <c r="G47" s="9">
        <f>ROUND(+'Acute Care'!I142,0)</f>
        <v>0</v>
      </c>
      <c r="H47" s="9">
        <f>ROUND(+'Acute Care'!F142,0)</f>
        <v>82</v>
      </c>
      <c r="I47" s="13" t="str">
        <f t="shared" si="1"/>
        <v/>
      </c>
      <c r="J47" s="13"/>
      <c r="K47" s="21" t="str">
        <f t="shared" si="2"/>
        <v/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Care'!I43,0)</f>
        <v>21692</v>
      </c>
      <c r="E48" s="9">
        <f>ROUND(+'Acute Care'!F43,0)</f>
        <v>2542</v>
      </c>
      <c r="F48" s="13">
        <f t="shared" si="0"/>
        <v>8.5299999999999994</v>
      </c>
      <c r="G48" s="9">
        <f>ROUND(+'Acute Care'!I143,0)</f>
        <v>0</v>
      </c>
      <c r="H48" s="9">
        <f>ROUND(+'Acute Care'!F143,0)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Care'!I44,0)</f>
        <v>3013807</v>
      </c>
      <c r="E49" s="9">
        <f>ROUND(+'Acute Care'!F44,0)</f>
        <v>17411</v>
      </c>
      <c r="F49" s="13">
        <f t="shared" si="0"/>
        <v>173.1</v>
      </c>
      <c r="G49" s="9">
        <f>ROUND(+'Acute Care'!I144,0)</f>
        <v>847471</v>
      </c>
      <c r="H49" s="9">
        <f>ROUND(+'Acute Care'!F144,0)</f>
        <v>6708</v>
      </c>
      <c r="I49" s="13">
        <f t="shared" si="1"/>
        <v>126.34</v>
      </c>
      <c r="J49" s="13"/>
      <c r="K49" s="21">
        <f t="shared" si="2"/>
        <v>-0.27010000000000001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Care'!I45,0)</f>
        <v>0</v>
      </c>
      <c r="E50" s="9">
        <f>ROUND(+'Acute Care'!F45,0)</f>
        <v>70029</v>
      </c>
      <c r="F50" s="13" t="str">
        <f t="shared" si="0"/>
        <v/>
      </c>
      <c r="G50" s="9">
        <f>ROUND(+'Acute Care'!I145,0)</f>
        <v>0</v>
      </c>
      <c r="H50" s="9">
        <f>ROUND(+'Acute Care'!F145,0)</f>
        <v>84208</v>
      </c>
      <c r="I50" s="13" t="str">
        <f t="shared" si="1"/>
        <v/>
      </c>
      <c r="J50" s="13"/>
      <c r="K50" s="21" t="str">
        <f t="shared" si="2"/>
        <v/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Care'!I46,0)</f>
        <v>0</v>
      </c>
      <c r="E51" s="9">
        <f>ROUND(+'Acute Care'!F46,0)</f>
        <v>6530</v>
      </c>
      <c r="F51" s="13" t="str">
        <f t="shared" si="0"/>
        <v/>
      </c>
      <c r="G51" s="9">
        <f>ROUND(+'Acute Care'!I146,0)</f>
        <v>0</v>
      </c>
      <c r="H51" s="9">
        <f>ROUND(+'Acute Care'!F146,0)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Care'!I47,0)</f>
        <v>153736</v>
      </c>
      <c r="E52" s="9">
        <f>ROUND(+'Acute Care'!F47,0)</f>
        <v>24213</v>
      </c>
      <c r="F52" s="13">
        <f t="shared" si="0"/>
        <v>6.35</v>
      </c>
      <c r="G52" s="9">
        <f>ROUND(+'Acute Care'!I147,0)</f>
        <v>7010</v>
      </c>
      <c r="H52" s="9">
        <f>ROUND(+'Acute Care'!F147,0)</f>
        <v>23468</v>
      </c>
      <c r="I52" s="13">
        <f t="shared" si="1"/>
        <v>0.3</v>
      </c>
      <c r="J52" s="13"/>
      <c r="K52" s="21">
        <f t="shared" si="2"/>
        <v>-0.95279999999999998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Care'!I48,0)</f>
        <v>2681887</v>
      </c>
      <c r="E53" s="9">
        <f>ROUND(+'Acute Care'!F48,0)</f>
        <v>52038</v>
      </c>
      <c r="F53" s="13">
        <f t="shared" si="0"/>
        <v>51.54</v>
      </c>
      <c r="G53" s="9">
        <f>ROUND(+'Acute Care'!I148,0)</f>
        <v>1138560</v>
      </c>
      <c r="H53" s="9">
        <f>ROUND(+'Acute Care'!F148,0)</f>
        <v>48942</v>
      </c>
      <c r="I53" s="13">
        <f t="shared" si="1"/>
        <v>23.26</v>
      </c>
      <c r="J53" s="13"/>
      <c r="K53" s="21">
        <f t="shared" si="2"/>
        <v>-0.54869999999999997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Care'!I49,0)</f>
        <v>4500</v>
      </c>
      <c r="E54" s="9">
        <f>ROUND(+'Acute Care'!F49,0)</f>
        <v>26943</v>
      </c>
      <c r="F54" s="13">
        <f t="shared" si="0"/>
        <v>0.17</v>
      </c>
      <c r="G54" s="9">
        <f>ROUND(+'Acute Care'!I149,0)</f>
        <v>48522</v>
      </c>
      <c r="H54" s="9">
        <f>ROUND(+'Acute Care'!F149,0)</f>
        <v>26175</v>
      </c>
      <c r="I54" s="13">
        <f t="shared" si="1"/>
        <v>1.85</v>
      </c>
      <c r="J54" s="13"/>
      <c r="K54" s="21">
        <f t="shared" si="2"/>
        <v>9.8824000000000005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Care'!I50,0)</f>
        <v>250000</v>
      </c>
      <c r="E55" s="9">
        <f>ROUND(+'Acute Care'!F50,0)</f>
        <v>7704</v>
      </c>
      <c r="F55" s="13">
        <f t="shared" si="0"/>
        <v>32.450000000000003</v>
      </c>
      <c r="G55" s="9">
        <f>ROUND(+'Acute Care'!I150,0)</f>
        <v>443011</v>
      </c>
      <c r="H55" s="9">
        <f>ROUND(+'Acute Care'!F150,0)</f>
        <v>8752</v>
      </c>
      <c r="I55" s="13">
        <f t="shared" si="1"/>
        <v>50.62</v>
      </c>
      <c r="J55" s="13"/>
      <c r="K55" s="21">
        <f t="shared" si="2"/>
        <v>0.55989999999999995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Care'!I51,0)</f>
        <v>1306</v>
      </c>
      <c r="E56" s="9">
        <f>ROUND(+'Acute Care'!F51,0)</f>
        <v>1395</v>
      </c>
      <c r="F56" s="13">
        <f t="shared" si="0"/>
        <v>0.94</v>
      </c>
      <c r="G56" s="9">
        <f>ROUND(+'Acute Care'!I151,0)</f>
        <v>35684</v>
      </c>
      <c r="H56" s="9">
        <f>ROUND(+'Acute Care'!F151,0)</f>
        <v>1362</v>
      </c>
      <c r="I56" s="13">
        <f t="shared" si="1"/>
        <v>26.2</v>
      </c>
      <c r="J56" s="13"/>
      <c r="K56" s="21">
        <f t="shared" si="2"/>
        <v>26.872299999999999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Care'!I52,0)</f>
        <v>0</v>
      </c>
      <c r="E57" s="9">
        <f>ROUND(+'Acute Care'!F52,0)</f>
        <v>16970</v>
      </c>
      <c r="F57" s="13" t="str">
        <f t="shared" si="0"/>
        <v/>
      </c>
      <c r="G57" s="9">
        <f>ROUND(+'Acute Care'!I152,0)</f>
        <v>0</v>
      </c>
      <c r="H57" s="9">
        <f>ROUND(+'Acute Care'!F152,0)</f>
        <v>7114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Care'!I53,0)</f>
        <v>8610</v>
      </c>
      <c r="E58" s="9">
        <f>ROUND(+'Acute Care'!F53,0)</f>
        <v>25053</v>
      </c>
      <c r="F58" s="13">
        <f t="shared" si="0"/>
        <v>0.34</v>
      </c>
      <c r="G58" s="9">
        <f>ROUND(+'Acute Care'!I153,0)</f>
        <v>1817708</v>
      </c>
      <c r="H58" s="9">
        <f>ROUND(+'Acute Care'!F153,0)</f>
        <v>19905</v>
      </c>
      <c r="I58" s="13">
        <f t="shared" si="1"/>
        <v>91.32</v>
      </c>
      <c r="J58" s="13"/>
      <c r="K58" s="21">
        <f t="shared" si="2"/>
        <v>267.58819999999997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Care'!I54,0)</f>
        <v>0</v>
      </c>
      <c r="E59" s="9">
        <f>ROUND(+'Acute Care'!F54,0)</f>
        <v>3005</v>
      </c>
      <c r="F59" s="13" t="str">
        <f t="shared" si="0"/>
        <v/>
      </c>
      <c r="G59" s="9">
        <f>ROUND(+'Acute Care'!I154,0)</f>
        <v>0</v>
      </c>
      <c r="H59" s="9">
        <f>ROUND(+'Acute Care'!F154,0)</f>
        <v>3165</v>
      </c>
      <c r="I59" s="13" t="str">
        <f t="shared" si="1"/>
        <v/>
      </c>
      <c r="J59" s="13"/>
      <c r="K59" s="21" t="str">
        <f t="shared" si="2"/>
        <v/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Care'!I55,0)</f>
        <v>0</v>
      </c>
      <c r="E60" s="9">
        <f>ROUND(+'Acute Care'!F55,0)</f>
        <v>292</v>
      </c>
      <c r="F60" s="13" t="str">
        <f t="shared" si="0"/>
        <v/>
      </c>
      <c r="G60" s="9">
        <f>ROUND(+'Acute Care'!I155,0)</f>
        <v>0</v>
      </c>
      <c r="H60" s="9">
        <f>ROUND(+'Acute Care'!F155,0)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Care'!I56,0)</f>
        <v>7638</v>
      </c>
      <c r="E61" s="9">
        <f>ROUND(+'Acute Care'!F56,0)</f>
        <v>55948</v>
      </c>
      <c r="F61" s="13">
        <f t="shared" si="0"/>
        <v>0.14000000000000001</v>
      </c>
      <c r="G61" s="9">
        <f>ROUND(+'Acute Care'!I156,0)</f>
        <v>2225882</v>
      </c>
      <c r="H61" s="9">
        <f>ROUND(+'Acute Care'!F156,0)</f>
        <v>48800</v>
      </c>
      <c r="I61" s="13">
        <f t="shared" si="1"/>
        <v>45.61</v>
      </c>
      <c r="J61" s="13"/>
      <c r="K61" s="21">
        <f t="shared" si="2"/>
        <v>324.78570000000002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Care'!I57,0)</f>
        <v>1200</v>
      </c>
      <c r="E62" s="9">
        <f>ROUND(+'Acute Care'!F57,0)</f>
        <v>38618</v>
      </c>
      <c r="F62" s="13">
        <f t="shared" si="0"/>
        <v>0.03</v>
      </c>
      <c r="G62" s="9">
        <f>ROUND(+'Acute Care'!I157,0)</f>
        <v>0</v>
      </c>
      <c r="H62" s="9">
        <f>ROUND(+'Acute Care'!F157,0)</f>
        <v>37943</v>
      </c>
      <c r="I62" s="13" t="str">
        <f t="shared" si="1"/>
        <v/>
      </c>
      <c r="J62" s="13"/>
      <c r="K62" s="21" t="str">
        <f t="shared" si="2"/>
        <v/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Care'!I58,0)</f>
        <v>0</v>
      </c>
      <c r="E63" s="9">
        <f>ROUND(+'Acute Care'!F58,0)</f>
        <v>4055</v>
      </c>
      <c r="F63" s="13" t="str">
        <f t="shared" si="0"/>
        <v/>
      </c>
      <c r="G63" s="9">
        <f>ROUND(+'Acute Care'!I158,0)</f>
        <v>184775</v>
      </c>
      <c r="H63" s="9">
        <f>ROUND(+'Acute Care'!F158,0)</f>
        <v>2732</v>
      </c>
      <c r="I63" s="13">
        <f t="shared" si="1"/>
        <v>67.63</v>
      </c>
      <c r="J63" s="13"/>
      <c r="K63" s="21" t="str">
        <f t="shared" si="2"/>
        <v/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Care'!I59,0)</f>
        <v>316185</v>
      </c>
      <c r="E64" s="9">
        <f>ROUND(+'Acute Care'!F59,0)</f>
        <v>10471</v>
      </c>
      <c r="F64" s="13">
        <f t="shared" si="0"/>
        <v>30.2</v>
      </c>
      <c r="G64" s="9">
        <f>ROUND(+'Acute Care'!I159,0)</f>
        <v>635263</v>
      </c>
      <c r="H64" s="9">
        <f>ROUND(+'Acute Care'!F159,0)</f>
        <v>17968</v>
      </c>
      <c r="I64" s="13">
        <f t="shared" si="1"/>
        <v>35.36</v>
      </c>
      <c r="J64" s="13"/>
      <c r="K64" s="21">
        <f t="shared" si="2"/>
        <v>0.1709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Care'!I60,0)</f>
        <v>539361</v>
      </c>
      <c r="E65" s="9">
        <f>ROUND(+'Acute Care'!F60,0)</f>
        <v>914</v>
      </c>
      <c r="F65" s="13">
        <f t="shared" si="0"/>
        <v>590.11</v>
      </c>
      <c r="G65" s="9">
        <f>ROUND(+'Acute Care'!I160,0)</f>
        <v>0</v>
      </c>
      <c r="H65" s="9">
        <f>ROUND(+'Acute Care'!F160,0)</f>
        <v>1154</v>
      </c>
      <c r="I65" s="13" t="str">
        <f t="shared" si="1"/>
        <v/>
      </c>
      <c r="J65" s="13"/>
      <c r="K65" s="21" t="str">
        <f t="shared" si="2"/>
        <v/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Care'!I61,0)</f>
        <v>14357</v>
      </c>
      <c r="E66" s="9">
        <f>ROUND(+'Acute Care'!F61,0)</f>
        <v>4160</v>
      </c>
      <c r="F66" s="13">
        <f t="shared" si="0"/>
        <v>3.45</v>
      </c>
      <c r="G66" s="9">
        <f>ROUND(+'Acute Care'!I161,0)</f>
        <v>0</v>
      </c>
      <c r="H66" s="9">
        <f>ROUND(+'Acute Care'!F161,0)</f>
        <v>3765</v>
      </c>
      <c r="I66" s="13" t="str">
        <f t="shared" si="1"/>
        <v/>
      </c>
      <c r="J66" s="13"/>
      <c r="K66" s="21" t="str">
        <f t="shared" si="2"/>
        <v/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Care'!I62,0)</f>
        <v>0</v>
      </c>
      <c r="E67" s="9">
        <f>ROUND(+'Acute Care'!F62,0)</f>
        <v>3120</v>
      </c>
      <c r="F67" s="13" t="str">
        <f t="shared" si="0"/>
        <v/>
      </c>
      <c r="G67" s="9">
        <f>ROUND(+'Acute Care'!I162,0)</f>
        <v>0</v>
      </c>
      <c r="H67" s="9">
        <f>ROUND(+'Acute Care'!F162,0)</f>
        <v>2008</v>
      </c>
      <c r="I67" s="13" t="str">
        <f t="shared" si="1"/>
        <v/>
      </c>
      <c r="J67" s="13"/>
      <c r="K67" s="21" t="str">
        <f t="shared" si="2"/>
        <v/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Care'!I63,0)</f>
        <v>105500</v>
      </c>
      <c r="E68" s="9">
        <f>ROUND(+'Acute Care'!F63,0)</f>
        <v>50626</v>
      </c>
      <c r="F68" s="13">
        <f t="shared" si="0"/>
        <v>2.08</v>
      </c>
      <c r="G68" s="9">
        <f>ROUND(+'Acute Care'!I163,0)</f>
        <v>265751</v>
      </c>
      <c r="H68" s="9">
        <f>ROUND(+'Acute Care'!F163,0)</f>
        <v>56919</v>
      </c>
      <c r="I68" s="13">
        <f t="shared" si="1"/>
        <v>4.67</v>
      </c>
      <c r="J68" s="13"/>
      <c r="K68" s="21">
        <f t="shared" si="2"/>
        <v>1.2452000000000001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Care'!I64,0)</f>
        <v>0</v>
      </c>
      <c r="E69" s="9">
        <f>ROUND(+'Acute Care'!F64,0)</f>
        <v>4875</v>
      </c>
      <c r="F69" s="13" t="str">
        <f t="shared" si="0"/>
        <v/>
      </c>
      <c r="G69" s="9">
        <f>ROUND(+'Acute Care'!I164,0)</f>
        <v>0</v>
      </c>
      <c r="H69" s="9">
        <f>ROUND(+'Acute Care'!F164,0)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Care'!I65,0)</f>
        <v>0</v>
      </c>
      <c r="E70" s="9">
        <f>ROUND(+'Acute Care'!F65,0)</f>
        <v>0</v>
      </c>
      <c r="F70" s="13" t="str">
        <f t="shared" si="0"/>
        <v/>
      </c>
      <c r="G70" s="9">
        <f>ROUND(+'Acute Care'!I165,0)</f>
        <v>0</v>
      </c>
      <c r="H70" s="9">
        <f>ROUND(+'Acute Care'!F165,0)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Care'!I66,0)</f>
        <v>0</v>
      </c>
      <c r="E71" s="9">
        <f>ROUND(+'Acute Care'!F66,0)</f>
        <v>249</v>
      </c>
      <c r="F71" s="13" t="str">
        <f t="shared" si="0"/>
        <v/>
      </c>
      <c r="G71" s="9">
        <f>ROUND(+'Acute Care'!I166,0)</f>
        <v>0</v>
      </c>
      <c r="H71" s="9">
        <f>ROUND(+'Acute Care'!F166,0)</f>
        <v>241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Care'!I67,0)</f>
        <v>23641</v>
      </c>
      <c r="E72" s="9">
        <f>ROUND(+'Acute Care'!F67,0)</f>
        <v>36778</v>
      </c>
      <c r="F72" s="13">
        <f t="shared" si="0"/>
        <v>0.64</v>
      </c>
      <c r="G72" s="9">
        <f>ROUND(+'Acute Care'!I167,0)</f>
        <v>65315</v>
      </c>
      <c r="H72" s="9">
        <f>ROUND(+'Acute Care'!F167,0)</f>
        <v>41882</v>
      </c>
      <c r="I72" s="13">
        <f t="shared" si="1"/>
        <v>1.56</v>
      </c>
      <c r="J72" s="13"/>
      <c r="K72" s="21">
        <f t="shared" si="2"/>
        <v>1.4375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Care'!I68,0)</f>
        <v>3679353</v>
      </c>
      <c r="E73" s="9">
        <f>ROUND(+'Acute Care'!F68,0)</f>
        <v>21946</v>
      </c>
      <c r="F73" s="13">
        <f t="shared" si="0"/>
        <v>167.65</v>
      </c>
      <c r="G73" s="9">
        <f>ROUND(+'Acute Care'!I168,0)</f>
        <v>28750</v>
      </c>
      <c r="H73" s="9">
        <f>ROUND(+'Acute Care'!F168,0)</f>
        <v>39350</v>
      </c>
      <c r="I73" s="13">
        <f t="shared" si="1"/>
        <v>0.73</v>
      </c>
      <c r="J73" s="13"/>
      <c r="K73" s="21">
        <f t="shared" si="2"/>
        <v>-0.99560000000000004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Care'!I69,0)</f>
        <v>74650</v>
      </c>
      <c r="E74" s="9">
        <f>ROUND(+'Acute Care'!F69,0)</f>
        <v>95339</v>
      </c>
      <c r="F74" s="13">
        <f t="shared" si="0"/>
        <v>0.78</v>
      </c>
      <c r="G74" s="9">
        <f>ROUND(+'Acute Care'!I169,0)</f>
        <v>50609</v>
      </c>
      <c r="H74" s="9">
        <f>ROUND(+'Acute Care'!F169,0)</f>
        <v>87194</v>
      </c>
      <c r="I74" s="13">
        <f t="shared" si="1"/>
        <v>0.57999999999999996</v>
      </c>
      <c r="J74" s="13"/>
      <c r="K74" s="21">
        <f t="shared" si="2"/>
        <v>-0.25640000000000002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Care'!I70,0)</f>
        <v>250</v>
      </c>
      <c r="E75" s="9">
        <f>ROUND(+'Acute Care'!F70,0)</f>
        <v>26941</v>
      </c>
      <c r="F75" s="13">
        <f t="shared" ref="F75:F107" si="3">IF(D75=0,"",IF(E75=0,"",ROUND(D75/E75,2)))</f>
        <v>0.01</v>
      </c>
      <c r="G75" s="9">
        <f>ROUND(+'Acute Care'!I170,0)</f>
        <v>2000</v>
      </c>
      <c r="H75" s="9">
        <f>ROUND(+'Acute Care'!F170,0)</f>
        <v>23123</v>
      </c>
      <c r="I75" s="13">
        <f t="shared" ref="I75:I107" si="4">IF(G75=0,"",IF(H75=0,"",ROUND(G75/H75,2)))</f>
        <v>0.09</v>
      </c>
      <c r="J75" s="13"/>
      <c r="K75" s="21">
        <f t="shared" ref="K75:K107" si="5">IF(D75=0,"",IF(E75=0,"",IF(G75=0,"",IF(H75=0,"",ROUND(I75/F75-1,4)))))</f>
        <v>8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Care'!I71,0)</f>
        <v>154727</v>
      </c>
      <c r="E76" s="9">
        <f>ROUND(+'Acute Care'!F71,0)</f>
        <v>918</v>
      </c>
      <c r="F76" s="13">
        <f t="shared" si="3"/>
        <v>168.55</v>
      </c>
      <c r="G76" s="9">
        <f>ROUND(+'Acute Care'!I171,0)</f>
        <v>0</v>
      </c>
      <c r="H76" s="9">
        <f>ROUND(+'Acute Care'!F171,0)</f>
        <v>925</v>
      </c>
      <c r="I76" s="13" t="str">
        <f t="shared" si="4"/>
        <v/>
      </c>
      <c r="J76" s="13"/>
      <c r="K76" s="21" t="str">
        <f t="shared" si="5"/>
        <v/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Care'!I72,0)</f>
        <v>0</v>
      </c>
      <c r="E77" s="9">
        <f>ROUND(+'Acute Care'!F72,0)</f>
        <v>389</v>
      </c>
      <c r="F77" s="13" t="str">
        <f t="shared" si="3"/>
        <v/>
      </c>
      <c r="G77" s="9">
        <f>ROUND(+'Acute Care'!I172,0)</f>
        <v>0</v>
      </c>
      <c r="H77" s="9">
        <f>ROUND(+'Acute Care'!F172,0)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Care'!I73,0)</f>
        <v>30460</v>
      </c>
      <c r="E78" s="9">
        <f>ROUND(+'Acute Care'!F73,0)</f>
        <v>20732</v>
      </c>
      <c r="F78" s="13">
        <f t="shared" si="3"/>
        <v>1.47</v>
      </c>
      <c r="G78" s="9">
        <f>ROUND(+'Acute Care'!I173,0)</f>
        <v>92668</v>
      </c>
      <c r="H78" s="9">
        <f>ROUND(+'Acute Care'!F173,0)</f>
        <v>22615</v>
      </c>
      <c r="I78" s="13">
        <f t="shared" si="4"/>
        <v>4.0999999999999996</v>
      </c>
      <c r="J78" s="13"/>
      <c r="K78" s="21">
        <f t="shared" si="5"/>
        <v>1.7890999999999999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Care'!I74,0)</f>
        <v>0</v>
      </c>
      <c r="E79" s="9">
        <f>ROUND(+'Acute Care'!F74,0)</f>
        <v>6366</v>
      </c>
      <c r="F79" s="13" t="str">
        <f t="shared" si="3"/>
        <v/>
      </c>
      <c r="G79" s="9">
        <f>ROUND(+'Acute Care'!I174,0)</f>
        <v>0</v>
      </c>
      <c r="H79" s="9">
        <f>ROUND(+'Acute Care'!F174,0)</f>
        <v>57102</v>
      </c>
      <c r="I79" s="13" t="str">
        <f t="shared" si="4"/>
        <v/>
      </c>
      <c r="J79" s="13"/>
      <c r="K79" s="21" t="str">
        <f t="shared" si="5"/>
        <v/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Care'!I75,0)</f>
        <v>1737</v>
      </c>
      <c r="E80" s="9">
        <f>ROUND(+'Acute Care'!F75,0)</f>
        <v>52964</v>
      </c>
      <c r="F80" s="13">
        <f t="shared" si="3"/>
        <v>0.03</v>
      </c>
      <c r="G80" s="9">
        <f>ROUND(+'Acute Care'!I175,0)</f>
        <v>402902</v>
      </c>
      <c r="H80" s="9">
        <f>ROUND(+'Acute Care'!F175,0)</f>
        <v>3123</v>
      </c>
      <c r="I80" s="13">
        <f t="shared" si="4"/>
        <v>129.01</v>
      </c>
      <c r="J80" s="13"/>
      <c r="K80" s="21">
        <f t="shared" si="5"/>
        <v>4299.3333000000002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Care'!I76,0)</f>
        <v>480370</v>
      </c>
      <c r="E81" s="9">
        <f>ROUND(+'Acute Care'!F76,0)</f>
        <v>3668</v>
      </c>
      <c r="F81" s="13">
        <f t="shared" si="3"/>
        <v>130.96</v>
      </c>
      <c r="G81" s="9">
        <f>ROUND(+'Acute Care'!I176,0)</f>
        <v>44000</v>
      </c>
      <c r="H81" s="9">
        <f>ROUND(+'Acute Care'!F176,0)</f>
        <v>849</v>
      </c>
      <c r="I81" s="13">
        <f t="shared" si="4"/>
        <v>51.83</v>
      </c>
      <c r="J81" s="13"/>
      <c r="K81" s="21">
        <f t="shared" si="5"/>
        <v>-0.60419999999999996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Care'!I77,0)</f>
        <v>151249</v>
      </c>
      <c r="E82" s="9">
        <f>ROUND(+'Acute Care'!F77,0)</f>
        <v>848</v>
      </c>
      <c r="F82" s="13">
        <f t="shared" si="3"/>
        <v>178.36</v>
      </c>
      <c r="G82" s="9">
        <f>ROUND(+'Acute Care'!I177,0)</f>
        <v>0</v>
      </c>
      <c r="H82" s="9">
        <f>ROUND(+'Acute Care'!F177,0)</f>
        <v>11258</v>
      </c>
      <c r="I82" s="13" t="str">
        <f t="shared" si="4"/>
        <v/>
      </c>
      <c r="J82" s="13"/>
      <c r="K82" s="21" t="str">
        <f t="shared" si="5"/>
        <v/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Care'!I78,0)</f>
        <v>0</v>
      </c>
      <c r="E83" s="9">
        <f>ROUND(+'Acute Care'!F78,0)</f>
        <v>11820</v>
      </c>
      <c r="F83" s="13" t="str">
        <f t="shared" si="3"/>
        <v/>
      </c>
      <c r="G83" s="9">
        <f>ROUND(+'Acute Care'!I178,0)</f>
        <v>0</v>
      </c>
      <c r="H83" s="9">
        <f>ROUND(+'Acute Care'!F178,0)</f>
        <v>29332</v>
      </c>
      <c r="I83" s="13" t="str">
        <f t="shared" si="4"/>
        <v/>
      </c>
      <c r="J83" s="13"/>
      <c r="K83" s="21" t="str">
        <f t="shared" si="5"/>
        <v/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Care'!I79,0)</f>
        <v>0</v>
      </c>
      <c r="E84" s="9">
        <f>ROUND(+'Acute Care'!F79,0)</f>
        <v>36609</v>
      </c>
      <c r="F84" s="13" t="str">
        <f t="shared" si="3"/>
        <v/>
      </c>
      <c r="G84" s="9">
        <f>ROUND(+'Acute Care'!I179,0)</f>
        <v>1326057</v>
      </c>
      <c r="H84" s="9">
        <f>ROUND(+'Acute Care'!F179,0)</f>
        <v>14247</v>
      </c>
      <c r="I84" s="13">
        <f t="shared" si="4"/>
        <v>93.08</v>
      </c>
      <c r="J84" s="13"/>
      <c r="K84" s="21" t="str">
        <f t="shared" si="5"/>
        <v/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Care'!I80,0)</f>
        <v>1875</v>
      </c>
      <c r="E85" s="9">
        <f>ROUND(+'Acute Care'!F80,0)</f>
        <v>54</v>
      </c>
      <c r="F85" s="13">
        <f t="shared" si="3"/>
        <v>34.72</v>
      </c>
      <c r="G85" s="9">
        <f>ROUND(+'Acute Care'!I180,0)</f>
        <v>0</v>
      </c>
      <c r="H85" s="9">
        <f>ROUND(+'Acute Care'!F180,0)</f>
        <v>11722</v>
      </c>
      <c r="I85" s="13" t="str">
        <f t="shared" si="4"/>
        <v/>
      </c>
      <c r="J85" s="13"/>
      <c r="K85" s="21" t="str">
        <f t="shared" si="5"/>
        <v/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Care'!I81,0)</f>
        <v>0</v>
      </c>
      <c r="E86" s="9">
        <f>ROUND(+'Acute Care'!F81,0)</f>
        <v>8699</v>
      </c>
      <c r="F86" s="13" t="str">
        <f t="shared" si="3"/>
        <v/>
      </c>
      <c r="G86" s="9">
        <f>ROUND(+'Acute Care'!I181,0)</f>
        <v>584540</v>
      </c>
      <c r="H86" s="9">
        <f>ROUND(+'Acute Care'!F181,0)</f>
        <v>1064</v>
      </c>
      <c r="I86" s="13">
        <f t="shared" si="4"/>
        <v>549.38</v>
      </c>
      <c r="J86" s="13"/>
      <c r="K86" s="21" t="str">
        <f t="shared" si="5"/>
        <v/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Care'!I82,0)</f>
        <v>0</v>
      </c>
      <c r="E87" s="9">
        <f>ROUND(+'Acute Care'!F82,0)</f>
        <v>15825</v>
      </c>
      <c r="F87" s="13" t="str">
        <f t="shared" si="3"/>
        <v/>
      </c>
      <c r="G87" s="9">
        <f>ROUND(+'Acute Care'!I182,0)</f>
        <v>3100</v>
      </c>
      <c r="H87" s="9">
        <f>ROUND(+'Acute Care'!F182,0)</f>
        <v>13845</v>
      </c>
      <c r="I87" s="13">
        <f t="shared" si="4"/>
        <v>0.22</v>
      </c>
      <c r="J87" s="13"/>
      <c r="K87" s="21" t="str">
        <f t="shared" si="5"/>
        <v/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Care'!I83,0)</f>
        <v>0</v>
      </c>
      <c r="E88" s="9">
        <f>ROUND(+'Acute Care'!F83,0)</f>
        <v>62</v>
      </c>
      <c r="F88" s="13" t="str">
        <f t="shared" si="3"/>
        <v/>
      </c>
      <c r="G88" s="9">
        <f>ROUND(+'Acute Care'!I183,0)</f>
        <v>1645254</v>
      </c>
      <c r="H88" s="9">
        <f>ROUND(+'Acute Care'!F183,0)</f>
        <v>2831</v>
      </c>
      <c r="I88" s="13">
        <f t="shared" si="4"/>
        <v>581.16</v>
      </c>
      <c r="J88" s="13"/>
      <c r="K88" s="21" t="str">
        <f t="shared" si="5"/>
        <v/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Care'!I84,0)</f>
        <v>1657</v>
      </c>
      <c r="E89" s="9">
        <f>ROUND(+'Acute Care'!F84,0)</f>
        <v>15022</v>
      </c>
      <c r="F89" s="13">
        <f t="shared" si="3"/>
        <v>0.11</v>
      </c>
      <c r="G89" s="9">
        <f>ROUND(+'Acute Care'!I184,0)</f>
        <v>0</v>
      </c>
      <c r="H89" s="9">
        <f>ROUND(+'Acute Care'!F184,0)</f>
        <v>2278</v>
      </c>
      <c r="I89" s="13" t="str">
        <f t="shared" si="4"/>
        <v/>
      </c>
      <c r="J89" s="13"/>
      <c r="K89" s="21" t="str">
        <f t="shared" si="5"/>
        <v/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Care'!I85,0)</f>
        <v>177644</v>
      </c>
      <c r="E90" s="9">
        <f>ROUND(+'Acute Care'!F85,0)</f>
        <v>4018</v>
      </c>
      <c r="F90" s="13">
        <f t="shared" si="3"/>
        <v>44.21</v>
      </c>
      <c r="G90" s="9">
        <f>ROUND(+'Acute Care'!I185,0)</f>
        <v>104805</v>
      </c>
      <c r="H90" s="9">
        <f>ROUND(+'Acute Care'!F185,0)</f>
        <v>398</v>
      </c>
      <c r="I90" s="13">
        <f t="shared" si="4"/>
        <v>263.33</v>
      </c>
      <c r="J90" s="13"/>
      <c r="K90" s="21">
        <f t="shared" si="5"/>
        <v>4.9562999999999997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Care'!I86,0)</f>
        <v>0</v>
      </c>
      <c r="E91" s="9">
        <f>ROUND(+'Acute Care'!F86,0)</f>
        <v>2128</v>
      </c>
      <c r="F91" s="13" t="str">
        <f t="shared" si="3"/>
        <v/>
      </c>
      <c r="G91" s="9">
        <f>ROUND(+'Acute Care'!I186,0)</f>
        <v>0</v>
      </c>
      <c r="H91" s="9">
        <f>ROUND(+'Acute Care'!F186,0)</f>
        <v>7003</v>
      </c>
      <c r="I91" s="13" t="str">
        <f t="shared" si="4"/>
        <v/>
      </c>
      <c r="J91" s="13"/>
      <c r="K91" s="21" t="str">
        <f t="shared" si="5"/>
        <v/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Care'!I87,0)</f>
        <v>129903</v>
      </c>
      <c r="E92" s="9">
        <f>ROUND(+'Acute Care'!F87,0)</f>
        <v>602</v>
      </c>
      <c r="F92" s="13">
        <f t="shared" si="3"/>
        <v>215.79</v>
      </c>
      <c r="G92" s="9">
        <f>ROUND(+'Acute Care'!I187,0)</f>
        <v>0</v>
      </c>
      <c r="H92" s="9">
        <f>ROUND(+'Acute Care'!F187,0)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Care'!I88,0)</f>
        <v>0</v>
      </c>
      <c r="E93" s="9">
        <f>ROUND(+'Acute Care'!F88,0)</f>
        <v>7218</v>
      </c>
      <c r="F93" s="13" t="str">
        <f t="shared" si="3"/>
        <v/>
      </c>
      <c r="G93" s="9">
        <f>ROUND(+'Acute Care'!I188,0)</f>
        <v>0</v>
      </c>
      <c r="H93" s="9">
        <f>ROUND(+'Acute Care'!F188,0)</f>
        <v>2458</v>
      </c>
      <c r="I93" s="13" t="str">
        <f t="shared" si="4"/>
        <v/>
      </c>
      <c r="J93" s="13"/>
      <c r="K93" s="21" t="str">
        <f t="shared" si="5"/>
        <v/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Care'!I89,0)</f>
        <v>96709</v>
      </c>
      <c r="E94" s="9">
        <f>ROUND(+'Acute Care'!F89,0)</f>
        <v>3458</v>
      </c>
      <c r="F94" s="13">
        <f t="shared" si="3"/>
        <v>27.97</v>
      </c>
      <c r="G94" s="9">
        <f>ROUND(+'Acute Care'!I189,0)</f>
        <v>52453</v>
      </c>
      <c r="H94" s="9">
        <f>ROUND(+'Acute Care'!F189,0)</f>
        <v>26024</v>
      </c>
      <c r="I94" s="13">
        <f t="shared" si="4"/>
        <v>2.02</v>
      </c>
      <c r="J94" s="13"/>
      <c r="K94" s="21">
        <f t="shared" si="5"/>
        <v>-0.92779999999999996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Care'!I90,0)</f>
        <v>0</v>
      </c>
      <c r="E95" s="9">
        <f>ROUND(+'Acute Care'!F90,0)</f>
        <v>3053</v>
      </c>
      <c r="F95" s="13" t="str">
        <f t="shared" si="3"/>
        <v/>
      </c>
      <c r="G95" s="9">
        <f>ROUND(+'Acute Care'!I190,0)</f>
        <v>0</v>
      </c>
      <c r="H95" s="9">
        <f>ROUND(+'Acute Care'!F190,0)</f>
        <v>7716</v>
      </c>
      <c r="I95" s="13" t="str">
        <f t="shared" si="4"/>
        <v/>
      </c>
      <c r="J95" s="13"/>
      <c r="K95" s="21" t="str">
        <f t="shared" si="5"/>
        <v/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Care'!I91,0)</f>
        <v>6900</v>
      </c>
      <c r="E96" s="9">
        <f>ROUND(+'Acute Care'!F91,0)</f>
        <v>22566</v>
      </c>
      <c r="F96" s="13">
        <f t="shared" si="3"/>
        <v>0.31</v>
      </c>
      <c r="G96" s="9">
        <f>ROUND(+'Acute Care'!I191,0)</f>
        <v>0</v>
      </c>
      <c r="H96" s="9">
        <f>ROUND(+'Acute Care'!F191,0)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Care'!I92,0)</f>
        <v>360000</v>
      </c>
      <c r="E97" s="9">
        <f>ROUND(+'Acute Care'!F92,0)</f>
        <v>9502</v>
      </c>
      <c r="F97" s="13">
        <f t="shared" si="3"/>
        <v>37.89</v>
      </c>
      <c r="G97" s="9">
        <f>ROUND(+'Acute Care'!I192,0)</f>
        <v>0</v>
      </c>
      <c r="H97" s="9">
        <f>ROUND(+'Acute Care'!F192,0)</f>
        <v>1244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Care'!I93,0)</f>
        <v>0</v>
      </c>
      <c r="E98" s="9">
        <f>ROUND(+'Acute Care'!F93,0)</f>
        <v>0</v>
      </c>
      <c r="F98" s="13" t="str">
        <f t="shared" si="3"/>
        <v/>
      </c>
      <c r="G98" s="9">
        <f>ROUND(+'Acute Care'!I193,0)</f>
        <v>161156</v>
      </c>
      <c r="H98" s="9">
        <f>ROUND(+'Acute Care'!F193,0)</f>
        <v>1936</v>
      </c>
      <c r="I98" s="13">
        <f t="shared" si="4"/>
        <v>83.24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Care'!I94,0)</f>
        <v>0</v>
      </c>
      <c r="E99" s="9">
        <f>ROUND(+'Acute Care'!F94,0)</f>
        <v>1445</v>
      </c>
      <c r="F99" s="13" t="str">
        <f t="shared" si="3"/>
        <v/>
      </c>
      <c r="G99" s="9">
        <f>ROUND(+'Acute Care'!I194,0)</f>
        <v>1289948</v>
      </c>
      <c r="H99" s="9">
        <f>ROUND(+'Acute Care'!F194,0)</f>
        <v>18011</v>
      </c>
      <c r="I99" s="13">
        <f t="shared" si="4"/>
        <v>71.62</v>
      </c>
      <c r="J99" s="13"/>
      <c r="K99" s="21" t="str">
        <f t="shared" si="5"/>
        <v/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Care'!I95,0)</f>
        <v>3034</v>
      </c>
      <c r="E100" s="9">
        <f>ROUND(+'Acute Care'!F95,0)</f>
        <v>4227</v>
      </c>
      <c r="F100" s="13">
        <f t="shared" si="3"/>
        <v>0.72</v>
      </c>
      <c r="G100" s="9">
        <f>ROUND(+'Acute Care'!I195,0)</f>
        <v>124237</v>
      </c>
      <c r="H100" s="9">
        <f>ROUND(+'Acute Care'!F195,0)</f>
        <v>14858</v>
      </c>
      <c r="I100" s="13">
        <f t="shared" si="4"/>
        <v>8.36</v>
      </c>
      <c r="J100" s="13"/>
      <c r="K100" s="21">
        <f t="shared" si="5"/>
        <v>10.6111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Care'!I96,0)</f>
        <v>502336</v>
      </c>
      <c r="E101" s="9">
        <f>ROUND(+'Acute Care'!F96,0)</f>
        <v>22436</v>
      </c>
      <c r="F101" s="13">
        <f t="shared" si="3"/>
        <v>22.39</v>
      </c>
      <c r="G101" s="9">
        <f>ROUND(+'Acute Care'!I196,0)</f>
        <v>49940</v>
      </c>
      <c r="H101" s="9">
        <f>ROUND(+'Acute Care'!F196,0)</f>
        <v>16758</v>
      </c>
      <c r="I101" s="13">
        <f t="shared" si="4"/>
        <v>2.98</v>
      </c>
      <c r="J101" s="13"/>
      <c r="K101" s="21">
        <f t="shared" si="5"/>
        <v>-0.8669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Care'!I97,0)</f>
        <v>0</v>
      </c>
      <c r="E102" s="9">
        <f>ROUND(+'Acute Care'!F97,0)</f>
        <v>16038</v>
      </c>
      <c r="F102" s="13" t="str">
        <f t="shared" si="3"/>
        <v/>
      </c>
      <c r="G102" s="9">
        <f>ROUND(+'Acute Care'!I197,0)</f>
        <v>0</v>
      </c>
      <c r="H102" s="9">
        <f>ROUND(+'Acute Care'!F197,0)</f>
        <v>6701</v>
      </c>
      <c r="I102" s="13" t="str">
        <f t="shared" si="4"/>
        <v/>
      </c>
      <c r="J102" s="13"/>
      <c r="K102" s="21" t="str">
        <f t="shared" si="5"/>
        <v/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Care'!I98,0)</f>
        <v>0</v>
      </c>
      <c r="E103" s="9">
        <f>ROUND(+'Acute Care'!F98,0)</f>
        <v>0</v>
      </c>
      <c r="F103" s="13" t="str">
        <f t="shared" si="3"/>
        <v/>
      </c>
      <c r="G103" s="9">
        <f>ROUND(+'Acute Care'!I198,0)</f>
        <v>0</v>
      </c>
      <c r="H103" s="9">
        <f>ROUND(+'Acute Care'!F198,0)</f>
        <v>109</v>
      </c>
      <c r="I103" s="13" t="str">
        <f t="shared" si="4"/>
        <v/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Care'!I99,0)</f>
        <v>0</v>
      </c>
      <c r="E104" s="9">
        <f>ROUND(+'Acute Care'!F99,0)</f>
        <v>0</v>
      </c>
      <c r="F104" s="13" t="str">
        <f t="shared" si="3"/>
        <v/>
      </c>
      <c r="G104" s="9">
        <f>ROUND(+'Acute Care'!I199,0)</f>
        <v>0</v>
      </c>
      <c r="H104" s="9">
        <f>ROUND(+'Acute Care'!F199,0)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Care'!I100,0)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Care'!I200,0)</f>
        <v>0</v>
      </c>
      <c r="H105" s="9">
        <f>ROUND(+'Acute Care'!F200,0)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Care'!I101,0)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Care'!I201,0)</f>
        <v>0</v>
      </c>
      <c r="H106" s="9">
        <f>ROUND(+'Acute Care'!F201,0)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Care'!I102,0)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Care'!I202,0)</f>
        <v>0</v>
      </c>
      <c r="H107" s="9">
        <f>ROUND(+'Acute Care'!F202,0)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5.88671875" bestFit="1" customWidth="1"/>
    <col min="7" max="7" width="9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71</v>
      </c>
      <c r="F3" s="1"/>
      <c r="K3" s="19">
        <v>71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6"/>
      <c r="E8" s="6"/>
      <c r="F8" s="1" t="s">
        <v>4</v>
      </c>
      <c r="G8" s="6"/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19</v>
      </c>
      <c r="E9" s="1" t="s">
        <v>6</v>
      </c>
      <c r="F9" s="1" t="s">
        <v>6</v>
      </c>
      <c r="G9" s="1" t="s">
        <v>19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Care'!J5,0)</f>
        <v>1854624</v>
      </c>
      <c r="E10" s="9">
        <f>ROUND(+'Acute Care'!F5,0)</f>
        <v>84034</v>
      </c>
      <c r="F10" s="13">
        <f>IF(D10=0,"",IF(E10=0,"",ROUND(D10/E10,2)))</f>
        <v>22.07</v>
      </c>
      <c r="G10" s="9">
        <f>ROUND(+'Acute Care'!J105,0)</f>
        <v>2915999</v>
      </c>
      <c r="H10" s="9">
        <f>ROUND(+'Acute Care'!F105,0)</f>
        <v>73846</v>
      </c>
      <c r="I10" s="13">
        <f>IF(G10=0,"",IF(H10=0,"",ROUND(G10/H10,2)))</f>
        <v>39.49</v>
      </c>
      <c r="J10" s="13"/>
      <c r="K10" s="21">
        <f>IF(D10=0,"",IF(E10=0,"",IF(G10=0,"",IF(H10=0,"",ROUND(I10/F10-1,4)))))</f>
        <v>0.7893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Care'!J6,0)</f>
        <v>929065</v>
      </c>
      <c r="E11" s="9">
        <f>ROUND(+'Acute Care'!F6,0)</f>
        <v>28205</v>
      </c>
      <c r="F11" s="13">
        <f t="shared" ref="F11:F74" si="0">IF(D11=0,"",IF(E11=0,"",ROUND(D11/E11,2)))</f>
        <v>32.94</v>
      </c>
      <c r="G11" s="9">
        <f>ROUND(+'Acute Care'!J106,0)</f>
        <v>-1610131</v>
      </c>
      <c r="H11" s="9">
        <f>ROUND(+'Acute Care'!F106,0)</f>
        <v>19317</v>
      </c>
      <c r="I11" s="13">
        <f t="shared" ref="I11:I74" si="1">IF(G11=0,"",IF(H11=0,"",ROUND(G11/H11,2)))</f>
        <v>-83.35</v>
      </c>
      <c r="J11" s="13"/>
      <c r="K11" s="21">
        <f t="shared" ref="K11:K74" si="2">IF(D11=0,"",IF(E11=0,"",IF(G11=0,"",IF(H11=0,"",ROUND(I11/F11-1,4)))))</f>
        <v>-3.5304000000000002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Care'!J7,0)</f>
        <v>71568</v>
      </c>
      <c r="E12" s="9">
        <f>ROUND(+'Acute Care'!F7,0)</f>
        <v>958</v>
      </c>
      <c r="F12" s="13">
        <f t="shared" si="0"/>
        <v>74.709999999999994</v>
      </c>
      <c r="G12" s="9">
        <f>ROUND(+'Acute Care'!J107,0)</f>
        <v>91061</v>
      </c>
      <c r="H12" s="9">
        <f>ROUND(+'Acute Care'!F107,0)</f>
        <v>521</v>
      </c>
      <c r="I12" s="13">
        <f t="shared" si="1"/>
        <v>174.78</v>
      </c>
      <c r="J12" s="13"/>
      <c r="K12" s="21">
        <f t="shared" si="2"/>
        <v>1.3393999999999999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Care'!J8,0)</f>
        <v>2771819</v>
      </c>
      <c r="E13" s="9">
        <f>ROUND(+'Acute Care'!F8,0)</f>
        <v>60141</v>
      </c>
      <c r="F13" s="13">
        <f t="shared" si="0"/>
        <v>46.09</v>
      </c>
      <c r="G13" s="9">
        <f>ROUND(+'Acute Care'!J108,0)</f>
        <v>3022389</v>
      </c>
      <c r="H13" s="9">
        <f>ROUND(+'Acute Care'!F108,0)</f>
        <v>62010</v>
      </c>
      <c r="I13" s="13">
        <f t="shared" si="1"/>
        <v>48.74</v>
      </c>
      <c r="J13" s="13"/>
      <c r="K13" s="21">
        <f t="shared" si="2"/>
        <v>5.7500000000000002E-2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Care'!J9,0)</f>
        <v>1901927</v>
      </c>
      <c r="E14" s="9">
        <f>ROUND(+'Acute Care'!F9,0)</f>
        <v>51170</v>
      </c>
      <c r="F14" s="13">
        <f t="shared" si="0"/>
        <v>37.17</v>
      </c>
      <c r="G14" s="9">
        <f>ROUND(+'Acute Care'!J109,0)</f>
        <v>3100141</v>
      </c>
      <c r="H14" s="9">
        <f>ROUND(+'Acute Care'!F109,0)</f>
        <v>51957</v>
      </c>
      <c r="I14" s="13">
        <f t="shared" si="1"/>
        <v>59.67</v>
      </c>
      <c r="J14" s="13"/>
      <c r="K14" s="21">
        <f t="shared" si="2"/>
        <v>0.60529999999999995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Care'!J10,0)</f>
        <v>0</v>
      </c>
      <c r="E15" s="9">
        <f>ROUND(+'Acute Care'!F10,0)</f>
        <v>0</v>
      </c>
      <c r="F15" s="13" t="str">
        <f t="shared" si="0"/>
        <v/>
      </c>
      <c r="G15" s="9">
        <f>ROUND(+'Acute Care'!J110,0)</f>
        <v>0</v>
      </c>
      <c r="H15" s="9">
        <f>ROUND(+'Acute Care'!F110,0)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Care'!J11,0)</f>
        <v>107635</v>
      </c>
      <c r="E16" s="9">
        <f>ROUND(+'Acute Care'!F11,0)</f>
        <v>1567</v>
      </c>
      <c r="F16" s="13">
        <f t="shared" si="0"/>
        <v>68.69</v>
      </c>
      <c r="G16" s="9">
        <f>ROUND(+'Acute Care'!J111,0)</f>
        <v>96215</v>
      </c>
      <c r="H16" s="9">
        <f>ROUND(+'Acute Care'!F111,0)</f>
        <v>1323</v>
      </c>
      <c r="I16" s="13">
        <f t="shared" si="1"/>
        <v>72.72</v>
      </c>
      <c r="J16" s="13"/>
      <c r="K16" s="21">
        <f t="shared" si="2"/>
        <v>5.8700000000000002E-2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Care'!J12,0)</f>
        <v>155606</v>
      </c>
      <c r="E17" s="9">
        <f>ROUND(+'Acute Care'!F12,0)</f>
        <v>4944</v>
      </c>
      <c r="F17" s="13">
        <f t="shared" si="0"/>
        <v>31.47</v>
      </c>
      <c r="G17" s="9">
        <f>ROUND(+'Acute Care'!J112,0)</f>
        <v>162700</v>
      </c>
      <c r="H17" s="9">
        <f>ROUND(+'Acute Care'!F112,0)</f>
        <v>5041</v>
      </c>
      <c r="I17" s="13">
        <f t="shared" si="1"/>
        <v>32.28</v>
      </c>
      <c r="J17" s="13"/>
      <c r="K17" s="21">
        <f t="shared" si="2"/>
        <v>2.5700000000000001E-2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Care'!J13,0)</f>
        <v>24498</v>
      </c>
      <c r="E18" s="9">
        <f>ROUND(+'Acute Care'!F13,0)</f>
        <v>1807</v>
      </c>
      <c r="F18" s="13">
        <f t="shared" si="0"/>
        <v>13.56</v>
      </c>
      <c r="G18" s="9">
        <f>ROUND(+'Acute Care'!J113,0)</f>
        <v>11784</v>
      </c>
      <c r="H18" s="9">
        <f>ROUND(+'Acute Care'!F113,0)</f>
        <v>604</v>
      </c>
      <c r="I18" s="13">
        <f t="shared" si="1"/>
        <v>19.510000000000002</v>
      </c>
      <c r="J18" s="13"/>
      <c r="K18" s="21">
        <f t="shared" si="2"/>
        <v>0.43880000000000002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Care'!J14,0)</f>
        <v>814805</v>
      </c>
      <c r="E19" s="9">
        <f>ROUND(+'Acute Care'!F14,0)</f>
        <v>22282</v>
      </c>
      <c r="F19" s="13">
        <f t="shared" si="0"/>
        <v>36.57</v>
      </c>
      <c r="G19" s="9">
        <f>ROUND(+'Acute Care'!J114,0)</f>
        <v>822797</v>
      </c>
      <c r="H19" s="9">
        <f>ROUND(+'Acute Care'!F114,0)</f>
        <v>20048</v>
      </c>
      <c r="I19" s="13">
        <f t="shared" si="1"/>
        <v>41.04</v>
      </c>
      <c r="J19" s="13"/>
      <c r="K19" s="21">
        <f t="shared" si="2"/>
        <v>0.1222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Care'!J15,0)</f>
        <v>3737446</v>
      </c>
      <c r="E20" s="9">
        <f>ROUND(+'Acute Care'!F15,0)</f>
        <v>83535</v>
      </c>
      <c r="F20" s="13">
        <f t="shared" si="0"/>
        <v>44.74</v>
      </c>
      <c r="G20" s="9">
        <f>ROUND(+'Acute Care'!J115,0)</f>
        <v>4554622</v>
      </c>
      <c r="H20" s="9">
        <f>ROUND(+'Acute Care'!F115,0)</f>
        <v>77901</v>
      </c>
      <c r="I20" s="13">
        <f t="shared" si="1"/>
        <v>58.47</v>
      </c>
      <c r="J20" s="13"/>
      <c r="K20" s="21">
        <f t="shared" si="2"/>
        <v>0.30690000000000001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Care'!J16,0)</f>
        <v>1264988</v>
      </c>
      <c r="E21" s="9">
        <f>ROUND(+'Acute Care'!F16,0)</f>
        <v>62836</v>
      </c>
      <c r="F21" s="13">
        <f t="shared" si="0"/>
        <v>20.13</v>
      </c>
      <c r="G21" s="9">
        <f>ROUND(+'Acute Care'!J116,0)</f>
        <v>2260514</v>
      </c>
      <c r="H21" s="9">
        <f>ROUND(+'Acute Care'!F116,0)</f>
        <v>73359</v>
      </c>
      <c r="I21" s="13">
        <f t="shared" si="1"/>
        <v>30.81</v>
      </c>
      <c r="J21" s="13"/>
      <c r="K21" s="21">
        <f t="shared" si="2"/>
        <v>0.53059999999999996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Care'!J17,0)</f>
        <v>108212</v>
      </c>
      <c r="E22" s="9">
        <f>ROUND(+'Acute Care'!F17,0)</f>
        <v>3167</v>
      </c>
      <c r="F22" s="13">
        <f t="shared" si="0"/>
        <v>34.17</v>
      </c>
      <c r="G22" s="9">
        <f>ROUND(+'Acute Care'!J117,0)</f>
        <v>226136</v>
      </c>
      <c r="H22" s="9">
        <f>ROUND(+'Acute Care'!F117,0)</f>
        <v>3957</v>
      </c>
      <c r="I22" s="13">
        <f t="shared" si="1"/>
        <v>57.15</v>
      </c>
      <c r="J22" s="13"/>
      <c r="K22" s="21">
        <f t="shared" si="2"/>
        <v>0.67249999999999999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Care'!J18,0)</f>
        <v>369500</v>
      </c>
      <c r="E23" s="9">
        <f>ROUND(+'Acute Care'!F18,0)</f>
        <v>28743</v>
      </c>
      <c r="F23" s="13">
        <f t="shared" si="0"/>
        <v>12.86</v>
      </c>
      <c r="G23" s="9">
        <f>ROUND(+'Acute Care'!J118,0)</f>
        <v>813733</v>
      </c>
      <c r="H23" s="9">
        <f>ROUND(+'Acute Care'!F118,0)</f>
        <v>29746</v>
      </c>
      <c r="I23" s="13">
        <f t="shared" si="1"/>
        <v>27.36</v>
      </c>
      <c r="J23" s="13"/>
      <c r="K23" s="21">
        <f t="shared" si="2"/>
        <v>1.1274999999999999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Care'!J19,0)</f>
        <v>379819</v>
      </c>
      <c r="E24" s="9">
        <f>ROUND(+'Acute Care'!F19,0)</f>
        <v>11726</v>
      </c>
      <c r="F24" s="13">
        <f t="shared" si="0"/>
        <v>32.39</v>
      </c>
      <c r="G24" s="9">
        <f>ROUND(+'Acute Care'!J119,0)</f>
        <v>333881</v>
      </c>
      <c r="H24" s="9">
        <f>ROUND(+'Acute Care'!F119,0)</f>
        <v>10593</v>
      </c>
      <c r="I24" s="13">
        <f t="shared" si="1"/>
        <v>31.52</v>
      </c>
      <c r="J24" s="13"/>
      <c r="K24" s="21">
        <f t="shared" si="2"/>
        <v>-2.69E-2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Care'!J20,0)</f>
        <v>445476</v>
      </c>
      <c r="E25" s="9">
        <f>ROUND(+'Acute Care'!F20,0)</f>
        <v>10997</v>
      </c>
      <c r="F25" s="13">
        <f t="shared" si="0"/>
        <v>40.51</v>
      </c>
      <c r="G25" s="9">
        <f>ROUND(+'Acute Care'!J120,0)</f>
        <v>517187</v>
      </c>
      <c r="H25" s="9">
        <f>ROUND(+'Acute Care'!F120,0)</f>
        <v>10540</v>
      </c>
      <c r="I25" s="13">
        <f t="shared" si="1"/>
        <v>49.07</v>
      </c>
      <c r="J25" s="13"/>
      <c r="K25" s="21">
        <f t="shared" si="2"/>
        <v>0.21129999999999999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Care'!J21,0)</f>
        <v>107692</v>
      </c>
      <c r="E26" s="9">
        <f>ROUND(+'Acute Care'!F21,0)</f>
        <v>3521</v>
      </c>
      <c r="F26" s="13">
        <f t="shared" si="0"/>
        <v>30.59</v>
      </c>
      <c r="G26" s="9">
        <f>ROUND(+'Acute Care'!J121,0)</f>
        <v>0</v>
      </c>
      <c r="H26" s="9">
        <f>ROUND(+'Acute Care'!F121,0)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Care'!J22,0)</f>
        <v>8880</v>
      </c>
      <c r="E27" s="9">
        <f>ROUND(+'Acute Care'!F22,0)</f>
        <v>406</v>
      </c>
      <c r="F27" s="13">
        <f t="shared" si="0"/>
        <v>21.87</v>
      </c>
      <c r="G27" s="9">
        <f>ROUND(+'Acute Care'!J122,0)</f>
        <v>12392</v>
      </c>
      <c r="H27" s="9">
        <f>ROUND(+'Acute Care'!F122,0)</f>
        <v>325</v>
      </c>
      <c r="I27" s="13">
        <f t="shared" si="1"/>
        <v>38.130000000000003</v>
      </c>
      <c r="J27" s="13"/>
      <c r="K27" s="21">
        <f t="shared" si="2"/>
        <v>0.74350000000000005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Care'!J23,0)</f>
        <v>52438</v>
      </c>
      <c r="E28" s="9">
        <f>ROUND(+'Acute Care'!F23,0)</f>
        <v>2256</v>
      </c>
      <c r="F28" s="13">
        <f t="shared" si="0"/>
        <v>23.24</v>
      </c>
      <c r="G28" s="9">
        <f>ROUND(+'Acute Care'!J123,0)</f>
        <v>90663</v>
      </c>
      <c r="H28" s="9">
        <f>ROUND(+'Acute Care'!F123,0)</f>
        <v>1864</v>
      </c>
      <c r="I28" s="13">
        <f t="shared" si="1"/>
        <v>48.64</v>
      </c>
      <c r="J28" s="13"/>
      <c r="K28" s="21">
        <f t="shared" si="2"/>
        <v>1.0929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Care'!J24,0)</f>
        <v>501420</v>
      </c>
      <c r="E29" s="9">
        <f>ROUND(+'Acute Care'!F24,0)</f>
        <v>16657</v>
      </c>
      <c r="F29" s="13">
        <f t="shared" si="0"/>
        <v>30.1</v>
      </c>
      <c r="G29" s="9">
        <f>ROUND(+'Acute Care'!J124,0)</f>
        <v>217295</v>
      </c>
      <c r="H29" s="9">
        <f>ROUND(+'Acute Care'!F124,0)</f>
        <v>11156</v>
      </c>
      <c r="I29" s="13">
        <f t="shared" si="1"/>
        <v>19.48</v>
      </c>
      <c r="J29" s="13"/>
      <c r="K29" s="21">
        <f t="shared" si="2"/>
        <v>-0.3528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Care'!J25,0)</f>
        <v>61330</v>
      </c>
      <c r="E30" s="9">
        <f>ROUND(+'Acute Care'!F25,0)</f>
        <v>1144</v>
      </c>
      <c r="F30" s="13">
        <f t="shared" si="0"/>
        <v>53.61</v>
      </c>
      <c r="G30" s="9">
        <f>ROUND(+'Acute Care'!J125,0)</f>
        <v>0</v>
      </c>
      <c r="H30" s="9">
        <f>ROUND(+'Acute Care'!F125,0)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Care'!J26,0)</f>
        <v>106881</v>
      </c>
      <c r="E31" s="9">
        <f>ROUND(+'Acute Care'!F26,0)</f>
        <v>1564</v>
      </c>
      <c r="F31" s="13">
        <f t="shared" si="0"/>
        <v>68.34</v>
      </c>
      <c r="G31" s="9">
        <f>ROUND(+'Acute Care'!J126,0)</f>
        <v>57430</v>
      </c>
      <c r="H31" s="9">
        <f>ROUND(+'Acute Care'!F126,0)</f>
        <v>817</v>
      </c>
      <c r="I31" s="13">
        <f t="shared" si="1"/>
        <v>70.290000000000006</v>
      </c>
      <c r="J31" s="13"/>
      <c r="K31" s="21">
        <f t="shared" si="2"/>
        <v>2.8500000000000001E-2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Care'!J27,0)</f>
        <v>720560</v>
      </c>
      <c r="E32" s="9">
        <f>ROUND(+'Acute Care'!F27,0)</f>
        <v>35005</v>
      </c>
      <c r="F32" s="13">
        <f t="shared" si="0"/>
        <v>20.58</v>
      </c>
      <c r="G32" s="9">
        <f>ROUND(+'Acute Care'!J127,0)</f>
        <v>660281</v>
      </c>
      <c r="H32" s="9">
        <f>ROUND(+'Acute Care'!F127,0)</f>
        <v>31447</v>
      </c>
      <c r="I32" s="13">
        <f t="shared" si="1"/>
        <v>21</v>
      </c>
      <c r="J32" s="13"/>
      <c r="K32" s="21">
        <f t="shared" si="2"/>
        <v>2.0400000000000001E-2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Care'!J28,0)</f>
        <v>702110</v>
      </c>
      <c r="E33" s="9">
        <f>ROUND(+'Acute Care'!F28,0)</f>
        <v>14743</v>
      </c>
      <c r="F33" s="13">
        <f t="shared" si="0"/>
        <v>47.62</v>
      </c>
      <c r="G33" s="9">
        <f>ROUND(+'Acute Care'!J128,0)</f>
        <v>625319</v>
      </c>
      <c r="H33" s="9">
        <f>ROUND(+'Acute Care'!F128,0)</f>
        <v>10230</v>
      </c>
      <c r="I33" s="13">
        <f t="shared" si="1"/>
        <v>61.13</v>
      </c>
      <c r="J33" s="13"/>
      <c r="K33" s="21">
        <f t="shared" si="2"/>
        <v>0.28370000000000001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Care'!J29,0)</f>
        <v>171206</v>
      </c>
      <c r="E34" s="9">
        <f>ROUND(+'Acute Care'!F29,0)</f>
        <v>5370</v>
      </c>
      <c r="F34" s="13">
        <f t="shared" si="0"/>
        <v>31.88</v>
      </c>
      <c r="G34" s="9">
        <f>ROUND(+'Acute Care'!J129,0)</f>
        <v>132850</v>
      </c>
      <c r="H34" s="9">
        <f>ROUND(+'Acute Care'!F129,0)</f>
        <v>3225</v>
      </c>
      <c r="I34" s="13">
        <f t="shared" si="1"/>
        <v>41.19</v>
      </c>
      <c r="J34" s="13"/>
      <c r="K34" s="21">
        <f t="shared" si="2"/>
        <v>0.29199999999999998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Care'!J30,0)</f>
        <v>131230</v>
      </c>
      <c r="E35" s="9">
        <f>ROUND(+'Acute Care'!F30,0)</f>
        <v>1842</v>
      </c>
      <c r="F35" s="13">
        <f t="shared" si="0"/>
        <v>71.239999999999995</v>
      </c>
      <c r="G35" s="9">
        <f>ROUND(+'Acute Care'!J130,0)</f>
        <v>158472</v>
      </c>
      <c r="H35" s="9">
        <f>ROUND(+'Acute Care'!F130,0)</f>
        <v>1067</v>
      </c>
      <c r="I35" s="13">
        <f t="shared" si="1"/>
        <v>148.52000000000001</v>
      </c>
      <c r="J35" s="13"/>
      <c r="K35" s="21">
        <f t="shared" si="2"/>
        <v>1.0848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Care'!J31,0)</f>
        <v>1999</v>
      </c>
      <c r="E36" s="9">
        <f>ROUND(+'Acute Care'!F31,0)</f>
        <v>115</v>
      </c>
      <c r="F36" s="13">
        <f t="shared" si="0"/>
        <v>17.38</v>
      </c>
      <c r="G36" s="9">
        <f>ROUND(+'Acute Care'!J131,0)</f>
        <v>1548</v>
      </c>
      <c r="H36" s="9">
        <f>ROUND(+'Acute Care'!F131,0)</f>
        <v>22</v>
      </c>
      <c r="I36" s="13">
        <f t="shared" si="1"/>
        <v>70.36</v>
      </c>
      <c r="J36" s="13"/>
      <c r="K36" s="21">
        <f t="shared" si="2"/>
        <v>3.0482999999999998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Care'!J32,0)</f>
        <v>1857608</v>
      </c>
      <c r="E37" s="9">
        <f>ROUND(+'Acute Care'!F32,0)</f>
        <v>39200</v>
      </c>
      <c r="F37" s="13">
        <f t="shared" si="0"/>
        <v>47.39</v>
      </c>
      <c r="G37" s="9">
        <f>ROUND(+'Acute Care'!J132,0)</f>
        <v>1196673</v>
      </c>
      <c r="H37" s="9">
        <f>ROUND(+'Acute Care'!F132,0)</f>
        <v>19311</v>
      </c>
      <c r="I37" s="13">
        <f t="shared" si="1"/>
        <v>61.97</v>
      </c>
      <c r="J37" s="13"/>
      <c r="K37" s="21">
        <f t="shared" si="2"/>
        <v>0.30769999999999997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Care'!J33,0)</f>
        <v>2174</v>
      </c>
      <c r="E38" s="9">
        <f>ROUND(+'Acute Care'!F33,0)</f>
        <v>99</v>
      </c>
      <c r="F38" s="13">
        <f t="shared" si="0"/>
        <v>21.96</v>
      </c>
      <c r="G38" s="9">
        <f>ROUND(+'Acute Care'!J133,0)</f>
        <v>8589</v>
      </c>
      <c r="H38" s="9">
        <f>ROUND(+'Acute Care'!F133,0)</f>
        <v>95</v>
      </c>
      <c r="I38" s="13">
        <f t="shared" si="1"/>
        <v>90.41</v>
      </c>
      <c r="J38" s="13"/>
      <c r="K38" s="21">
        <f t="shared" si="2"/>
        <v>3.117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Care'!J34,0)</f>
        <v>2044847</v>
      </c>
      <c r="E39" s="9">
        <f>ROUND(+'Acute Care'!F34,0)</f>
        <v>51098</v>
      </c>
      <c r="F39" s="13">
        <f t="shared" si="0"/>
        <v>40.020000000000003</v>
      </c>
      <c r="G39" s="9">
        <f>ROUND(+'Acute Care'!J134,0)</f>
        <v>2746150</v>
      </c>
      <c r="H39" s="9">
        <f>ROUND(+'Acute Care'!F134,0)</f>
        <v>65591</v>
      </c>
      <c r="I39" s="13">
        <f t="shared" si="1"/>
        <v>41.87</v>
      </c>
      <c r="J39" s="13"/>
      <c r="K39" s="21">
        <f t="shared" si="2"/>
        <v>4.6199999999999998E-2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Care'!J35,0)</f>
        <v>241005</v>
      </c>
      <c r="E40" s="9">
        <f>ROUND(+'Acute Care'!F35,0)</f>
        <v>3478</v>
      </c>
      <c r="F40" s="13">
        <f t="shared" si="0"/>
        <v>69.290000000000006</v>
      </c>
      <c r="G40" s="9">
        <f>ROUND(+'Acute Care'!J135,0)</f>
        <v>240812</v>
      </c>
      <c r="H40" s="9">
        <f>ROUND(+'Acute Care'!F135,0)</f>
        <v>3453</v>
      </c>
      <c r="I40" s="13">
        <f t="shared" si="1"/>
        <v>69.739999999999995</v>
      </c>
      <c r="J40" s="13"/>
      <c r="K40" s="21">
        <f t="shared" si="2"/>
        <v>6.4999999999999997E-3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Care'!J36,0)</f>
        <v>47320</v>
      </c>
      <c r="E41" s="9">
        <f>ROUND(+'Acute Care'!F36,0)</f>
        <v>1525</v>
      </c>
      <c r="F41" s="13">
        <f t="shared" si="0"/>
        <v>31.03</v>
      </c>
      <c r="G41" s="9">
        <f>ROUND(+'Acute Care'!J136,0)</f>
        <v>50442</v>
      </c>
      <c r="H41" s="9">
        <f>ROUND(+'Acute Care'!F136,0)</f>
        <v>855</v>
      </c>
      <c r="I41" s="13">
        <f t="shared" si="1"/>
        <v>59</v>
      </c>
      <c r="J41" s="13"/>
      <c r="K41" s="21">
        <f t="shared" si="2"/>
        <v>0.90139999999999998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Care'!J37,0)</f>
        <v>190739</v>
      </c>
      <c r="E42" s="9">
        <f>ROUND(+'Acute Care'!F37,0)</f>
        <v>13268</v>
      </c>
      <c r="F42" s="13">
        <f t="shared" si="0"/>
        <v>14.38</v>
      </c>
      <c r="G42" s="9">
        <f>ROUND(+'Acute Care'!J137,0)</f>
        <v>150534</v>
      </c>
      <c r="H42" s="9">
        <f>ROUND(+'Acute Care'!F137,0)</f>
        <v>8221</v>
      </c>
      <c r="I42" s="13">
        <f t="shared" si="1"/>
        <v>18.309999999999999</v>
      </c>
      <c r="J42" s="13"/>
      <c r="K42" s="21">
        <f t="shared" si="2"/>
        <v>0.27329999999999999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Care'!J38,0)</f>
        <v>101232</v>
      </c>
      <c r="E43" s="9">
        <f>ROUND(+'Acute Care'!F38,0)</f>
        <v>4380</v>
      </c>
      <c r="F43" s="13">
        <f t="shared" si="0"/>
        <v>23.11</v>
      </c>
      <c r="G43" s="9">
        <f>ROUND(+'Acute Care'!J138,0)</f>
        <v>0</v>
      </c>
      <c r="H43" s="9">
        <f>ROUND(+'Acute Care'!F138,0)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Care'!J39,0)</f>
        <v>210046</v>
      </c>
      <c r="E44" s="9">
        <f>ROUND(+'Acute Care'!F39,0)</f>
        <v>6036</v>
      </c>
      <c r="F44" s="13">
        <f t="shared" si="0"/>
        <v>34.799999999999997</v>
      </c>
      <c r="G44" s="9">
        <f>ROUND(+'Acute Care'!J139,0)</f>
        <v>222256</v>
      </c>
      <c r="H44" s="9">
        <f>ROUND(+'Acute Care'!F139,0)</f>
        <v>4335</v>
      </c>
      <c r="I44" s="13">
        <f t="shared" si="1"/>
        <v>51.27</v>
      </c>
      <c r="J44" s="13"/>
      <c r="K44" s="21">
        <f t="shared" si="2"/>
        <v>0.4733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Care'!J40,0)</f>
        <v>47291</v>
      </c>
      <c r="E45" s="9">
        <f>ROUND(+'Acute Care'!F40,0)</f>
        <v>1301</v>
      </c>
      <c r="F45" s="13">
        <f t="shared" si="0"/>
        <v>36.35</v>
      </c>
      <c r="G45" s="9">
        <f>ROUND(+'Acute Care'!J140,0)</f>
        <v>37554</v>
      </c>
      <c r="H45" s="9">
        <f>ROUND(+'Acute Care'!F140,0)</f>
        <v>1238</v>
      </c>
      <c r="I45" s="13">
        <f t="shared" si="1"/>
        <v>30.33</v>
      </c>
      <c r="J45" s="13"/>
      <c r="K45" s="21">
        <f t="shared" si="2"/>
        <v>-0.1656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Care'!J41,0)</f>
        <v>145980</v>
      </c>
      <c r="E46" s="9">
        <f>ROUND(+'Acute Care'!F41,0)</f>
        <v>5089</v>
      </c>
      <c r="F46" s="13">
        <f t="shared" si="0"/>
        <v>28.69</v>
      </c>
      <c r="G46" s="9">
        <f>ROUND(+'Acute Care'!J141,0)</f>
        <v>162733</v>
      </c>
      <c r="H46" s="9">
        <f>ROUND(+'Acute Care'!F141,0)</f>
        <v>2677</v>
      </c>
      <c r="I46" s="13">
        <f t="shared" si="1"/>
        <v>60.79</v>
      </c>
      <c r="J46" s="13"/>
      <c r="K46" s="21">
        <f t="shared" si="2"/>
        <v>1.1189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Care'!J42,0)</f>
        <v>7673</v>
      </c>
      <c r="E47" s="9">
        <f>ROUND(+'Acute Care'!F42,0)</f>
        <v>379</v>
      </c>
      <c r="F47" s="13">
        <f t="shared" si="0"/>
        <v>20.25</v>
      </c>
      <c r="G47" s="9">
        <f>ROUND(+'Acute Care'!J142,0)</f>
        <v>6020</v>
      </c>
      <c r="H47" s="9">
        <f>ROUND(+'Acute Care'!F142,0)</f>
        <v>82</v>
      </c>
      <c r="I47" s="13">
        <f t="shared" si="1"/>
        <v>73.41</v>
      </c>
      <c r="J47" s="13"/>
      <c r="K47" s="21">
        <f t="shared" si="2"/>
        <v>2.6252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Care'!J43,0)</f>
        <v>205078</v>
      </c>
      <c r="E48" s="9">
        <f>ROUND(+'Acute Care'!F43,0)</f>
        <v>2542</v>
      </c>
      <c r="F48" s="13">
        <f t="shared" si="0"/>
        <v>80.680000000000007</v>
      </c>
      <c r="G48" s="9">
        <f>ROUND(+'Acute Care'!J143,0)</f>
        <v>0</v>
      </c>
      <c r="H48" s="9">
        <f>ROUND(+'Acute Care'!F143,0)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Care'!J44,0)</f>
        <v>677410</v>
      </c>
      <c r="E49" s="9">
        <f>ROUND(+'Acute Care'!F44,0)</f>
        <v>17411</v>
      </c>
      <c r="F49" s="13">
        <f t="shared" si="0"/>
        <v>38.909999999999997</v>
      </c>
      <c r="G49" s="9">
        <f>ROUND(+'Acute Care'!J144,0)</f>
        <v>272740</v>
      </c>
      <c r="H49" s="9">
        <f>ROUND(+'Acute Care'!F144,0)</f>
        <v>6708</v>
      </c>
      <c r="I49" s="13">
        <f t="shared" si="1"/>
        <v>40.659999999999997</v>
      </c>
      <c r="J49" s="13"/>
      <c r="K49" s="21">
        <f t="shared" si="2"/>
        <v>4.4999999999999998E-2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Care'!J45,0)</f>
        <v>3327125</v>
      </c>
      <c r="E50" s="9">
        <f>ROUND(+'Acute Care'!F45,0)</f>
        <v>70029</v>
      </c>
      <c r="F50" s="13">
        <f t="shared" si="0"/>
        <v>47.51</v>
      </c>
      <c r="G50" s="9">
        <f>ROUND(+'Acute Care'!J145,0)</f>
        <v>4553315</v>
      </c>
      <c r="H50" s="9">
        <f>ROUND(+'Acute Care'!F145,0)</f>
        <v>84208</v>
      </c>
      <c r="I50" s="13">
        <f t="shared" si="1"/>
        <v>54.07</v>
      </c>
      <c r="J50" s="13"/>
      <c r="K50" s="21">
        <f t="shared" si="2"/>
        <v>0.1381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Care'!J46,0)</f>
        <v>83830</v>
      </c>
      <c r="E51" s="9">
        <f>ROUND(+'Acute Care'!F46,0)</f>
        <v>6530</v>
      </c>
      <c r="F51" s="13">
        <f t="shared" si="0"/>
        <v>12.84</v>
      </c>
      <c r="G51" s="9">
        <f>ROUND(+'Acute Care'!J146,0)</f>
        <v>0</v>
      </c>
      <c r="H51" s="9">
        <f>ROUND(+'Acute Care'!F146,0)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Care'!J47,0)</f>
        <v>579959</v>
      </c>
      <c r="E52" s="9">
        <f>ROUND(+'Acute Care'!F47,0)</f>
        <v>24213</v>
      </c>
      <c r="F52" s="13">
        <f t="shared" si="0"/>
        <v>23.95</v>
      </c>
      <c r="G52" s="9">
        <f>ROUND(+'Acute Care'!J147,0)</f>
        <v>732241</v>
      </c>
      <c r="H52" s="9">
        <f>ROUND(+'Acute Care'!F147,0)</f>
        <v>23468</v>
      </c>
      <c r="I52" s="13">
        <f t="shared" si="1"/>
        <v>31.2</v>
      </c>
      <c r="J52" s="13"/>
      <c r="K52" s="21">
        <f t="shared" si="2"/>
        <v>0.30270000000000002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Care'!J48,0)</f>
        <v>2130156</v>
      </c>
      <c r="E53" s="9">
        <f>ROUND(+'Acute Care'!F48,0)</f>
        <v>52038</v>
      </c>
      <c r="F53" s="13">
        <f t="shared" si="0"/>
        <v>40.93</v>
      </c>
      <c r="G53" s="9">
        <f>ROUND(+'Acute Care'!J148,0)</f>
        <v>2450860</v>
      </c>
      <c r="H53" s="9">
        <f>ROUND(+'Acute Care'!F148,0)</f>
        <v>48942</v>
      </c>
      <c r="I53" s="13">
        <f t="shared" si="1"/>
        <v>50.08</v>
      </c>
      <c r="J53" s="13"/>
      <c r="K53" s="21">
        <f t="shared" si="2"/>
        <v>0.22359999999999999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Care'!J49,0)</f>
        <v>919563</v>
      </c>
      <c r="E54" s="9">
        <f>ROUND(+'Acute Care'!F49,0)</f>
        <v>26943</v>
      </c>
      <c r="F54" s="13">
        <f t="shared" si="0"/>
        <v>34.130000000000003</v>
      </c>
      <c r="G54" s="9">
        <f>ROUND(+'Acute Care'!J149,0)</f>
        <v>608337</v>
      </c>
      <c r="H54" s="9">
        <f>ROUND(+'Acute Care'!F149,0)</f>
        <v>26175</v>
      </c>
      <c r="I54" s="13">
        <f t="shared" si="1"/>
        <v>23.24</v>
      </c>
      <c r="J54" s="13"/>
      <c r="K54" s="21">
        <f t="shared" si="2"/>
        <v>-0.31909999999999999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Care'!J50,0)</f>
        <v>207280</v>
      </c>
      <c r="E55" s="9">
        <f>ROUND(+'Acute Care'!F50,0)</f>
        <v>7704</v>
      </c>
      <c r="F55" s="13">
        <f t="shared" si="0"/>
        <v>26.91</v>
      </c>
      <c r="G55" s="9">
        <f>ROUND(+'Acute Care'!J150,0)</f>
        <v>226402</v>
      </c>
      <c r="H55" s="9">
        <f>ROUND(+'Acute Care'!F150,0)</f>
        <v>8752</v>
      </c>
      <c r="I55" s="13">
        <f t="shared" si="1"/>
        <v>25.87</v>
      </c>
      <c r="J55" s="13"/>
      <c r="K55" s="21">
        <f t="shared" si="2"/>
        <v>-3.8600000000000002E-2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Care'!J51,0)</f>
        <v>91075</v>
      </c>
      <c r="E56" s="9">
        <f>ROUND(+'Acute Care'!F51,0)</f>
        <v>1395</v>
      </c>
      <c r="F56" s="13">
        <f t="shared" si="0"/>
        <v>65.290000000000006</v>
      </c>
      <c r="G56" s="9">
        <f>ROUND(+'Acute Care'!J151,0)</f>
        <v>82360</v>
      </c>
      <c r="H56" s="9">
        <f>ROUND(+'Acute Care'!F151,0)</f>
        <v>1362</v>
      </c>
      <c r="I56" s="13">
        <f t="shared" si="1"/>
        <v>60.47</v>
      </c>
      <c r="J56" s="13"/>
      <c r="K56" s="21">
        <f t="shared" si="2"/>
        <v>-7.3800000000000004E-2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Care'!J52,0)</f>
        <v>470444</v>
      </c>
      <c r="E57" s="9">
        <f>ROUND(+'Acute Care'!F52,0)</f>
        <v>16970</v>
      </c>
      <c r="F57" s="13">
        <f t="shared" si="0"/>
        <v>27.72</v>
      </c>
      <c r="G57" s="9">
        <f>ROUND(+'Acute Care'!J152,0)</f>
        <v>242040</v>
      </c>
      <c r="H57" s="9">
        <f>ROUND(+'Acute Care'!F152,0)</f>
        <v>7114</v>
      </c>
      <c r="I57" s="13">
        <f t="shared" si="1"/>
        <v>34.020000000000003</v>
      </c>
      <c r="J57" s="13"/>
      <c r="K57" s="21">
        <f t="shared" si="2"/>
        <v>0.2273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Care'!J53,0)</f>
        <v>523357</v>
      </c>
      <c r="E58" s="9">
        <f>ROUND(+'Acute Care'!F53,0)</f>
        <v>25053</v>
      </c>
      <c r="F58" s="13">
        <f t="shared" si="0"/>
        <v>20.89</v>
      </c>
      <c r="G58" s="9">
        <f>ROUND(+'Acute Care'!J153,0)</f>
        <v>363799</v>
      </c>
      <c r="H58" s="9">
        <f>ROUND(+'Acute Care'!F153,0)</f>
        <v>19905</v>
      </c>
      <c r="I58" s="13">
        <f t="shared" si="1"/>
        <v>18.28</v>
      </c>
      <c r="J58" s="13"/>
      <c r="K58" s="21">
        <f t="shared" si="2"/>
        <v>-0.1249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Care'!J54,0)</f>
        <v>84061</v>
      </c>
      <c r="E59" s="9">
        <f>ROUND(+'Acute Care'!F54,0)</f>
        <v>3005</v>
      </c>
      <c r="F59" s="13">
        <f t="shared" si="0"/>
        <v>27.97</v>
      </c>
      <c r="G59" s="9">
        <f>ROUND(+'Acute Care'!J154,0)</f>
        <v>77530</v>
      </c>
      <c r="H59" s="9">
        <f>ROUND(+'Acute Care'!F154,0)</f>
        <v>3165</v>
      </c>
      <c r="I59" s="13">
        <f t="shared" si="1"/>
        <v>24.5</v>
      </c>
      <c r="J59" s="13"/>
      <c r="K59" s="21">
        <f t="shared" si="2"/>
        <v>-0.1241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Care'!J55,0)</f>
        <v>14379</v>
      </c>
      <c r="E60" s="9">
        <f>ROUND(+'Acute Care'!F55,0)</f>
        <v>292</v>
      </c>
      <c r="F60" s="13">
        <f t="shared" si="0"/>
        <v>49.24</v>
      </c>
      <c r="G60" s="9">
        <f>ROUND(+'Acute Care'!J155,0)</f>
        <v>0</v>
      </c>
      <c r="H60" s="9">
        <f>ROUND(+'Acute Care'!F155,0)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Care'!J56,0)</f>
        <v>2038963</v>
      </c>
      <c r="E61" s="9">
        <f>ROUND(+'Acute Care'!F56,0)</f>
        <v>55948</v>
      </c>
      <c r="F61" s="13">
        <f t="shared" si="0"/>
        <v>36.44</v>
      </c>
      <c r="G61" s="9">
        <f>ROUND(+'Acute Care'!J156,0)</f>
        <v>1851444</v>
      </c>
      <c r="H61" s="9">
        <f>ROUND(+'Acute Care'!F156,0)</f>
        <v>48800</v>
      </c>
      <c r="I61" s="13">
        <f t="shared" si="1"/>
        <v>37.94</v>
      </c>
      <c r="J61" s="13"/>
      <c r="K61" s="21">
        <f t="shared" si="2"/>
        <v>4.1200000000000001E-2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Care'!J57,0)</f>
        <v>1485522</v>
      </c>
      <c r="E62" s="9">
        <f>ROUND(+'Acute Care'!F57,0)</f>
        <v>38618</v>
      </c>
      <c r="F62" s="13">
        <f t="shared" si="0"/>
        <v>38.47</v>
      </c>
      <c r="G62" s="9">
        <f>ROUND(+'Acute Care'!J157,0)</f>
        <v>1655173</v>
      </c>
      <c r="H62" s="9">
        <f>ROUND(+'Acute Care'!F157,0)</f>
        <v>37943</v>
      </c>
      <c r="I62" s="13">
        <f t="shared" si="1"/>
        <v>43.62</v>
      </c>
      <c r="J62" s="13"/>
      <c r="K62" s="21">
        <f t="shared" si="2"/>
        <v>0.13389999999999999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Care'!J58,0)</f>
        <v>84497</v>
      </c>
      <c r="E63" s="9">
        <f>ROUND(+'Acute Care'!F58,0)</f>
        <v>4055</v>
      </c>
      <c r="F63" s="13">
        <f t="shared" si="0"/>
        <v>20.84</v>
      </c>
      <c r="G63" s="9">
        <f>ROUND(+'Acute Care'!J158,0)</f>
        <v>86405</v>
      </c>
      <c r="H63" s="9">
        <f>ROUND(+'Acute Care'!F158,0)</f>
        <v>2732</v>
      </c>
      <c r="I63" s="13">
        <f t="shared" si="1"/>
        <v>31.63</v>
      </c>
      <c r="J63" s="13"/>
      <c r="K63" s="21">
        <f t="shared" si="2"/>
        <v>0.51780000000000004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Care'!J59,0)</f>
        <v>401797</v>
      </c>
      <c r="E64" s="9">
        <f>ROUND(+'Acute Care'!F59,0)</f>
        <v>10471</v>
      </c>
      <c r="F64" s="13">
        <f t="shared" si="0"/>
        <v>38.369999999999997</v>
      </c>
      <c r="G64" s="9">
        <f>ROUND(+'Acute Care'!J159,0)</f>
        <v>720875</v>
      </c>
      <c r="H64" s="9">
        <f>ROUND(+'Acute Care'!F159,0)</f>
        <v>17968</v>
      </c>
      <c r="I64" s="13">
        <f t="shared" si="1"/>
        <v>40.119999999999997</v>
      </c>
      <c r="J64" s="13"/>
      <c r="K64" s="21">
        <f t="shared" si="2"/>
        <v>4.5600000000000002E-2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Care'!J60,0)</f>
        <v>111007</v>
      </c>
      <c r="E65" s="9">
        <f>ROUND(+'Acute Care'!F60,0)</f>
        <v>914</v>
      </c>
      <c r="F65" s="13">
        <f t="shared" si="0"/>
        <v>121.45</v>
      </c>
      <c r="G65" s="9">
        <f>ROUND(+'Acute Care'!J160,0)</f>
        <v>128730</v>
      </c>
      <c r="H65" s="9">
        <f>ROUND(+'Acute Care'!F160,0)</f>
        <v>1154</v>
      </c>
      <c r="I65" s="13">
        <f t="shared" si="1"/>
        <v>111.55</v>
      </c>
      <c r="J65" s="13"/>
      <c r="K65" s="21">
        <f t="shared" si="2"/>
        <v>-8.1500000000000003E-2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Care'!J61,0)</f>
        <v>147854</v>
      </c>
      <c r="E66" s="9">
        <f>ROUND(+'Acute Care'!F61,0)</f>
        <v>4160</v>
      </c>
      <c r="F66" s="13">
        <f t="shared" si="0"/>
        <v>35.54</v>
      </c>
      <c r="G66" s="9">
        <f>ROUND(+'Acute Care'!J161,0)</f>
        <v>145219</v>
      </c>
      <c r="H66" s="9">
        <f>ROUND(+'Acute Care'!F161,0)</f>
        <v>3765</v>
      </c>
      <c r="I66" s="13">
        <f t="shared" si="1"/>
        <v>38.57</v>
      </c>
      <c r="J66" s="13"/>
      <c r="K66" s="21">
        <f t="shared" si="2"/>
        <v>8.5300000000000001E-2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Care'!J62,0)</f>
        <v>290378</v>
      </c>
      <c r="E67" s="9">
        <f>ROUND(+'Acute Care'!F62,0)</f>
        <v>3120</v>
      </c>
      <c r="F67" s="13">
        <f t="shared" si="0"/>
        <v>93.07</v>
      </c>
      <c r="G67" s="9">
        <f>ROUND(+'Acute Care'!J162,0)</f>
        <v>108322</v>
      </c>
      <c r="H67" s="9">
        <f>ROUND(+'Acute Care'!F162,0)</f>
        <v>2008</v>
      </c>
      <c r="I67" s="13">
        <f t="shared" si="1"/>
        <v>53.95</v>
      </c>
      <c r="J67" s="13"/>
      <c r="K67" s="21">
        <f t="shared" si="2"/>
        <v>-0.42030000000000001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Care'!J63,0)</f>
        <v>2428232</v>
      </c>
      <c r="E68" s="9">
        <f>ROUND(+'Acute Care'!F63,0)</f>
        <v>50626</v>
      </c>
      <c r="F68" s="13">
        <f t="shared" si="0"/>
        <v>47.96</v>
      </c>
      <c r="G68" s="9">
        <f>ROUND(+'Acute Care'!J163,0)</f>
        <v>1734978</v>
      </c>
      <c r="H68" s="9">
        <f>ROUND(+'Acute Care'!F163,0)</f>
        <v>56919</v>
      </c>
      <c r="I68" s="13">
        <f t="shared" si="1"/>
        <v>30.48</v>
      </c>
      <c r="J68" s="13"/>
      <c r="K68" s="21">
        <f t="shared" si="2"/>
        <v>-0.36449999999999999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Care'!J64,0)</f>
        <v>181004</v>
      </c>
      <c r="E69" s="9">
        <f>ROUND(+'Acute Care'!F64,0)</f>
        <v>4875</v>
      </c>
      <c r="F69" s="13">
        <f t="shared" si="0"/>
        <v>37.130000000000003</v>
      </c>
      <c r="G69" s="9">
        <f>ROUND(+'Acute Care'!J164,0)</f>
        <v>0</v>
      </c>
      <c r="H69" s="9">
        <f>ROUND(+'Acute Care'!F164,0)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Care'!J65,0)</f>
        <v>0</v>
      </c>
      <c r="E70" s="9">
        <f>ROUND(+'Acute Care'!F65,0)</f>
        <v>0</v>
      </c>
      <c r="F70" s="13" t="str">
        <f t="shared" si="0"/>
        <v/>
      </c>
      <c r="G70" s="9">
        <f>ROUND(+'Acute Care'!J165,0)</f>
        <v>0</v>
      </c>
      <c r="H70" s="9">
        <f>ROUND(+'Acute Care'!F165,0)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Care'!J66,0)</f>
        <v>9841</v>
      </c>
      <c r="E71" s="9">
        <f>ROUND(+'Acute Care'!F66,0)</f>
        <v>249</v>
      </c>
      <c r="F71" s="13">
        <f t="shared" si="0"/>
        <v>39.520000000000003</v>
      </c>
      <c r="G71" s="9">
        <f>ROUND(+'Acute Care'!J166,0)</f>
        <v>7096</v>
      </c>
      <c r="H71" s="9">
        <f>ROUND(+'Acute Care'!F166,0)</f>
        <v>241</v>
      </c>
      <c r="I71" s="13">
        <f t="shared" si="1"/>
        <v>29.44</v>
      </c>
      <c r="J71" s="13"/>
      <c r="K71" s="21">
        <f t="shared" si="2"/>
        <v>-0.25509999999999999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Care'!J67,0)</f>
        <v>965391</v>
      </c>
      <c r="E72" s="9">
        <f>ROUND(+'Acute Care'!F67,0)</f>
        <v>36778</v>
      </c>
      <c r="F72" s="13">
        <f t="shared" si="0"/>
        <v>26.25</v>
      </c>
      <c r="G72" s="9">
        <f>ROUND(+'Acute Care'!J167,0)</f>
        <v>1153621</v>
      </c>
      <c r="H72" s="9">
        <f>ROUND(+'Acute Care'!F167,0)</f>
        <v>41882</v>
      </c>
      <c r="I72" s="13">
        <f t="shared" si="1"/>
        <v>27.54</v>
      </c>
      <c r="J72" s="13"/>
      <c r="K72" s="21">
        <f t="shared" si="2"/>
        <v>4.9099999999999998E-2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Care'!J68,0)</f>
        <v>704986</v>
      </c>
      <c r="E73" s="9">
        <f>ROUND(+'Acute Care'!F68,0)</f>
        <v>21946</v>
      </c>
      <c r="F73" s="13">
        <f t="shared" si="0"/>
        <v>32.119999999999997</v>
      </c>
      <c r="G73" s="9">
        <f>ROUND(+'Acute Care'!J168,0)</f>
        <v>1846936</v>
      </c>
      <c r="H73" s="9">
        <f>ROUND(+'Acute Care'!F168,0)</f>
        <v>39350</v>
      </c>
      <c r="I73" s="13">
        <f t="shared" si="1"/>
        <v>46.94</v>
      </c>
      <c r="J73" s="13"/>
      <c r="K73" s="21">
        <f t="shared" si="2"/>
        <v>0.46139999999999998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Care'!J69,0)</f>
        <v>1835815</v>
      </c>
      <c r="E74" s="9">
        <f>ROUND(+'Acute Care'!F69,0)</f>
        <v>95339</v>
      </c>
      <c r="F74" s="13">
        <f t="shared" si="0"/>
        <v>19.260000000000002</v>
      </c>
      <c r="G74" s="9">
        <f>ROUND(+'Acute Care'!J169,0)</f>
        <v>2858518</v>
      </c>
      <c r="H74" s="9">
        <f>ROUND(+'Acute Care'!F169,0)</f>
        <v>87194</v>
      </c>
      <c r="I74" s="13">
        <f t="shared" si="1"/>
        <v>32.78</v>
      </c>
      <c r="J74" s="13"/>
      <c r="K74" s="21">
        <f t="shared" si="2"/>
        <v>0.70199999999999996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Care'!J70,0)</f>
        <v>1034830</v>
      </c>
      <c r="E75" s="9">
        <f>ROUND(+'Acute Care'!F70,0)</f>
        <v>26941</v>
      </c>
      <c r="F75" s="13">
        <f t="shared" ref="F75:F107" si="3">IF(D75=0,"",IF(E75=0,"",ROUND(D75/E75,2)))</f>
        <v>38.409999999999997</v>
      </c>
      <c r="G75" s="9">
        <f>ROUND(+'Acute Care'!J170,0)</f>
        <v>1091180</v>
      </c>
      <c r="H75" s="9">
        <f>ROUND(+'Acute Care'!F170,0)</f>
        <v>23123</v>
      </c>
      <c r="I75" s="13">
        <f t="shared" ref="I75:I107" si="4">IF(G75=0,"",IF(H75=0,"",ROUND(G75/H75,2)))</f>
        <v>47.19</v>
      </c>
      <c r="J75" s="13"/>
      <c r="K75" s="21">
        <f t="shared" ref="K75:K107" si="5">IF(D75=0,"",IF(E75=0,"",IF(G75=0,"",IF(H75=0,"",ROUND(I75/F75-1,4)))))</f>
        <v>0.2286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Care'!J71,0)</f>
        <v>20922</v>
      </c>
      <c r="E76" s="9">
        <f>ROUND(+'Acute Care'!F71,0)</f>
        <v>918</v>
      </c>
      <c r="F76" s="13">
        <f t="shared" si="3"/>
        <v>22.79</v>
      </c>
      <c r="G76" s="9">
        <f>ROUND(+'Acute Care'!J171,0)</f>
        <v>27115</v>
      </c>
      <c r="H76" s="9">
        <f>ROUND(+'Acute Care'!F171,0)</f>
        <v>925</v>
      </c>
      <c r="I76" s="13">
        <f t="shared" si="4"/>
        <v>29.31</v>
      </c>
      <c r="J76" s="13"/>
      <c r="K76" s="21">
        <f t="shared" si="5"/>
        <v>0.28610000000000002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Care'!J72,0)</f>
        <v>64756</v>
      </c>
      <c r="E77" s="9">
        <f>ROUND(+'Acute Care'!F72,0)</f>
        <v>389</v>
      </c>
      <c r="F77" s="13">
        <f t="shared" si="3"/>
        <v>166.47</v>
      </c>
      <c r="G77" s="9">
        <f>ROUND(+'Acute Care'!J172,0)</f>
        <v>0</v>
      </c>
      <c r="H77" s="9">
        <f>ROUND(+'Acute Care'!F172,0)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Care'!J73,0)</f>
        <v>369305</v>
      </c>
      <c r="E78" s="9">
        <f>ROUND(+'Acute Care'!F73,0)</f>
        <v>20732</v>
      </c>
      <c r="F78" s="13">
        <f t="shared" si="3"/>
        <v>17.809999999999999</v>
      </c>
      <c r="G78" s="9">
        <f>ROUND(+'Acute Care'!J173,0)</f>
        <v>714382</v>
      </c>
      <c r="H78" s="9">
        <f>ROUND(+'Acute Care'!F173,0)</f>
        <v>22615</v>
      </c>
      <c r="I78" s="13">
        <f t="shared" si="4"/>
        <v>31.59</v>
      </c>
      <c r="J78" s="13"/>
      <c r="K78" s="21">
        <f t="shared" si="5"/>
        <v>0.77370000000000005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Care'!J74,0)</f>
        <v>200574</v>
      </c>
      <c r="E79" s="9">
        <f>ROUND(+'Acute Care'!F74,0)</f>
        <v>6366</v>
      </c>
      <c r="F79" s="13">
        <f t="shared" si="3"/>
        <v>31.51</v>
      </c>
      <c r="G79" s="9">
        <f>ROUND(+'Acute Care'!J174,0)</f>
        <v>2123383</v>
      </c>
      <c r="H79" s="9">
        <f>ROUND(+'Acute Care'!F174,0)</f>
        <v>57102</v>
      </c>
      <c r="I79" s="13">
        <f t="shared" si="4"/>
        <v>37.19</v>
      </c>
      <c r="J79" s="13"/>
      <c r="K79" s="21">
        <f t="shared" si="5"/>
        <v>0.18029999999999999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Care'!J75,0)</f>
        <v>1863141</v>
      </c>
      <c r="E80" s="9">
        <f>ROUND(+'Acute Care'!F75,0)</f>
        <v>52964</v>
      </c>
      <c r="F80" s="13">
        <f t="shared" si="3"/>
        <v>35.18</v>
      </c>
      <c r="G80" s="9">
        <f>ROUND(+'Acute Care'!J175,0)</f>
        <v>71223</v>
      </c>
      <c r="H80" s="9">
        <f>ROUND(+'Acute Care'!F175,0)</f>
        <v>3123</v>
      </c>
      <c r="I80" s="13">
        <f t="shared" si="4"/>
        <v>22.81</v>
      </c>
      <c r="J80" s="13"/>
      <c r="K80" s="21">
        <f t="shared" si="5"/>
        <v>-0.35160000000000002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Care'!J76,0)</f>
        <v>57612</v>
      </c>
      <c r="E81" s="9">
        <f>ROUND(+'Acute Care'!F76,0)</f>
        <v>3668</v>
      </c>
      <c r="F81" s="13">
        <f t="shared" si="3"/>
        <v>15.71</v>
      </c>
      <c r="G81" s="9">
        <f>ROUND(+'Acute Care'!J176,0)</f>
        <v>110411</v>
      </c>
      <c r="H81" s="9">
        <f>ROUND(+'Acute Care'!F176,0)</f>
        <v>849</v>
      </c>
      <c r="I81" s="13">
        <f t="shared" si="4"/>
        <v>130.05000000000001</v>
      </c>
      <c r="J81" s="13"/>
      <c r="K81" s="21">
        <f t="shared" si="5"/>
        <v>7.2782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Care'!J77,0)</f>
        <v>130702</v>
      </c>
      <c r="E82" s="9">
        <f>ROUND(+'Acute Care'!F77,0)</f>
        <v>848</v>
      </c>
      <c r="F82" s="13">
        <f t="shared" si="3"/>
        <v>154.13</v>
      </c>
      <c r="G82" s="9">
        <f>ROUND(+'Acute Care'!J177,0)</f>
        <v>508467</v>
      </c>
      <c r="H82" s="9">
        <f>ROUND(+'Acute Care'!F177,0)</f>
        <v>11258</v>
      </c>
      <c r="I82" s="13">
        <f t="shared" si="4"/>
        <v>45.16</v>
      </c>
      <c r="J82" s="13"/>
      <c r="K82" s="21">
        <f t="shared" si="5"/>
        <v>-0.70699999999999996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Care'!J78,0)</f>
        <v>464461</v>
      </c>
      <c r="E83" s="9">
        <f>ROUND(+'Acute Care'!F78,0)</f>
        <v>11820</v>
      </c>
      <c r="F83" s="13">
        <f t="shared" si="3"/>
        <v>39.29</v>
      </c>
      <c r="G83" s="9">
        <f>ROUND(+'Acute Care'!J178,0)</f>
        <v>653893</v>
      </c>
      <c r="H83" s="9">
        <f>ROUND(+'Acute Care'!F178,0)</f>
        <v>29332</v>
      </c>
      <c r="I83" s="13">
        <f t="shared" si="4"/>
        <v>22.29</v>
      </c>
      <c r="J83" s="13"/>
      <c r="K83" s="21">
        <f t="shared" si="5"/>
        <v>-0.43269999999999997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Care'!J79,0)</f>
        <v>731445</v>
      </c>
      <c r="E84" s="9">
        <f>ROUND(+'Acute Care'!F79,0)</f>
        <v>36609</v>
      </c>
      <c r="F84" s="13">
        <f t="shared" si="3"/>
        <v>19.98</v>
      </c>
      <c r="G84" s="9">
        <f>ROUND(+'Acute Care'!J179,0)</f>
        <v>509505</v>
      </c>
      <c r="H84" s="9">
        <f>ROUND(+'Acute Care'!F179,0)</f>
        <v>14247</v>
      </c>
      <c r="I84" s="13">
        <f t="shared" si="4"/>
        <v>35.76</v>
      </c>
      <c r="J84" s="13"/>
      <c r="K84" s="21">
        <f t="shared" si="5"/>
        <v>0.78979999999999995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Care'!J80,0)</f>
        <v>839</v>
      </c>
      <c r="E85" s="9">
        <f>ROUND(+'Acute Care'!F80,0)</f>
        <v>54</v>
      </c>
      <c r="F85" s="13">
        <f t="shared" si="3"/>
        <v>15.54</v>
      </c>
      <c r="G85" s="9">
        <f>ROUND(+'Acute Care'!J180,0)</f>
        <v>470268</v>
      </c>
      <c r="H85" s="9">
        <f>ROUND(+'Acute Care'!F180,0)</f>
        <v>11722</v>
      </c>
      <c r="I85" s="13">
        <f t="shared" si="4"/>
        <v>40.119999999999997</v>
      </c>
      <c r="J85" s="13"/>
      <c r="K85" s="21">
        <f t="shared" si="5"/>
        <v>1.5817000000000001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Care'!J81,0)</f>
        <v>119003</v>
      </c>
      <c r="E86" s="9">
        <f>ROUND(+'Acute Care'!F81,0)</f>
        <v>8699</v>
      </c>
      <c r="F86" s="13">
        <f t="shared" si="3"/>
        <v>13.68</v>
      </c>
      <c r="G86" s="9">
        <f>ROUND(+'Acute Care'!J181,0)</f>
        <v>72682</v>
      </c>
      <c r="H86" s="9">
        <f>ROUND(+'Acute Care'!F181,0)</f>
        <v>1064</v>
      </c>
      <c r="I86" s="13">
        <f t="shared" si="4"/>
        <v>68.31</v>
      </c>
      <c r="J86" s="13"/>
      <c r="K86" s="21">
        <f t="shared" si="5"/>
        <v>3.9933999999999998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Care'!J82,0)</f>
        <v>595997</v>
      </c>
      <c r="E87" s="9">
        <f>ROUND(+'Acute Care'!F82,0)</f>
        <v>15825</v>
      </c>
      <c r="F87" s="13">
        <f t="shared" si="3"/>
        <v>37.659999999999997</v>
      </c>
      <c r="G87" s="9">
        <f>ROUND(+'Acute Care'!J182,0)</f>
        <v>182127</v>
      </c>
      <c r="H87" s="9">
        <f>ROUND(+'Acute Care'!F182,0)</f>
        <v>13845</v>
      </c>
      <c r="I87" s="13">
        <f t="shared" si="4"/>
        <v>13.15</v>
      </c>
      <c r="J87" s="13"/>
      <c r="K87" s="21">
        <f t="shared" si="5"/>
        <v>-0.65080000000000005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Care'!J83,0)</f>
        <v>7525</v>
      </c>
      <c r="E88" s="9">
        <f>ROUND(+'Acute Care'!F83,0)</f>
        <v>62</v>
      </c>
      <c r="F88" s="13">
        <f t="shared" si="3"/>
        <v>121.37</v>
      </c>
      <c r="G88" s="9">
        <f>ROUND(+'Acute Care'!J183,0)</f>
        <v>125269</v>
      </c>
      <c r="H88" s="9">
        <f>ROUND(+'Acute Care'!F183,0)</f>
        <v>2831</v>
      </c>
      <c r="I88" s="13">
        <f t="shared" si="4"/>
        <v>44.25</v>
      </c>
      <c r="J88" s="13"/>
      <c r="K88" s="21">
        <f t="shared" si="5"/>
        <v>-0.63539999999999996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Care'!J84,0)</f>
        <v>200577</v>
      </c>
      <c r="E89" s="9">
        <f>ROUND(+'Acute Care'!F84,0)</f>
        <v>15022</v>
      </c>
      <c r="F89" s="13">
        <f t="shared" si="3"/>
        <v>13.35</v>
      </c>
      <c r="G89" s="9">
        <f>ROUND(+'Acute Care'!J184,0)</f>
        <v>60507</v>
      </c>
      <c r="H89" s="9">
        <f>ROUND(+'Acute Care'!F184,0)</f>
        <v>2278</v>
      </c>
      <c r="I89" s="13">
        <f t="shared" si="4"/>
        <v>26.56</v>
      </c>
      <c r="J89" s="13"/>
      <c r="K89" s="21">
        <f t="shared" si="5"/>
        <v>0.98950000000000005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Care'!J85,0)</f>
        <v>99330</v>
      </c>
      <c r="E90" s="9">
        <f>ROUND(+'Acute Care'!F85,0)</f>
        <v>4018</v>
      </c>
      <c r="F90" s="13">
        <f t="shared" si="3"/>
        <v>24.72</v>
      </c>
      <c r="G90" s="9">
        <f>ROUND(+'Acute Care'!J185,0)</f>
        <v>167200</v>
      </c>
      <c r="H90" s="9">
        <f>ROUND(+'Acute Care'!F185,0)</f>
        <v>398</v>
      </c>
      <c r="I90" s="13">
        <f t="shared" si="4"/>
        <v>420.1</v>
      </c>
      <c r="J90" s="13"/>
      <c r="K90" s="21">
        <f t="shared" si="5"/>
        <v>15.994300000000001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Care'!J86,0)</f>
        <v>89934</v>
      </c>
      <c r="E91" s="9">
        <f>ROUND(+'Acute Care'!F86,0)</f>
        <v>2128</v>
      </c>
      <c r="F91" s="13">
        <f t="shared" si="3"/>
        <v>42.26</v>
      </c>
      <c r="G91" s="9">
        <f>ROUND(+'Acute Care'!J186,0)</f>
        <v>205456</v>
      </c>
      <c r="H91" s="9">
        <f>ROUND(+'Acute Care'!F186,0)</f>
        <v>7003</v>
      </c>
      <c r="I91" s="13">
        <f t="shared" si="4"/>
        <v>29.34</v>
      </c>
      <c r="J91" s="13"/>
      <c r="K91" s="21">
        <f t="shared" si="5"/>
        <v>-0.30570000000000003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Care'!J87,0)</f>
        <v>8892</v>
      </c>
      <c r="E92" s="9">
        <f>ROUND(+'Acute Care'!F87,0)</f>
        <v>602</v>
      </c>
      <c r="F92" s="13">
        <f t="shared" si="3"/>
        <v>14.77</v>
      </c>
      <c r="G92" s="9">
        <f>ROUND(+'Acute Care'!J187,0)</f>
        <v>0</v>
      </c>
      <c r="H92" s="9">
        <f>ROUND(+'Acute Care'!F187,0)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Care'!J88,0)</f>
        <v>131300</v>
      </c>
      <c r="E93" s="9">
        <f>ROUND(+'Acute Care'!F88,0)</f>
        <v>7218</v>
      </c>
      <c r="F93" s="13">
        <f t="shared" si="3"/>
        <v>18.190000000000001</v>
      </c>
      <c r="G93" s="9">
        <f>ROUND(+'Acute Care'!J188,0)</f>
        <v>17238</v>
      </c>
      <c r="H93" s="9">
        <f>ROUND(+'Acute Care'!F188,0)</f>
        <v>2458</v>
      </c>
      <c r="I93" s="13">
        <f t="shared" si="4"/>
        <v>7.01</v>
      </c>
      <c r="J93" s="13"/>
      <c r="K93" s="21">
        <f t="shared" si="5"/>
        <v>-0.61460000000000004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Care'!J89,0)</f>
        <v>143252</v>
      </c>
      <c r="E94" s="9">
        <f>ROUND(+'Acute Care'!F89,0)</f>
        <v>3458</v>
      </c>
      <c r="F94" s="13">
        <f t="shared" si="3"/>
        <v>41.43</v>
      </c>
      <c r="G94" s="9">
        <f>ROUND(+'Acute Care'!J189,0)</f>
        <v>1005047</v>
      </c>
      <c r="H94" s="9">
        <f>ROUND(+'Acute Care'!F189,0)</f>
        <v>26024</v>
      </c>
      <c r="I94" s="13">
        <f t="shared" si="4"/>
        <v>38.619999999999997</v>
      </c>
      <c r="J94" s="13"/>
      <c r="K94" s="21">
        <f t="shared" si="5"/>
        <v>-6.7799999999999999E-2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Care'!J90,0)</f>
        <v>29254</v>
      </c>
      <c r="E95" s="9">
        <f>ROUND(+'Acute Care'!F90,0)</f>
        <v>3053</v>
      </c>
      <c r="F95" s="13">
        <f t="shared" si="3"/>
        <v>9.58</v>
      </c>
      <c r="G95" s="9">
        <f>ROUND(+'Acute Care'!J190,0)</f>
        <v>742910</v>
      </c>
      <c r="H95" s="9">
        <f>ROUND(+'Acute Care'!F190,0)</f>
        <v>7716</v>
      </c>
      <c r="I95" s="13">
        <f t="shared" si="4"/>
        <v>96.28</v>
      </c>
      <c r="J95" s="13"/>
      <c r="K95" s="21">
        <f t="shared" si="5"/>
        <v>9.0501000000000005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Care'!J91,0)</f>
        <v>505865</v>
      </c>
      <c r="E96" s="9">
        <f>ROUND(+'Acute Care'!F91,0)</f>
        <v>22566</v>
      </c>
      <c r="F96" s="13">
        <f t="shared" si="3"/>
        <v>22.42</v>
      </c>
      <c r="G96" s="9">
        <f>ROUND(+'Acute Care'!J191,0)</f>
        <v>0</v>
      </c>
      <c r="H96" s="9">
        <f>ROUND(+'Acute Care'!F191,0)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Care'!J92,0)</f>
        <v>649869</v>
      </c>
      <c r="E97" s="9">
        <f>ROUND(+'Acute Care'!F92,0)</f>
        <v>9502</v>
      </c>
      <c r="F97" s="13">
        <f t="shared" si="3"/>
        <v>68.39</v>
      </c>
      <c r="G97" s="9">
        <f>ROUND(+'Acute Care'!J192,0)</f>
        <v>448231</v>
      </c>
      <c r="H97" s="9">
        <f>ROUND(+'Acute Care'!F192,0)</f>
        <v>1244</v>
      </c>
      <c r="I97" s="13">
        <f t="shared" si="4"/>
        <v>360.31</v>
      </c>
      <c r="J97" s="13"/>
      <c r="K97" s="21">
        <f t="shared" si="5"/>
        <v>4.2685000000000004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Care'!J93,0)</f>
        <v>0</v>
      </c>
      <c r="E98" s="9">
        <f>ROUND(+'Acute Care'!F93,0)</f>
        <v>0</v>
      </c>
      <c r="F98" s="13" t="str">
        <f t="shared" si="3"/>
        <v/>
      </c>
      <c r="G98" s="9">
        <f>ROUND(+'Acute Care'!J193,0)</f>
        <v>62290</v>
      </c>
      <c r="H98" s="9">
        <f>ROUND(+'Acute Care'!F193,0)</f>
        <v>1936</v>
      </c>
      <c r="I98" s="13">
        <f t="shared" si="4"/>
        <v>32.17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Care'!J94,0)</f>
        <v>431309</v>
      </c>
      <c r="E99" s="9">
        <f>ROUND(+'Acute Care'!F94,0)</f>
        <v>1445</v>
      </c>
      <c r="F99" s="13">
        <f t="shared" si="3"/>
        <v>298.48</v>
      </c>
      <c r="G99" s="9">
        <f>ROUND(+'Acute Care'!J194,0)</f>
        <v>1007989</v>
      </c>
      <c r="H99" s="9">
        <f>ROUND(+'Acute Care'!F194,0)</f>
        <v>18011</v>
      </c>
      <c r="I99" s="13">
        <f t="shared" si="4"/>
        <v>55.97</v>
      </c>
      <c r="J99" s="13"/>
      <c r="K99" s="21">
        <f t="shared" si="5"/>
        <v>-0.8125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Care'!J95,0)</f>
        <v>116233</v>
      </c>
      <c r="E100" s="9">
        <f>ROUND(+'Acute Care'!F95,0)</f>
        <v>4227</v>
      </c>
      <c r="F100" s="13">
        <f t="shared" si="3"/>
        <v>27.5</v>
      </c>
      <c r="G100" s="9">
        <f>ROUND(+'Acute Care'!J195,0)</f>
        <v>713738</v>
      </c>
      <c r="H100" s="9">
        <f>ROUND(+'Acute Care'!F195,0)</f>
        <v>14858</v>
      </c>
      <c r="I100" s="13">
        <f t="shared" si="4"/>
        <v>48.04</v>
      </c>
      <c r="J100" s="13"/>
      <c r="K100" s="21">
        <f t="shared" si="5"/>
        <v>0.74690000000000001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Care'!J96,0)</f>
        <v>1057133</v>
      </c>
      <c r="E101" s="9">
        <f>ROUND(+'Acute Care'!F96,0)</f>
        <v>22436</v>
      </c>
      <c r="F101" s="13">
        <f t="shared" si="3"/>
        <v>47.12</v>
      </c>
      <c r="G101" s="9">
        <f>ROUND(+'Acute Care'!J196,0)</f>
        <v>673819</v>
      </c>
      <c r="H101" s="9">
        <f>ROUND(+'Acute Care'!F196,0)</f>
        <v>16758</v>
      </c>
      <c r="I101" s="13">
        <f t="shared" si="4"/>
        <v>40.21</v>
      </c>
      <c r="J101" s="13"/>
      <c r="K101" s="21">
        <f t="shared" si="5"/>
        <v>-0.14660000000000001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Care'!J97,0)</f>
        <v>722349</v>
      </c>
      <c r="E102" s="9">
        <f>ROUND(+'Acute Care'!F97,0)</f>
        <v>16038</v>
      </c>
      <c r="F102" s="13">
        <f t="shared" si="3"/>
        <v>45.04</v>
      </c>
      <c r="G102" s="9">
        <f>ROUND(+'Acute Care'!J197,0)</f>
        <v>233962</v>
      </c>
      <c r="H102" s="9">
        <f>ROUND(+'Acute Care'!F197,0)</f>
        <v>6701</v>
      </c>
      <c r="I102" s="13">
        <f t="shared" si="4"/>
        <v>34.909999999999997</v>
      </c>
      <c r="J102" s="13"/>
      <c r="K102" s="21">
        <f t="shared" si="5"/>
        <v>-0.22489999999999999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Care'!J98,0)</f>
        <v>0</v>
      </c>
      <c r="E103" s="9">
        <f>ROUND(+'Acute Care'!F98,0)</f>
        <v>0</v>
      </c>
      <c r="F103" s="13" t="str">
        <f t="shared" si="3"/>
        <v/>
      </c>
      <c r="G103" s="9">
        <f>ROUND(+'Acute Care'!J198,0)</f>
        <v>19776</v>
      </c>
      <c r="H103" s="9">
        <f>ROUND(+'Acute Care'!F198,0)</f>
        <v>109</v>
      </c>
      <c r="I103" s="13">
        <f t="shared" si="4"/>
        <v>181.43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Care'!J99,0)</f>
        <v>0</v>
      </c>
      <c r="E104" s="9">
        <f>ROUND(+'Acute Care'!F99,0)</f>
        <v>0</v>
      </c>
      <c r="F104" s="13" t="str">
        <f t="shared" si="3"/>
        <v/>
      </c>
      <c r="G104" s="9">
        <f>ROUND(+'Acute Care'!J199,0)</f>
        <v>0</v>
      </c>
      <c r="H104" s="9">
        <f>ROUND(+'Acute Care'!F199,0)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Care'!J100,0)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Care'!J200,0)</f>
        <v>0</v>
      </c>
      <c r="H105" s="9">
        <f>ROUND(+'Acute Care'!F200,0)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Care'!J101,0)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Care'!J201,0)</f>
        <v>0</v>
      </c>
      <c r="H106" s="9">
        <f>ROUND(+'Acute Care'!F201,0)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Care'!J102,0)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Care'!J202,0)</f>
        <v>0</v>
      </c>
      <c r="H107" s="9">
        <f>ROUND(+'Acute Care'!F202,0)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7"/>
  <sheetViews>
    <sheetView topLeftCell="A61" zoomScale="75" workbookViewId="0">
      <selection activeCell="K66" sqref="K6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5546875" customWidth="1"/>
  </cols>
  <sheetData>
    <row r="1" spans="1:11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73</v>
      </c>
      <c r="F3" s="1"/>
      <c r="K3" s="19">
        <v>73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1" t="s">
        <v>21</v>
      </c>
      <c r="E8" s="6"/>
      <c r="F8" s="1" t="s">
        <v>4</v>
      </c>
      <c r="G8" s="1" t="s">
        <v>21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22</v>
      </c>
      <c r="E9" s="1" t="s">
        <v>6</v>
      </c>
      <c r="F9" s="1" t="s">
        <v>6</v>
      </c>
      <c r="G9" s="1" t="s">
        <v>22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ROUND(SUM('Acute Care'!K5:L5),0)</f>
        <v>57673</v>
      </c>
      <c r="E10" s="9">
        <f>ROUND(+'Acute Care'!F5,0)</f>
        <v>84034</v>
      </c>
      <c r="F10" s="13">
        <f>IF(D10=0,"",IF(E10=0,"",ROUND(D10/E10,2)))</f>
        <v>0.69</v>
      </c>
      <c r="G10" s="9">
        <f>ROUND(SUM('Acute Care'!K105:L105),0)</f>
        <v>801412</v>
      </c>
      <c r="H10" s="9">
        <f>ROUND(+'Acute Care'!F105,0)</f>
        <v>73846</v>
      </c>
      <c r="I10" s="13">
        <f>IF(G10=0,"",IF(H10=0,"",ROUND(G10/H10,2)))</f>
        <v>10.85</v>
      </c>
      <c r="J10" s="13"/>
      <c r="K10" s="21">
        <f>IF(D10=0,"",IF(E10=0,"",IF(G10=0,"",IF(H10=0,"",ROUND(I10/F10-1,4)))))</f>
        <v>14.724600000000001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ROUND(SUM('Acute Care'!K6:L6),0)</f>
        <v>14911</v>
      </c>
      <c r="E11" s="9">
        <f>ROUND(+'Acute Care'!F6,0)</f>
        <v>28205</v>
      </c>
      <c r="F11" s="13">
        <f t="shared" ref="F11:F74" si="0">IF(D11=0,"",IF(E11=0,"",ROUND(D11/E11,2)))</f>
        <v>0.53</v>
      </c>
      <c r="G11" s="9">
        <f>ROUND(SUM('Acute Care'!K106:L106),0)</f>
        <v>235890</v>
      </c>
      <c r="H11" s="9">
        <f>ROUND(+'Acute Care'!F106,0)</f>
        <v>19317</v>
      </c>
      <c r="I11" s="13">
        <f t="shared" ref="I11:I74" si="1">IF(G11=0,"",IF(H11=0,"",ROUND(G11/H11,2)))</f>
        <v>12.21</v>
      </c>
      <c r="J11" s="13"/>
      <c r="K11" s="21">
        <f t="shared" ref="K11:K74" si="2">IF(D11=0,"",IF(E11=0,"",IF(G11=0,"",IF(H11=0,"",ROUND(I11/F11-1,4)))))</f>
        <v>22.037700000000001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ROUND(SUM('Acute Care'!K7:L7),0)</f>
        <v>11017</v>
      </c>
      <c r="E12" s="9">
        <f>ROUND(+'Acute Care'!F7,0)</f>
        <v>958</v>
      </c>
      <c r="F12" s="13">
        <f t="shared" si="0"/>
        <v>11.5</v>
      </c>
      <c r="G12" s="9">
        <f>ROUND(SUM('Acute Care'!K107:L107),0)</f>
        <v>92601</v>
      </c>
      <c r="H12" s="9">
        <f>ROUND(+'Acute Care'!F107,0)</f>
        <v>521</v>
      </c>
      <c r="I12" s="13">
        <f t="shared" si="1"/>
        <v>177.74</v>
      </c>
      <c r="J12" s="13"/>
      <c r="K12" s="21">
        <f t="shared" si="2"/>
        <v>14.4557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ROUND(SUM('Acute Care'!K8:L8),0)</f>
        <v>804118</v>
      </c>
      <c r="E13" s="9">
        <f>ROUND(+'Acute Care'!F8,0)</f>
        <v>60141</v>
      </c>
      <c r="F13" s="13">
        <f t="shared" si="0"/>
        <v>13.37</v>
      </c>
      <c r="G13" s="9">
        <f>ROUND(SUM('Acute Care'!K108:L108),0)</f>
        <v>461506</v>
      </c>
      <c r="H13" s="9">
        <f>ROUND(+'Acute Care'!F108,0)</f>
        <v>62010</v>
      </c>
      <c r="I13" s="13">
        <f t="shared" si="1"/>
        <v>7.44</v>
      </c>
      <c r="J13" s="13"/>
      <c r="K13" s="21">
        <f t="shared" si="2"/>
        <v>-0.44350000000000001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ROUND(SUM('Acute Care'!K9:L9),0)</f>
        <v>3437988</v>
      </c>
      <c r="E14" s="9">
        <f>ROUND(+'Acute Care'!F9,0)</f>
        <v>51170</v>
      </c>
      <c r="F14" s="13">
        <f t="shared" si="0"/>
        <v>67.19</v>
      </c>
      <c r="G14" s="9">
        <f>ROUND(SUM('Acute Care'!K109:L109),0)</f>
        <v>240214</v>
      </c>
      <c r="H14" s="9">
        <f>ROUND(+'Acute Care'!F109,0)</f>
        <v>51957</v>
      </c>
      <c r="I14" s="13">
        <f t="shared" si="1"/>
        <v>4.62</v>
      </c>
      <c r="J14" s="13"/>
      <c r="K14" s="21">
        <f t="shared" si="2"/>
        <v>-0.93120000000000003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ROUND(SUM('Acute Care'!K10:L10),0)</f>
        <v>0</v>
      </c>
      <c r="E15" s="9">
        <f>ROUND(+'Acute Care'!F10,0)</f>
        <v>0</v>
      </c>
      <c r="F15" s="13" t="str">
        <f t="shared" si="0"/>
        <v/>
      </c>
      <c r="G15" s="9">
        <f>ROUND(SUM('Acute Care'!K110:L110),0)</f>
        <v>0</v>
      </c>
      <c r="H15" s="9">
        <f>ROUND(+'Acute Care'!F110,0)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ROUND(SUM('Acute Care'!K11:L11),0)</f>
        <v>19404</v>
      </c>
      <c r="E16" s="9">
        <f>ROUND(+'Acute Care'!F11,0)</f>
        <v>1567</v>
      </c>
      <c r="F16" s="13">
        <f t="shared" si="0"/>
        <v>12.38</v>
      </c>
      <c r="G16" s="9">
        <f>ROUND(SUM('Acute Care'!K111:L111),0)</f>
        <v>50668</v>
      </c>
      <c r="H16" s="9">
        <f>ROUND(+'Acute Care'!F111,0)</f>
        <v>1323</v>
      </c>
      <c r="I16" s="13">
        <f t="shared" si="1"/>
        <v>38.299999999999997</v>
      </c>
      <c r="J16" s="13"/>
      <c r="K16" s="21">
        <f t="shared" si="2"/>
        <v>2.0937000000000001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ROUND(SUM('Acute Care'!K12:L12),0)</f>
        <v>69697</v>
      </c>
      <c r="E17" s="9">
        <f>ROUND(+'Acute Care'!F12,0)</f>
        <v>4944</v>
      </c>
      <c r="F17" s="13">
        <f t="shared" si="0"/>
        <v>14.1</v>
      </c>
      <c r="G17" s="9">
        <f>ROUND(SUM('Acute Care'!K112:L112),0)</f>
        <v>25993</v>
      </c>
      <c r="H17" s="9">
        <f>ROUND(+'Acute Care'!F112,0)</f>
        <v>5041</v>
      </c>
      <c r="I17" s="13">
        <f t="shared" si="1"/>
        <v>5.16</v>
      </c>
      <c r="J17" s="13"/>
      <c r="K17" s="21">
        <f t="shared" si="2"/>
        <v>-0.63400000000000001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ROUND(SUM('Acute Care'!K13:L13),0)</f>
        <v>5606</v>
      </c>
      <c r="E18" s="9">
        <f>ROUND(+'Acute Care'!F13,0)</f>
        <v>1807</v>
      </c>
      <c r="F18" s="13">
        <f t="shared" si="0"/>
        <v>3.1</v>
      </c>
      <c r="G18" s="9">
        <f>ROUND(SUM('Acute Care'!K113:L113),0)</f>
        <v>4134</v>
      </c>
      <c r="H18" s="9">
        <f>ROUND(+'Acute Care'!F113,0)</f>
        <v>604</v>
      </c>
      <c r="I18" s="13">
        <f t="shared" si="1"/>
        <v>6.84</v>
      </c>
      <c r="J18" s="13"/>
      <c r="K18" s="21">
        <f t="shared" si="2"/>
        <v>1.2064999999999999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ROUND(SUM('Acute Care'!K14:L14),0)</f>
        <v>2989</v>
      </c>
      <c r="E19" s="9">
        <f>ROUND(+'Acute Care'!F14,0)</f>
        <v>22282</v>
      </c>
      <c r="F19" s="13">
        <f t="shared" si="0"/>
        <v>0.13</v>
      </c>
      <c r="G19" s="9">
        <f>ROUND(SUM('Acute Care'!K114:L114),0)</f>
        <v>9241</v>
      </c>
      <c r="H19" s="9">
        <f>ROUND(+'Acute Care'!F114,0)</f>
        <v>20048</v>
      </c>
      <c r="I19" s="13">
        <f t="shared" si="1"/>
        <v>0.46</v>
      </c>
      <c r="J19" s="13"/>
      <c r="K19" s="21">
        <f t="shared" si="2"/>
        <v>2.5385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ROUND(SUM('Acute Care'!K15:L15),0)</f>
        <v>74283</v>
      </c>
      <c r="E20" s="9">
        <f>ROUND(+'Acute Care'!F15,0)</f>
        <v>83535</v>
      </c>
      <c r="F20" s="13">
        <f t="shared" si="0"/>
        <v>0.89</v>
      </c>
      <c r="G20" s="9">
        <f>ROUND(SUM('Acute Care'!K115:L115),0)</f>
        <v>831396</v>
      </c>
      <c r="H20" s="9">
        <f>ROUND(+'Acute Care'!F115,0)</f>
        <v>77901</v>
      </c>
      <c r="I20" s="13">
        <f t="shared" si="1"/>
        <v>10.67</v>
      </c>
      <c r="J20" s="13"/>
      <c r="K20" s="21">
        <f t="shared" si="2"/>
        <v>10.988799999999999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ROUND(SUM('Acute Care'!K16:L16),0)</f>
        <v>639170</v>
      </c>
      <c r="E21" s="9">
        <f>ROUND(+'Acute Care'!F16,0)</f>
        <v>62836</v>
      </c>
      <c r="F21" s="13">
        <f t="shared" si="0"/>
        <v>10.17</v>
      </c>
      <c r="G21" s="9">
        <f>ROUND(SUM('Acute Care'!K116:L116),0)</f>
        <v>421753</v>
      </c>
      <c r="H21" s="9">
        <f>ROUND(+'Acute Care'!F116,0)</f>
        <v>73359</v>
      </c>
      <c r="I21" s="13">
        <f t="shared" si="1"/>
        <v>5.75</v>
      </c>
      <c r="J21" s="13"/>
      <c r="K21" s="21">
        <f t="shared" si="2"/>
        <v>-0.43459999999999999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ROUND(SUM('Acute Care'!K17:L17),0)</f>
        <v>17315</v>
      </c>
      <c r="E22" s="9">
        <f>ROUND(+'Acute Care'!F17,0)</f>
        <v>3167</v>
      </c>
      <c r="F22" s="13">
        <f t="shared" si="0"/>
        <v>5.47</v>
      </c>
      <c r="G22" s="9">
        <f>ROUND(SUM('Acute Care'!K117:L117),0)</f>
        <v>51433</v>
      </c>
      <c r="H22" s="9">
        <f>ROUND(+'Acute Care'!F117,0)</f>
        <v>3957</v>
      </c>
      <c r="I22" s="13">
        <f t="shared" si="1"/>
        <v>13</v>
      </c>
      <c r="J22" s="13"/>
      <c r="K22" s="21">
        <f t="shared" si="2"/>
        <v>1.3766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ROUND(SUM('Acute Care'!K18:L18),0)</f>
        <v>62167</v>
      </c>
      <c r="E23" s="9">
        <f>ROUND(+'Acute Care'!F18,0)</f>
        <v>28743</v>
      </c>
      <c r="F23" s="13">
        <f t="shared" si="0"/>
        <v>2.16</v>
      </c>
      <c r="G23" s="9">
        <f>ROUND(SUM('Acute Care'!K118:L118),0)</f>
        <v>17922</v>
      </c>
      <c r="H23" s="9">
        <f>ROUND(+'Acute Care'!F118,0)</f>
        <v>29746</v>
      </c>
      <c r="I23" s="13">
        <f t="shared" si="1"/>
        <v>0.6</v>
      </c>
      <c r="J23" s="13"/>
      <c r="K23" s="21">
        <f t="shared" si="2"/>
        <v>-0.72219999999999995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ROUND(SUM('Acute Care'!K19:L19),0)</f>
        <v>49333</v>
      </c>
      <c r="E24" s="9">
        <f>ROUND(+'Acute Care'!F19,0)</f>
        <v>11726</v>
      </c>
      <c r="F24" s="13">
        <f t="shared" si="0"/>
        <v>4.21</v>
      </c>
      <c r="G24" s="9">
        <f>ROUND(SUM('Acute Care'!K119:L119),0)</f>
        <v>441990</v>
      </c>
      <c r="H24" s="9">
        <f>ROUND(+'Acute Care'!F119,0)</f>
        <v>10593</v>
      </c>
      <c r="I24" s="13">
        <f t="shared" si="1"/>
        <v>41.72</v>
      </c>
      <c r="J24" s="13"/>
      <c r="K24" s="21">
        <f t="shared" si="2"/>
        <v>8.9097000000000008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ROUND(SUM('Acute Care'!K20:L20),0)</f>
        <v>278750</v>
      </c>
      <c r="E25" s="9">
        <f>ROUND(+'Acute Care'!F20,0)</f>
        <v>10997</v>
      </c>
      <c r="F25" s="13">
        <f t="shared" si="0"/>
        <v>25.35</v>
      </c>
      <c r="G25" s="9">
        <f>ROUND(SUM('Acute Care'!K120:L120),0)</f>
        <v>187289</v>
      </c>
      <c r="H25" s="9">
        <f>ROUND(+'Acute Care'!F120,0)</f>
        <v>10540</v>
      </c>
      <c r="I25" s="13">
        <f t="shared" si="1"/>
        <v>17.77</v>
      </c>
      <c r="J25" s="13"/>
      <c r="K25" s="21">
        <f t="shared" si="2"/>
        <v>-0.29899999999999999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ROUND(SUM('Acute Care'!K21:L21),0)</f>
        <v>5403</v>
      </c>
      <c r="E26" s="9">
        <f>ROUND(+'Acute Care'!F21,0)</f>
        <v>3521</v>
      </c>
      <c r="F26" s="13">
        <f t="shared" si="0"/>
        <v>1.53</v>
      </c>
      <c r="G26" s="9">
        <f>ROUND(SUM('Acute Care'!K121:L121),0)</f>
        <v>0</v>
      </c>
      <c r="H26" s="9">
        <f>ROUND(+'Acute Care'!F121,0)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ROUND(SUM('Acute Care'!K22:L22),0)</f>
        <v>94</v>
      </c>
      <c r="E27" s="9">
        <f>ROUND(+'Acute Care'!F22,0)</f>
        <v>406</v>
      </c>
      <c r="F27" s="13">
        <f t="shared" si="0"/>
        <v>0.23</v>
      </c>
      <c r="G27" s="9">
        <f>ROUND(SUM('Acute Care'!K122:L122),0)</f>
        <v>392</v>
      </c>
      <c r="H27" s="9">
        <f>ROUND(+'Acute Care'!F122,0)</f>
        <v>325</v>
      </c>
      <c r="I27" s="13">
        <f t="shared" si="1"/>
        <v>1.21</v>
      </c>
      <c r="J27" s="13"/>
      <c r="K27" s="21">
        <f t="shared" si="2"/>
        <v>4.2609000000000004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ROUND(SUM('Acute Care'!K23:L23),0)</f>
        <v>36699</v>
      </c>
      <c r="E28" s="9">
        <f>ROUND(+'Acute Care'!F23,0)</f>
        <v>2256</v>
      </c>
      <c r="F28" s="13">
        <f t="shared" si="0"/>
        <v>16.27</v>
      </c>
      <c r="G28" s="9">
        <f>ROUND(SUM('Acute Care'!K123:L123),0)</f>
        <v>34717</v>
      </c>
      <c r="H28" s="9">
        <f>ROUND(+'Acute Care'!F123,0)</f>
        <v>1864</v>
      </c>
      <c r="I28" s="13">
        <f t="shared" si="1"/>
        <v>18.63</v>
      </c>
      <c r="J28" s="13"/>
      <c r="K28" s="21">
        <f t="shared" si="2"/>
        <v>0.14510000000000001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ROUND(SUM('Acute Care'!K24:L24),0)</f>
        <v>59356</v>
      </c>
      <c r="E29" s="9">
        <f>ROUND(+'Acute Care'!F24,0)</f>
        <v>16657</v>
      </c>
      <c r="F29" s="13">
        <f t="shared" si="0"/>
        <v>3.56</v>
      </c>
      <c r="G29" s="9">
        <f>ROUND(SUM('Acute Care'!K124:L124),0)</f>
        <v>500</v>
      </c>
      <c r="H29" s="9">
        <f>ROUND(+'Acute Care'!F124,0)</f>
        <v>11156</v>
      </c>
      <c r="I29" s="13">
        <f t="shared" si="1"/>
        <v>0.04</v>
      </c>
      <c r="J29" s="13"/>
      <c r="K29" s="21">
        <f t="shared" si="2"/>
        <v>-0.98880000000000001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ROUND(SUM('Acute Care'!K25:L25),0)</f>
        <v>625</v>
      </c>
      <c r="E30" s="9">
        <f>ROUND(+'Acute Care'!F25,0)</f>
        <v>1144</v>
      </c>
      <c r="F30" s="13">
        <f t="shared" si="0"/>
        <v>0.55000000000000004</v>
      </c>
      <c r="G30" s="9">
        <f>ROUND(SUM('Acute Care'!K125:L125),0)</f>
        <v>0</v>
      </c>
      <c r="H30" s="9">
        <f>ROUND(+'Acute Care'!F125,0)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ROUND(SUM('Acute Care'!K26:L26),0)</f>
        <v>36763</v>
      </c>
      <c r="E31" s="9">
        <f>ROUND(+'Acute Care'!F26,0)</f>
        <v>1564</v>
      </c>
      <c r="F31" s="13">
        <f t="shared" si="0"/>
        <v>23.51</v>
      </c>
      <c r="G31" s="9">
        <f>ROUND(SUM('Acute Care'!K126:L126),0)</f>
        <v>126403</v>
      </c>
      <c r="H31" s="9">
        <f>ROUND(+'Acute Care'!F126,0)</f>
        <v>817</v>
      </c>
      <c r="I31" s="13">
        <f t="shared" si="1"/>
        <v>154.72</v>
      </c>
      <c r="J31" s="13"/>
      <c r="K31" s="21">
        <f t="shared" si="2"/>
        <v>5.5810000000000004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ROUND(SUM('Acute Care'!K27:L27),0)</f>
        <v>1924475</v>
      </c>
      <c r="E32" s="9">
        <f>ROUND(+'Acute Care'!F27,0)</f>
        <v>35005</v>
      </c>
      <c r="F32" s="13">
        <f t="shared" si="0"/>
        <v>54.98</v>
      </c>
      <c r="G32" s="9">
        <f>ROUND(SUM('Acute Care'!K127:L127),0)</f>
        <v>24114</v>
      </c>
      <c r="H32" s="9">
        <f>ROUND(+'Acute Care'!F127,0)</f>
        <v>31447</v>
      </c>
      <c r="I32" s="13">
        <f t="shared" si="1"/>
        <v>0.77</v>
      </c>
      <c r="J32" s="13"/>
      <c r="K32" s="21">
        <f t="shared" si="2"/>
        <v>-0.98599999999999999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ROUND(SUM('Acute Care'!K28:L28),0)</f>
        <v>107740</v>
      </c>
      <c r="E33" s="9">
        <f>ROUND(+'Acute Care'!F28,0)</f>
        <v>14743</v>
      </c>
      <c r="F33" s="13">
        <f t="shared" si="0"/>
        <v>7.31</v>
      </c>
      <c r="G33" s="9">
        <f>ROUND(SUM('Acute Care'!K128:L128),0)</f>
        <v>539108</v>
      </c>
      <c r="H33" s="9">
        <f>ROUND(+'Acute Care'!F128,0)</f>
        <v>10230</v>
      </c>
      <c r="I33" s="13">
        <f t="shared" si="1"/>
        <v>52.7</v>
      </c>
      <c r="J33" s="13"/>
      <c r="K33" s="21">
        <f t="shared" si="2"/>
        <v>6.2092999999999998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ROUND(SUM('Acute Care'!K29:L29),0)</f>
        <v>0</v>
      </c>
      <c r="E34" s="9">
        <f>ROUND(+'Acute Care'!F29,0)</f>
        <v>5370</v>
      </c>
      <c r="F34" s="13" t="str">
        <f t="shared" si="0"/>
        <v/>
      </c>
      <c r="G34" s="9">
        <f>ROUND(SUM('Acute Care'!K129:L129),0)</f>
        <v>4759</v>
      </c>
      <c r="H34" s="9">
        <f>ROUND(+'Acute Care'!F129,0)</f>
        <v>3225</v>
      </c>
      <c r="I34" s="13">
        <f t="shared" si="1"/>
        <v>1.48</v>
      </c>
      <c r="J34" s="13"/>
      <c r="K34" s="21" t="str">
        <f t="shared" si="2"/>
        <v/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ROUND(SUM('Acute Care'!K30:L30),0)</f>
        <v>25698</v>
      </c>
      <c r="E35" s="9">
        <f>ROUND(+'Acute Care'!F30,0)</f>
        <v>1842</v>
      </c>
      <c r="F35" s="13">
        <f t="shared" si="0"/>
        <v>13.95</v>
      </c>
      <c r="G35" s="9">
        <f>ROUND(SUM('Acute Care'!K130:L130),0)</f>
        <v>41907</v>
      </c>
      <c r="H35" s="9">
        <f>ROUND(+'Acute Care'!F130,0)</f>
        <v>1067</v>
      </c>
      <c r="I35" s="13">
        <f t="shared" si="1"/>
        <v>39.28</v>
      </c>
      <c r="J35" s="13"/>
      <c r="K35" s="21">
        <f t="shared" si="2"/>
        <v>1.8158000000000001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ROUND(SUM('Acute Care'!K31:L31),0)</f>
        <v>1789</v>
      </c>
      <c r="E36" s="9">
        <f>ROUND(+'Acute Care'!F31,0)</f>
        <v>115</v>
      </c>
      <c r="F36" s="13">
        <f t="shared" si="0"/>
        <v>15.56</v>
      </c>
      <c r="G36" s="9">
        <f>ROUND(SUM('Acute Care'!K131:L131),0)</f>
        <v>1141</v>
      </c>
      <c r="H36" s="9">
        <f>ROUND(+'Acute Care'!F131,0)</f>
        <v>22</v>
      </c>
      <c r="I36" s="13">
        <f t="shared" si="1"/>
        <v>51.86</v>
      </c>
      <c r="J36" s="13"/>
      <c r="K36" s="21">
        <f t="shared" si="2"/>
        <v>2.3329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ROUND(SUM('Acute Care'!K32:L32),0)</f>
        <v>44819</v>
      </c>
      <c r="E37" s="9">
        <f>ROUND(+'Acute Care'!F32,0)</f>
        <v>39200</v>
      </c>
      <c r="F37" s="13">
        <f t="shared" si="0"/>
        <v>1.1399999999999999</v>
      </c>
      <c r="G37" s="9">
        <f>ROUND(SUM('Acute Care'!K132:L132),0)</f>
        <v>3975</v>
      </c>
      <c r="H37" s="9">
        <f>ROUND(+'Acute Care'!F132,0)</f>
        <v>19311</v>
      </c>
      <c r="I37" s="13">
        <f t="shared" si="1"/>
        <v>0.21</v>
      </c>
      <c r="J37" s="13"/>
      <c r="K37" s="21">
        <f t="shared" si="2"/>
        <v>-0.81579999999999997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ROUND(SUM('Acute Care'!K33:L33),0)</f>
        <v>267</v>
      </c>
      <c r="E38" s="9">
        <f>ROUND(+'Acute Care'!F33,0)</f>
        <v>99</v>
      </c>
      <c r="F38" s="13">
        <f t="shared" si="0"/>
        <v>2.7</v>
      </c>
      <c r="G38" s="9">
        <f>ROUND(SUM('Acute Care'!K133:L133),0)</f>
        <v>115</v>
      </c>
      <c r="H38" s="9">
        <f>ROUND(+'Acute Care'!F133,0)</f>
        <v>95</v>
      </c>
      <c r="I38" s="13">
        <f t="shared" si="1"/>
        <v>1.21</v>
      </c>
      <c r="J38" s="13"/>
      <c r="K38" s="21">
        <f t="shared" si="2"/>
        <v>-0.55189999999999995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ROUND(SUM('Acute Care'!K34:L34),0)</f>
        <v>59006</v>
      </c>
      <c r="E39" s="9">
        <f>ROUND(+'Acute Care'!F34,0)</f>
        <v>51098</v>
      </c>
      <c r="F39" s="13">
        <f t="shared" si="0"/>
        <v>1.1499999999999999</v>
      </c>
      <c r="G39" s="9">
        <f>ROUND(SUM('Acute Care'!K134:L134),0)</f>
        <v>37337</v>
      </c>
      <c r="H39" s="9">
        <f>ROUND(+'Acute Care'!F134,0)</f>
        <v>65591</v>
      </c>
      <c r="I39" s="13">
        <f t="shared" si="1"/>
        <v>0.56999999999999995</v>
      </c>
      <c r="J39" s="13"/>
      <c r="K39" s="21">
        <f t="shared" si="2"/>
        <v>-0.50429999999999997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ROUND(SUM('Acute Care'!K35:L35),0)</f>
        <v>48556</v>
      </c>
      <c r="E40" s="9">
        <f>ROUND(+'Acute Care'!F35,0)</f>
        <v>3478</v>
      </c>
      <c r="F40" s="13">
        <f t="shared" si="0"/>
        <v>13.96</v>
      </c>
      <c r="G40" s="9">
        <f>ROUND(SUM('Acute Care'!K135:L135),0)</f>
        <v>18277</v>
      </c>
      <c r="H40" s="9">
        <f>ROUND(+'Acute Care'!F135,0)</f>
        <v>3453</v>
      </c>
      <c r="I40" s="13">
        <f t="shared" si="1"/>
        <v>5.29</v>
      </c>
      <c r="J40" s="13"/>
      <c r="K40" s="21">
        <f t="shared" si="2"/>
        <v>-0.62109999999999999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ROUND(SUM('Acute Care'!K36:L36),0)</f>
        <v>20404</v>
      </c>
      <c r="E41" s="9">
        <f>ROUND(+'Acute Care'!F36,0)</f>
        <v>1525</v>
      </c>
      <c r="F41" s="13">
        <f t="shared" si="0"/>
        <v>13.38</v>
      </c>
      <c r="G41" s="9">
        <f>ROUND(SUM('Acute Care'!K136:L136),0)</f>
        <v>10416</v>
      </c>
      <c r="H41" s="9">
        <f>ROUND(+'Acute Care'!F136,0)</f>
        <v>855</v>
      </c>
      <c r="I41" s="13">
        <f t="shared" si="1"/>
        <v>12.18</v>
      </c>
      <c r="J41" s="13"/>
      <c r="K41" s="21">
        <f t="shared" si="2"/>
        <v>-8.9700000000000002E-2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ROUND(SUM('Acute Care'!K37:L37),0)</f>
        <v>4139</v>
      </c>
      <c r="E42" s="9">
        <f>ROUND(+'Acute Care'!F37,0)</f>
        <v>13268</v>
      </c>
      <c r="F42" s="13">
        <f t="shared" si="0"/>
        <v>0.31</v>
      </c>
      <c r="G42" s="9">
        <f>ROUND(SUM('Acute Care'!K137:L137),0)</f>
        <v>28737</v>
      </c>
      <c r="H42" s="9">
        <f>ROUND(+'Acute Care'!F137,0)</f>
        <v>8221</v>
      </c>
      <c r="I42" s="13">
        <f t="shared" si="1"/>
        <v>3.5</v>
      </c>
      <c r="J42" s="13"/>
      <c r="K42" s="21">
        <f t="shared" si="2"/>
        <v>10.2903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ROUND(SUM('Acute Care'!K38:L38),0)</f>
        <v>4088</v>
      </c>
      <c r="E43" s="9">
        <f>ROUND(+'Acute Care'!F38,0)</f>
        <v>4380</v>
      </c>
      <c r="F43" s="13">
        <f t="shared" si="0"/>
        <v>0.93</v>
      </c>
      <c r="G43" s="9">
        <f>ROUND(SUM('Acute Care'!K138:L138),0)</f>
        <v>0</v>
      </c>
      <c r="H43" s="9">
        <f>ROUND(+'Acute Care'!F138,0)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ROUND(SUM('Acute Care'!K39:L39),0)</f>
        <v>491930</v>
      </c>
      <c r="E44" s="9">
        <f>ROUND(+'Acute Care'!F39,0)</f>
        <v>6036</v>
      </c>
      <c r="F44" s="13">
        <f t="shared" si="0"/>
        <v>81.5</v>
      </c>
      <c r="G44" s="9">
        <f>ROUND(SUM('Acute Care'!K139:L139),0)</f>
        <v>56833</v>
      </c>
      <c r="H44" s="9">
        <f>ROUND(+'Acute Care'!F139,0)</f>
        <v>4335</v>
      </c>
      <c r="I44" s="13">
        <f t="shared" si="1"/>
        <v>13.11</v>
      </c>
      <c r="J44" s="13"/>
      <c r="K44" s="21">
        <f t="shared" si="2"/>
        <v>-0.83909999999999996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ROUND(SUM('Acute Care'!K40:L40),0)</f>
        <v>8684</v>
      </c>
      <c r="E45" s="9">
        <f>ROUND(+'Acute Care'!F40,0)</f>
        <v>1301</v>
      </c>
      <c r="F45" s="13">
        <f t="shared" si="0"/>
        <v>6.67</v>
      </c>
      <c r="G45" s="9">
        <f>ROUND(SUM('Acute Care'!K140:L140),0)</f>
        <v>113918</v>
      </c>
      <c r="H45" s="9">
        <f>ROUND(+'Acute Care'!F140,0)</f>
        <v>1238</v>
      </c>
      <c r="I45" s="13">
        <f t="shared" si="1"/>
        <v>92.02</v>
      </c>
      <c r="J45" s="13"/>
      <c r="K45" s="21">
        <f t="shared" si="2"/>
        <v>12.796099999999999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ROUND(SUM('Acute Care'!K41:L41),0)</f>
        <v>166211</v>
      </c>
      <c r="E46" s="9">
        <f>ROUND(+'Acute Care'!F41,0)</f>
        <v>5089</v>
      </c>
      <c r="F46" s="13">
        <f t="shared" si="0"/>
        <v>32.659999999999997</v>
      </c>
      <c r="G46" s="9">
        <f>ROUND(SUM('Acute Care'!K141:L141),0)</f>
        <v>6629</v>
      </c>
      <c r="H46" s="9">
        <f>ROUND(+'Acute Care'!F141,0)</f>
        <v>2677</v>
      </c>
      <c r="I46" s="13">
        <f t="shared" si="1"/>
        <v>2.48</v>
      </c>
      <c r="J46" s="13"/>
      <c r="K46" s="21">
        <f t="shared" si="2"/>
        <v>-0.92410000000000003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ROUND(SUM('Acute Care'!K42:L42),0)</f>
        <v>0</v>
      </c>
      <c r="E47" s="9">
        <f>ROUND(+'Acute Care'!F42,0)</f>
        <v>379</v>
      </c>
      <c r="F47" s="13" t="str">
        <f t="shared" si="0"/>
        <v/>
      </c>
      <c r="G47" s="9">
        <f>ROUND(SUM('Acute Care'!K142:L142),0)</f>
        <v>9628</v>
      </c>
      <c r="H47" s="9">
        <f>ROUND(+'Acute Care'!F142,0)</f>
        <v>82</v>
      </c>
      <c r="I47" s="13">
        <f t="shared" si="1"/>
        <v>117.41</v>
      </c>
      <c r="J47" s="13"/>
      <c r="K47" s="21" t="str">
        <f t="shared" si="2"/>
        <v/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ROUND(SUM('Acute Care'!K43:L43),0)</f>
        <v>14901</v>
      </c>
      <c r="E48" s="9">
        <f>ROUND(+'Acute Care'!F43,0)</f>
        <v>2542</v>
      </c>
      <c r="F48" s="13">
        <f t="shared" si="0"/>
        <v>5.86</v>
      </c>
      <c r="G48" s="9">
        <f>ROUND(SUM('Acute Care'!K143:L143),0)</f>
        <v>0</v>
      </c>
      <c r="H48" s="9">
        <f>ROUND(+'Acute Care'!F143,0)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ROUND(SUM('Acute Care'!K44:L44),0)</f>
        <v>32163</v>
      </c>
      <c r="E49" s="9">
        <f>ROUND(+'Acute Care'!F44,0)</f>
        <v>17411</v>
      </c>
      <c r="F49" s="13">
        <f t="shared" si="0"/>
        <v>1.85</v>
      </c>
      <c r="G49" s="9">
        <f>ROUND(SUM('Acute Care'!K144:L144),0)</f>
        <v>21859</v>
      </c>
      <c r="H49" s="9">
        <f>ROUND(+'Acute Care'!F144,0)</f>
        <v>6708</v>
      </c>
      <c r="I49" s="13">
        <f t="shared" si="1"/>
        <v>3.26</v>
      </c>
      <c r="J49" s="13"/>
      <c r="K49" s="21">
        <f t="shared" si="2"/>
        <v>0.76219999999999999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ROUND(SUM('Acute Care'!K45:L45),0)</f>
        <v>173941</v>
      </c>
      <c r="E50" s="9">
        <f>ROUND(+'Acute Care'!F45,0)</f>
        <v>70029</v>
      </c>
      <c r="F50" s="13">
        <f t="shared" si="0"/>
        <v>2.48</v>
      </c>
      <c r="G50" s="9">
        <f>ROUND(SUM('Acute Care'!K145:L145),0)</f>
        <v>1095853</v>
      </c>
      <c r="H50" s="9">
        <f>ROUND(+'Acute Care'!F145,0)</f>
        <v>84208</v>
      </c>
      <c r="I50" s="13">
        <f t="shared" si="1"/>
        <v>13.01</v>
      </c>
      <c r="J50" s="13"/>
      <c r="K50" s="21">
        <f t="shared" si="2"/>
        <v>4.2460000000000004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ROUND(SUM('Acute Care'!K46:L46),0)</f>
        <v>184085</v>
      </c>
      <c r="E51" s="9">
        <f>ROUND(+'Acute Care'!F46,0)</f>
        <v>6530</v>
      </c>
      <c r="F51" s="13">
        <f t="shared" si="0"/>
        <v>28.19</v>
      </c>
      <c r="G51" s="9">
        <f>ROUND(SUM('Acute Care'!K146:L146),0)</f>
        <v>0</v>
      </c>
      <c r="H51" s="9">
        <f>ROUND(+'Acute Care'!F146,0)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ROUND(SUM('Acute Care'!K47:L47),0)</f>
        <v>427859</v>
      </c>
      <c r="E52" s="9">
        <f>ROUND(+'Acute Care'!F47,0)</f>
        <v>24213</v>
      </c>
      <c r="F52" s="13">
        <f t="shared" si="0"/>
        <v>17.670000000000002</v>
      </c>
      <c r="G52" s="9">
        <f>ROUND(SUM('Acute Care'!K147:L147),0)</f>
        <v>465950</v>
      </c>
      <c r="H52" s="9">
        <f>ROUND(+'Acute Care'!F147,0)</f>
        <v>23468</v>
      </c>
      <c r="I52" s="13">
        <f t="shared" si="1"/>
        <v>19.850000000000001</v>
      </c>
      <c r="J52" s="13"/>
      <c r="K52" s="21">
        <f t="shared" si="2"/>
        <v>0.1234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ROUND(SUM('Acute Care'!K48:L48),0)</f>
        <v>511549</v>
      </c>
      <c r="E53" s="9">
        <f>ROUND(+'Acute Care'!F48,0)</f>
        <v>52038</v>
      </c>
      <c r="F53" s="13">
        <f t="shared" si="0"/>
        <v>9.83</v>
      </c>
      <c r="G53" s="9">
        <f>ROUND(SUM('Acute Care'!K148:L148),0)</f>
        <v>549321</v>
      </c>
      <c r="H53" s="9">
        <f>ROUND(+'Acute Care'!F148,0)</f>
        <v>48942</v>
      </c>
      <c r="I53" s="13">
        <f t="shared" si="1"/>
        <v>11.22</v>
      </c>
      <c r="J53" s="13"/>
      <c r="K53" s="21">
        <f t="shared" si="2"/>
        <v>0.1414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ROUND(SUM('Acute Care'!K49:L49),0)</f>
        <v>18804</v>
      </c>
      <c r="E54" s="9">
        <f>ROUND(+'Acute Care'!F49,0)</f>
        <v>26943</v>
      </c>
      <c r="F54" s="13">
        <f t="shared" si="0"/>
        <v>0.7</v>
      </c>
      <c r="G54" s="9">
        <f>ROUND(SUM('Acute Care'!K149:L149),0)</f>
        <v>84483</v>
      </c>
      <c r="H54" s="9">
        <f>ROUND(+'Acute Care'!F149,0)</f>
        <v>26175</v>
      </c>
      <c r="I54" s="13">
        <f t="shared" si="1"/>
        <v>3.23</v>
      </c>
      <c r="J54" s="13"/>
      <c r="K54" s="21">
        <f t="shared" si="2"/>
        <v>3.6143000000000001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ROUND(SUM('Acute Care'!K50:L50),0)</f>
        <v>118328</v>
      </c>
      <c r="E55" s="9">
        <f>ROUND(+'Acute Care'!F50,0)</f>
        <v>7704</v>
      </c>
      <c r="F55" s="13">
        <f t="shared" si="0"/>
        <v>15.36</v>
      </c>
      <c r="G55" s="9">
        <f>ROUND(SUM('Acute Care'!K150:L150),0)</f>
        <v>24802</v>
      </c>
      <c r="H55" s="9">
        <f>ROUND(+'Acute Care'!F150,0)</f>
        <v>8752</v>
      </c>
      <c r="I55" s="13">
        <f t="shared" si="1"/>
        <v>2.83</v>
      </c>
      <c r="J55" s="13"/>
      <c r="K55" s="21">
        <f t="shared" si="2"/>
        <v>-0.81579999999999997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ROUND(SUM('Acute Care'!K51:L51),0)</f>
        <v>30890</v>
      </c>
      <c r="E56" s="9">
        <f>ROUND(+'Acute Care'!F51,0)</f>
        <v>1395</v>
      </c>
      <c r="F56" s="13">
        <f t="shared" si="0"/>
        <v>22.14</v>
      </c>
      <c r="G56" s="9">
        <f>ROUND(SUM('Acute Care'!K151:L151),0)</f>
        <v>212548</v>
      </c>
      <c r="H56" s="9">
        <f>ROUND(+'Acute Care'!F151,0)</f>
        <v>1362</v>
      </c>
      <c r="I56" s="13">
        <f t="shared" si="1"/>
        <v>156.06</v>
      </c>
      <c r="J56" s="13"/>
      <c r="K56" s="21">
        <f t="shared" si="2"/>
        <v>6.0488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ROUND(SUM('Acute Care'!K52:L52),0)</f>
        <v>770895</v>
      </c>
      <c r="E57" s="9">
        <f>ROUND(+'Acute Care'!F52,0)</f>
        <v>16970</v>
      </c>
      <c r="F57" s="13">
        <f t="shared" si="0"/>
        <v>45.43</v>
      </c>
      <c r="G57" s="9">
        <f>ROUND(SUM('Acute Care'!K152:L152),0)</f>
        <v>80684</v>
      </c>
      <c r="H57" s="9">
        <f>ROUND(+'Acute Care'!F152,0)</f>
        <v>7114</v>
      </c>
      <c r="I57" s="13">
        <f t="shared" si="1"/>
        <v>11.34</v>
      </c>
      <c r="J57" s="13"/>
      <c r="K57" s="21">
        <f t="shared" si="2"/>
        <v>-0.75039999999999996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ROUND(SUM('Acute Care'!K53:L53),0)</f>
        <v>99304</v>
      </c>
      <c r="E58" s="9">
        <f>ROUND(+'Acute Care'!F53,0)</f>
        <v>25053</v>
      </c>
      <c r="F58" s="13">
        <f t="shared" si="0"/>
        <v>3.96</v>
      </c>
      <c r="G58" s="9">
        <f>ROUND(SUM('Acute Care'!K153:L153),0)</f>
        <v>501448</v>
      </c>
      <c r="H58" s="9">
        <f>ROUND(+'Acute Care'!F153,0)</f>
        <v>19905</v>
      </c>
      <c r="I58" s="13">
        <f t="shared" si="1"/>
        <v>25.19</v>
      </c>
      <c r="J58" s="13"/>
      <c r="K58" s="21">
        <f t="shared" si="2"/>
        <v>5.3611000000000004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ROUND(SUM('Acute Care'!K54:L54),0)</f>
        <v>102827</v>
      </c>
      <c r="E59" s="9">
        <f>ROUND(+'Acute Care'!F54,0)</f>
        <v>3005</v>
      </c>
      <c r="F59" s="13">
        <f t="shared" si="0"/>
        <v>34.22</v>
      </c>
      <c r="G59" s="9">
        <f>ROUND(SUM('Acute Care'!K154:L154),0)</f>
        <v>253446</v>
      </c>
      <c r="H59" s="9">
        <f>ROUND(+'Acute Care'!F154,0)</f>
        <v>3165</v>
      </c>
      <c r="I59" s="13">
        <f t="shared" si="1"/>
        <v>80.08</v>
      </c>
      <c r="J59" s="13"/>
      <c r="K59" s="21">
        <f t="shared" si="2"/>
        <v>1.3402000000000001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ROUND(SUM('Acute Care'!K55:L55),0)</f>
        <v>40798</v>
      </c>
      <c r="E60" s="9">
        <f>ROUND(+'Acute Care'!F55,0)</f>
        <v>292</v>
      </c>
      <c r="F60" s="13">
        <f t="shared" si="0"/>
        <v>139.72</v>
      </c>
      <c r="G60" s="9">
        <f>ROUND(SUM('Acute Care'!K155:L155),0)</f>
        <v>0</v>
      </c>
      <c r="H60" s="9">
        <f>ROUND(+'Acute Care'!F155,0)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ROUND(SUM('Acute Care'!K56:L56),0)</f>
        <v>1903531</v>
      </c>
      <c r="E61" s="9">
        <f>ROUND(+'Acute Care'!F56,0)</f>
        <v>55948</v>
      </c>
      <c r="F61" s="13">
        <f t="shared" si="0"/>
        <v>34.020000000000003</v>
      </c>
      <c r="G61" s="9">
        <f>ROUND(SUM('Acute Care'!K156:L156),0)</f>
        <v>188253</v>
      </c>
      <c r="H61" s="9">
        <f>ROUND(+'Acute Care'!F156,0)</f>
        <v>48800</v>
      </c>
      <c r="I61" s="13">
        <f t="shared" si="1"/>
        <v>3.86</v>
      </c>
      <c r="J61" s="13"/>
      <c r="K61" s="21">
        <f t="shared" si="2"/>
        <v>-0.88649999999999995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ROUND(SUM('Acute Care'!K57:L57),0)</f>
        <v>194417</v>
      </c>
      <c r="E62" s="9">
        <f>ROUND(+'Acute Care'!F57,0)</f>
        <v>38618</v>
      </c>
      <c r="F62" s="13">
        <f t="shared" si="0"/>
        <v>5.03</v>
      </c>
      <c r="G62" s="9">
        <f>ROUND(SUM('Acute Care'!K157:L157),0)</f>
        <v>33855</v>
      </c>
      <c r="H62" s="9">
        <f>ROUND(+'Acute Care'!F157,0)</f>
        <v>37943</v>
      </c>
      <c r="I62" s="13">
        <f t="shared" si="1"/>
        <v>0.89</v>
      </c>
      <c r="J62" s="13"/>
      <c r="K62" s="21">
        <f t="shared" si="2"/>
        <v>-0.82310000000000005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ROUND(SUM('Acute Care'!K58:L58),0)</f>
        <v>614133</v>
      </c>
      <c r="E63" s="9">
        <f>ROUND(+'Acute Care'!F58,0)</f>
        <v>4055</v>
      </c>
      <c r="F63" s="13">
        <f t="shared" si="0"/>
        <v>151.44999999999999</v>
      </c>
      <c r="G63" s="9">
        <f>ROUND(SUM('Acute Care'!K158:L158),0)</f>
        <v>44379</v>
      </c>
      <c r="H63" s="9">
        <f>ROUND(+'Acute Care'!F158,0)</f>
        <v>2732</v>
      </c>
      <c r="I63" s="13">
        <f t="shared" si="1"/>
        <v>16.239999999999998</v>
      </c>
      <c r="J63" s="13"/>
      <c r="K63" s="21">
        <f t="shared" si="2"/>
        <v>-0.89280000000000004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ROUND(SUM('Acute Care'!K59:L59),0)</f>
        <v>21443</v>
      </c>
      <c r="E64" s="9">
        <f>ROUND(+'Acute Care'!F59,0)</f>
        <v>10471</v>
      </c>
      <c r="F64" s="13">
        <f t="shared" si="0"/>
        <v>2.0499999999999998</v>
      </c>
      <c r="G64" s="9">
        <f>ROUND(SUM('Acute Care'!K159:L159),0)</f>
        <v>58947</v>
      </c>
      <c r="H64" s="9">
        <f>ROUND(+'Acute Care'!F159,0)</f>
        <v>17968</v>
      </c>
      <c r="I64" s="13">
        <f t="shared" si="1"/>
        <v>3.28</v>
      </c>
      <c r="J64" s="13"/>
      <c r="K64" s="21">
        <f t="shared" si="2"/>
        <v>0.6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ROUND(SUM('Acute Care'!K60:L60),0)</f>
        <v>113313</v>
      </c>
      <c r="E65" s="9">
        <f>ROUND(+'Acute Care'!F60,0)</f>
        <v>914</v>
      </c>
      <c r="F65" s="13">
        <f t="shared" si="0"/>
        <v>123.97</v>
      </c>
      <c r="G65" s="9">
        <f>ROUND(SUM('Acute Care'!K160:L160),0)</f>
        <v>68532</v>
      </c>
      <c r="H65" s="9">
        <f>ROUND(+'Acute Care'!F160,0)</f>
        <v>1154</v>
      </c>
      <c r="I65" s="13">
        <f t="shared" si="1"/>
        <v>59.39</v>
      </c>
      <c r="J65" s="13"/>
      <c r="K65" s="21">
        <f t="shared" si="2"/>
        <v>-0.52090000000000003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ROUND(SUM('Acute Care'!K61:L61),0)</f>
        <v>2853</v>
      </c>
      <c r="E66" s="9">
        <f>ROUND(+'Acute Care'!F61,0)</f>
        <v>4160</v>
      </c>
      <c r="F66" s="13">
        <f t="shared" si="0"/>
        <v>0.69</v>
      </c>
      <c r="G66" s="9">
        <f>ROUND(SUM('Acute Care'!K161:L161),0)</f>
        <v>12337</v>
      </c>
      <c r="H66" s="9">
        <f>ROUND(+'Acute Care'!F161,0)</f>
        <v>3765</v>
      </c>
      <c r="I66" s="13">
        <f t="shared" si="1"/>
        <v>3.28</v>
      </c>
      <c r="J66" s="13"/>
      <c r="K66" s="21">
        <f t="shared" si="2"/>
        <v>3.7536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ROUND(SUM('Acute Care'!K62:L62),0)</f>
        <v>283319</v>
      </c>
      <c r="E67" s="9">
        <f>ROUND(+'Acute Care'!F62,0)</f>
        <v>3120</v>
      </c>
      <c r="F67" s="13">
        <f t="shared" si="0"/>
        <v>90.81</v>
      </c>
      <c r="G67" s="9">
        <f>ROUND(SUM('Acute Care'!K162:L162),0)</f>
        <v>589187</v>
      </c>
      <c r="H67" s="9">
        <f>ROUND(+'Acute Care'!F162,0)</f>
        <v>2008</v>
      </c>
      <c r="I67" s="13">
        <f t="shared" si="1"/>
        <v>293.42</v>
      </c>
      <c r="J67" s="13"/>
      <c r="K67" s="21">
        <f t="shared" si="2"/>
        <v>2.2311000000000001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ROUND(SUM('Acute Care'!K63:L63),0)</f>
        <v>1453710</v>
      </c>
      <c r="E68" s="9">
        <f>ROUND(+'Acute Care'!F63,0)</f>
        <v>50626</v>
      </c>
      <c r="F68" s="13">
        <f t="shared" si="0"/>
        <v>28.71</v>
      </c>
      <c r="G68" s="9">
        <f>ROUND(SUM('Acute Care'!K163:L163),0)</f>
        <v>203366</v>
      </c>
      <c r="H68" s="9">
        <f>ROUND(+'Acute Care'!F163,0)</f>
        <v>56919</v>
      </c>
      <c r="I68" s="13">
        <f t="shared" si="1"/>
        <v>3.57</v>
      </c>
      <c r="J68" s="13"/>
      <c r="K68" s="21">
        <f t="shared" si="2"/>
        <v>-0.87570000000000003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ROUND(SUM('Acute Care'!K64:L64),0)</f>
        <v>52476</v>
      </c>
      <c r="E69" s="9">
        <f>ROUND(+'Acute Care'!F64,0)</f>
        <v>4875</v>
      </c>
      <c r="F69" s="13">
        <f t="shared" si="0"/>
        <v>10.76</v>
      </c>
      <c r="G69" s="9">
        <f>ROUND(SUM('Acute Care'!K164:L164),0)</f>
        <v>0</v>
      </c>
      <c r="H69" s="9">
        <f>ROUND(+'Acute Care'!F164,0)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ROUND(SUM('Acute Care'!K65:L65),0)</f>
        <v>0</v>
      </c>
      <c r="E70" s="9">
        <f>ROUND(+'Acute Care'!F65,0)</f>
        <v>0</v>
      </c>
      <c r="F70" s="13" t="str">
        <f t="shared" si="0"/>
        <v/>
      </c>
      <c r="G70" s="9">
        <f>ROUND(SUM('Acute Care'!K165:L165),0)</f>
        <v>0</v>
      </c>
      <c r="H70" s="9">
        <f>ROUND(+'Acute Care'!F165,0)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ROUND(SUM('Acute Care'!K66:L66),0)</f>
        <v>21552</v>
      </c>
      <c r="E71" s="9">
        <f>ROUND(+'Acute Care'!F66,0)</f>
        <v>249</v>
      </c>
      <c r="F71" s="13">
        <f t="shared" si="0"/>
        <v>86.55</v>
      </c>
      <c r="G71" s="9">
        <f>ROUND(SUM('Acute Care'!K166:L166),0)</f>
        <v>41509</v>
      </c>
      <c r="H71" s="9">
        <f>ROUND(+'Acute Care'!F166,0)</f>
        <v>241</v>
      </c>
      <c r="I71" s="13">
        <f t="shared" si="1"/>
        <v>172.24</v>
      </c>
      <c r="J71" s="13"/>
      <c r="K71" s="21">
        <f t="shared" si="2"/>
        <v>0.99009999999999998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ROUND(SUM('Acute Care'!K67:L67),0)</f>
        <v>1058750</v>
      </c>
      <c r="E72" s="9">
        <f>ROUND(+'Acute Care'!F67,0)</f>
        <v>36778</v>
      </c>
      <c r="F72" s="13">
        <f t="shared" si="0"/>
        <v>28.79</v>
      </c>
      <c r="G72" s="9">
        <f>ROUND(SUM('Acute Care'!K167:L167),0)</f>
        <v>1611964</v>
      </c>
      <c r="H72" s="9">
        <f>ROUND(+'Acute Care'!F167,0)</f>
        <v>41882</v>
      </c>
      <c r="I72" s="13">
        <f t="shared" si="1"/>
        <v>38.49</v>
      </c>
      <c r="J72" s="13"/>
      <c r="K72" s="21">
        <f t="shared" si="2"/>
        <v>0.33689999999999998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ROUND(SUM('Acute Care'!K68:L68),0)</f>
        <v>309050</v>
      </c>
      <c r="E73" s="9">
        <f>ROUND(+'Acute Care'!F68,0)</f>
        <v>21946</v>
      </c>
      <c r="F73" s="13">
        <f t="shared" si="0"/>
        <v>14.08</v>
      </c>
      <c r="G73" s="9">
        <f>ROUND(SUM('Acute Care'!K168:L168),0)</f>
        <v>703964</v>
      </c>
      <c r="H73" s="9">
        <f>ROUND(+'Acute Care'!F168,0)</f>
        <v>39350</v>
      </c>
      <c r="I73" s="13">
        <f t="shared" si="1"/>
        <v>17.89</v>
      </c>
      <c r="J73" s="13"/>
      <c r="K73" s="21">
        <f t="shared" si="2"/>
        <v>0.27060000000000001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ROUND(SUM('Acute Care'!K69:L69),0)</f>
        <v>94443</v>
      </c>
      <c r="E74" s="9">
        <f>ROUND(+'Acute Care'!F69,0)</f>
        <v>95339</v>
      </c>
      <c r="F74" s="13">
        <f t="shared" si="0"/>
        <v>0.99</v>
      </c>
      <c r="G74" s="9">
        <f>ROUND(SUM('Acute Care'!K169:L169),0)</f>
        <v>82908</v>
      </c>
      <c r="H74" s="9">
        <f>ROUND(+'Acute Care'!F169,0)</f>
        <v>87194</v>
      </c>
      <c r="I74" s="13">
        <f t="shared" si="1"/>
        <v>0.95</v>
      </c>
      <c r="J74" s="13"/>
      <c r="K74" s="21">
        <f t="shared" si="2"/>
        <v>-4.0399999999999998E-2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ROUND(SUM('Acute Care'!K70:L70),0)</f>
        <v>344111</v>
      </c>
      <c r="E75" s="9">
        <f>ROUND(+'Acute Care'!F70,0)</f>
        <v>26941</v>
      </c>
      <c r="F75" s="13">
        <f t="shared" ref="F75:F107" si="3">IF(D75=0,"",IF(E75=0,"",ROUND(D75/E75,2)))</f>
        <v>12.77</v>
      </c>
      <c r="G75" s="9">
        <f>ROUND(SUM('Acute Care'!K170:L170),0)</f>
        <v>201009</v>
      </c>
      <c r="H75" s="9">
        <f>ROUND(+'Acute Care'!F170,0)</f>
        <v>23123</v>
      </c>
      <c r="I75" s="13">
        <f t="shared" ref="I75:I107" si="4">IF(G75=0,"",IF(H75=0,"",ROUND(G75/H75,2)))</f>
        <v>8.69</v>
      </c>
      <c r="J75" s="13"/>
      <c r="K75" s="21">
        <f t="shared" ref="K75:K107" si="5">IF(D75=0,"",IF(E75=0,"",IF(G75=0,"",IF(H75=0,"",ROUND(I75/F75-1,4)))))</f>
        <v>-0.31950000000000001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ROUND(SUM('Acute Care'!K71:L71),0)</f>
        <v>4834</v>
      </c>
      <c r="E76" s="9">
        <f>ROUND(+'Acute Care'!F71,0)</f>
        <v>918</v>
      </c>
      <c r="F76" s="13">
        <f t="shared" si="3"/>
        <v>5.27</v>
      </c>
      <c r="G76" s="9">
        <f>ROUND(SUM('Acute Care'!K171:L171),0)</f>
        <v>15095</v>
      </c>
      <c r="H76" s="9">
        <f>ROUND(+'Acute Care'!F171,0)</f>
        <v>925</v>
      </c>
      <c r="I76" s="13">
        <f t="shared" si="4"/>
        <v>16.32</v>
      </c>
      <c r="J76" s="13"/>
      <c r="K76" s="21">
        <f t="shared" si="5"/>
        <v>2.0968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ROUND(SUM('Acute Care'!K72:L72),0)</f>
        <v>32091</v>
      </c>
      <c r="E77" s="9">
        <f>ROUND(+'Acute Care'!F72,0)</f>
        <v>389</v>
      </c>
      <c r="F77" s="13">
        <f t="shared" si="3"/>
        <v>82.5</v>
      </c>
      <c r="G77" s="9">
        <f>ROUND(SUM('Acute Care'!K172:L172),0)</f>
        <v>0</v>
      </c>
      <c r="H77" s="9">
        <f>ROUND(+'Acute Care'!F172,0)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ROUND(SUM('Acute Care'!K73:L73),0)</f>
        <v>9290</v>
      </c>
      <c r="E78" s="9">
        <f>ROUND(+'Acute Care'!F73,0)</f>
        <v>20732</v>
      </c>
      <c r="F78" s="13">
        <f t="shared" si="3"/>
        <v>0.45</v>
      </c>
      <c r="G78" s="9">
        <f>ROUND(SUM('Acute Care'!K173:L173),0)</f>
        <v>13014</v>
      </c>
      <c r="H78" s="9">
        <f>ROUND(+'Acute Care'!F173,0)</f>
        <v>22615</v>
      </c>
      <c r="I78" s="13">
        <f t="shared" si="4"/>
        <v>0.57999999999999996</v>
      </c>
      <c r="J78" s="13"/>
      <c r="K78" s="21">
        <f t="shared" si="5"/>
        <v>0.28889999999999999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ROUND(SUM('Acute Care'!K74:L74),0)</f>
        <v>1244923</v>
      </c>
      <c r="E79" s="9">
        <f>ROUND(+'Acute Care'!F74,0)</f>
        <v>6366</v>
      </c>
      <c r="F79" s="13">
        <f t="shared" si="3"/>
        <v>195.56</v>
      </c>
      <c r="G79" s="9">
        <f>ROUND(SUM('Acute Care'!K174:L174),0)</f>
        <v>718526</v>
      </c>
      <c r="H79" s="9">
        <f>ROUND(+'Acute Care'!F174,0)</f>
        <v>57102</v>
      </c>
      <c r="I79" s="13">
        <f t="shared" si="4"/>
        <v>12.58</v>
      </c>
      <c r="J79" s="13"/>
      <c r="K79" s="21">
        <f t="shared" si="5"/>
        <v>-0.93569999999999998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ROUND(SUM('Acute Care'!K75:L75),0)</f>
        <v>188020</v>
      </c>
      <c r="E80" s="9">
        <f>ROUND(+'Acute Care'!F75,0)</f>
        <v>52964</v>
      </c>
      <c r="F80" s="13">
        <f t="shared" si="3"/>
        <v>3.55</v>
      </c>
      <c r="G80" s="9">
        <f>ROUND(SUM('Acute Care'!K175:L175),0)</f>
        <v>14114</v>
      </c>
      <c r="H80" s="9">
        <f>ROUND(+'Acute Care'!F175,0)</f>
        <v>3123</v>
      </c>
      <c r="I80" s="13">
        <f t="shared" si="4"/>
        <v>4.5199999999999996</v>
      </c>
      <c r="J80" s="13"/>
      <c r="K80" s="21">
        <f t="shared" si="5"/>
        <v>0.2732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ROUND(SUM('Acute Care'!K76:L76),0)</f>
        <v>5390</v>
      </c>
      <c r="E81" s="9">
        <f>ROUND(+'Acute Care'!F76,0)</f>
        <v>3668</v>
      </c>
      <c r="F81" s="13">
        <f t="shared" si="3"/>
        <v>1.47</v>
      </c>
      <c r="G81" s="9">
        <f>ROUND(SUM('Acute Care'!K176:L176),0)</f>
        <v>26839</v>
      </c>
      <c r="H81" s="9">
        <f>ROUND(+'Acute Care'!F176,0)</f>
        <v>849</v>
      </c>
      <c r="I81" s="13">
        <f t="shared" si="4"/>
        <v>31.61</v>
      </c>
      <c r="J81" s="13"/>
      <c r="K81" s="21">
        <f t="shared" si="5"/>
        <v>20.503399999999999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ROUND(SUM('Acute Care'!K77:L77),0)</f>
        <v>22025</v>
      </c>
      <c r="E82" s="9">
        <f>ROUND(+'Acute Care'!F77,0)</f>
        <v>848</v>
      </c>
      <c r="F82" s="13">
        <f t="shared" si="3"/>
        <v>25.97</v>
      </c>
      <c r="G82" s="9">
        <f>ROUND(SUM('Acute Care'!K177:L177),0)</f>
        <v>80672</v>
      </c>
      <c r="H82" s="9">
        <f>ROUND(+'Acute Care'!F177,0)</f>
        <v>11258</v>
      </c>
      <c r="I82" s="13">
        <f t="shared" si="4"/>
        <v>7.17</v>
      </c>
      <c r="J82" s="13"/>
      <c r="K82" s="21">
        <f t="shared" si="5"/>
        <v>-0.72389999999999999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ROUND(SUM('Acute Care'!K78:L78),0)</f>
        <v>84930</v>
      </c>
      <c r="E83" s="9">
        <f>ROUND(+'Acute Care'!F78,0)</f>
        <v>11820</v>
      </c>
      <c r="F83" s="13">
        <f t="shared" si="3"/>
        <v>7.19</v>
      </c>
      <c r="G83" s="9">
        <f>ROUND(SUM('Acute Care'!K178:L178),0)</f>
        <v>266878</v>
      </c>
      <c r="H83" s="9">
        <f>ROUND(+'Acute Care'!F178,0)</f>
        <v>29332</v>
      </c>
      <c r="I83" s="13">
        <f t="shared" si="4"/>
        <v>9.1</v>
      </c>
      <c r="J83" s="13"/>
      <c r="K83" s="21">
        <f t="shared" si="5"/>
        <v>0.2656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ROUND(SUM('Acute Care'!K79:L79),0)</f>
        <v>384228</v>
      </c>
      <c r="E84" s="9">
        <f>ROUND(+'Acute Care'!F79,0)</f>
        <v>36609</v>
      </c>
      <c r="F84" s="13">
        <f t="shared" si="3"/>
        <v>10.5</v>
      </c>
      <c r="G84" s="9">
        <f>ROUND(SUM('Acute Care'!K179:L179),0)</f>
        <v>2345</v>
      </c>
      <c r="H84" s="9">
        <f>ROUND(+'Acute Care'!F179,0)</f>
        <v>14247</v>
      </c>
      <c r="I84" s="13">
        <f t="shared" si="4"/>
        <v>0.16</v>
      </c>
      <c r="J84" s="13"/>
      <c r="K84" s="21">
        <f t="shared" si="5"/>
        <v>-0.98480000000000001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ROUND(SUM('Acute Care'!K80:L80),0)</f>
        <v>-2997</v>
      </c>
      <c r="E85" s="9">
        <f>ROUND(+'Acute Care'!F80,0)</f>
        <v>54</v>
      </c>
      <c r="F85" s="13">
        <f t="shared" si="3"/>
        <v>-55.5</v>
      </c>
      <c r="G85" s="9">
        <f>ROUND(SUM('Acute Care'!K180:L180),0)</f>
        <v>5431</v>
      </c>
      <c r="H85" s="9">
        <f>ROUND(+'Acute Care'!F180,0)</f>
        <v>11722</v>
      </c>
      <c r="I85" s="13">
        <f t="shared" si="4"/>
        <v>0.46</v>
      </c>
      <c r="J85" s="13"/>
      <c r="K85" s="21">
        <f t="shared" si="5"/>
        <v>-1.0083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ROUND(SUM('Acute Care'!K81:L81),0)</f>
        <v>7328</v>
      </c>
      <c r="E86" s="9">
        <f>ROUND(+'Acute Care'!F81,0)</f>
        <v>8699</v>
      </c>
      <c r="F86" s="13">
        <f t="shared" si="3"/>
        <v>0.84</v>
      </c>
      <c r="G86" s="9">
        <f>ROUND(SUM('Acute Care'!K181:L181),0)</f>
        <v>28066</v>
      </c>
      <c r="H86" s="9">
        <f>ROUND(+'Acute Care'!F181,0)</f>
        <v>1064</v>
      </c>
      <c r="I86" s="13">
        <f t="shared" si="4"/>
        <v>26.38</v>
      </c>
      <c r="J86" s="13"/>
      <c r="K86" s="21">
        <f t="shared" si="5"/>
        <v>30.404800000000002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ROUND(SUM('Acute Care'!K82:L82),0)</f>
        <v>339192</v>
      </c>
      <c r="E87" s="9">
        <f>ROUND(+'Acute Care'!F82,0)</f>
        <v>15825</v>
      </c>
      <c r="F87" s="13">
        <f t="shared" si="3"/>
        <v>21.43</v>
      </c>
      <c r="G87" s="9">
        <f>ROUND(SUM('Acute Care'!K182:L182),0)</f>
        <v>115142</v>
      </c>
      <c r="H87" s="9">
        <f>ROUND(+'Acute Care'!F182,0)</f>
        <v>13845</v>
      </c>
      <c r="I87" s="13">
        <f t="shared" si="4"/>
        <v>8.32</v>
      </c>
      <c r="J87" s="13"/>
      <c r="K87" s="21">
        <f t="shared" si="5"/>
        <v>-0.61180000000000001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ROUND(SUM('Acute Care'!K83:L83),0)</f>
        <v>0</v>
      </c>
      <c r="E88" s="9">
        <f>ROUND(+'Acute Care'!F83,0)</f>
        <v>62</v>
      </c>
      <c r="F88" s="13" t="str">
        <f t="shared" si="3"/>
        <v/>
      </c>
      <c r="G88" s="9">
        <f>ROUND(SUM('Acute Care'!K183:L183),0)</f>
        <v>223373</v>
      </c>
      <c r="H88" s="9">
        <f>ROUND(+'Acute Care'!F183,0)</f>
        <v>2831</v>
      </c>
      <c r="I88" s="13">
        <f t="shared" si="4"/>
        <v>78.900000000000006</v>
      </c>
      <c r="J88" s="13"/>
      <c r="K88" s="21" t="str">
        <f t="shared" si="5"/>
        <v/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ROUND(SUM('Acute Care'!K84:L84),0)</f>
        <v>79892</v>
      </c>
      <c r="E89" s="9">
        <f>ROUND(+'Acute Care'!F84,0)</f>
        <v>15022</v>
      </c>
      <c r="F89" s="13">
        <f t="shared" si="3"/>
        <v>5.32</v>
      </c>
      <c r="G89" s="9">
        <f>ROUND(SUM('Acute Care'!K184:L184),0)</f>
        <v>23812</v>
      </c>
      <c r="H89" s="9">
        <f>ROUND(+'Acute Care'!F184,0)</f>
        <v>2278</v>
      </c>
      <c r="I89" s="13">
        <f t="shared" si="4"/>
        <v>10.45</v>
      </c>
      <c r="J89" s="13"/>
      <c r="K89" s="21">
        <f t="shared" si="5"/>
        <v>0.96430000000000005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ROUND(SUM('Acute Care'!K85:L85),0)</f>
        <v>9867</v>
      </c>
      <c r="E90" s="9">
        <f>ROUND(+'Acute Care'!F85,0)</f>
        <v>4018</v>
      </c>
      <c r="F90" s="13">
        <f t="shared" si="3"/>
        <v>2.46</v>
      </c>
      <c r="G90" s="9">
        <f>ROUND(SUM('Acute Care'!K185:L185),0)</f>
        <v>132900</v>
      </c>
      <c r="H90" s="9">
        <f>ROUND(+'Acute Care'!F185,0)</f>
        <v>398</v>
      </c>
      <c r="I90" s="13">
        <f t="shared" si="4"/>
        <v>333.92</v>
      </c>
      <c r="J90" s="13"/>
      <c r="K90" s="21">
        <f t="shared" si="5"/>
        <v>134.7398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ROUND(SUM('Acute Care'!K86:L86),0)</f>
        <v>13194</v>
      </c>
      <c r="E91" s="9">
        <f>ROUND(+'Acute Care'!F86,0)</f>
        <v>2128</v>
      </c>
      <c r="F91" s="13">
        <f t="shared" si="3"/>
        <v>6.2</v>
      </c>
      <c r="G91" s="9">
        <f>ROUND(SUM('Acute Care'!K186:L186),0)</f>
        <v>486</v>
      </c>
      <c r="H91" s="9">
        <f>ROUND(+'Acute Care'!F186,0)</f>
        <v>7003</v>
      </c>
      <c r="I91" s="13">
        <f t="shared" si="4"/>
        <v>7.0000000000000007E-2</v>
      </c>
      <c r="J91" s="13"/>
      <c r="K91" s="21">
        <f t="shared" si="5"/>
        <v>-0.98870000000000002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ROUND(SUM('Acute Care'!K87:L87),0)</f>
        <v>14948</v>
      </c>
      <c r="E92" s="9">
        <f>ROUND(+'Acute Care'!F87,0)</f>
        <v>602</v>
      </c>
      <c r="F92" s="13">
        <f t="shared" si="3"/>
        <v>24.83</v>
      </c>
      <c r="G92" s="9">
        <f>ROUND(SUM('Acute Care'!K187:L187),0)</f>
        <v>0</v>
      </c>
      <c r="H92" s="9">
        <f>ROUND(+'Acute Care'!F187,0)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ROUND(SUM('Acute Care'!K88:L88),0)</f>
        <v>18434</v>
      </c>
      <c r="E93" s="9">
        <f>ROUND(+'Acute Care'!F88,0)</f>
        <v>7218</v>
      </c>
      <c r="F93" s="13">
        <f t="shared" si="3"/>
        <v>2.5499999999999998</v>
      </c>
      <c r="G93" s="9">
        <f>ROUND(SUM('Acute Care'!K188:L188),0)</f>
        <v>11057</v>
      </c>
      <c r="H93" s="9">
        <f>ROUND(+'Acute Care'!F188,0)</f>
        <v>2458</v>
      </c>
      <c r="I93" s="13">
        <f t="shared" si="4"/>
        <v>4.5</v>
      </c>
      <c r="J93" s="13"/>
      <c r="K93" s="21">
        <f t="shared" si="5"/>
        <v>0.76470000000000005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ROUND(SUM('Acute Care'!K89:L89),0)</f>
        <v>318826</v>
      </c>
      <c r="E94" s="9">
        <f>ROUND(+'Acute Care'!F89,0)</f>
        <v>3458</v>
      </c>
      <c r="F94" s="13">
        <f t="shared" si="3"/>
        <v>92.2</v>
      </c>
      <c r="G94" s="9">
        <f>ROUND(SUM('Acute Care'!K189:L189),0)</f>
        <v>165229</v>
      </c>
      <c r="H94" s="9">
        <f>ROUND(+'Acute Care'!F189,0)</f>
        <v>26024</v>
      </c>
      <c r="I94" s="13">
        <f t="shared" si="4"/>
        <v>6.35</v>
      </c>
      <c r="J94" s="13"/>
      <c r="K94" s="21">
        <f t="shared" si="5"/>
        <v>-0.93110000000000004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ROUND(SUM('Acute Care'!K90:L90),0)</f>
        <v>3744</v>
      </c>
      <c r="E95" s="9">
        <f>ROUND(+'Acute Care'!F90,0)</f>
        <v>3053</v>
      </c>
      <c r="F95" s="13">
        <f t="shared" si="3"/>
        <v>1.23</v>
      </c>
      <c r="G95" s="9">
        <f>ROUND(SUM('Acute Care'!K190:L190),0)</f>
        <v>294779</v>
      </c>
      <c r="H95" s="9">
        <f>ROUND(+'Acute Care'!F190,0)</f>
        <v>7716</v>
      </c>
      <c r="I95" s="13">
        <f t="shared" si="4"/>
        <v>38.200000000000003</v>
      </c>
      <c r="J95" s="13"/>
      <c r="K95" s="21">
        <f t="shared" si="5"/>
        <v>30.056899999999999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ROUND(SUM('Acute Care'!K91:L91),0)</f>
        <v>22934</v>
      </c>
      <c r="E96" s="9">
        <f>ROUND(+'Acute Care'!F91,0)</f>
        <v>22566</v>
      </c>
      <c r="F96" s="13">
        <f t="shared" si="3"/>
        <v>1.02</v>
      </c>
      <c r="G96" s="9">
        <f>ROUND(SUM('Acute Care'!K191:L191),0)</f>
        <v>0</v>
      </c>
      <c r="H96" s="9">
        <f>ROUND(+'Acute Care'!F191,0)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ROUND(SUM('Acute Care'!K92:L92),0)</f>
        <v>113220</v>
      </c>
      <c r="E97" s="9">
        <f>ROUND(+'Acute Care'!F92,0)</f>
        <v>9502</v>
      </c>
      <c r="F97" s="13">
        <f t="shared" si="3"/>
        <v>11.92</v>
      </c>
      <c r="G97" s="9">
        <f>ROUND(SUM('Acute Care'!K192:L192),0)</f>
        <v>91198</v>
      </c>
      <c r="H97" s="9">
        <f>ROUND(+'Acute Care'!F192,0)</f>
        <v>1244</v>
      </c>
      <c r="I97" s="13">
        <f t="shared" si="4"/>
        <v>73.31</v>
      </c>
      <c r="J97" s="13"/>
      <c r="K97" s="21">
        <f t="shared" si="5"/>
        <v>5.1501999999999999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ROUND(SUM('Acute Care'!K93:L93),0)</f>
        <v>0</v>
      </c>
      <c r="E98" s="9">
        <f>ROUND(+'Acute Care'!F93,0)</f>
        <v>0</v>
      </c>
      <c r="F98" s="13" t="str">
        <f t="shared" si="3"/>
        <v/>
      </c>
      <c r="G98" s="9">
        <f>ROUND(SUM('Acute Care'!K193:L193),0)</f>
        <v>33251</v>
      </c>
      <c r="H98" s="9">
        <f>ROUND(+'Acute Care'!F193,0)</f>
        <v>1936</v>
      </c>
      <c r="I98" s="13">
        <f t="shared" si="4"/>
        <v>17.18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ROUND(SUM('Acute Care'!K94:L94),0)</f>
        <v>125149</v>
      </c>
      <c r="E99" s="9">
        <f>ROUND(+'Acute Care'!F94,0)</f>
        <v>1445</v>
      </c>
      <c r="F99" s="13">
        <f t="shared" si="3"/>
        <v>86.61</v>
      </c>
      <c r="G99" s="9">
        <f>ROUND(SUM('Acute Care'!K194:L194),0)</f>
        <v>419158</v>
      </c>
      <c r="H99" s="9">
        <f>ROUND(+'Acute Care'!F194,0)</f>
        <v>18011</v>
      </c>
      <c r="I99" s="13">
        <f t="shared" si="4"/>
        <v>23.27</v>
      </c>
      <c r="J99" s="13"/>
      <c r="K99" s="21">
        <f t="shared" si="5"/>
        <v>-0.73129999999999995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ROUND(SUM('Acute Care'!K95:L95),0)</f>
        <v>56636</v>
      </c>
      <c r="E100" s="9">
        <f>ROUND(+'Acute Care'!F95,0)</f>
        <v>4227</v>
      </c>
      <c r="F100" s="13">
        <f t="shared" si="3"/>
        <v>13.4</v>
      </c>
      <c r="G100" s="9">
        <f>ROUND(SUM('Acute Care'!K195:L195),0)</f>
        <v>86841</v>
      </c>
      <c r="H100" s="9">
        <f>ROUND(+'Acute Care'!F195,0)</f>
        <v>14858</v>
      </c>
      <c r="I100" s="13">
        <f t="shared" si="4"/>
        <v>5.84</v>
      </c>
      <c r="J100" s="13"/>
      <c r="K100" s="21">
        <f t="shared" si="5"/>
        <v>-0.56420000000000003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ROUND(SUM('Acute Care'!K96:L96),0)</f>
        <v>42250</v>
      </c>
      <c r="E101" s="9">
        <f>ROUND(+'Acute Care'!F96,0)</f>
        <v>22436</v>
      </c>
      <c r="F101" s="13">
        <f t="shared" si="3"/>
        <v>1.88</v>
      </c>
      <c r="G101" s="9">
        <f>ROUND(SUM('Acute Care'!K196:L196),0)</f>
        <v>48782</v>
      </c>
      <c r="H101" s="9">
        <f>ROUND(+'Acute Care'!F196,0)</f>
        <v>16758</v>
      </c>
      <c r="I101" s="13">
        <f t="shared" si="4"/>
        <v>2.91</v>
      </c>
      <c r="J101" s="13"/>
      <c r="K101" s="21">
        <f t="shared" si="5"/>
        <v>0.54790000000000005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ROUND(SUM('Acute Care'!K97:L97),0)</f>
        <v>64385</v>
      </c>
      <c r="E102" s="9">
        <f>ROUND(+'Acute Care'!F97,0)</f>
        <v>16038</v>
      </c>
      <c r="F102" s="13">
        <f t="shared" si="3"/>
        <v>4.01</v>
      </c>
      <c r="G102" s="9">
        <f>ROUND(SUM('Acute Care'!K197:L197),0)</f>
        <v>1707</v>
      </c>
      <c r="H102" s="9">
        <f>ROUND(+'Acute Care'!F197,0)</f>
        <v>6701</v>
      </c>
      <c r="I102" s="13">
        <f t="shared" si="4"/>
        <v>0.25</v>
      </c>
      <c r="J102" s="13"/>
      <c r="K102" s="21">
        <f t="shared" si="5"/>
        <v>-0.93769999999999998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ROUND(SUM('Acute Care'!K98:L98),0)</f>
        <v>0</v>
      </c>
      <c r="E103" s="9">
        <f>ROUND(+'Acute Care'!F98,0)</f>
        <v>0</v>
      </c>
      <c r="F103" s="13" t="str">
        <f t="shared" si="3"/>
        <v/>
      </c>
      <c r="G103" s="9">
        <f>ROUND(SUM('Acute Care'!K198:L198),0)</f>
        <v>2382</v>
      </c>
      <c r="H103" s="9">
        <f>ROUND(+'Acute Care'!F198,0)</f>
        <v>109</v>
      </c>
      <c r="I103" s="13">
        <f t="shared" si="4"/>
        <v>21.85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ROUND(SUM('Acute Care'!K99:L99),0)</f>
        <v>0</v>
      </c>
      <c r="E104" s="9">
        <f>ROUND(+'Acute Care'!F99,0)</f>
        <v>0</v>
      </c>
      <c r="F104" s="13" t="str">
        <f t="shared" si="3"/>
        <v/>
      </c>
      <c r="G104" s="9">
        <f>ROUND(SUM('Acute Care'!K199:L199),0)</f>
        <v>0</v>
      </c>
      <c r="H104" s="9">
        <f>ROUND(+'Acute Care'!F199,0)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ROUND(SUM('Acute Care'!K100:L100),0)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Care'!K200:L200),0)</f>
        <v>0</v>
      </c>
      <c r="H105" s="9">
        <f>ROUND(+'Acute Care'!F200,0)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ROUND(SUM('Acute Care'!K101:L101),0)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Care'!K201:L201),0)</f>
        <v>0</v>
      </c>
      <c r="H106" s="9">
        <f>ROUND(+'Acute Care'!F201,0)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ROUND(SUM('Acute Care'!K102:L102),0)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Care'!K202:L202),0)</f>
        <v>0</v>
      </c>
      <c r="H107" s="9">
        <f>ROUND(+'Acute Care'!F202,0)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75</v>
      </c>
      <c r="F3" s="1"/>
      <c r="K3" s="19">
        <v>75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1" t="s">
        <v>24</v>
      </c>
      <c r="E8" s="6"/>
      <c r="F8" s="1" t="s">
        <v>4</v>
      </c>
      <c r="G8" s="1" t="s">
        <v>24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25</v>
      </c>
      <c r="E9" s="1" t="s">
        <v>6</v>
      </c>
      <c r="F9" s="1" t="s">
        <v>6</v>
      </c>
      <c r="G9" s="1" t="s">
        <v>25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ROUND(SUM('Acute Care'!M5:N5),0)</f>
        <v>2363782</v>
      </c>
      <c r="E10" s="9">
        <f>ROUND(+'Acute Care'!F5,0)</f>
        <v>84034</v>
      </c>
      <c r="F10" s="13">
        <f>IF(D10=0,"",IF(E10=0,"",ROUND(D10/E10,2)))</f>
        <v>28.13</v>
      </c>
      <c r="G10" s="9">
        <f>ROUND(SUM('Acute Care'!M105:N105),0)</f>
        <v>242499</v>
      </c>
      <c r="H10" s="9">
        <f>ROUND(+'Acute Care'!F105,0)</f>
        <v>73846</v>
      </c>
      <c r="I10" s="13">
        <f>IF(G10=0,"",IF(H10=0,"",ROUND(G10/H10,2)))</f>
        <v>3.28</v>
      </c>
      <c r="J10" s="13"/>
      <c r="K10" s="21">
        <f>IF(D10=0,"",IF(E10=0,"",IF(G10=0,"",IF(H10=0,"",ROUND(I10/F10-1,4)))))</f>
        <v>-0.88339999999999996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ROUND(SUM('Acute Care'!M6:N6),0)</f>
        <v>1923003</v>
      </c>
      <c r="E11" s="9">
        <f>ROUND(+'Acute Care'!F6,0)</f>
        <v>28205</v>
      </c>
      <c r="F11" s="13">
        <f t="shared" ref="F11:F74" si="0">IF(D11=0,"",IF(E11=0,"",ROUND(D11/E11,2)))</f>
        <v>68.180000000000007</v>
      </c>
      <c r="G11" s="9">
        <f>ROUND(SUM('Acute Care'!M106:N106),0)</f>
        <v>3134</v>
      </c>
      <c r="H11" s="9">
        <f>ROUND(+'Acute Care'!F106,0)</f>
        <v>19317</v>
      </c>
      <c r="I11" s="13">
        <f t="shared" ref="I11:I74" si="1">IF(G11=0,"",IF(H11=0,"",ROUND(G11/H11,2)))</f>
        <v>0.16</v>
      </c>
      <c r="J11" s="13"/>
      <c r="K11" s="21">
        <f t="shared" ref="K11:K74" si="2">IF(D11=0,"",IF(E11=0,"",IF(G11=0,"",IF(H11=0,"",ROUND(I11/F11-1,4)))))</f>
        <v>-0.99770000000000003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ROUND(SUM('Acute Care'!M7:N7),0)</f>
        <v>21879</v>
      </c>
      <c r="E12" s="9">
        <f>ROUND(+'Acute Care'!F7,0)</f>
        <v>958</v>
      </c>
      <c r="F12" s="13">
        <f t="shared" si="0"/>
        <v>22.84</v>
      </c>
      <c r="G12" s="9">
        <f>ROUND(SUM('Acute Care'!M107:N107),0)</f>
        <v>50639</v>
      </c>
      <c r="H12" s="9">
        <f>ROUND(+'Acute Care'!F107,0)</f>
        <v>521</v>
      </c>
      <c r="I12" s="13">
        <f t="shared" si="1"/>
        <v>97.2</v>
      </c>
      <c r="J12" s="13"/>
      <c r="K12" s="21">
        <f t="shared" si="2"/>
        <v>3.2557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ROUND(SUM('Acute Care'!M8:N8),0)</f>
        <v>530525</v>
      </c>
      <c r="E13" s="9">
        <f>ROUND(+'Acute Care'!F8,0)</f>
        <v>60141</v>
      </c>
      <c r="F13" s="13">
        <f t="shared" si="0"/>
        <v>8.82</v>
      </c>
      <c r="G13" s="9">
        <f>ROUND(SUM('Acute Care'!M108:N108),0)</f>
        <v>966331</v>
      </c>
      <c r="H13" s="9">
        <f>ROUND(+'Acute Care'!F108,0)</f>
        <v>62010</v>
      </c>
      <c r="I13" s="13">
        <f t="shared" si="1"/>
        <v>15.58</v>
      </c>
      <c r="J13" s="13"/>
      <c r="K13" s="21">
        <f t="shared" si="2"/>
        <v>0.76639999999999997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ROUND(SUM('Acute Care'!M9:N9),0)</f>
        <v>125290</v>
      </c>
      <c r="E14" s="9">
        <f>ROUND(+'Acute Care'!F9,0)</f>
        <v>51170</v>
      </c>
      <c r="F14" s="13">
        <f t="shared" si="0"/>
        <v>2.4500000000000002</v>
      </c>
      <c r="G14" s="9">
        <f>ROUND(SUM('Acute Care'!M109:N109),0)</f>
        <v>6928839</v>
      </c>
      <c r="H14" s="9">
        <f>ROUND(+'Acute Care'!F109,0)</f>
        <v>51957</v>
      </c>
      <c r="I14" s="13">
        <f t="shared" si="1"/>
        <v>133.36000000000001</v>
      </c>
      <c r="J14" s="13"/>
      <c r="K14" s="21">
        <f t="shared" si="2"/>
        <v>53.432699999999997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ROUND(SUM('Acute Care'!M10:N10),0)</f>
        <v>0</v>
      </c>
      <c r="E15" s="9">
        <f>ROUND(+'Acute Care'!F10,0)</f>
        <v>0</v>
      </c>
      <c r="F15" s="13" t="str">
        <f t="shared" si="0"/>
        <v/>
      </c>
      <c r="G15" s="9">
        <f>ROUND(SUM('Acute Care'!M110:N110),0)</f>
        <v>0</v>
      </c>
      <c r="H15" s="9">
        <f>ROUND(+'Acute Care'!F110,0)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ROUND(SUM('Acute Care'!M11:N11),0)</f>
        <v>65729</v>
      </c>
      <c r="E16" s="9">
        <f>ROUND(+'Acute Care'!F11,0)</f>
        <v>1567</v>
      </c>
      <c r="F16" s="13">
        <f t="shared" si="0"/>
        <v>41.95</v>
      </c>
      <c r="G16" s="9">
        <f>ROUND(SUM('Acute Care'!M111:N111),0)</f>
        <v>67243</v>
      </c>
      <c r="H16" s="9">
        <f>ROUND(+'Acute Care'!F111,0)</f>
        <v>1323</v>
      </c>
      <c r="I16" s="13">
        <f t="shared" si="1"/>
        <v>50.83</v>
      </c>
      <c r="J16" s="13"/>
      <c r="K16" s="21">
        <f t="shared" si="2"/>
        <v>0.2117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ROUND(SUM('Acute Care'!M12:N12),0)</f>
        <v>146458</v>
      </c>
      <c r="E17" s="9">
        <f>ROUND(+'Acute Care'!F12,0)</f>
        <v>4944</v>
      </c>
      <c r="F17" s="13">
        <f t="shared" si="0"/>
        <v>29.62</v>
      </c>
      <c r="G17" s="9">
        <f>ROUND(SUM('Acute Care'!M112:N112),0)</f>
        <v>365842</v>
      </c>
      <c r="H17" s="9">
        <f>ROUND(+'Acute Care'!F112,0)</f>
        <v>5041</v>
      </c>
      <c r="I17" s="13">
        <f t="shared" si="1"/>
        <v>72.569999999999993</v>
      </c>
      <c r="J17" s="13"/>
      <c r="K17" s="21">
        <f t="shared" si="2"/>
        <v>1.45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ROUND(SUM('Acute Care'!M13:N13),0)</f>
        <v>62285</v>
      </c>
      <c r="E18" s="9">
        <f>ROUND(+'Acute Care'!F13,0)</f>
        <v>1807</v>
      </c>
      <c r="F18" s="13">
        <f t="shared" si="0"/>
        <v>34.47</v>
      </c>
      <c r="G18" s="9">
        <f>ROUND(SUM('Acute Care'!M113:N113),0)</f>
        <v>111505</v>
      </c>
      <c r="H18" s="9">
        <f>ROUND(+'Acute Care'!F113,0)</f>
        <v>604</v>
      </c>
      <c r="I18" s="13">
        <f t="shared" si="1"/>
        <v>184.61</v>
      </c>
      <c r="J18" s="13"/>
      <c r="K18" s="21">
        <f t="shared" si="2"/>
        <v>4.3556999999999997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ROUND(SUM('Acute Care'!M14:N14),0)</f>
        <v>614891</v>
      </c>
      <c r="E19" s="9">
        <f>ROUND(+'Acute Care'!F14,0)</f>
        <v>22282</v>
      </c>
      <c r="F19" s="13">
        <f t="shared" si="0"/>
        <v>27.6</v>
      </c>
      <c r="G19" s="9">
        <f>ROUND(SUM('Acute Care'!M114:N114),0)</f>
        <v>917407</v>
      </c>
      <c r="H19" s="9">
        <f>ROUND(+'Acute Care'!F114,0)</f>
        <v>20048</v>
      </c>
      <c r="I19" s="13">
        <f t="shared" si="1"/>
        <v>45.76</v>
      </c>
      <c r="J19" s="13"/>
      <c r="K19" s="21">
        <f t="shared" si="2"/>
        <v>0.65800000000000003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ROUND(SUM('Acute Care'!M15:N15),0)</f>
        <v>851560</v>
      </c>
      <c r="E20" s="9">
        <f>ROUND(+'Acute Care'!F15,0)</f>
        <v>83535</v>
      </c>
      <c r="F20" s="13">
        <f t="shared" si="0"/>
        <v>10.19</v>
      </c>
      <c r="G20" s="9">
        <f>ROUND(SUM('Acute Care'!M115:N115),0)</f>
        <v>1523071</v>
      </c>
      <c r="H20" s="9">
        <f>ROUND(+'Acute Care'!F115,0)</f>
        <v>77901</v>
      </c>
      <c r="I20" s="13">
        <f t="shared" si="1"/>
        <v>19.55</v>
      </c>
      <c r="J20" s="13"/>
      <c r="K20" s="21">
        <f t="shared" si="2"/>
        <v>0.91849999999999998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ROUND(SUM('Acute Care'!M16:N16),0)</f>
        <v>792611</v>
      </c>
      <c r="E21" s="9">
        <f>ROUND(+'Acute Care'!F16,0)</f>
        <v>62836</v>
      </c>
      <c r="F21" s="13">
        <f t="shared" si="0"/>
        <v>12.61</v>
      </c>
      <c r="G21" s="9">
        <f>ROUND(SUM('Acute Care'!M116:N116),0)</f>
        <v>1789651</v>
      </c>
      <c r="H21" s="9">
        <f>ROUND(+'Acute Care'!F116,0)</f>
        <v>73359</v>
      </c>
      <c r="I21" s="13">
        <f t="shared" si="1"/>
        <v>24.4</v>
      </c>
      <c r="J21" s="13"/>
      <c r="K21" s="21">
        <f t="shared" si="2"/>
        <v>0.93500000000000005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ROUND(SUM('Acute Care'!M17:N17),0)</f>
        <v>305608</v>
      </c>
      <c r="E22" s="9">
        <f>ROUND(+'Acute Care'!F17,0)</f>
        <v>3167</v>
      </c>
      <c r="F22" s="13">
        <f t="shared" si="0"/>
        <v>96.5</v>
      </c>
      <c r="G22" s="9">
        <f>ROUND(SUM('Acute Care'!M117:N117),0)</f>
        <v>891633</v>
      </c>
      <c r="H22" s="9">
        <f>ROUND(+'Acute Care'!F117,0)</f>
        <v>3957</v>
      </c>
      <c r="I22" s="13">
        <f t="shared" si="1"/>
        <v>225.33</v>
      </c>
      <c r="J22" s="13"/>
      <c r="K22" s="21">
        <f t="shared" si="2"/>
        <v>1.335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ROUND(SUM('Acute Care'!M18:N18),0)</f>
        <v>909485</v>
      </c>
      <c r="E23" s="9">
        <f>ROUND(+'Acute Care'!F18,0)</f>
        <v>28743</v>
      </c>
      <c r="F23" s="13">
        <f t="shared" si="0"/>
        <v>31.64</v>
      </c>
      <c r="G23" s="9">
        <f>ROUND(SUM('Acute Care'!M118:N118),0)</f>
        <v>1754247</v>
      </c>
      <c r="H23" s="9">
        <f>ROUND(+'Acute Care'!F118,0)</f>
        <v>29746</v>
      </c>
      <c r="I23" s="13">
        <f t="shared" si="1"/>
        <v>58.97</v>
      </c>
      <c r="J23" s="13"/>
      <c r="K23" s="21">
        <f t="shared" si="2"/>
        <v>0.86380000000000001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ROUND(SUM('Acute Care'!M19:N19),0)</f>
        <v>963560</v>
      </c>
      <c r="E24" s="9">
        <f>ROUND(+'Acute Care'!F19,0)</f>
        <v>11726</v>
      </c>
      <c r="F24" s="13">
        <f t="shared" si="0"/>
        <v>82.17</v>
      </c>
      <c r="G24" s="9">
        <f>ROUND(SUM('Acute Care'!M119:N119),0)</f>
        <v>877638</v>
      </c>
      <c r="H24" s="9">
        <f>ROUND(+'Acute Care'!F119,0)</f>
        <v>10593</v>
      </c>
      <c r="I24" s="13">
        <f t="shared" si="1"/>
        <v>82.85</v>
      </c>
      <c r="J24" s="13"/>
      <c r="K24" s="21">
        <f t="shared" si="2"/>
        <v>8.3000000000000001E-3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ROUND(SUM('Acute Care'!M20:N20),0)</f>
        <v>260624</v>
      </c>
      <c r="E25" s="9">
        <f>ROUND(+'Acute Care'!F20,0)</f>
        <v>10997</v>
      </c>
      <c r="F25" s="13">
        <f t="shared" si="0"/>
        <v>23.7</v>
      </c>
      <c r="G25" s="9">
        <f>ROUND(SUM('Acute Care'!M120:N120),0)</f>
        <v>388570</v>
      </c>
      <c r="H25" s="9">
        <f>ROUND(+'Acute Care'!F120,0)</f>
        <v>10540</v>
      </c>
      <c r="I25" s="13">
        <f t="shared" si="1"/>
        <v>36.869999999999997</v>
      </c>
      <c r="J25" s="13"/>
      <c r="K25" s="21">
        <f t="shared" si="2"/>
        <v>0.55569999999999997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ROUND(SUM('Acute Care'!M21:N21),0)</f>
        <v>146279</v>
      </c>
      <c r="E26" s="9">
        <f>ROUND(+'Acute Care'!F21,0)</f>
        <v>3521</v>
      </c>
      <c r="F26" s="13">
        <f t="shared" si="0"/>
        <v>41.54</v>
      </c>
      <c r="G26" s="9">
        <f>ROUND(SUM('Acute Care'!M121:N121),0)</f>
        <v>0</v>
      </c>
      <c r="H26" s="9">
        <f>ROUND(+'Acute Care'!F121,0)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ROUND(SUM('Acute Care'!M22:N22),0)</f>
        <v>34632</v>
      </c>
      <c r="E27" s="9">
        <f>ROUND(+'Acute Care'!F22,0)</f>
        <v>406</v>
      </c>
      <c r="F27" s="13">
        <f t="shared" si="0"/>
        <v>85.3</v>
      </c>
      <c r="G27" s="9">
        <f>ROUND(SUM('Acute Care'!M122:N122),0)</f>
        <v>169809</v>
      </c>
      <c r="H27" s="9">
        <f>ROUND(+'Acute Care'!F122,0)</f>
        <v>325</v>
      </c>
      <c r="I27" s="13">
        <f t="shared" si="1"/>
        <v>522.49</v>
      </c>
      <c r="J27" s="13"/>
      <c r="K27" s="21">
        <f t="shared" si="2"/>
        <v>5.1253000000000002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ROUND(SUM('Acute Care'!M23:N23),0)</f>
        <v>83252</v>
      </c>
      <c r="E28" s="9">
        <f>ROUND(+'Acute Care'!F23,0)</f>
        <v>2256</v>
      </c>
      <c r="F28" s="13">
        <f t="shared" si="0"/>
        <v>36.9</v>
      </c>
      <c r="G28" s="9">
        <f>ROUND(SUM('Acute Care'!M123:N123),0)</f>
        <v>156728</v>
      </c>
      <c r="H28" s="9">
        <f>ROUND(+'Acute Care'!F123,0)</f>
        <v>1864</v>
      </c>
      <c r="I28" s="13">
        <f t="shared" si="1"/>
        <v>84.08</v>
      </c>
      <c r="J28" s="13"/>
      <c r="K28" s="21">
        <f t="shared" si="2"/>
        <v>1.2786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ROUND(SUM('Acute Care'!M24:N24),0)</f>
        <v>716145</v>
      </c>
      <c r="E29" s="9">
        <f>ROUND(+'Acute Care'!F24,0)</f>
        <v>16657</v>
      </c>
      <c r="F29" s="13">
        <f t="shared" si="0"/>
        <v>42.99</v>
      </c>
      <c r="G29" s="9">
        <f>ROUND(SUM('Acute Care'!M124:N124),0)</f>
        <v>223176</v>
      </c>
      <c r="H29" s="9">
        <f>ROUND(+'Acute Care'!F124,0)</f>
        <v>11156</v>
      </c>
      <c r="I29" s="13">
        <f t="shared" si="1"/>
        <v>20.010000000000002</v>
      </c>
      <c r="J29" s="13"/>
      <c r="K29" s="21">
        <f t="shared" si="2"/>
        <v>-0.53449999999999998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ROUND(SUM('Acute Care'!M25:N25),0)</f>
        <v>47226</v>
      </c>
      <c r="E30" s="9">
        <f>ROUND(+'Acute Care'!F25,0)</f>
        <v>1144</v>
      </c>
      <c r="F30" s="13">
        <f t="shared" si="0"/>
        <v>41.28</v>
      </c>
      <c r="G30" s="9">
        <f>ROUND(SUM('Acute Care'!M125:N125),0)</f>
        <v>0</v>
      </c>
      <c r="H30" s="9">
        <f>ROUND(+'Acute Care'!F125,0)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ROUND(SUM('Acute Care'!M26:N26),0)</f>
        <v>62570</v>
      </c>
      <c r="E31" s="9">
        <f>ROUND(+'Acute Care'!F26,0)</f>
        <v>1564</v>
      </c>
      <c r="F31" s="13">
        <f t="shared" si="0"/>
        <v>40.01</v>
      </c>
      <c r="G31" s="9">
        <f>ROUND(SUM('Acute Care'!M126:N126),0)</f>
        <v>70486</v>
      </c>
      <c r="H31" s="9">
        <f>ROUND(+'Acute Care'!F126,0)</f>
        <v>817</v>
      </c>
      <c r="I31" s="13">
        <f t="shared" si="1"/>
        <v>86.27</v>
      </c>
      <c r="J31" s="13"/>
      <c r="K31" s="21">
        <f t="shared" si="2"/>
        <v>1.1561999999999999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ROUND(SUM('Acute Care'!M27:N27),0)</f>
        <v>1213103</v>
      </c>
      <c r="E32" s="9">
        <f>ROUND(+'Acute Care'!F27,0)</f>
        <v>35005</v>
      </c>
      <c r="F32" s="13">
        <f t="shared" si="0"/>
        <v>34.659999999999997</v>
      </c>
      <c r="G32" s="9">
        <f>ROUND(SUM('Acute Care'!M127:N127),0)</f>
        <v>1133940</v>
      </c>
      <c r="H32" s="9">
        <f>ROUND(+'Acute Care'!F127,0)</f>
        <v>31447</v>
      </c>
      <c r="I32" s="13">
        <f t="shared" si="1"/>
        <v>36.06</v>
      </c>
      <c r="J32" s="13"/>
      <c r="K32" s="21">
        <f t="shared" si="2"/>
        <v>4.0399999999999998E-2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ROUND(SUM('Acute Care'!M28:N28),0)</f>
        <v>370313</v>
      </c>
      <c r="E33" s="9">
        <f>ROUND(+'Acute Care'!F28,0)</f>
        <v>14743</v>
      </c>
      <c r="F33" s="13">
        <f t="shared" si="0"/>
        <v>25.12</v>
      </c>
      <c r="G33" s="9">
        <f>ROUND(SUM('Acute Care'!M128:N128),0)</f>
        <v>388976</v>
      </c>
      <c r="H33" s="9">
        <f>ROUND(+'Acute Care'!F128,0)</f>
        <v>10230</v>
      </c>
      <c r="I33" s="13">
        <f t="shared" si="1"/>
        <v>38.020000000000003</v>
      </c>
      <c r="J33" s="13"/>
      <c r="K33" s="21">
        <f t="shared" si="2"/>
        <v>0.51349999999999996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ROUND(SUM('Acute Care'!M29:N29),0)</f>
        <v>337733</v>
      </c>
      <c r="E34" s="9">
        <f>ROUND(+'Acute Care'!F29,0)</f>
        <v>5370</v>
      </c>
      <c r="F34" s="13">
        <f t="shared" si="0"/>
        <v>62.89</v>
      </c>
      <c r="G34" s="9">
        <f>ROUND(SUM('Acute Care'!M129:N129),0)</f>
        <v>348507</v>
      </c>
      <c r="H34" s="9">
        <f>ROUND(+'Acute Care'!F129,0)</f>
        <v>3225</v>
      </c>
      <c r="I34" s="13">
        <f t="shared" si="1"/>
        <v>108.06</v>
      </c>
      <c r="J34" s="13"/>
      <c r="K34" s="21">
        <f t="shared" si="2"/>
        <v>0.71819999999999995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ROUND(SUM('Acute Care'!M30:N30),0)</f>
        <v>149357</v>
      </c>
      <c r="E35" s="9">
        <f>ROUND(+'Acute Care'!F30,0)</f>
        <v>1842</v>
      </c>
      <c r="F35" s="13">
        <f t="shared" si="0"/>
        <v>81.08</v>
      </c>
      <c r="G35" s="9">
        <f>ROUND(SUM('Acute Care'!M130:N130),0)</f>
        <v>37717</v>
      </c>
      <c r="H35" s="9">
        <f>ROUND(+'Acute Care'!F130,0)</f>
        <v>1067</v>
      </c>
      <c r="I35" s="13">
        <f t="shared" si="1"/>
        <v>35.35</v>
      </c>
      <c r="J35" s="13"/>
      <c r="K35" s="21">
        <f t="shared" si="2"/>
        <v>-0.56399999999999995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ROUND(SUM('Acute Care'!M31:N31),0)</f>
        <v>12879</v>
      </c>
      <c r="E36" s="9">
        <f>ROUND(+'Acute Care'!F31,0)</f>
        <v>115</v>
      </c>
      <c r="F36" s="13">
        <f t="shared" si="0"/>
        <v>111.99</v>
      </c>
      <c r="G36" s="9">
        <f>ROUND(SUM('Acute Care'!M131:N131),0)</f>
        <v>5122</v>
      </c>
      <c r="H36" s="9">
        <f>ROUND(+'Acute Care'!F131,0)</f>
        <v>22</v>
      </c>
      <c r="I36" s="13">
        <f t="shared" si="1"/>
        <v>232.82</v>
      </c>
      <c r="J36" s="13"/>
      <c r="K36" s="21">
        <f t="shared" si="2"/>
        <v>1.0789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ROUND(SUM('Acute Care'!M32:N32),0)</f>
        <v>1390895</v>
      </c>
      <c r="E37" s="9">
        <f>ROUND(+'Acute Care'!F32,0)</f>
        <v>39200</v>
      </c>
      <c r="F37" s="13">
        <f t="shared" si="0"/>
        <v>35.479999999999997</v>
      </c>
      <c r="G37" s="9">
        <f>ROUND(SUM('Acute Care'!M132:N132),0)</f>
        <v>1976181</v>
      </c>
      <c r="H37" s="9">
        <f>ROUND(+'Acute Care'!F132,0)</f>
        <v>19311</v>
      </c>
      <c r="I37" s="13">
        <f t="shared" si="1"/>
        <v>102.33</v>
      </c>
      <c r="J37" s="13"/>
      <c r="K37" s="21">
        <f t="shared" si="2"/>
        <v>1.8842000000000001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ROUND(SUM('Acute Care'!M33:N33),0)</f>
        <v>2053</v>
      </c>
      <c r="E38" s="9">
        <f>ROUND(+'Acute Care'!F33,0)</f>
        <v>99</v>
      </c>
      <c r="F38" s="13">
        <f t="shared" si="0"/>
        <v>20.74</v>
      </c>
      <c r="G38" s="9">
        <f>ROUND(SUM('Acute Care'!M133:N133),0)</f>
        <v>7701</v>
      </c>
      <c r="H38" s="9">
        <f>ROUND(+'Acute Care'!F133,0)</f>
        <v>95</v>
      </c>
      <c r="I38" s="13">
        <f t="shared" si="1"/>
        <v>81.06</v>
      </c>
      <c r="J38" s="13"/>
      <c r="K38" s="21">
        <f t="shared" si="2"/>
        <v>2.9083999999999999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ROUND(SUM('Acute Care'!M34:N34),0)</f>
        <v>1133265</v>
      </c>
      <c r="E39" s="9">
        <f>ROUND(+'Acute Care'!F34,0)</f>
        <v>51098</v>
      </c>
      <c r="F39" s="13">
        <f t="shared" si="0"/>
        <v>22.18</v>
      </c>
      <c r="G39" s="9">
        <f>ROUND(SUM('Acute Care'!M134:N134),0)</f>
        <v>5659494</v>
      </c>
      <c r="H39" s="9">
        <f>ROUND(+'Acute Care'!F134,0)</f>
        <v>65591</v>
      </c>
      <c r="I39" s="13">
        <f t="shared" si="1"/>
        <v>86.28</v>
      </c>
      <c r="J39" s="13"/>
      <c r="K39" s="21">
        <f t="shared" si="2"/>
        <v>2.89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ROUND(SUM('Acute Care'!M35:N35),0)</f>
        <v>107495</v>
      </c>
      <c r="E40" s="9">
        <f>ROUND(+'Acute Care'!F35,0)</f>
        <v>3478</v>
      </c>
      <c r="F40" s="13">
        <f t="shared" si="0"/>
        <v>30.91</v>
      </c>
      <c r="G40" s="9">
        <f>ROUND(SUM('Acute Care'!M135:N135),0)</f>
        <v>221714</v>
      </c>
      <c r="H40" s="9">
        <f>ROUND(+'Acute Care'!F135,0)</f>
        <v>3453</v>
      </c>
      <c r="I40" s="13">
        <f t="shared" si="1"/>
        <v>64.209999999999994</v>
      </c>
      <c r="J40" s="13"/>
      <c r="K40" s="21">
        <f t="shared" si="2"/>
        <v>1.0772999999999999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ROUND(SUM('Acute Care'!M36:N36),0)</f>
        <v>96303</v>
      </c>
      <c r="E41" s="9">
        <f>ROUND(+'Acute Care'!F36,0)</f>
        <v>1525</v>
      </c>
      <c r="F41" s="13">
        <f t="shared" si="0"/>
        <v>63.15</v>
      </c>
      <c r="G41" s="9">
        <f>ROUND(SUM('Acute Care'!M136:N136),0)</f>
        <v>405469</v>
      </c>
      <c r="H41" s="9">
        <f>ROUND(+'Acute Care'!F136,0)</f>
        <v>855</v>
      </c>
      <c r="I41" s="13">
        <f t="shared" si="1"/>
        <v>474.23</v>
      </c>
      <c r="J41" s="13"/>
      <c r="K41" s="21">
        <f t="shared" si="2"/>
        <v>6.5095999999999998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ROUND(SUM('Acute Care'!M37:N37),0)</f>
        <v>496580</v>
      </c>
      <c r="E42" s="9">
        <f>ROUND(+'Acute Care'!F37,0)</f>
        <v>13268</v>
      </c>
      <c r="F42" s="13">
        <f t="shared" si="0"/>
        <v>37.43</v>
      </c>
      <c r="G42" s="9">
        <f>ROUND(SUM('Acute Care'!M137:N137),0)</f>
        <v>397047</v>
      </c>
      <c r="H42" s="9">
        <f>ROUND(+'Acute Care'!F137,0)</f>
        <v>8221</v>
      </c>
      <c r="I42" s="13">
        <f t="shared" si="1"/>
        <v>48.3</v>
      </c>
      <c r="J42" s="13"/>
      <c r="K42" s="21">
        <f t="shared" si="2"/>
        <v>0.29039999999999999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ROUND(SUM('Acute Care'!M38:N38),0)</f>
        <v>120377</v>
      </c>
      <c r="E43" s="9">
        <f>ROUND(+'Acute Care'!F38,0)</f>
        <v>4380</v>
      </c>
      <c r="F43" s="13">
        <f t="shared" si="0"/>
        <v>27.48</v>
      </c>
      <c r="G43" s="9">
        <f>ROUND(SUM('Acute Care'!M138:N138),0)</f>
        <v>0</v>
      </c>
      <c r="H43" s="9">
        <f>ROUND(+'Acute Care'!F138,0)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ROUND(SUM('Acute Care'!M39:N39),0)</f>
        <v>154631</v>
      </c>
      <c r="E44" s="9">
        <f>ROUND(+'Acute Care'!F39,0)</f>
        <v>6036</v>
      </c>
      <c r="F44" s="13">
        <f t="shared" si="0"/>
        <v>25.62</v>
      </c>
      <c r="G44" s="9">
        <f>ROUND(SUM('Acute Care'!M139:N139),0)</f>
        <v>566508</v>
      </c>
      <c r="H44" s="9">
        <f>ROUND(+'Acute Care'!F139,0)</f>
        <v>4335</v>
      </c>
      <c r="I44" s="13">
        <f t="shared" si="1"/>
        <v>130.68</v>
      </c>
      <c r="J44" s="13"/>
      <c r="K44" s="21">
        <f t="shared" si="2"/>
        <v>4.1006999999999998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ROUND(SUM('Acute Care'!M40:N40),0)</f>
        <v>25867</v>
      </c>
      <c r="E45" s="9">
        <f>ROUND(+'Acute Care'!F40,0)</f>
        <v>1301</v>
      </c>
      <c r="F45" s="13">
        <f t="shared" si="0"/>
        <v>19.88</v>
      </c>
      <c r="G45" s="9">
        <f>ROUND(SUM('Acute Care'!M140:N140),0)</f>
        <v>83778</v>
      </c>
      <c r="H45" s="9">
        <f>ROUND(+'Acute Care'!F140,0)</f>
        <v>1238</v>
      </c>
      <c r="I45" s="13">
        <f t="shared" si="1"/>
        <v>67.67</v>
      </c>
      <c r="J45" s="13"/>
      <c r="K45" s="21">
        <f t="shared" si="2"/>
        <v>2.4039000000000001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ROUND(SUM('Acute Care'!M41:N41),0)</f>
        <v>203669</v>
      </c>
      <c r="E46" s="9">
        <f>ROUND(+'Acute Care'!F41,0)</f>
        <v>5089</v>
      </c>
      <c r="F46" s="13">
        <f t="shared" si="0"/>
        <v>40.020000000000003</v>
      </c>
      <c r="G46" s="9">
        <f>ROUND(SUM('Acute Care'!M141:N141),0)</f>
        <v>154824</v>
      </c>
      <c r="H46" s="9">
        <f>ROUND(+'Acute Care'!F141,0)</f>
        <v>2677</v>
      </c>
      <c r="I46" s="13">
        <f t="shared" si="1"/>
        <v>57.83</v>
      </c>
      <c r="J46" s="13"/>
      <c r="K46" s="21">
        <f t="shared" si="2"/>
        <v>0.44500000000000001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ROUND(SUM('Acute Care'!M42:N42),0)</f>
        <v>12878</v>
      </c>
      <c r="E47" s="9">
        <f>ROUND(+'Acute Care'!F42,0)</f>
        <v>379</v>
      </c>
      <c r="F47" s="13">
        <f t="shared" si="0"/>
        <v>33.979999999999997</v>
      </c>
      <c r="G47" s="9">
        <f>ROUND(SUM('Acute Care'!M142:N142),0)</f>
        <v>13644</v>
      </c>
      <c r="H47" s="9">
        <f>ROUND(+'Acute Care'!F142,0)</f>
        <v>82</v>
      </c>
      <c r="I47" s="13">
        <f t="shared" si="1"/>
        <v>166.39</v>
      </c>
      <c r="J47" s="13"/>
      <c r="K47" s="21">
        <f t="shared" si="2"/>
        <v>3.8967000000000001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ROUND(SUM('Acute Care'!M43:N43),0)</f>
        <v>160133</v>
      </c>
      <c r="E48" s="9">
        <f>ROUND(+'Acute Care'!F43,0)</f>
        <v>2542</v>
      </c>
      <c r="F48" s="13">
        <f t="shared" si="0"/>
        <v>62.99</v>
      </c>
      <c r="G48" s="9">
        <f>ROUND(SUM('Acute Care'!M143:N143),0)</f>
        <v>0</v>
      </c>
      <c r="H48" s="9">
        <f>ROUND(+'Acute Care'!F143,0)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ROUND(SUM('Acute Care'!M44:N44),0)</f>
        <v>1067270</v>
      </c>
      <c r="E49" s="9">
        <f>ROUND(+'Acute Care'!F44,0)</f>
        <v>17411</v>
      </c>
      <c r="F49" s="13">
        <f t="shared" si="0"/>
        <v>61.3</v>
      </c>
      <c r="G49" s="9">
        <f>ROUND(SUM('Acute Care'!M144:N144),0)</f>
        <v>275362</v>
      </c>
      <c r="H49" s="9">
        <f>ROUND(+'Acute Care'!F144,0)</f>
        <v>6708</v>
      </c>
      <c r="I49" s="13">
        <f t="shared" si="1"/>
        <v>41.05</v>
      </c>
      <c r="J49" s="13"/>
      <c r="K49" s="21">
        <f t="shared" si="2"/>
        <v>-0.33029999999999998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ROUND(SUM('Acute Care'!M45:N45),0)</f>
        <v>2712692</v>
      </c>
      <c r="E50" s="9">
        <f>ROUND(+'Acute Care'!F45,0)</f>
        <v>70029</v>
      </c>
      <c r="F50" s="13">
        <f t="shared" si="0"/>
        <v>38.74</v>
      </c>
      <c r="G50" s="9">
        <f>ROUND(SUM('Acute Care'!M145:N145),0)</f>
        <v>3817314</v>
      </c>
      <c r="H50" s="9">
        <f>ROUND(+'Acute Care'!F145,0)</f>
        <v>84208</v>
      </c>
      <c r="I50" s="13">
        <f t="shared" si="1"/>
        <v>45.33</v>
      </c>
      <c r="J50" s="13"/>
      <c r="K50" s="21">
        <f t="shared" si="2"/>
        <v>0.1701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ROUND(SUM('Acute Care'!M46:N46),0)</f>
        <v>122430</v>
      </c>
      <c r="E51" s="9">
        <f>ROUND(+'Acute Care'!F46,0)</f>
        <v>6530</v>
      </c>
      <c r="F51" s="13">
        <f t="shared" si="0"/>
        <v>18.75</v>
      </c>
      <c r="G51" s="9">
        <f>ROUND(SUM('Acute Care'!M146:N146),0)</f>
        <v>0</v>
      </c>
      <c r="H51" s="9">
        <f>ROUND(+'Acute Care'!F146,0)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ROUND(SUM('Acute Care'!M47:N47),0)</f>
        <v>231515</v>
      </c>
      <c r="E52" s="9">
        <f>ROUND(+'Acute Care'!F47,0)</f>
        <v>24213</v>
      </c>
      <c r="F52" s="13">
        <f t="shared" si="0"/>
        <v>9.56</v>
      </c>
      <c r="G52" s="9">
        <f>ROUND(SUM('Acute Care'!M147:N147),0)</f>
        <v>296364</v>
      </c>
      <c r="H52" s="9">
        <f>ROUND(+'Acute Care'!F147,0)</f>
        <v>23468</v>
      </c>
      <c r="I52" s="13">
        <f t="shared" si="1"/>
        <v>12.63</v>
      </c>
      <c r="J52" s="13"/>
      <c r="K52" s="21">
        <f t="shared" si="2"/>
        <v>0.3211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ROUND(SUM('Acute Care'!M48:N48),0)</f>
        <v>1985512</v>
      </c>
      <c r="E53" s="9">
        <f>ROUND(+'Acute Care'!F48,0)</f>
        <v>52038</v>
      </c>
      <c r="F53" s="13">
        <f t="shared" si="0"/>
        <v>38.159999999999997</v>
      </c>
      <c r="G53" s="9">
        <f>ROUND(SUM('Acute Care'!M148:N148),0)</f>
        <v>2768329</v>
      </c>
      <c r="H53" s="9">
        <f>ROUND(+'Acute Care'!F148,0)</f>
        <v>48942</v>
      </c>
      <c r="I53" s="13">
        <f t="shared" si="1"/>
        <v>56.56</v>
      </c>
      <c r="J53" s="13"/>
      <c r="K53" s="21">
        <f t="shared" si="2"/>
        <v>0.48220000000000002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ROUND(SUM('Acute Care'!M49:N49),0)</f>
        <v>436163</v>
      </c>
      <c r="E54" s="9">
        <f>ROUND(+'Acute Care'!F49,0)</f>
        <v>26943</v>
      </c>
      <c r="F54" s="13">
        <f t="shared" si="0"/>
        <v>16.190000000000001</v>
      </c>
      <c r="G54" s="9">
        <f>ROUND(SUM('Acute Care'!M149:N149),0)</f>
        <v>490465</v>
      </c>
      <c r="H54" s="9">
        <f>ROUND(+'Acute Care'!F149,0)</f>
        <v>26175</v>
      </c>
      <c r="I54" s="13">
        <f t="shared" si="1"/>
        <v>18.739999999999998</v>
      </c>
      <c r="J54" s="13"/>
      <c r="K54" s="21">
        <f t="shared" si="2"/>
        <v>0.1575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ROUND(SUM('Acute Care'!M50:N50),0)</f>
        <v>273815</v>
      </c>
      <c r="E55" s="9">
        <f>ROUND(+'Acute Care'!F50,0)</f>
        <v>7704</v>
      </c>
      <c r="F55" s="13">
        <f t="shared" si="0"/>
        <v>35.54</v>
      </c>
      <c r="G55" s="9">
        <f>ROUND(SUM('Acute Care'!M150:N150),0)</f>
        <v>327942</v>
      </c>
      <c r="H55" s="9">
        <f>ROUND(+'Acute Care'!F150,0)</f>
        <v>8752</v>
      </c>
      <c r="I55" s="13">
        <f t="shared" si="1"/>
        <v>37.47</v>
      </c>
      <c r="J55" s="13"/>
      <c r="K55" s="21">
        <f t="shared" si="2"/>
        <v>5.4300000000000001E-2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ROUND(SUM('Acute Care'!M51:N51),0)</f>
        <v>122385</v>
      </c>
      <c r="E56" s="9">
        <f>ROUND(+'Acute Care'!F51,0)</f>
        <v>1395</v>
      </c>
      <c r="F56" s="13">
        <f t="shared" si="0"/>
        <v>87.73</v>
      </c>
      <c r="G56" s="9">
        <f>ROUND(SUM('Acute Care'!M151:N151),0)</f>
        <v>123375</v>
      </c>
      <c r="H56" s="9">
        <f>ROUND(+'Acute Care'!F151,0)</f>
        <v>1362</v>
      </c>
      <c r="I56" s="13">
        <f t="shared" si="1"/>
        <v>90.58</v>
      </c>
      <c r="J56" s="13"/>
      <c r="K56" s="21">
        <f t="shared" si="2"/>
        <v>3.2500000000000001E-2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ROUND(SUM('Acute Care'!M52:N52),0)</f>
        <v>596861</v>
      </c>
      <c r="E57" s="9">
        <f>ROUND(+'Acute Care'!F52,0)</f>
        <v>16970</v>
      </c>
      <c r="F57" s="13">
        <f t="shared" si="0"/>
        <v>35.17</v>
      </c>
      <c r="G57" s="9">
        <f>ROUND(SUM('Acute Care'!M152:N152),0)</f>
        <v>75160</v>
      </c>
      <c r="H57" s="9">
        <f>ROUND(+'Acute Care'!F152,0)</f>
        <v>7114</v>
      </c>
      <c r="I57" s="13">
        <f t="shared" si="1"/>
        <v>10.57</v>
      </c>
      <c r="J57" s="13"/>
      <c r="K57" s="21">
        <f t="shared" si="2"/>
        <v>-0.69950000000000001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ROUND(SUM('Acute Care'!M53:N53),0)</f>
        <v>606186</v>
      </c>
      <c r="E58" s="9">
        <f>ROUND(+'Acute Care'!F53,0)</f>
        <v>25053</v>
      </c>
      <c r="F58" s="13">
        <f t="shared" si="0"/>
        <v>24.2</v>
      </c>
      <c r="G58" s="9">
        <f>ROUND(SUM('Acute Care'!M153:N153),0)</f>
        <v>683131</v>
      </c>
      <c r="H58" s="9">
        <f>ROUND(+'Acute Care'!F153,0)</f>
        <v>19905</v>
      </c>
      <c r="I58" s="13">
        <f t="shared" si="1"/>
        <v>34.32</v>
      </c>
      <c r="J58" s="13"/>
      <c r="K58" s="21">
        <f t="shared" si="2"/>
        <v>0.41820000000000002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ROUND(SUM('Acute Care'!M54:N54),0)</f>
        <v>192582</v>
      </c>
      <c r="E59" s="9">
        <f>ROUND(+'Acute Care'!F54,0)</f>
        <v>3005</v>
      </c>
      <c r="F59" s="13">
        <f t="shared" si="0"/>
        <v>64.09</v>
      </c>
      <c r="G59" s="9">
        <f>ROUND(SUM('Acute Care'!M154:N154),0)</f>
        <v>220657</v>
      </c>
      <c r="H59" s="9">
        <f>ROUND(+'Acute Care'!F154,0)</f>
        <v>3165</v>
      </c>
      <c r="I59" s="13">
        <f t="shared" si="1"/>
        <v>69.72</v>
      </c>
      <c r="J59" s="13"/>
      <c r="K59" s="21">
        <f t="shared" si="2"/>
        <v>8.7800000000000003E-2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ROUND(SUM('Acute Care'!M55:N55),0)</f>
        <v>82807</v>
      </c>
      <c r="E60" s="9">
        <f>ROUND(+'Acute Care'!F55,0)</f>
        <v>292</v>
      </c>
      <c r="F60" s="13">
        <f t="shared" si="0"/>
        <v>283.58999999999997</v>
      </c>
      <c r="G60" s="9">
        <f>ROUND(SUM('Acute Care'!M155:N155),0)</f>
        <v>0</v>
      </c>
      <c r="H60" s="9">
        <f>ROUND(+'Acute Care'!F155,0)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ROUND(SUM('Acute Care'!M56:N56),0)</f>
        <v>1553889</v>
      </c>
      <c r="E61" s="9">
        <f>ROUND(+'Acute Care'!F56,0)</f>
        <v>55948</v>
      </c>
      <c r="F61" s="13">
        <f t="shared" si="0"/>
        <v>27.77</v>
      </c>
      <c r="G61" s="9">
        <f>ROUND(SUM('Acute Care'!M156:N156),0)</f>
        <v>1600724</v>
      </c>
      <c r="H61" s="9">
        <f>ROUND(+'Acute Care'!F156,0)</f>
        <v>48800</v>
      </c>
      <c r="I61" s="13">
        <f t="shared" si="1"/>
        <v>32.799999999999997</v>
      </c>
      <c r="J61" s="13"/>
      <c r="K61" s="21">
        <f t="shared" si="2"/>
        <v>0.18110000000000001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ROUND(SUM('Acute Care'!M57:N57),0)</f>
        <v>1260306</v>
      </c>
      <c r="E62" s="9">
        <f>ROUND(+'Acute Care'!F57,0)</f>
        <v>38618</v>
      </c>
      <c r="F62" s="13">
        <f t="shared" si="0"/>
        <v>32.64</v>
      </c>
      <c r="G62" s="9">
        <f>ROUND(SUM('Acute Care'!M157:N157),0)</f>
        <v>1324997</v>
      </c>
      <c r="H62" s="9">
        <f>ROUND(+'Acute Care'!F157,0)</f>
        <v>37943</v>
      </c>
      <c r="I62" s="13">
        <f t="shared" si="1"/>
        <v>34.92</v>
      </c>
      <c r="J62" s="13"/>
      <c r="K62" s="21">
        <f t="shared" si="2"/>
        <v>6.9900000000000004E-2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ROUND(SUM('Acute Care'!M58:N58),0)</f>
        <v>167299</v>
      </c>
      <c r="E63" s="9">
        <f>ROUND(+'Acute Care'!F58,0)</f>
        <v>4055</v>
      </c>
      <c r="F63" s="13">
        <f t="shared" si="0"/>
        <v>41.26</v>
      </c>
      <c r="G63" s="9">
        <f>ROUND(SUM('Acute Care'!M158:N158),0)</f>
        <v>96749</v>
      </c>
      <c r="H63" s="9">
        <f>ROUND(+'Acute Care'!F158,0)</f>
        <v>2732</v>
      </c>
      <c r="I63" s="13">
        <f t="shared" si="1"/>
        <v>35.409999999999997</v>
      </c>
      <c r="J63" s="13"/>
      <c r="K63" s="21">
        <f t="shared" si="2"/>
        <v>-0.14180000000000001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ROUND(SUM('Acute Care'!M59:N59),0)</f>
        <v>194337</v>
      </c>
      <c r="E64" s="9">
        <f>ROUND(+'Acute Care'!F59,0)</f>
        <v>10471</v>
      </c>
      <c r="F64" s="13">
        <f t="shared" si="0"/>
        <v>18.559999999999999</v>
      </c>
      <c r="G64" s="9">
        <f>ROUND(SUM('Acute Care'!M159:N159),0)</f>
        <v>1004166</v>
      </c>
      <c r="H64" s="9">
        <f>ROUND(+'Acute Care'!F159,0)</f>
        <v>17968</v>
      </c>
      <c r="I64" s="13">
        <f t="shared" si="1"/>
        <v>55.89</v>
      </c>
      <c r="J64" s="13"/>
      <c r="K64" s="21">
        <f t="shared" si="2"/>
        <v>2.0112999999999999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ROUND(SUM('Acute Care'!M60:N60),0)</f>
        <v>136122</v>
      </c>
      <c r="E65" s="9">
        <f>ROUND(+'Acute Care'!F60,0)</f>
        <v>914</v>
      </c>
      <c r="F65" s="13">
        <f t="shared" si="0"/>
        <v>148.93</v>
      </c>
      <c r="G65" s="9">
        <f>ROUND(SUM('Acute Care'!M160:N160),0)</f>
        <v>135596</v>
      </c>
      <c r="H65" s="9">
        <f>ROUND(+'Acute Care'!F160,0)</f>
        <v>1154</v>
      </c>
      <c r="I65" s="13">
        <f t="shared" si="1"/>
        <v>117.5</v>
      </c>
      <c r="J65" s="13"/>
      <c r="K65" s="21">
        <f t="shared" si="2"/>
        <v>-0.21099999999999999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ROUND(SUM('Acute Care'!M61:N61),0)</f>
        <v>325016</v>
      </c>
      <c r="E66" s="9">
        <f>ROUND(+'Acute Care'!F61,0)</f>
        <v>4160</v>
      </c>
      <c r="F66" s="13">
        <f t="shared" si="0"/>
        <v>78.13</v>
      </c>
      <c r="G66" s="9">
        <f>ROUND(SUM('Acute Care'!M161:N161),0)</f>
        <v>610888</v>
      </c>
      <c r="H66" s="9">
        <f>ROUND(+'Acute Care'!F161,0)</f>
        <v>3765</v>
      </c>
      <c r="I66" s="13">
        <f t="shared" si="1"/>
        <v>162.25</v>
      </c>
      <c r="J66" s="13"/>
      <c r="K66" s="21">
        <f t="shared" si="2"/>
        <v>1.0767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ROUND(SUM('Acute Care'!M62:N62),0)</f>
        <v>122679</v>
      </c>
      <c r="E67" s="9">
        <f>ROUND(+'Acute Care'!F62,0)</f>
        <v>3120</v>
      </c>
      <c r="F67" s="13">
        <f t="shared" si="0"/>
        <v>39.32</v>
      </c>
      <c r="G67" s="9">
        <f>ROUND(SUM('Acute Care'!M162:N162),0)</f>
        <v>159389</v>
      </c>
      <c r="H67" s="9">
        <f>ROUND(+'Acute Care'!F162,0)</f>
        <v>2008</v>
      </c>
      <c r="I67" s="13">
        <f t="shared" si="1"/>
        <v>79.38</v>
      </c>
      <c r="J67" s="13"/>
      <c r="K67" s="21">
        <f t="shared" si="2"/>
        <v>1.0187999999999999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ROUND(SUM('Acute Care'!M63:N63),0)</f>
        <v>2456056</v>
      </c>
      <c r="E68" s="9">
        <f>ROUND(+'Acute Care'!F63,0)</f>
        <v>50626</v>
      </c>
      <c r="F68" s="13">
        <f t="shared" si="0"/>
        <v>48.51</v>
      </c>
      <c r="G68" s="9">
        <f>ROUND(SUM('Acute Care'!M163:N163),0)</f>
        <v>626019</v>
      </c>
      <c r="H68" s="9">
        <f>ROUND(+'Acute Care'!F163,0)</f>
        <v>56919</v>
      </c>
      <c r="I68" s="13">
        <f t="shared" si="1"/>
        <v>11</v>
      </c>
      <c r="J68" s="13"/>
      <c r="K68" s="21">
        <f t="shared" si="2"/>
        <v>-0.7732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ROUND(SUM('Acute Care'!M64:N64),0)</f>
        <v>270407</v>
      </c>
      <c r="E69" s="9">
        <f>ROUND(+'Acute Care'!F64,0)</f>
        <v>4875</v>
      </c>
      <c r="F69" s="13">
        <f t="shared" si="0"/>
        <v>55.47</v>
      </c>
      <c r="G69" s="9">
        <f>ROUND(SUM('Acute Care'!M164:N164),0)</f>
        <v>0</v>
      </c>
      <c r="H69" s="9">
        <f>ROUND(+'Acute Care'!F164,0)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ROUND(SUM('Acute Care'!M65:N65),0)</f>
        <v>0</v>
      </c>
      <c r="E70" s="9">
        <f>ROUND(+'Acute Care'!F65,0)</f>
        <v>0</v>
      </c>
      <c r="F70" s="13" t="str">
        <f t="shared" si="0"/>
        <v/>
      </c>
      <c r="G70" s="9">
        <f>ROUND(SUM('Acute Care'!M165:N165),0)</f>
        <v>0</v>
      </c>
      <c r="H70" s="9">
        <f>ROUND(+'Acute Care'!F165,0)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ROUND(SUM('Acute Care'!M66:N66),0)</f>
        <v>34305</v>
      </c>
      <c r="E71" s="9">
        <f>ROUND(+'Acute Care'!F66,0)</f>
        <v>249</v>
      </c>
      <c r="F71" s="13">
        <f t="shared" si="0"/>
        <v>137.77000000000001</v>
      </c>
      <c r="G71" s="9">
        <f>ROUND(SUM('Acute Care'!M166:N166),0)</f>
        <v>35905</v>
      </c>
      <c r="H71" s="9">
        <f>ROUND(+'Acute Care'!F166,0)</f>
        <v>241</v>
      </c>
      <c r="I71" s="13">
        <f t="shared" si="1"/>
        <v>148.97999999999999</v>
      </c>
      <c r="J71" s="13"/>
      <c r="K71" s="21">
        <f t="shared" si="2"/>
        <v>8.14E-2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ROUND(SUM('Acute Care'!M67:N67),0)</f>
        <v>1332487</v>
      </c>
      <c r="E72" s="9">
        <f>ROUND(+'Acute Care'!F67,0)</f>
        <v>36778</v>
      </c>
      <c r="F72" s="13">
        <f t="shared" si="0"/>
        <v>36.229999999999997</v>
      </c>
      <c r="G72" s="9">
        <f>ROUND(SUM('Acute Care'!M167:N167),0)</f>
        <v>1566504</v>
      </c>
      <c r="H72" s="9">
        <f>ROUND(+'Acute Care'!F167,0)</f>
        <v>41882</v>
      </c>
      <c r="I72" s="13">
        <f t="shared" si="1"/>
        <v>37.4</v>
      </c>
      <c r="J72" s="13"/>
      <c r="K72" s="21">
        <f t="shared" si="2"/>
        <v>3.2300000000000002E-2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ROUND(SUM('Acute Care'!M68:N68),0)</f>
        <v>633461</v>
      </c>
      <c r="E73" s="9">
        <f>ROUND(+'Acute Care'!F68,0)</f>
        <v>21946</v>
      </c>
      <c r="F73" s="13">
        <f t="shared" si="0"/>
        <v>28.86</v>
      </c>
      <c r="G73" s="9">
        <f>ROUND(SUM('Acute Care'!M168:N168),0)</f>
        <v>2022985</v>
      </c>
      <c r="H73" s="9">
        <f>ROUND(+'Acute Care'!F168,0)</f>
        <v>39350</v>
      </c>
      <c r="I73" s="13">
        <f t="shared" si="1"/>
        <v>51.41</v>
      </c>
      <c r="J73" s="13"/>
      <c r="K73" s="21">
        <f t="shared" si="2"/>
        <v>0.78139999999999998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ROUND(SUM('Acute Care'!M69:N69),0)</f>
        <v>2138212</v>
      </c>
      <c r="E74" s="9">
        <f>ROUND(+'Acute Care'!F69,0)</f>
        <v>95339</v>
      </c>
      <c r="F74" s="13">
        <f t="shared" si="0"/>
        <v>22.43</v>
      </c>
      <c r="G74" s="9">
        <f>ROUND(SUM('Acute Care'!M169:N169),0)</f>
        <v>2451348</v>
      </c>
      <c r="H74" s="9">
        <f>ROUND(+'Acute Care'!F169,0)</f>
        <v>87194</v>
      </c>
      <c r="I74" s="13">
        <f t="shared" si="1"/>
        <v>28.11</v>
      </c>
      <c r="J74" s="13"/>
      <c r="K74" s="21">
        <f t="shared" si="2"/>
        <v>0.25319999999999998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ROUND(SUM('Acute Care'!M70:N70),0)</f>
        <v>1307363</v>
      </c>
      <c r="E75" s="9">
        <f>ROUND(+'Acute Care'!F70,0)</f>
        <v>26941</v>
      </c>
      <c r="F75" s="13">
        <f t="shared" ref="F75:F107" si="3">IF(D75=0,"",IF(E75=0,"",ROUND(D75/E75,2)))</f>
        <v>48.53</v>
      </c>
      <c r="G75" s="9">
        <f>ROUND(SUM('Acute Care'!M170:N170),0)</f>
        <v>986570</v>
      </c>
      <c r="H75" s="9">
        <f>ROUND(+'Acute Care'!F170,0)</f>
        <v>23123</v>
      </c>
      <c r="I75" s="13">
        <f t="shared" ref="I75:I107" si="4">IF(G75=0,"",IF(H75=0,"",ROUND(G75/H75,2)))</f>
        <v>42.67</v>
      </c>
      <c r="J75" s="13"/>
      <c r="K75" s="21">
        <f t="shared" ref="K75:K107" si="5">IF(D75=0,"",IF(E75=0,"",IF(G75=0,"",IF(H75=0,"",ROUND(I75/F75-1,4)))))</f>
        <v>-0.1208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ROUND(SUM('Acute Care'!M71:N71),0)</f>
        <v>150556</v>
      </c>
      <c r="E76" s="9">
        <f>ROUND(+'Acute Care'!F71,0)</f>
        <v>918</v>
      </c>
      <c r="F76" s="13">
        <f t="shared" si="3"/>
        <v>164</v>
      </c>
      <c r="G76" s="9">
        <f>ROUND(SUM('Acute Care'!M171:N171),0)</f>
        <v>96997</v>
      </c>
      <c r="H76" s="9">
        <f>ROUND(+'Acute Care'!F171,0)</f>
        <v>925</v>
      </c>
      <c r="I76" s="13">
        <f t="shared" si="4"/>
        <v>104.86</v>
      </c>
      <c r="J76" s="13"/>
      <c r="K76" s="21">
        <f t="shared" si="5"/>
        <v>-0.36059999999999998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ROUND(SUM('Acute Care'!M72:N72),0)</f>
        <v>30435</v>
      </c>
      <c r="E77" s="9">
        <f>ROUND(+'Acute Care'!F72,0)</f>
        <v>389</v>
      </c>
      <c r="F77" s="13">
        <f t="shared" si="3"/>
        <v>78.239999999999995</v>
      </c>
      <c r="G77" s="9">
        <f>ROUND(SUM('Acute Care'!M172:N172),0)</f>
        <v>0</v>
      </c>
      <c r="H77" s="9">
        <f>ROUND(+'Acute Care'!F172,0)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ROUND(SUM('Acute Care'!M73:N73),0)</f>
        <v>443150</v>
      </c>
      <c r="E78" s="9">
        <f>ROUND(+'Acute Care'!F73,0)</f>
        <v>20732</v>
      </c>
      <c r="F78" s="13">
        <f t="shared" si="3"/>
        <v>21.38</v>
      </c>
      <c r="G78" s="9">
        <f>ROUND(SUM('Acute Care'!M173:N173),0)</f>
        <v>1441589</v>
      </c>
      <c r="H78" s="9">
        <f>ROUND(+'Acute Care'!F173,0)</f>
        <v>22615</v>
      </c>
      <c r="I78" s="13">
        <f t="shared" si="4"/>
        <v>63.74</v>
      </c>
      <c r="J78" s="13"/>
      <c r="K78" s="21">
        <f t="shared" si="5"/>
        <v>1.9813000000000001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ROUND(SUM('Acute Care'!M74:N74),0)</f>
        <v>43220</v>
      </c>
      <c r="E79" s="9">
        <f>ROUND(+'Acute Care'!F74,0)</f>
        <v>6366</v>
      </c>
      <c r="F79" s="13">
        <f t="shared" si="3"/>
        <v>6.79</v>
      </c>
      <c r="G79" s="9">
        <f>ROUND(SUM('Acute Care'!M174:N174),0)</f>
        <v>5777327</v>
      </c>
      <c r="H79" s="9">
        <f>ROUND(+'Acute Care'!F174,0)</f>
        <v>57102</v>
      </c>
      <c r="I79" s="13">
        <f t="shared" si="4"/>
        <v>101.18</v>
      </c>
      <c r="J79" s="13"/>
      <c r="K79" s="21">
        <f t="shared" si="5"/>
        <v>13.901300000000001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ROUND(SUM('Acute Care'!M75:N75),0)</f>
        <v>3063920</v>
      </c>
      <c r="E80" s="9">
        <f>ROUND(+'Acute Care'!F75,0)</f>
        <v>52964</v>
      </c>
      <c r="F80" s="13">
        <f t="shared" si="3"/>
        <v>57.85</v>
      </c>
      <c r="G80" s="9">
        <f>ROUND(SUM('Acute Care'!M175:N175),0)</f>
        <v>233742</v>
      </c>
      <c r="H80" s="9">
        <f>ROUND(+'Acute Care'!F175,0)</f>
        <v>3123</v>
      </c>
      <c r="I80" s="13">
        <f t="shared" si="4"/>
        <v>74.849999999999994</v>
      </c>
      <c r="J80" s="13"/>
      <c r="K80" s="21">
        <f t="shared" si="5"/>
        <v>0.29389999999999999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ROUND(SUM('Acute Care'!M76:N76),0)</f>
        <v>283812</v>
      </c>
      <c r="E81" s="9">
        <f>ROUND(+'Acute Care'!F76,0)</f>
        <v>3668</v>
      </c>
      <c r="F81" s="13">
        <f t="shared" si="3"/>
        <v>77.38</v>
      </c>
      <c r="G81" s="9">
        <f>ROUND(SUM('Acute Care'!M176:N176),0)</f>
        <v>435493</v>
      </c>
      <c r="H81" s="9">
        <f>ROUND(+'Acute Care'!F176,0)</f>
        <v>849</v>
      </c>
      <c r="I81" s="13">
        <f t="shared" si="4"/>
        <v>512.95000000000005</v>
      </c>
      <c r="J81" s="13"/>
      <c r="K81" s="21">
        <f t="shared" si="5"/>
        <v>5.6289999999999996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ROUND(SUM('Acute Care'!M77:N77),0)</f>
        <v>372460</v>
      </c>
      <c r="E82" s="9">
        <f>ROUND(+'Acute Care'!F77,0)</f>
        <v>848</v>
      </c>
      <c r="F82" s="13">
        <f t="shared" si="3"/>
        <v>439.22</v>
      </c>
      <c r="G82" s="9">
        <f>ROUND(SUM('Acute Care'!M177:N177),0)</f>
        <v>1045336</v>
      </c>
      <c r="H82" s="9">
        <f>ROUND(+'Acute Care'!F177,0)</f>
        <v>11258</v>
      </c>
      <c r="I82" s="13">
        <f t="shared" si="4"/>
        <v>92.85</v>
      </c>
      <c r="J82" s="13"/>
      <c r="K82" s="21">
        <f t="shared" si="5"/>
        <v>-0.78859999999999997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ROUND(SUM('Acute Care'!M78:N78),0)</f>
        <v>489125</v>
      </c>
      <c r="E83" s="9">
        <f>ROUND(+'Acute Care'!F78,0)</f>
        <v>11820</v>
      </c>
      <c r="F83" s="13">
        <f t="shared" si="3"/>
        <v>41.38</v>
      </c>
      <c r="G83" s="9">
        <f>ROUND(SUM('Acute Care'!M178:N178),0)</f>
        <v>1103563</v>
      </c>
      <c r="H83" s="9">
        <f>ROUND(+'Acute Care'!F178,0)</f>
        <v>29332</v>
      </c>
      <c r="I83" s="13">
        <f t="shared" si="4"/>
        <v>37.619999999999997</v>
      </c>
      <c r="J83" s="13"/>
      <c r="K83" s="21">
        <f t="shared" si="5"/>
        <v>-9.0899999999999995E-2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ROUND(SUM('Acute Care'!M79:N79),0)</f>
        <v>862149</v>
      </c>
      <c r="E84" s="9">
        <f>ROUND(+'Acute Care'!F79,0)</f>
        <v>36609</v>
      </c>
      <c r="F84" s="13">
        <f t="shared" si="3"/>
        <v>23.55</v>
      </c>
      <c r="G84" s="9">
        <f>ROUND(SUM('Acute Care'!M179:N179),0)</f>
        <v>708427</v>
      </c>
      <c r="H84" s="9">
        <f>ROUND(+'Acute Care'!F179,0)</f>
        <v>14247</v>
      </c>
      <c r="I84" s="13">
        <f t="shared" si="4"/>
        <v>49.72</v>
      </c>
      <c r="J84" s="13"/>
      <c r="K84" s="21">
        <f t="shared" si="5"/>
        <v>1.1113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ROUND(SUM('Acute Care'!M80:N80),0)</f>
        <v>68536</v>
      </c>
      <c r="E85" s="9">
        <f>ROUND(+'Acute Care'!F80,0)</f>
        <v>54</v>
      </c>
      <c r="F85" s="13">
        <f t="shared" si="3"/>
        <v>1269.19</v>
      </c>
      <c r="G85" s="9">
        <f>ROUND(SUM('Acute Care'!M180:N180),0)</f>
        <v>99454</v>
      </c>
      <c r="H85" s="9">
        <f>ROUND(+'Acute Care'!F180,0)</f>
        <v>11722</v>
      </c>
      <c r="I85" s="13">
        <f t="shared" si="4"/>
        <v>8.48</v>
      </c>
      <c r="J85" s="13"/>
      <c r="K85" s="21">
        <f t="shared" si="5"/>
        <v>-0.99329999999999996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ROUND(SUM('Acute Care'!M81:N81),0)</f>
        <v>417645</v>
      </c>
      <c r="E86" s="9">
        <f>ROUND(+'Acute Care'!F81,0)</f>
        <v>8699</v>
      </c>
      <c r="F86" s="13">
        <f t="shared" si="3"/>
        <v>48.01</v>
      </c>
      <c r="G86" s="9">
        <f>ROUND(SUM('Acute Care'!M181:N181),0)</f>
        <v>172479</v>
      </c>
      <c r="H86" s="9">
        <f>ROUND(+'Acute Care'!F181,0)</f>
        <v>1064</v>
      </c>
      <c r="I86" s="13">
        <f t="shared" si="4"/>
        <v>162.1</v>
      </c>
      <c r="J86" s="13"/>
      <c r="K86" s="21">
        <f t="shared" si="5"/>
        <v>2.3763999999999998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ROUND(SUM('Acute Care'!M82:N82),0)</f>
        <v>1075577</v>
      </c>
      <c r="E87" s="9">
        <f>ROUND(+'Acute Care'!F82,0)</f>
        <v>15825</v>
      </c>
      <c r="F87" s="13">
        <f t="shared" si="3"/>
        <v>67.97</v>
      </c>
      <c r="G87" s="9">
        <f>ROUND(SUM('Acute Care'!M182:N182),0)</f>
        <v>520394</v>
      </c>
      <c r="H87" s="9">
        <f>ROUND(+'Acute Care'!F182,0)</f>
        <v>13845</v>
      </c>
      <c r="I87" s="13">
        <f t="shared" si="4"/>
        <v>37.590000000000003</v>
      </c>
      <c r="J87" s="13"/>
      <c r="K87" s="21">
        <f t="shared" si="5"/>
        <v>-0.44700000000000001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ROUND(SUM('Acute Care'!M83:N83),0)</f>
        <v>9211</v>
      </c>
      <c r="E88" s="9">
        <f>ROUND(+'Acute Care'!F83,0)</f>
        <v>62</v>
      </c>
      <c r="F88" s="13">
        <f t="shared" si="3"/>
        <v>148.56</v>
      </c>
      <c r="G88" s="9">
        <f>ROUND(SUM('Acute Care'!M183:N183),0)</f>
        <v>434905</v>
      </c>
      <c r="H88" s="9">
        <f>ROUND(+'Acute Care'!F183,0)</f>
        <v>2831</v>
      </c>
      <c r="I88" s="13">
        <f t="shared" si="4"/>
        <v>153.62</v>
      </c>
      <c r="J88" s="13"/>
      <c r="K88" s="21">
        <f t="shared" si="5"/>
        <v>3.4099999999999998E-2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ROUND(SUM('Acute Care'!M84:N84),0)</f>
        <v>555163</v>
      </c>
      <c r="E89" s="9">
        <f>ROUND(+'Acute Care'!F84,0)</f>
        <v>15022</v>
      </c>
      <c r="F89" s="13">
        <f t="shared" si="3"/>
        <v>36.96</v>
      </c>
      <c r="G89" s="9">
        <f>ROUND(SUM('Acute Care'!M184:N184),0)</f>
        <v>102787</v>
      </c>
      <c r="H89" s="9">
        <f>ROUND(+'Acute Care'!F184,0)</f>
        <v>2278</v>
      </c>
      <c r="I89" s="13">
        <f t="shared" si="4"/>
        <v>45.12</v>
      </c>
      <c r="J89" s="13"/>
      <c r="K89" s="21">
        <f t="shared" si="5"/>
        <v>0.2208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ROUND(SUM('Acute Care'!M85:N85),0)</f>
        <v>138331</v>
      </c>
      <c r="E90" s="9">
        <f>ROUND(+'Acute Care'!F85,0)</f>
        <v>4018</v>
      </c>
      <c r="F90" s="13">
        <f t="shared" si="3"/>
        <v>34.43</v>
      </c>
      <c r="G90" s="9">
        <f>ROUND(SUM('Acute Care'!M185:N185),0)</f>
        <v>276610</v>
      </c>
      <c r="H90" s="9">
        <f>ROUND(+'Acute Care'!F185,0)</f>
        <v>398</v>
      </c>
      <c r="I90" s="13">
        <f t="shared" si="4"/>
        <v>695</v>
      </c>
      <c r="J90" s="13"/>
      <c r="K90" s="21">
        <f t="shared" si="5"/>
        <v>19.1859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ROUND(SUM('Acute Care'!M86:N86),0)</f>
        <v>76312</v>
      </c>
      <c r="E91" s="9">
        <f>ROUND(+'Acute Care'!F86,0)</f>
        <v>2128</v>
      </c>
      <c r="F91" s="13">
        <f t="shared" si="3"/>
        <v>35.86</v>
      </c>
      <c r="G91" s="9">
        <f>ROUND(SUM('Acute Care'!M186:N186),0)</f>
        <v>359527</v>
      </c>
      <c r="H91" s="9">
        <f>ROUND(+'Acute Care'!F186,0)</f>
        <v>7003</v>
      </c>
      <c r="I91" s="13">
        <f t="shared" si="4"/>
        <v>51.34</v>
      </c>
      <c r="J91" s="13"/>
      <c r="K91" s="21">
        <f t="shared" si="5"/>
        <v>0.43169999999999997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ROUND(SUM('Acute Care'!M87:N87),0)</f>
        <v>41783</v>
      </c>
      <c r="E92" s="9">
        <f>ROUND(+'Acute Care'!F87,0)</f>
        <v>602</v>
      </c>
      <c r="F92" s="13">
        <f t="shared" si="3"/>
        <v>69.41</v>
      </c>
      <c r="G92" s="9">
        <f>ROUND(SUM('Acute Care'!M187:N187),0)</f>
        <v>0</v>
      </c>
      <c r="H92" s="9">
        <f>ROUND(+'Acute Care'!F187,0)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ROUND(SUM('Acute Care'!M88:N88),0)</f>
        <v>292776</v>
      </c>
      <c r="E93" s="9">
        <f>ROUND(+'Acute Care'!F88,0)</f>
        <v>7218</v>
      </c>
      <c r="F93" s="13">
        <f t="shared" si="3"/>
        <v>40.56</v>
      </c>
      <c r="G93" s="9">
        <f>ROUND(SUM('Acute Care'!M188:N188),0)</f>
        <v>138625</v>
      </c>
      <c r="H93" s="9">
        <f>ROUND(+'Acute Care'!F188,0)</f>
        <v>2458</v>
      </c>
      <c r="I93" s="13">
        <f t="shared" si="4"/>
        <v>56.4</v>
      </c>
      <c r="J93" s="13"/>
      <c r="K93" s="21">
        <f t="shared" si="5"/>
        <v>0.39050000000000001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ROUND(SUM('Acute Care'!M89:N89),0)</f>
        <v>235379</v>
      </c>
      <c r="E94" s="9">
        <f>ROUND(+'Acute Care'!F89,0)</f>
        <v>3458</v>
      </c>
      <c r="F94" s="13">
        <f t="shared" si="3"/>
        <v>68.069999999999993</v>
      </c>
      <c r="G94" s="9">
        <f>ROUND(SUM('Acute Care'!M189:N189),0)</f>
        <v>476531</v>
      </c>
      <c r="H94" s="9">
        <f>ROUND(+'Acute Care'!F189,0)</f>
        <v>26024</v>
      </c>
      <c r="I94" s="13">
        <f t="shared" si="4"/>
        <v>18.309999999999999</v>
      </c>
      <c r="J94" s="13"/>
      <c r="K94" s="21">
        <f t="shared" si="5"/>
        <v>-0.73099999999999998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ROUND(SUM('Acute Care'!M90:N90),0)</f>
        <v>194601</v>
      </c>
      <c r="E95" s="9">
        <f>ROUND(+'Acute Care'!F90,0)</f>
        <v>3053</v>
      </c>
      <c r="F95" s="13">
        <f t="shared" si="3"/>
        <v>63.74</v>
      </c>
      <c r="G95" s="9">
        <f>ROUND(SUM('Acute Care'!M190:N190),0)</f>
        <v>530334</v>
      </c>
      <c r="H95" s="9">
        <f>ROUND(+'Acute Care'!F190,0)</f>
        <v>7716</v>
      </c>
      <c r="I95" s="13">
        <f t="shared" si="4"/>
        <v>68.73</v>
      </c>
      <c r="J95" s="13"/>
      <c r="K95" s="21">
        <f t="shared" si="5"/>
        <v>7.8299999999999995E-2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ROUND(SUM('Acute Care'!M91:N91),0)</f>
        <v>189366</v>
      </c>
      <c r="E96" s="9">
        <f>ROUND(+'Acute Care'!F91,0)</f>
        <v>22566</v>
      </c>
      <c r="F96" s="13">
        <f t="shared" si="3"/>
        <v>8.39</v>
      </c>
      <c r="G96" s="9">
        <f>ROUND(SUM('Acute Care'!M191:N191),0)</f>
        <v>0</v>
      </c>
      <c r="H96" s="9">
        <f>ROUND(+'Acute Care'!F191,0)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ROUND(SUM('Acute Care'!M92:N92),0)</f>
        <v>733274</v>
      </c>
      <c r="E97" s="9">
        <f>ROUND(+'Acute Care'!F92,0)</f>
        <v>9502</v>
      </c>
      <c r="F97" s="13">
        <f t="shared" si="3"/>
        <v>77.17</v>
      </c>
      <c r="G97" s="9">
        <f>ROUND(SUM('Acute Care'!M192:N192),0)</f>
        <v>445085</v>
      </c>
      <c r="H97" s="9">
        <f>ROUND(+'Acute Care'!F192,0)</f>
        <v>1244</v>
      </c>
      <c r="I97" s="13">
        <f t="shared" si="4"/>
        <v>357.79</v>
      </c>
      <c r="J97" s="13"/>
      <c r="K97" s="21">
        <f t="shared" si="5"/>
        <v>3.6364000000000001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ROUND(SUM('Acute Care'!M93:N93),0)</f>
        <v>0</v>
      </c>
      <c r="E98" s="9">
        <f>ROUND(+'Acute Care'!F93,0)</f>
        <v>0</v>
      </c>
      <c r="F98" s="13" t="str">
        <f t="shared" si="3"/>
        <v/>
      </c>
      <c r="G98" s="9">
        <f>ROUND(SUM('Acute Care'!M193:N193),0)</f>
        <v>177623</v>
      </c>
      <c r="H98" s="9">
        <f>ROUND(+'Acute Care'!F193,0)</f>
        <v>1936</v>
      </c>
      <c r="I98" s="13">
        <f t="shared" si="4"/>
        <v>91.75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ROUND(SUM('Acute Care'!M94:N94),0)</f>
        <v>90529</v>
      </c>
      <c r="E99" s="9">
        <f>ROUND(+'Acute Care'!F94,0)</f>
        <v>1445</v>
      </c>
      <c r="F99" s="13">
        <f t="shared" si="3"/>
        <v>62.65</v>
      </c>
      <c r="G99" s="9">
        <f>ROUND(SUM('Acute Care'!M194:N194),0)</f>
        <v>901955</v>
      </c>
      <c r="H99" s="9">
        <f>ROUND(+'Acute Care'!F194,0)</f>
        <v>18011</v>
      </c>
      <c r="I99" s="13">
        <f t="shared" si="4"/>
        <v>50.08</v>
      </c>
      <c r="J99" s="13"/>
      <c r="K99" s="21">
        <f t="shared" si="5"/>
        <v>-0.2006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ROUND(SUM('Acute Care'!M95:N95),0)</f>
        <v>220006</v>
      </c>
      <c r="E100" s="9">
        <f>ROUND(+'Acute Care'!F95,0)</f>
        <v>4227</v>
      </c>
      <c r="F100" s="13">
        <f t="shared" si="3"/>
        <v>52.05</v>
      </c>
      <c r="G100" s="9">
        <f>ROUND(SUM('Acute Care'!M195:N195),0)</f>
        <v>1237238</v>
      </c>
      <c r="H100" s="9">
        <f>ROUND(+'Acute Care'!F195,0)</f>
        <v>14858</v>
      </c>
      <c r="I100" s="13">
        <f t="shared" si="4"/>
        <v>83.27</v>
      </c>
      <c r="J100" s="13"/>
      <c r="K100" s="21">
        <f t="shared" si="5"/>
        <v>0.5998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ROUND(SUM('Acute Care'!M96:N96),0)</f>
        <v>1003557</v>
      </c>
      <c r="E101" s="9">
        <f>ROUND(+'Acute Care'!F96,0)</f>
        <v>22436</v>
      </c>
      <c r="F101" s="13">
        <f t="shared" si="3"/>
        <v>44.73</v>
      </c>
      <c r="G101" s="9">
        <f>ROUND(SUM('Acute Care'!M196:N196),0)</f>
        <v>2228098</v>
      </c>
      <c r="H101" s="9">
        <f>ROUND(+'Acute Care'!F196,0)</f>
        <v>16758</v>
      </c>
      <c r="I101" s="13">
        <f t="shared" si="4"/>
        <v>132.96</v>
      </c>
      <c r="J101" s="13"/>
      <c r="K101" s="21">
        <f t="shared" si="5"/>
        <v>1.9724999999999999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ROUND(SUM('Acute Care'!M97:N97),0)</f>
        <v>1669920</v>
      </c>
      <c r="E102" s="9">
        <f>ROUND(+'Acute Care'!F97,0)</f>
        <v>16038</v>
      </c>
      <c r="F102" s="13">
        <f t="shared" si="3"/>
        <v>104.12</v>
      </c>
      <c r="G102" s="9">
        <f>ROUND(SUM('Acute Care'!M197:N197),0)</f>
        <v>7093</v>
      </c>
      <c r="H102" s="9">
        <f>ROUND(+'Acute Care'!F197,0)</f>
        <v>6701</v>
      </c>
      <c r="I102" s="13">
        <f t="shared" si="4"/>
        <v>1.06</v>
      </c>
      <c r="J102" s="13"/>
      <c r="K102" s="21">
        <f t="shared" si="5"/>
        <v>-0.98980000000000001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ROUND(SUM('Acute Care'!M98:N98),0)</f>
        <v>0</v>
      </c>
      <c r="E103" s="9">
        <f>ROUND(+'Acute Care'!F98,0)</f>
        <v>0</v>
      </c>
      <c r="F103" s="13" t="str">
        <f t="shared" si="3"/>
        <v/>
      </c>
      <c r="G103" s="9">
        <f>ROUND(SUM('Acute Care'!M198:N198),0)</f>
        <v>142540</v>
      </c>
      <c r="H103" s="9">
        <f>ROUND(+'Acute Care'!F198,0)</f>
        <v>109</v>
      </c>
      <c r="I103" s="13">
        <f t="shared" si="4"/>
        <v>1307.71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ROUND(SUM('Acute Care'!M99:N99),0)</f>
        <v>0</v>
      </c>
      <c r="E104" s="9">
        <f>ROUND(+'Acute Care'!F99,0)</f>
        <v>0</v>
      </c>
      <c r="F104" s="13" t="str">
        <f t="shared" si="3"/>
        <v/>
      </c>
      <c r="G104" s="9">
        <f>ROUND(SUM('Acute Care'!M199:N199),0)</f>
        <v>0</v>
      </c>
      <c r="H104" s="9">
        <f>ROUND(+'Acute Care'!F199,0)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ROUND(SUM('Acute Care'!M100:N100),0)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Care'!M200:N200),0)</f>
        <v>0</v>
      </c>
      <c r="H105" s="9">
        <f>ROUND(+'Acute Care'!F200,0)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ROUND(SUM('Acute Care'!M101:N101),0)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Care'!M201:N201),0)</f>
        <v>0</v>
      </c>
      <c r="H106" s="9">
        <f>ROUND(+'Acute Care'!F201,0)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ROUND(SUM('Acute Care'!M102:N102),0)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Care'!M202:N202),0)</f>
        <v>0</v>
      </c>
      <c r="H107" s="9">
        <f>ROUND(+'Acute Care'!F202,0)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9" width="6.88671875" bestFit="1" customWidth="1"/>
    <col min="10" max="10" width="2.66406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77</v>
      </c>
      <c r="F3" s="1"/>
      <c r="K3" s="19">
        <v>77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2012</v>
      </c>
      <c r="F7" s="6">
        <f>+E7</f>
        <v>2012</v>
      </c>
      <c r="G7" s="6"/>
      <c r="H7" s="1">
        <f>+F7+1</f>
        <v>2013</v>
      </c>
      <c r="I7" s="6">
        <f>+H7</f>
        <v>2013</v>
      </c>
      <c r="J7" s="6"/>
    </row>
    <row r="8" spans="1:11" x14ac:dyDescent="0.2">
      <c r="A8" s="10"/>
      <c r="B8" s="9"/>
      <c r="C8" s="9"/>
      <c r="D8" s="1" t="s">
        <v>27</v>
      </c>
      <c r="E8" s="6"/>
      <c r="F8" s="1" t="s">
        <v>4</v>
      </c>
      <c r="G8" s="1" t="s">
        <v>27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9</v>
      </c>
      <c r="E9" s="1" t="s">
        <v>6</v>
      </c>
      <c r="F9" s="1" t="s">
        <v>6</v>
      </c>
      <c r="G9" s="1" t="s">
        <v>9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Care'!O5,0)</f>
        <v>868142</v>
      </c>
      <c r="E10" s="9">
        <f>ROUND(+'Acute Care'!F5,0)</f>
        <v>84034</v>
      </c>
      <c r="F10" s="13">
        <f>IF(D10=0,"",IF(E10=0,"",ROUND(D10/E10,2)))</f>
        <v>10.33</v>
      </c>
      <c r="G10" s="9">
        <f>ROUND(+'Acute Care'!O105,0)</f>
        <v>1377792</v>
      </c>
      <c r="H10" s="9">
        <f>ROUND(+'Acute Care'!F105,0)</f>
        <v>73846</v>
      </c>
      <c r="I10" s="13">
        <f>IF(G10=0,"",IF(H10=0,"",ROUND(G10/H10,2)))</f>
        <v>18.66</v>
      </c>
      <c r="J10" s="13"/>
      <c r="K10" s="21">
        <f>IF(D10=0,"",IF(E10=0,"",IF(G10=0,"",IF(H10=0,"",ROUND(I10/F10-1,4)))))</f>
        <v>0.80640000000000001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Care'!O6,0)</f>
        <v>280279</v>
      </c>
      <c r="E11" s="9">
        <f>ROUND(+'Acute Care'!F6,0)</f>
        <v>28205</v>
      </c>
      <c r="F11" s="13">
        <f t="shared" ref="F11:F74" si="0">IF(D11=0,"",IF(E11=0,"",ROUND(D11/E11,2)))</f>
        <v>9.94</v>
      </c>
      <c r="G11" s="9">
        <f>ROUND(+'Acute Care'!O106,0)</f>
        <v>94418</v>
      </c>
      <c r="H11" s="9">
        <f>ROUND(+'Acute Care'!F106,0)</f>
        <v>19317</v>
      </c>
      <c r="I11" s="13">
        <f t="shared" ref="I11:I74" si="1">IF(G11=0,"",IF(H11=0,"",ROUND(G11/H11,2)))</f>
        <v>4.8899999999999997</v>
      </c>
      <c r="J11" s="13"/>
      <c r="K11" s="21">
        <f t="shared" ref="K11:K74" si="2">IF(D11=0,"",IF(E11=0,"",IF(G11=0,"",IF(H11=0,"",ROUND(I11/F11-1,4)))))</f>
        <v>-0.50800000000000001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Care'!O7,0)</f>
        <v>18111</v>
      </c>
      <c r="E12" s="9">
        <f>ROUND(+'Acute Care'!F7,0)</f>
        <v>958</v>
      </c>
      <c r="F12" s="13">
        <f t="shared" si="0"/>
        <v>18.91</v>
      </c>
      <c r="G12" s="9">
        <f>ROUND(+'Acute Care'!O107,0)</f>
        <v>34739</v>
      </c>
      <c r="H12" s="9">
        <f>ROUND(+'Acute Care'!F107,0)</f>
        <v>521</v>
      </c>
      <c r="I12" s="13">
        <f t="shared" si="1"/>
        <v>66.680000000000007</v>
      </c>
      <c r="J12" s="13"/>
      <c r="K12" s="21">
        <f t="shared" si="2"/>
        <v>2.5261999999999998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Care'!O8,0)</f>
        <v>2349048</v>
      </c>
      <c r="E13" s="9">
        <f>ROUND(+'Acute Care'!F8,0)</f>
        <v>60141</v>
      </c>
      <c r="F13" s="13">
        <f t="shared" si="0"/>
        <v>39.06</v>
      </c>
      <c r="G13" s="9">
        <f>ROUND(+'Acute Care'!O108,0)</f>
        <v>4727002</v>
      </c>
      <c r="H13" s="9">
        <f>ROUND(+'Acute Care'!F108,0)</f>
        <v>62010</v>
      </c>
      <c r="I13" s="13">
        <f t="shared" si="1"/>
        <v>76.23</v>
      </c>
      <c r="J13" s="13"/>
      <c r="K13" s="21">
        <f t="shared" si="2"/>
        <v>0.9516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Care'!O9,0)</f>
        <v>134476</v>
      </c>
      <c r="E14" s="9">
        <f>ROUND(+'Acute Care'!F9,0)</f>
        <v>51170</v>
      </c>
      <c r="F14" s="13">
        <f t="shared" si="0"/>
        <v>2.63</v>
      </c>
      <c r="G14" s="9">
        <f>ROUND(+'Acute Care'!O109,0)</f>
        <v>156292</v>
      </c>
      <c r="H14" s="9">
        <f>ROUND(+'Acute Care'!F109,0)</f>
        <v>51957</v>
      </c>
      <c r="I14" s="13">
        <f t="shared" si="1"/>
        <v>3.01</v>
      </c>
      <c r="J14" s="13"/>
      <c r="K14" s="21">
        <f t="shared" si="2"/>
        <v>0.14449999999999999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Care'!O10,0)</f>
        <v>0</v>
      </c>
      <c r="E15" s="9">
        <f>ROUND(+'Acute Care'!F10,0)</f>
        <v>0</v>
      </c>
      <c r="F15" s="13" t="str">
        <f t="shared" si="0"/>
        <v/>
      </c>
      <c r="G15" s="9">
        <f>ROUND(+'Acute Care'!O110,0)</f>
        <v>0</v>
      </c>
      <c r="H15" s="9">
        <f>ROUND(+'Acute Care'!F110,0)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Care'!O11,0)</f>
        <v>23089</v>
      </c>
      <c r="E16" s="9">
        <f>ROUND(+'Acute Care'!F11,0)</f>
        <v>1567</v>
      </c>
      <c r="F16" s="13">
        <f t="shared" si="0"/>
        <v>14.73</v>
      </c>
      <c r="G16" s="9">
        <f>ROUND(+'Acute Care'!O111,0)</f>
        <v>4480</v>
      </c>
      <c r="H16" s="9">
        <f>ROUND(+'Acute Care'!F111,0)</f>
        <v>1323</v>
      </c>
      <c r="I16" s="13">
        <f t="shared" si="1"/>
        <v>3.39</v>
      </c>
      <c r="J16" s="13"/>
      <c r="K16" s="21">
        <f t="shared" si="2"/>
        <v>-0.76990000000000003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Care'!O12,0)</f>
        <v>56590</v>
      </c>
      <c r="E17" s="9">
        <f>ROUND(+'Acute Care'!F12,0)</f>
        <v>4944</v>
      </c>
      <c r="F17" s="13">
        <f t="shared" si="0"/>
        <v>11.45</v>
      </c>
      <c r="G17" s="9">
        <f>ROUND(+'Acute Care'!O112,0)</f>
        <v>38260</v>
      </c>
      <c r="H17" s="9">
        <f>ROUND(+'Acute Care'!F112,0)</f>
        <v>5041</v>
      </c>
      <c r="I17" s="13">
        <f t="shared" si="1"/>
        <v>7.59</v>
      </c>
      <c r="J17" s="13"/>
      <c r="K17" s="21">
        <f t="shared" si="2"/>
        <v>-0.33710000000000001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Care'!O13,0)</f>
        <v>5297</v>
      </c>
      <c r="E18" s="9">
        <f>ROUND(+'Acute Care'!F13,0)</f>
        <v>1807</v>
      </c>
      <c r="F18" s="13">
        <f t="shared" si="0"/>
        <v>2.93</v>
      </c>
      <c r="G18" s="9">
        <f>ROUND(+'Acute Care'!O113,0)</f>
        <v>510</v>
      </c>
      <c r="H18" s="9">
        <f>ROUND(+'Acute Care'!F113,0)</f>
        <v>604</v>
      </c>
      <c r="I18" s="13">
        <f t="shared" si="1"/>
        <v>0.84</v>
      </c>
      <c r="J18" s="13"/>
      <c r="K18" s="21">
        <f t="shared" si="2"/>
        <v>-0.71330000000000005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Care'!O14,0)</f>
        <v>25543</v>
      </c>
      <c r="E19" s="9">
        <f>ROUND(+'Acute Care'!F14,0)</f>
        <v>22282</v>
      </c>
      <c r="F19" s="13">
        <f t="shared" si="0"/>
        <v>1.1499999999999999</v>
      </c>
      <c r="G19" s="9">
        <f>ROUND(+'Acute Care'!O114,0)</f>
        <v>46351</v>
      </c>
      <c r="H19" s="9">
        <f>ROUND(+'Acute Care'!F114,0)</f>
        <v>20048</v>
      </c>
      <c r="I19" s="13">
        <f t="shared" si="1"/>
        <v>2.31</v>
      </c>
      <c r="J19" s="13"/>
      <c r="K19" s="21">
        <f t="shared" si="2"/>
        <v>1.0086999999999999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Care'!O15,0)</f>
        <v>9552</v>
      </c>
      <c r="E20" s="9">
        <f>ROUND(+'Acute Care'!F15,0)</f>
        <v>83535</v>
      </c>
      <c r="F20" s="13">
        <f t="shared" si="0"/>
        <v>0.11</v>
      </c>
      <c r="G20" s="9">
        <f>ROUND(+'Acute Care'!O115,0)</f>
        <v>-2018</v>
      </c>
      <c r="H20" s="9">
        <f>ROUND(+'Acute Care'!F115,0)</f>
        <v>77901</v>
      </c>
      <c r="I20" s="13">
        <f t="shared" si="1"/>
        <v>-0.03</v>
      </c>
      <c r="J20" s="13"/>
      <c r="K20" s="21">
        <f t="shared" si="2"/>
        <v>-1.2726999999999999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Care'!O16,0)</f>
        <v>632061</v>
      </c>
      <c r="E21" s="9">
        <f>ROUND(+'Acute Care'!F16,0)</f>
        <v>62836</v>
      </c>
      <c r="F21" s="13">
        <f t="shared" si="0"/>
        <v>10.06</v>
      </c>
      <c r="G21" s="9">
        <f>ROUND(+'Acute Care'!O116,0)</f>
        <v>255813</v>
      </c>
      <c r="H21" s="9">
        <f>ROUND(+'Acute Care'!F116,0)</f>
        <v>73359</v>
      </c>
      <c r="I21" s="13">
        <f t="shared" si="1"/>
        <v>3.49</v>
      </c>
      <c r="J21" s="13"/>
      <c r="K21" s="21">
        <f t="shared" si="2"/>
        <v>-0.65310000000000001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Care'!O17,0)</f>
        <v>15604</v>
      </c>
      <c r="E22" s="9">
        <f>ROUND(+'Acute Care'!F17,0)</f>
        <v>3167</v>
      </c>
      <c r="F22" s="13">
        <f t="shared" si="0"/>
        <v>4.93</v>
      </c>
      <c r="G22" s="9">
        <f>ROUND(+'Acute Care'!O117,0)</f>
        <v>16870</v>
      </c>
      <c r="H22" s="9">
        <f>ROUND(+'Acute Care'!F117,0)</f>
        <v>3957</v>
      </c>
      <c r="I22" s="13">
        <f t="shared" si="1"/>
        <v>4.26</v>
      </c>
      <c r="J22" s="13"/>
      <c r="K22" s="21">
        <f t="shared" si="2"/>
        <v>-0.13589999999999999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Care'!O18,0)</f>
        <v>5545</v>
      </c>
      <c r="E23" s="9">
        <f>ROUND(+'Acute Care'!F18,0)</f>
        <v>28743</v>
      </c>
      <c r="F23" s="13">
        <f t="shared" si="0"/>
        <v>0.19</v>
      </c>
      <c r="G23" s="9">
        <f>ROUND(+'Acute Care'!O118,0)</f>
        <v>40126</v>
      </c>
      <c r="H23" s="9">
        <f>ROUND(+'Acute Care'!F118,0)</f>
        <v>29746</v>
      </c>
      <c r="I23" s="13">
        <f t="shared" si="1"/>
        <v>1.35</v>
      </c>
      <c r="J23" s="13"/>
      <c r="K23" s="21">
        <f t="shared" si="2"/>
        <v>6.1052999999999997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Care'!O19,0)</f>
        <v>20573</v>
      </c>
      <c r="E24" s="9">
        <f>ROUND(+'Acute Care'!F19,0)</f>
        <v>11726</v>
      </c>
      <c r="F24" s="13">
        <f t="shared" si="0"/>
        <v>1.75</v>
      </c>
      <c r="G24" s="9">
        <f>ROUND(+'Acute Care'!O119,0)</f>
        <v>21332</v>
      </c>
      <c r="H24" s="9">
        <f>ROUND(+'Acute Care'!F119,0)</f>
        <v>10593</v>
      </c>
      <c r="I24" s="13">
        <f t="shared" si="1"/>
        <v>2.0099999999999998</v>
      </c>
      <c r="J24" s="13"/>
      <c r="K24" s="21">
        <f t="shared" si="2"/>
        <v>0.14860000000000001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Care'!O20,0)</f>
        <v>10605</v>
      </c>
      <c r="E25" s="9">
        <f>ROUND(+'Acute Care'!F20,0)</f>
        <v>10997</v>
      </c>
      <c r="F25" s="13">
        <f t="shared" si="0"/>
        <v>0.96</v>
      </c>
      <c r="G25" s="9">
        <f>ROUND(+'Acute Care'!O120,0)</f>
        <v>1030</v>
      </c>
      <c r="H25" s="9">
        <f>ROUND(+'Acute Care'!F120,0)</f>
        <v>10540</v>
      </c>
      <c r="I25" s="13">
        <f t="shared" si="1"/>
        <v>0.1</v>
      </c>
      <c r="J25" s="13"/>
      <c r="K25" s="21">
        <f t="shared" si="2"/>
        <v>-0.89580000000000004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Care'!O21,0)</f>
        <v>16357</v>
      </c>
      <c r="E26" s="9">
        <f>ROUND(+'Acute Care'!F21,0)</f>
        <v>3521</v>
      </c>
      <c r="F26" s="13">
        <f t="shared" si="0"/>
        <v>4.6500000000000004</v>
      </c>
      <c r="G26" s="9">
        <f>ROUND(+'Acute Care'!O121,0)</f>
        <v>0</v>
      </c>
      <c r="H26" s="9">
        <f>ROUND(+'Acute Care'!F121,0)</f>
        <v>0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Care'!O22,0)</f>
        <v>735</v>
      </c>
      <c r="E27" s="9">
        <f>ROUND(+'Acute Care'!F22,0)</f>
        <v>406</v>
      </c>
      <c r="F27" s="13">
        <f t="shared" si="0"/>
        <v>1.81</v>
      </c>
      <c r="G27" s="9">
        <f>ROUND(+'Acute Care'!O122,0)</f>
        <v>11478</v>
      </c>
      <c r="H27" s="9">
        <f>ROUND(+'Acute Care'!F122,0)</f>
        <v>325</v>
      </c>
      <c r="I27" s="13">
        <f t="shared" si="1"/>
        <v>35.32</v>
      </c>
      <c r="J27" s="13"/>
      <c r="K27" s="21">
        <f t="shared" si="2"/>
        <v>18.5138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Care'!O23,0)</f>
        <v>5829</v>
      </c>
      <c r="E28" s="9">
        <f>ROUND(+'Acute Care'!F23,0)</f>
        <v>2256</v>
      </c>
      <c r="F28" s="13">
        <f t="shared" si="0"/>
        <v>2.58</v>
      </c>
      <c r="G28" s="9">
        <f>ROUND(+'Acute Care'!O123,0)</f>
        <v>259</v>
      </c>
      <c r="H28" s="9">
        <f>ROUND(+'Acute Care'!F123,0)</f>
        <v>1864</v>
      </c>
      <c r="I28" s="13">
        <f t="shared" si="1"/>
        <v>0.14000000000000001</v>
      </c>
      <c r="J28" s="13"/>
      <c r="K28" s="21">
        <f t="shared" si="2"/>
        <v>-0.94569999999999999</v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Care'!O24,0)</f>
        <v>18472</v>
      </c>
      <c r="E29" s="9">
        <f>ROUND(+'Acute Care'!F24,0)</f>
        <v>16657</v>
      </c>
      <c r="F29" s="13">
        <f t="shared" si="0"/>
        <v>1.1100000000000001</v>
      </c>
      <c r="G29" s="9">
        <f>ROUND(+'Acute Care'!O124,0)</f>
        <v>1066</v>
      </c>
      <c r="H29" s="9">
        <f>ROUND(+'Acute Care'!F124,0)</f>
        <v>11156</v>
      </c>
      <c r="I29" s="13">
        <f t="shared" si="1"/>
        <v>0.1</v>
      </c>
      <c r="J29" s="13"/>
      <c r="K29" s="21">
        <f t="shared" si="2"/>
        <v>-0.90990000000000004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Care'!O25,0)</f>
        <v>613</v>
      </c>
      <c r="E30" s="9">
        <f>ROUND(+'Acute Care'!F25,0)</f>
        <v>1144</v>
      </c>
      <c r="F30" s="13">
        <f t="shared" si="0"/>
        <v>0.54</v>
      </c>
      <c r="G30" s="9">
        <f>ROUND(+'Acute Care'!O125,0)</f>
        <v>0</v>
      </c>
      <c r="H30" s="9">
        <f>ROUND(+'Acute Care'!F125,0)</f>
        <v>0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Care'!O26,0)</f>
        <v>13758</v>
      </c>
      <c r="E31" s="9">
        <f>ROUND(+'Acute Care'!F26,0)</f>
        <v>1564</v>
      </c>
      <c r="F31" s="13">
        <f t="shared" si="0"/>
        <v>8.8000000000000007</v>
      </c>
      <c r="G31" s="9">
        <f>ROUND(+'Acute Care'!O126,0)</f>
        <v>12664</v>
      </c>
      <c r="H31" s="9">
        <f>ROUND(+'Acute Care'!F126,0)</f>
        <v>817</v>
      </c>
      <c r="I31" s="13">
        <f t="shared" si="1"/>
        <v>15.5</v>
      </c>
      <c r="J31" s="13"/>
      <c r="K31" s="21">
        <f t="shared" si="2"/>
        <v>0.76139999999999997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Care'!O27,0)</f>
        <v>71242</v>
      </c>
      <c r="E32" s="9">
        <f>ROUND(+'Acute Care'!F27,0)</f>
        <v>35005</v>
      </c>
      <c r="F32" s="13">
        <f t="shared" si="0"/>
        <v>2.04</v>
      </c>
      <c r="G32" s="9">
        <f>ROUND(+'Acute Care'!O127,0)</f>
        <v>70285</v>
      </c>
      <c r="H32" s="9">
        <f>ROUND(+'Acute Care'!F127,0)</f>
        <v>31447</v>
      </c>
      <c r="I32" s="13">
        <f t="shared" si="1"/>
        <v>2.2400000000000002</v>
      </c>
      <c r="J32" s="13"/>
      <c r="K32" s="21">
        <f t="shared" si="2"/>
        <v>9.8000000000000004E-2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Care'!O28,0)</f>
        <v>29879</v>
      </c>
      <c r="E33" s="9">
        <f>ROUND(+'Acute Care'!F28,0)</f>
        <v>14743</v>
      </c>
      <c r="F33" s="13">
        <f t="shared" si="0"/>
        <v>2.0299999999999998</v>
      </c>
      <c r="G33" s="9">
        <f>ROUND(+'Acute Care'!O128,0)</f>
        <v>14578</v>
      </c>
      <c r="H33" s="9">
        <f>ROUND(+'Acute Care'!F128,0)</f>
        <v>10230</v>
      </c>
      <c r="I33" s="13">
        <f t="shared" si="1"/>
        <v>1.43</v>
      </c>
      <c r="J33" s="13"/>
      <c r="K33" s="21">
        <f t="shared" si="2"/>
        <v>-0.29559999999999997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Care'!O29,0)</f>
        <v>6559</v>
      </c>
      <c r="E34" s="9">
        <f>ROUND(+'Acute Care'!F29,0)</f>
        <v>5370</v>
      </c>
      <c r="F34" s="13">
        <f t="shared" si="0"/>
        <v>1.22</v>
      </c>
      <c r="G34" s="9">
        <f>ROUND(+'Acute Care'!O129,0)</f>
        <v>4706</v>
      </c>
      <c r="H34" s="9">
        <f>ROUND(+'Acute Care'!F129,0)</f>
        <v>3225</v>
      </c>
      <c r="I34" s="13">
        <f t="shared" si="1"/>
        <v>1.46</v>
      </c>
      <c r="J34" s="13"/>
      <c r="K34" s="21">
        <f t="shared" si="2"/>
        <v>0.19670000000000001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Care'!O30,0)</f>
        <v>6523</v>
      </c>
      <c r="E35" s="9">
        <f>ROUND(+'Acute Care'!F30,0)</f>
        <v>1842</v>
      </c>
      <c r="F35" s="13">
        <f t="shared" si="0"/>
        <v>3.54</v>
      </c>
      <c r="G35" s="9">
        <f>ROUND(+'Acute Care'!O130,0)</f>
        <v>40050</v>
      </c>
      <c r="H35" s="9">
        <f>ROUND(+'Acute Care'!F130,0)</f>
        <v>1067</v>
      </c>
      <c r="I35" s="13">
        <f t="shared" si="1"/>
        <v>37.54</v>
      </c>
      <c r="J35" s="13"/>
      <c r="K35" s="21">
        <f t="shared" si="2"/>
        <v>9.6044999999999998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Care'!O31,0)</f>
        <v>735</v>
      </c>
      <c r="E36" s="9">
        <f>ROUND(+'Acute Care'!F31,0)</f>
        <v>115</v>
      </c>
      <c r="F36" s="13">
        <f t="shared" si="0"/>
        <v>6.39</v>
      </c>
      <c r="G36" s="9">
        <f>ROUND(+'Acute Care'!O131,0)</f>
        <v>64</v>
      </c>
      <c r="H36" s="9">
        <f>ROUND(+'Acute Care'!F131,0)</f>
        <v>22</v>
      </c>
      <c r="I36" s="13">
        <f t="shared" si="1"/>
        <v>2.91</v>
      </c>
      <c r="J36" s="13"/>
      <c r="K36" s="21">
        <f t="shared" si="2"/>
        <v>-0.54459999999999997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Care'!O32,0)</f>
        <v>25194</v>
      </c>
      <c r="E37" s="9">
        <f>ROUND(+'Acute Care'!F32,0)</f>
        <v>39200</v>
      </c>
      <c r="F37" s="13">
        <f t="shared" si="0"/>
        <v>0.64</v>
      </c>
      <c r="G37" s="9">
        <f>ROUND(+'Acute Care'!O132,0)</f>
        <v>4832</v>
      </c>
      <c r="H37" s="9">
        <f>ROUND(+'Acute Care'!F132,0)</f>
        <v>19311</v>
      </c>
      <c r="I37" s="13">
        <f t="shared" si="1"/>
        <v>0.25</v>
      </c>
      <c r="J37" s="13"/>
      <c r="K37" s="21">
        <f t="shared" si="2"/>
        <v>-0.60940000000000005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Care'!O33,0)</f>
        <v>1279</v>
      </c>
      <c r="E38" s="9">
        <f>ROUND(+'Acute Care'!F33,0)</f>
        <v>99</v>
      </c>
      <c r="F38" s="13">
        <f t="shared" si="0"/>
        <v>12.92</v>
      </c>
      <c r="G38" s="9">
        <f>ROUND(+'Acute Care'!O133,0)</f>
        <v>1445</v>
      </c>
      <c r="H38" s="9">
        <f>ROUND(+'Acute Care'!F133,0)</f>
        <v>95</v>
      </c>
      <c r="I38" s="13">
        <f t="shared" si="1"/>
        <v>15.21</v>
      </c>
      <c r="J38" s="13"/>
      <c r="K38" s="21">
        <f t="shared" si="2"/>
        <v>0.1772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Care'!O34,0)</f>
        <v>149515</v>
      </c>
      <c r="E39" s="9">
        <f>ROUND(+'Acute Care'!F34,0)</f>
        <v>51098</v>
      </c>
      <c r="F39" s="13">
        <f t="shared" si="0"/>
        <v>2.93</v>
      </c>
      <c r="G39" s="9">
        <f>ROUND(+'Acute Care'!O134,0)</f>
        <v>133593</v>
      </c>
      <c r="H39" s="9">
        <f>ROUND(+'Acute Care'!F134,0)</f>
        <v>65591</v>
      </c>
      <c r="I39" s="13">
        <f t="shared" si="1"/>
        <v>2.04</v>
      </c>
      <c r="J39" s="13"/>
      <c r="K39" s="21">
        <f t="shared" si="2"/>
        <v>-0.30380000000000001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Care'!O35,0)</f>
        <v>19631</v>
      </c>
      <c r="E40" s="9">
        <f>ROUND(+'Acute Care'!F35,0)</f>
        <v>3478</v>
      </c>
      <c r="F40" s="13">
        <f t="shared" si="0"/>
        <v>5.64</v>
      </c>
      <c r="G40" s="9">
        <f>ROUND(+'Acute Care'!O135,0)</f>
        <v>49167</v>
      </c>
      <c r="H40" s="9">
        <f>ROUND(+'Acute Care'!F135,0)</f>
        <v>3453</v>
      </c>
      <c r="I40" s="13">
        <f t="shared" si="1"/>
        <v>14.24</v>
      </c>
      <c r="J40" s="13"/>
      <c r="K40" s="21">
        <f t="shared" si="2"/>
        <v>1.5247999999999999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Care'!O36,0)</f>
        <v>7056</v>
      </c>
      <c r="E41" s="9">
        <f>ROUND(+'Acute Care'!F36,0)</f>
        <v>1525</v>
      </c>
      <c r="F41" s="13">
        <f t="shared" si="0"/>
        <v>4.63</v>
      </c>
      <c r="G41" s="9">
        <f>ROUND(+'Acute Care'!O136,0)</f>
        <v>8067</v>
      </c>
      <c r="H41" s="9">
        <f>ROUND(+'Acute Care'!F136,0)</f>
        <v>855</v>
      </c>
      <c r="I41" s="13">
        <f t="shared" si="1"/>
        <v>9.44</v>
      </c>
      <c r="J41" s="13"/>
      <c r="K41" s="21">
        <f t="shared" si="2"/>
        <v>1.0388999999999999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Care'!O37,0)</f>
        <v>43027</v>
      </c>
      <c r="E42" s="9">
        <f>ROUND(+'Acute Care'!F37,0)</f>
        <v>13268</v>
      </c>
      <c r="F42" s="13">
        <f t="shared" si="0"/>
        <v>3.24</v>
      </c>
      <c r="G42" s="9">
        <f>ROUND(+'Acute Care'!O137,0)</f>
        <v>14336</v>
      </c>
      <c r="H42" s="9">
        <f>ROUND(+'Acute Care'!F137,0)</f>
        <v>8221</v>
      </c>
      <c r="I42" s="13">
        <f t="shared" si="1"/>
        <v>1.74</v>
      </c>
      <c r="J42" s="13"/>
      <c r="K42" s="21">
        <f t="shared" si="2"/>
        <v>-0.46300000000000002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Care'!O38,0)</f>
        <v>17709</v>
      </c>
      <c r="E43" s="9">
        <f>ROUND(+'Acute Care'!F38,0)</f>
        <v>4380</v>
      </c>
      <c r="F43" s="13">
        <f t="shared" si="0"/>
        <v>4.04</v>
      </c>
      <c r="G43" s="9">
        <f>ROUND(+'Acute Care'!O138,0)</f>
        <v>0</v>
      </c>
      <c r="H43" s="9">
        <f>ROUND(+'Acute Care'!F138,0)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Care'!O39,0)</f>
        <v>10733</v>
      </c>
      <c r="E44" s="9">
        <f>ROUND(+'Acute Care'!F39,0)</f>
        <v>6036</v>
      </c>
      <c r="F44" s="13">
        <f t="shared" si="0"/>
        <v>1.78</v>
      </c>
      <c r="G44" s="9">
        <f>ROUND(+'Acute Care'!O139,0)</f>
        <v>7738</v>
      </c>
      <c r="H44" s="9">
        <f>ROUND(+'Acute Care'!F139,0)</f>
        <v>4335</v>
      </c>
      <c r="I44" s="13">
        <f t="shared" si="1"/>
        <v>1.79</v>
      </c>
      <c r="J44" s="13"/>
      <c r="K44" s="21">
        <f t="shared" si="2"/>
        <v>5.5999999999999999E-3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Care'!O40,0)</f>
        <v>23132</v>
      </c>
      <c r="E45" s="9">
        <f>ROUND(+'Acute Care'!F40,0)</f>
        <v>1301</v>
      </c>
      <c r="F45" s="13">
        <f t="shared" si="0"/>
        <v>17.78</v>
      </c>
      <c r="G45" s="9">
        <f>ROUND(+'Acute Care'!O140,0)</f>
        <v>15475</v>
      </c>
      <c r="H45" s="9">
        <f>ROUND(+'Acute Care'!F140,0)</f>
        <v>1238</v>
      </c>
      <c r="I45" s="13">
        <f t="shared" si="1"/>
        <v>12.5</v>
      </c>
      <c r="J45" s="13"/>
      <c r="K45" s="21">
        <f t="shared" si="2"/>
        <v>-0.29699999999999999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Care'!O41,0)</f>
        <v>29218</v>
      </c>
      <c r="E46" s="9">
        <f>ROUND(+'Acute Care'!F41,0)</f>
        <v>5089</v>
      </c>
      <c r="F46" s="13">
        <f t="shared" si="0"/>
        <v>5.74</v>
      </c>
      <c r="G46" s="9">
        <f>ROUND(+'Acute Care'!O141,0)</f>
        <v>16980</v>
      </c>
      <c r="H46" s="9">
        <f>ROUND(+'Acute Care'!F141,0)</f>
        <v>2677</v>
      </c>
      <c r="I46" s="13">
        <f t="shared" si="1"/>
        <v>6.34</v>
      </c>
      <c r="J46" s="13"/>
      <c r="K46" s="21">
        <f t="shared" si="2"/>
        <v>0.1045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Care'!O42,0)</f>
        <v>5349</v>
      </c>
      <c r="E47" s="9">
        <f>ROUND(+'Acute Care'!F42,0)</f>
        <v>379</v>
      </c>
      <c r="F47" s="13">
        <f t="shared" si="0"/>
        <v>14.11</v>
      </c>
      <c r="G47" s="9">
        <f>ROUND(+'Acute Care'!O142,0)</f>
        <v>7771</v>
      </c>
      <c r="H47" s="9">
        <f>ROUND(+'Acute Care'!F142,0)</f>
        <v>82</v>
      </c>
      <c r="I47" s="13">
        <f t="shared" si="1"/>
        <v>94.77</v>
      </c>
      <c r="J47" s="13"/>
      <c r="K47" s="21">
        <f t="shared" si="2"/>
        <v>5.7164999999999999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Care'!O43,0)</f>
        <v>28647</v>
      </c>
      <c r="E48" s="9">
        <f>ROUND(+'Acute Care'!F43,0)</f>
        <v>2542</v>
      </c>
      <c r="F48" s="13">
        <f t="shared" si="0"/>
        <v>11.27</v>
      </c>
      <c r="G48" s="9">
        <f>ROUND(+'Acute Care'!O143,0)</f>
        <v>0</v>
      </c>
      <c r="H48" s="9">
        <f>ROUND(+'Acute Care'!F143,0)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Care'!O44,0)</f>
        <v>7593</v>
      </c>
      <c r="E49" s="9">
        <f>ROUND(+'Acute Care'!F44,0)</f>
        <v>17411</v>
      </c>
      <c r="F49" s="13">
        <f t="shared" si="0"/>
        <v>0.44</v>
      </c>
      <c r="G49" s="9">
        <f>ROUND(+'Acute Care'!O144,0)</f>
        <v>90</v>
      </c>
      <c r="H49" s="9">
        <f>ROUND(+'Acute Care'!F144,0)</f>
        <v>6708</v>
      </c>
      <c r="I49" s="13">
        <f t="shared" si="1"/>
        <v>0.01</v>
      </c>
      <c r="J49" s="13"/>
      <c r="K49" s="21">
        <f t="shared" si="2"/>
        <v>-0.97729999999999995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Care'!O45,0)</f>
        <v>22428</v>
      </c>
      <c r="E50" s="9">
        <f>ROUND(+'Acute Care'!F45,0)</f>
        <v>70029</v>
      </c>
      <c r="F50" s="13">
        <f t="shared" si="0"/>
        <v>0.32</v>
      </c>
      <c r="G50" s="9">
        <f>ROUND(+'Acute Care'!O145,0)</f>
        <v>22913</v>
      </c>
      <c r="H50" s="9">
        <f>ROUND(+'Acute Care'!F145,0)</f>
        <v>84208</v>
      </c>
      <c r="I50" s="13">
        <f t="shared" si="1"/>
        <v>0.27</v>
      </c>
      <c r="J50" s="13"/>
      <c r="K50" s="21">
        <f t="shared" si="2"/>
        <v>-0.15629999999999999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Care'!O46,0)</f>
        <v>17756</v>
      </c>
      <c r="E51" s="9">
        <f>ROUND(+'Acute Care'!F46,0)</f>
        <v>6530</v>
      </c>
      <c r="F51" s="13">
        <f t="shared" si="0"/>
        <v>2.72</v>
      </c>
      <c r="G51" s="9">
        <f>ROUND(+'Acute Care'!O146,0)</f>
        <v>0</v>
      </c>
      <c r="H51" s="9">
        <f>ROUND(+'Acute Care'!F146,0)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Care'!O47,0)</f>
        <v>16049</v>
      </c>
      <c r="E52" s="9">
        <f>ROUND(+'Acute Care'!F47,0)</f>
        <v>24213</v>
      </c>
      <c r="F52" s="13">
        <f t="shared" si="0"/>
        <v>0.66</v>
      </c>
      <c r="G52" s="9">
        <f>ROUND(+'Acute Care'!O147,0)</f>
        <v>18709</v>
      </c>
      <c r="H52" s="9">
        <f>ROUND(+'Acute Care'!F147,0)</f>
        <v>23468</v>
      </c>
      <c r="I52" s="13">
        <f t="shared" si="1"/>
        <v>0.8</v>
      </c>
      <c r="J52" s="13"/>
      <c r="K52" s="21">
        <f t="shared" si="2"/>
        <v>0.21210000000000001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Care'!O48,0)</f>
        <v>52170</v>
      </c>
      <c r="E53" s="9">
        <f>ROUND(+'Acute Care'!F48,0)</f>
        <v>52038</v>
      </c>
      <c r="F53" s="13">
        <f t="shared" si="0"/>
        <v>1</v>
      </c>
      <c r="G53" s="9">
        <f>ROUND(+'Acute Care'!O148,0)</f>
        <v>62250</v>
      </c>
      <c r="H53" s="9">
        <f>ROUND(+'Acute Care'!F148,0)</f>
        <v>48942</v>
      </c>
      <c r="I53" s="13">
        <f t="shared" si="1"/>
        <v>1.27</v>
      </c>
      <c r="J53" s="13"/>
      <c r="K53" s="21">
        <f t="shared" si="2"/>
        <v>0.27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Care'!O49,0)</f>
        <v>48140</v>
      </c>
      <c r="E54" s="9">
        <f>ROUND(+'Acute Care'!F49,0)</f>
        <v>26943</v>
      </c>
      <c r="F54" s="13">
        <f t="shared" si="0"/>
        <v>1.79</v>
      </c>
      <c r="G54" s="9">
        <f>ROUND(+'Acute Care'!O149,0)</f>
        <v>77971</v>
      </c>
      <c r="H54" s="9">
        <f>ROUND(+'Acute Care'!F149,0)</f>
        <v>26175</v>
      </c>
      <c r="I54" s="13">
        <f t="shared" si="1"/>
        <v>2.98</v>
      </c>
      <c r="J54" s="13"/>
      <c r="K54" s="21">
        <f t="shared" si="2"/>
        <v>0.66479999999999995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Care'!O50,0)</f>
        <v>7043</v>
      </c>
      <c r="E55" s="9">
        <f>ROUND(+'Acute Care'!F50,0)</f>
        <v>7704</v>
      </c>
      <c r="F55" s="13">
        <f t="shared" si="0"/>
        <v>0.91</v>
      </c>
      <c r="G55" s="9">
        <f>ROUND(+'Acute Care'!O150,0)</f>
        <v>8222</v>
      </c>
      <c r="H55" s="9">
        <f>ROUND(+'Acute Care'!F150,0)</f>
        <v>8752</v>
      </c>
      <c r="I55" s="13">
        <f t="shared" si="1"/>
        <v>0.94</v>
      </c>
      <c r="J55" s="13"/>
      <c r="K55" s="21">
        <f t="shared" si="2"/>
        <v>3.3000000000000002E-2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Care'!O51,0)</f>
        <v>15075</v>
      </c>
      <c r="E56" s="9">
        <f>ROUND(+'Acute Care'!F51,0)</f>
        <v>1395</v>
      </c>
      <c r="F56" s="13">
        <f t="shared" si="0"/>
        <v>10.81</v>
      </c>
      <c r="G56" s="9">
        <f>ROUND(+'Acute Care'!O151,0)</f>
        <v>18457</v>
      </c>
      <c r="H56" s="9">
        <f>ROUND(+'Acute Care'!F151,0)</f>
        <v>1362</v>
      </c>
      <c r="I56" s="13">
        <f t="shared" si="1"/>
        <v>13.55</v>
      </c>
      <c r="J56" s="13"/>
      <c r="K56" s="21">
        <f t="shared" si="2"/>
        <v>0.2535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Care'!O52,0)</f>
        <v>4204</v>
      </c>
      <c r="E57" s="9">
        <f>ROUND(+'Acute Care'!F52,0)</f>
        <v>16970</v>
      </c>
      <c r="F57" s="13">
        <f t="shared" si="0"/>
        <v>0.25</v>
      </c>
      <c r="G57" s="9">
        <f>ROUND(+'Acute Care'!O152,0)</f>
        <v>105936</v>
      </c>
      <c r="H57" s="9">
        <f>ROUND(+'Acute Care'!F152,0)</f>
        <v>7114</v>
      </c>
      <c r="I57" s="13">
        <f t="shared" si="1"/>
        <v>14.89</v>
      </c>
      <c r="J57" s="13"/>
      <c r="K57" s="21">
        <f t="shared" si="2"/>
        <v>58.56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Care'!O53,0)</f>
        <v>22523</v>
      </c>
      <c r="E58" s="9">
        <f>ROUND(+'Acute Care'!F53,0)</f>
        <v>25053</v>
      </c>
      <c r="F58" s="13">
        <f t="shared" si="0"/>
        <v>0.9</v>
      </c>
      <c r="G58" s="9">
        <f>ROUND(+'Acute Care'!O153,0)</f>
        <v>5137</v>
      </c>
      <c r="H58" s="9">
        <f>ROUND(+'Acute Care'!F153,0)</f>
        <v>19905</v>
      </c>
      <c r="I58" s="13">
        <f t="shared" si="1"/>
        <v>0.26</v>
      </c>
      <c r="J58" s="13"/>
      <c r="K58" s="21">
        <f t="shared" si="2"/>
        <v>-0.71109999999999995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Care'!O54,0)</f>
        <v>5401</v>
      </c>
      <c r="E59" s="9">
        <f>ROUND(+'Acute Care'!F54,0)</f>
        <v>3005</v>
      </c>
      <c r="F59" s="13">
        <f t="shared" si="0"/>
        <v>1.8</v>
      </c>
      <c r="G59" s="9">
        <f>ROUND(+'Acute Care'!O154,0)</f>
        <v>4123</v>
      </c>
      <c r="H59" s="9">
        <f>ROUND(+'Acute Care'!F154,0)</f>
        <v>3165</v>
      </c>
      <c r="I59" s="13">
        <f t="shared" si="1"/>
        <v>1.3</v>
      </c>
      <c r="J59" s="13"/>
      <c r="K59" s="21">
        <f t="shared" si="2"/>
        <v>-0.27779999999999999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Care'!O55,0)</f>
        <v>7974</v>
      </c>
      <c r="E60" s="9">
        <f>ROUND(+'Acute Care'!F55,0)</f>
        <v>292</v>
      </c>
      <c r="F60" s="13">
        <f t="shared" si="0"/>
        <v>27.31</v>
      </c>
      <c r="G60" s="9">
        <f>ROUND(+'Acute Care'!O155,0)</f>
        <v>0</v>
      </c>
      <c r="H60" s="9">
        <f>ROUND(+'Acute Care'!F155,0)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Care'!O56,0)</f>
        <v>20957</v>
      </c>
      <c r="E61" s="9">
        <f>ROUND(+'Acute Care'!F56,0)</f>
        <v>55948</v>
      </c>
      <c r="F61" s="13">
        <f t="shared" si="0"/>
        <v>0.37</v>
      </c>
      <c r="G61" s="9">
        <f>ROUND(+'Acute Care'!O156,0)</f>
        <v>17998</v>
      </c>
      <c r="H61" s="9">
        <f>ROUND(+'Acute Care'!F156,0)</f>
        <v>48800</v>
      </c>
      <c r="I61" s="13">
        <f t="shared" si="1"/>
        <v>0.37</v>
      </c>
      <c r="J61" s="13"/>
      <c r="K61" s="21">
        <f t="shared" si="2"/>
        <v>0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Care'!O57,0)</f>
        <v>27555</v>
      </c>
      <c r="E62" s="9">
        <f>ROUND(+'Acute Care'!F57,0)</f>
        <v>38618</v>
      </c>
      <c r="F62" s="13">
        <f t="shared" si="0"/>
        <v>0.71</v>
      </c>
      <c r="G62" s="9">
        <f>ROUND(+'Acute Care'!O157,0)</f>
        <v>15090</v>
      </c>
      <c r="H62" s="9">
        <f>ROUND(+'Acute Care'!F157,0)</f>
        <v>37943</v>
      </c>
      <c r="I62" s="13">
        <f t="shared" si="1"/>
        <v>0.4</v>
      </c>
      <c r="J62" s="13"/>
      <c r="K62" s="21">
        <f t="shared" si="2"/>
        <v>-0.43659999999999999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Care'!O58,0)</f>
        <v>4667</v>
      </c>
      <c r="E63" s="9">
        <f>ROUND(+'Acute Care'!F58,0)</f>
        <v>4055</v>
      </c>
      <c r="F63" s="13">
        <f t="shared" si="0"/>
        <v>1.1499999999999999</v>
      </c>
      <c r="G63" s="9">
        <f>ROUND(+'Acute Care'!O158,0)</f>
        <v>981</v>
      </c>
      <c r="H63" s="9">
        <f>ROUND(+'Acute Care'!F158,0)</f>
        <v>2732</v>
      </c>
      <c r="I63" s="13">
        <f t="shared" si="1"/>
        <v>0.36</v>
      </c>
      <c r="J63" s="13"/>
      <c r="K63" s="21">
        <f t="shared" si="2"/>
        <v>-0.68700000000000006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Care'!O59,0)</f>
        <v>5534</v>
      </c>
      <c r="E64" s="9">
        <f>ROUND(+'Acute Care'!F59,0)</f>
        <v>10471</v>
      </c>
      <c r="F64" s="13">
        <f t="shared" si="0"/>
        <v>0.53</v>
      </c>
      <c r="G64" s="9">
        <f>ROUND(+'Acute Care'!O159,0)</f>
        <v>13086</v>
      </c>
      <c r="H64" s="9">
        <f>ROUND(+'Acute Care'!F159,0)</f>
        <v>17968</v>
      </c>
      <c r="I64" s="13">
        <f t="shared" si="1"/>
        <v>0.73</v>
      </c>
      <c r="J64" s="13"/>
      <c r="K64" s="21">
        <f t="shared" si="2"/>
        <v>0.37740000000000001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Care'!O60,0)</f>
        <v>15979</v>
      </c>
      <c r="E65" s="9">
        <f>ROUND(+'Acute Care'!F60,0)</f>
        <v>914</v>
      </c>
      <c r="F65" s="13">
        <f t="shared" si="0"/>
        <v>17.48</v>
      </c>
      <c r="G65" s="9">
        <f>ROUND(+'Acute Care'!O160,0)</f>
        <v>5740</v>
      </c>
      <c r="H65" s="9">
        <f>ROUND(+'Acute Care'!F160,0)</f>
        <v>1154</v>
      </c>
      <c r="I65" s="13">
        <f t="shared" si="1"/>
        <v>4.97</v>
      </c>
      <c r="J65" s="13"/>
      <c r="K65" s="21">
        <f t="shared" si="2"/>
        <v>-0.7157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Care'!O61,0)</f>
        <v>6661</v>
      </c>
      <c r="E66" s="9">
        <f>ROUND(+'Acute Care'!F61,0)</f>
        <v>4160</v>
      </c>
      <c r="F66" s="13">
        <f t="shared" si="0"/>
        <v>1.6</v>
      </c>
      <c r="G66" s="9">
        <f>ROUND(+'Acute Care'!O161,0)</f>
        <v>10811</v>
      </c>
      <c r="H66" s="9">
        <f>ROUND(+'Acute Care'!F161,0)</f>
        <v>3765</v>
      </c>
      <c r="I66" s="13">
        <f t="shared" si="1"/>
        <v>2.87</v>
      </c>
      <c r="J66" s="13"/>
      <c r="K66" s="21">
        <f t="shared" si="2"/>
        <v>0.79379999999999995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Care'!O62,0)</f>
        <v>30246</v>
      </c>
      <c r="E67" s="9">
        <f>ROUND(+'Acute Care'!F62,0)</f>
        <v>3120</v>
      </c>
      <c r="F67" s="13">
        <f t="shared" si="0"/>
        <v>9.69</v>
      </c>
      <c r="G67" s="9">
        <f>ROUND(+'Acute Care'!O162,0)</f>
        <v>29956</v>
      </c>
      <c r="H67" s="9">
        <f>ROUND(+'Acute Care'!F162,0)</f>
        <v>2008</v>
      </c>
      <c r="I67" s="13">
        <f t="shared" si="1"/>
        <v>14.92</v>
      </c>
      <c r="J67" s="13"/>
      <c r="K67" s="21">
        <f t="shared" si="2"/>
        <v>0.53969999999999996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Care'!O63,0)</f>
        <v>133670</v>
      </c>
      <c r="E68" s="9">
        <f>ROUND(+'Acute Care'!F63,0)</f>
        <v>50626</v>
      </c>
      <c r="F68" s="13">
        <f t="shared" si="0"/>
        <v>2.64</v>
      </c>
      <c r="G68" s="9">
        <f>ROUND(+'Acute Care'!O163,0)</f>
        <v>74117</v>
      </c>
      <c r="H68" s="9">
        <f>ROUND(+'Acute Care'!F163,0)</f>
        <v>56919</v>
      </c>
      <c r="I68" s="13">
        <f t="shared" si="1"/>
        <v>1.3</v>
      </c>
      <c r="J68" s="13"/>
      <c r="K68" s="21">
        <f t="shared" si="2"/>
        <v>-0.50760000000000005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Care'!O64,0)</f>
        <v>6435</v>
      </c>
      <c r="E69" s="9">
        <f>ROUND(+'Acute Care'!F64,0)</f>
        <v>4875</v>
      </c>
      <c r="F69" s="13">
        <f t="shared" si="0"/>
        <v>1.32</v>
      </c>
      <c r="G69" s="9">
        <f>ROUND(+'Acute Care'!O164,0)</f>
        <v>0</v>
      </c>
      <c r="H69" s="9">
        <f>ROUND(+'Acute Care'!F164,0)</f>
        <v>0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Care'!O65,0)</f>
        <v>0</v>
      </c>
      <c r="E70" s="9">
        <f>ROUND(+'Acute Care'!F65,0)</f>
        <v>0</v>
      </c>
      <c r="F70" s="13" t="str">
        <f t="shared" si="0"/>
        <v/>
      </c>
      <c r="G70" s="9">
        <f>ROUND(+'Acute Care'!O165,0)</f>
        <v>0</v>
      </c>
      <c r="H70" s="9">
        <f>ROUND(+'Acute Care'!F165,0)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Care'!O66,0)</f>
        <v>4079</v>
      </c>
      <c r="E71" s="9">
        <f>ROUND(+'Acute Care'!F66,0)</f>
        <v>249</v>
      </c>
      <c r="F71" s="13">
        <f t="shared" si="0"/>
        <v>16.38</v>
      </c>
      <c r="G71" s="9">
        <f>ROUND(+'Acute Care'!O166,0)</f>
        <v>724</v>
      </c>
      <c r="H71" s="9">
        <f>ROUND(+'Acute Care'!F166,0)</f>
        <v>241</v>
      </c>
      <c r="I71" s="13">
        <f t="shared" si="1"/>
        <v>3</v>
      </c>
      <c r="J71" s="13"/>
      <c r="K71" s="21">
        <f t="shared" si="2"/>
        <v>-0.81679999999999997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Care'!O67,0)</f>
        <v>240103</v>
      </c>
      <c r="E72" s="9">
        <f>ROUND(+'Acute Care'!F67,0)</f>
        <v>36778</v>
      </c>
      <c r="F72" s="13">
        <f t="shared" si="0"/>
        <v>6.53</v>
      </c>
      <c r="G72" s="9">
        <f>ROUND(+'Acute Care'!O167,0)</f>
        <v>121888</v>
      </c>
      <c r="H72" s="9">
        <f>ROUND(+'Acute Care'!F167,0)</f>
        <v>41882</v>
      </c>
      <c r="I72" s="13">
        <f t="shared" si="1"/>
        <v>2.91</v>
      </c>
      <c r="J72" s="13"/>
      <c r="K72" s="21">
        <f t="shared" si="2"/>
        <v>-0.5544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Care'!O68,0)</f>
        <v>68906</v>
      </c>
      <c r="E73" s="9">
        <f>ROUND(+'Acute Care'!F68,0)</f>
        <v>21946</v>
      </c>
      <c r="F73" s="13">
        <f t="shared" si="0"/>
        <v>3.14</v>
      </c>
      <c r="G73" s="9">
        <f>ROUND(+'Acute Care'!O168,0)</f>
        <v>99056</v>
      </c>
      <c r="H73" s="9">
        <f>ROUND(+'Acute Care'!F168,0)</f>
        <v>39350</v>
      </c>
      <c r="I73" s="13">
        <f t="shared" si="1"/>
        <v>2.52</v>
      </c>
      <c r="J73" s="13"/>
      <c r="K73" s="21">
        <f t="shared" si="2"/>
        <v>-0.19750000000000001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Care'!O69,0)</f>
        <v>104665</v>
      </c>
      <c r="E74" s="9">
        <f>ROUND(+'Acute Care'!F69,0)</f>
        <v>95339</v>
      </c>
      <c r="F74" s="13">
        <f t="shared" si="0"/>
        <v>1.1000000000000001</v>
      </c>
      <c r="G74" s="9">
        <f>ROUND(+'Acute Care'!O169,0)</f>
        <v>82086</v>
      </c>
      <c r="H74" s="9">
        <f>ROUND(+'Acute Care'!F169,0)</f>
        <v>87194</v>
      </c>
      <c r="I74" s="13">
        <f t="shared" si="1"/>
        <v>0.94</v>
      </c>
      <c r="J74" s="13"/>
      <c r="K74" s="21">
        <f t="shared" si="2"/>
        <v>-0.14549999999999999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Care'!O70,0)</f>
        <v>24840</v>
      </c>
      <c r="E75" s="9">
        <f>ROUND(+'Acute Care'!F70,0)</f>
        <v>26941</v>
      </c>
      <c r="F75" s="13">
        <f t="shared" ref="F75:F107" si="3">IF(D75=0,"",IF(E75=0,"",ROUND(D75/E75,2)))</f>
        <v>0.92</v>
      </c>
      <c r="G75" s="9">
        <f>ROUND(+'Acute Care'!O170,0)</f>
        <v>36212</v>
      </c>
      <c r="H75" s="9">
        <f>ROUND(+'Acute Care'!F170,0)</f>
        <v>23123</v>
      </c>
      <c r="I75" s="13">
        <f t="shared" ref="I75:I107" si="4">IF(G75=0,"",IF(H75=0,"",ROUND(G75/H75,2)))</f>
        <v>1.57</v>
      </c>
      <c r="J75" s="13"/>
      <c r="K75" s="21">
        <f t="shared" ref="K75:K107" si="5">IF(D75=0,"",IF(E75=0,"",IF(G75=0,"",IF(H75=0,"",ROUND(I75/F75-1,4)))))</f>
        <v>0.70650000000000002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Care'!O71,0)</f>
        <v>51125</v>
      </c>
      <c r="E76" s="9">
        <f>ROUND(+'Acute Care'!F71,0)</f>
        <v>918</v>
      </c>
      <c r="F76" s="13">
        <f t="shared" si="3"/>
        <v>55.69</v>
      </c>
      <c r="G76" s="9">
        <f>ROUND(+'Acute Care'!O171,0)</f>
        <v>39255</v>
      </c>
      <c r="H76" s="9">
        <f>ROUND(+'Acute Care'!F171,0)</f>
        <v>925</v>
      </c>
      <c r="I76" s="13">
        <f t="shared" si="4"/>
        <v>42.44</v>
      </c>
      <c r="J76" s="13"/>
      <c r="K76" s="21">
        <f t="shared" si="5"/>
        <v>-0.2379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Care'!O72,0)</f>
        <v>530</v>
      </c>
      <c r="E77" s="9">
        <f>ROUND(+'Acute Care'!F72,0)</f>
        <v>389</v>
      </c>
      <c r="F77" s="13">
        <f t="shared" si="3"/>
        <v>1.36</v>
      </c>
      <c r="G77" s="9">
        <f>ROUND(+'Acute Care'!O172,0)</f>
        <v>0</v>
      </c>
      <c r="H77" s="9">
        <f>ROUND(+'Acute Care'!F172,0)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Care'!O73,0)</f>
        <v>17320</v>
      </c>
      <c r="E78" s="9">
        <f>ROUND(+'Acute Care'!F73,0)</f>
        <v>20732</v>
      </c>
      <c r="F78" s="13">
        <f t="shared" si="3"/>
        <v>0.84</v>
      </c>
      <c r="G78" s="9">
        <f>ROUND(+'Acute Care'!O173,0)</f>
        <v>5041</v>
      </c>
      <c r="H78" s="9">
        <f>ROUND(+'Acute Care'!F173,0)</f>
        <v>22615</v>
      </c>
      <c r="I78" s="13">
        <f t="shared" si="4"/>
        <v>0.22</v>
      </c>
      <c r="J78" s="13"/>
      <c r="K78" s="21">
        <f t="shared" si="5"/>
        <v>-0.73809999999999998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Care'!O74,0)</f>
        <v>2125922</v>
      </c>
      <c r="E79" s="9">
        <f>ROUND(+'Acute Care'!F74,0)</f>
        <v>6366</v>
      </c>
      <c r="F79" s="13">
        <f t="shared" si="3"/>
        <v>333.95</v>
      </c>
      <c r="G79" s="9">
        <f>ROUND(+'Acute Care'!O174,0)</f>
        <v>37855</v>
      </c>
      <c r="H79" s="9">
        <f>ROUND(+'Acute Care'!F174,0)</f>
        <v>57102</v>
      </c>
      <c r="I79" s="13">
        <f t="shared" si="4"/>
        <v>0.66</v>
      </c>
      <c r="J79" s="13"/>
      <c r="K79" s="21">
        <f t="shared" si="5"/>
        <v>-0.998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Care'!O75,0)</f>
        <v>61900</v>
      </c>
      <c r="E80" s="9">
        <f>ROUND(+'Acute Care'!F75,0)</f>
        <v>52964</v>
      </c>
      <c r="F80" s="13">
        <f t="shared" si="3"/>
        <v>1.17</v>
      </c>
      <c r="G80" s="9">
        <f>ROUND(+'Acute Care'!O175,0)</f>
        <v>8854</v>
      </c>
      <c r="H80" s="9">
        <f>ROUND(+'Acute Care'!F175,0)</f>
        <v>3123</v>
      </c>
      <c r="I80" s="13">
        <f t="shared" si="4"/>
        <v>2.84</v>
      </c>
      <c r="J80" s="13"/>
      <c r="K80" s="21">
        <f t="shared" si="5"/>
        <v>1.4274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Care'!O76,0)</f>
        <v>16618</v>
      </c>
      <c r="E81" s="9">
        <f>ROUND(+'Acute Care'!F76,0)</f>
        <v>3668</v>
      </c>
      <c r="F81" s="13">
        <f t="shared" si="3"/>
        <v>4.53</v>
      </c>
      <c r="G81" s="9">
        <f>ROUND(+'Acute Care'!O176,0)</f>
        <v>10404</v>
      </c>
      <c r="H81" s="9">
        <f>ROUND(+'Acute Care'!F176,0)</f>
        <v>849</v>
      </c>
      <c r="I81" s="13">
        <f t="shared" si="4"/>
        <v>12.25</v>
      </c>
      <c r="J81" s="13"/>
      <c r="K81" s="21">
        <f t="shared" si="5"/>
        <v>1.7041999999999999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Care'!O77,0)</f>
        <v>6805</v>
      </c>
      <c r="E82" s="9">
        <f>ROUND(+'Acute Care'!F77,0)</f>
        <v>848</v>
      </c>
      <c r="F82" s="13">
        <f t="shared" si="3"/>
        <v>8.02</v>
      </c>
      <c r="G82" s="9">
        <f>ROUND(+'Acute Care'!O177,0)</f>
        <v>2825</v>
      </c>
      <c r="H82" s="9">
        <f>ROUND(+'Acute Care'!F177,0)</f>
        <v>11258</v>
      </c>
      <c r="I82" s="13">
        <f t="shared" si="4"/>
        <v>0.25</v>
      </c>
      <c r="J82" s="13"/>
      <c r="K82" s="21">
        <f t="shared" si="5"/>
        <v>-0.96879999999999999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Care'!O78,0)</f>
        <v>0</v>
      </c>
      <c r="E83" s="9">
        <f>ROUND(+'Acute Care'!F78,0)</f>
        <v>11820</v>
      </c>
      <c r="F83" s="13" t="str">
        <f t="shared" si="3"/>
        <v/>
      </c>
      <c r="G83" s="9">
        <f>ROUND(+'Acute Care'!O178,0)</f>
        <v>9335</v>
      </c>
      <c r="H83" s="9">
        <f>ROUND(+'Acute Care'!F178,0)</f>
        <v>29332</v>
      </c>
      <c r="I83" s="13">
        <f t="shared" si="4"/>
        <v>0.32</v>
      </c>
      <c r="J83" s="13"/>
      <c r="K83" s="21" t="str">
        <f t="shared" si="5"/>
        <v/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Care'!O79,0)</f>
        <v>11055</v>
      </c>
      <c r="E84" s="9">
        <f>ROUND(+'Acute Care'!F79,0)</f>
        <v>36609</v>
      </c>
      <c r="F84" s="13">
        <f t="shared" si="3"/>
        <v>0.3</v>
      </c>
      <c r="G84" s="9">
        <f>ROUND(+'Acute Care'!O179,0)</f>
        <v>23682</v>
      </c>
      <c r="H84" s="9">
        <f>ROUND(+'Acute Care'!F179,0)</f>
        <v>14247</v>
      </c>
      <c r="I84" s="13">
        <f t="shared" si="4"/>
        <v>1.66</v>
      </c>
      <c r="J84" s="13"/>
      <c r="K84" s="21">
        <f t="shared" si="5"/>
        <v>4.5332999999999997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Care'!O80,0)</f>
        <v>384</v>
      </c>
      <c r="E85" s="9">
        <f>ROUND(+'Acute Care'!F80,0)</f>
        <v>54</v>
      </c>
      <c r="F85" s="13">
        <f t="shared" si="3"/>
        <v>7.11</v>
      </c>
      <c r="G85" s="9">
        <f>ROUND(+'Acute Care'!O180,0)</f>
        <v>1513</v>
      </c>
      <c r="H85" s="9">
        <f>ROUND(+'Acute Care'!F180,0)</f>
        <v>11722</v>
      </c>
      <c r="I85" s="13">
        <f t="shared" si="4"/>
        <v>0.13</v>
      </c>
      <c r="J85" s="13"/>
      <c r="K85" s="21">
        <f t="shared" si="5"/>
        <v>-0.98170000000000002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Care'!O81,0)</f>
        <v>1853</v>
      </c>
      <c r="E86" s="9">
        <f>ROUND(+'Acute Care'!F81,0)</f>
        <v>8699</v>
      </c>
      <c r="F86" s="13">
        <f t="shared" si="3"/>
        <v>0.21</v>
      </c>
      <c r="G86" s="9">
        <f>ROUND(+'Acute Care'!O181,0)</f>
        <v>0</v>
      </c>
      <c r="H86" s="9">
        <f>ROUND(+'Acute Care'!F181,0)</f>
        <v>1064</v>
      </c>
      <c r="I86" s="13" t="str">
        <f t="shared" si="4"/>
        <v/>
      </c>
      <c r="J86" s="13"/>
      <c r="K86" s="21" t="str">
        <f t="shared" si="5"/>
        <v/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Care'!O82,0)</f>
        <v>50991</v>
      </c>
      <c r="E87" s="9">
        <f>ROUND(+'Acute Care'!F82,0)</f>
        <v>15825</v>
      </c>
      <c r="F87" s="13">
        <f t="shared" si="3"/>
        <v>3.22</v>
      </c>
      <c r="G87" s="9">
        <f>ROUND(+'Acute Care'!O182,0)</f>
        <v>37055</v>
      </c>
      <c r="H87" s="9">
        <f>ROUND(+'Acute Care'!F182,0)</f>
        <v>13845</v>
      </c>
      <c r="I87" s="13">
        <f t="shared" si="4"/>
        <v>2.68</v>
      </c>
      <c r="J87" s="13"/>
      <c r="K87" s="21">
        <f t="shared" si="5"/>
        <v>-0.16769999999999999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Care'!O83,0)</f>
        <v>188</v>
      </c>
      <c r="E88" s="9">
        <f>ROUND(+'Acute Care'!F83,0)</f>
        <v>62</v>
      </c>
      <c r="F88" s="13">
        <f t="shared" si="3"/>
        <v>3.03</v>
      </c>
      <c r="G88" s="9">
        <f>ROUND(+'Acute Care'!O183,0)</f>
        <v>23909</v>
      </c>
      <c r="H88" s="9">
        <f>ROUND(+'Acute Care'!F183,0)</f>
        <v>2831</v>
      </c>
      <c r="I88" s="13">
        <f t="shared" si="4"/>
        <v>8.4499999999999993</v>
      </c>
      <c r="J88" s="13"/>
      <c r="K88" s="21">
        <f t="shared" si="5"/>
        <v>1.7887999999999999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Care'!O84,0)</f>
        <v>11071</v>
      </c>
      <c r="E89" s="9">
        <f>ROUND(+'Acute Care'!F84,0)</f>
        <v>15022</v>
      </c>
      <c r="F89" s="13">
        <f t="shared" si="3"/>
        <v>0.74</v>
      </c>
      <c r="G89" s="9">
        <f>ROUND(+'Acute Care'!O184,0)</f>
        <v>8724</v>
      </c>
      <c r="H89" s="9">
        <f>ROUND(+'Acute Care'!F184,0)</f>
        <v>2278</v>
      </c>
      <c r="I89" s="13">
        <f t="shared" si="4"/>
        <v>3.83</v>
      </c>
      <c r="J89" s="13"/>
      <c r="K89" s="21">
        <f t="shared" si="5"/>
        <v>4.1757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Care'!O85,0)</f>
        <v>31796</v>
      </c>
      <c r="E90" s="9">
        <f>ROUND(+'Acute Care'!F85,0)</f>
        <v>4018</v>
      </c>
      <c r="F90" s="13">
        <f t="shared" si="3"/>
        <v>7.91</v>
      </c>
      <c r="G90" s="9">
        <f>ROUND(+'Acute Care'!O185,0)</f>
        <v>26281</v>
      </c>
      <c r="H90" s="9">
        <f>ROUND(+'Acute Care'!F185,0)</f>
        <v>398</v>
      </c>
      <c r="I90" s="13">
        <f t="shared" si="4"/>
        <v>66.03</v>
      </c>
      <c r="J90" s="13"/>
      <c r="K90" s="21">
        <f t="shared" si="5"/>
        <v>7.3476999999999997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Care'!O86,0)</f>
        <v>26973</v>
      </c>
      <c r="E91" s="9">
        <f>ROUND(+'Acute Care'!F86,0)</f>
        <v>2128</v>
      </c>
      <c r="F91" s="13">
        <f t="shared" si="3"/>
        <v>12.68</v>
      </c>
      <c r="G91" s="9">
        <f>ROUND(+'Acute Care'!O186,0)</f>
        <v>61683</v>
      </c>
      <c r="H91" s="9">
        <f>ROUND(+'Acute Care'!F186,0)</f>
        <v>7003</v>
      </c>
      <c r="I91" s="13">
        <f t="shared" si="4"/>
        <v>8.81</v>
      </c>
      <c r="J91" s="13"/>
      <c r="K91" s="21">
        <f t="shared" si="5"/>
        <v>-0.30520000000000003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Care'!O87,0)</f>
        <v>21089</v>
      </c>
      <c r="E92" s="9">
        <f>ROUND(+'Acute Care'!F87,0)</f>
        <v>602</v>
      </c>
      <c r="F92" s="13">
        <f t="shared" si="3"/>
        <v>35.03</v>
      </c>
      <c r="G92" s="9">
        <f>ROUND(+'Acute Care'!O187,0)</f>
        <v>0</v>
      </c>
      <c r="H92" s="9">
        <f>ROUND(+'Acute Care'!F187,0)</f>
        <v>0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Care'!O88,0)</f>
        <v>10870</v>
      </c>
      <c r="E93" s="9">
        <f>ROUND(+'Acute Care'!F88,0)</f>
        <v>7218</v>
      </c>
      <c r="F93" s="13">
        <f t="shared" si="3"/>
        <v>1.51</v>
      </c>
      <c r="G93" s="9">
        <f>ROUND(+'Acute Care'!O188,0)</f>
        <v>5023</v>
      </c>
      <c r="H93" s="9">
        <f>ROUND(+'Acute Care'!F188,0)</f>
        <v>2458</v>
      </c>
      <c r="I93" s="13">
        <f t="shared" si="4"/>
        <v>2.04</v>
      </c>
      <c r="J93" s="13"/>
      <c r="K93" s="21">
        <f t="shared" si="5"/>
        <v>0.35099999999999998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Care'!O89,0)</f>
        <v>15071</v>
      </c>
      <c r="E94" s="9">
        <f>ROUND(+'Acute Care'!F89,0)</f>
        <v>3458</v>
      </c>
      <c r="F94" s="13">
        <f t="shared" si="3"/>
        <v>4.3600000000000003</v>
      </c>
      <c r="G94" s="9">
        <f>ROUND(+'Acute Care'!O189,0)</f>
        <v>132907</v>
      </c>
      <c r="H94" s="9">
        <f>ROUND(+'Acute Care'!F189,0)</f>
        <v>26024</v>
      </c>
      <c r="I94" s="13">
        <f t="shared" si="4"/>
        <v>5.1100000000000003</v>
      </c>
      <c r="J94" s="13"/>
      <c r="K94" s="21">
        <f t="shared" si="5"/>
        <v>0.17199999999999999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Care'!O90,0)</f>
        <v>4648</v>
      </c>
      <c r="E95" s="9">
        <f>ROUND(+'Acute Care'!F90,0)</f>
        <v>3053</v>
      </c>
      <c r="F95" s="13">
        <f t="shared" si="3"/>
        <v>1.52</v>
      </c>
      <c r="G95" s="9">
        <f>ROUND(+'Acute Care'!O190,0)</f>
        <v>13188</v>
      </c>
      <c r="H95" s="9">
        <f>ROUND(+'Acute Care'!F190,0)</f>
        <v>7716</v>
      </c>
      <c r="I95" s="13">
        <f t="shared" si="4"/>
        <v>1.71</v>
      </c>
      <c r="J95" s="13"/>
      <c r="K95" s="21">
        <f t="shared" si="5"/>
        <v>0.125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Care'!O91,0)</f>
        <v>71680</v>
      </c>
      <c r="E96" s="9">
        <f>ROUND(+'Acute Care'!F91,0)</f>
        <v>22566</v>
      </c>
      <c r="F96" s="13">
        <f t="shared" si="3"/>
        <v>3.18</v>
      </c>
      <c r="G96" s="9">
        <f>ROUND(+'Acute Care'!O191,0)</f>
        <v>0</v>
      </c>
      <c r="H96" s="9">
        <f>ROUND(+'Acute Care'!F191,0)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Care'!O92,0)</f>
        <v>29286</v>
      </c>
      <c r="E97" s="9">
        <f>ROUND(+'Acute Care'!F92,0)</f>
        <v>9502</v>
      </c>
      <c r="F97" s="13">
        <f t="shared" si="3"/>
        <v>3.08</v>
      </c>
      <c r="G97" s="9">
        <f>ROUND(+'Acute Care'!O192,0)</f>
        <v>51436</v>
      </c>
      <c r="H97" s="9">
        <f>ROUND(+'Acute Care'!F192,0)</f>
        <v>1244</v>
      </c>
      <c r="I97" s="13">
        <f t="shared" si="4"/>
        <v>41.35</v>
      </c>
      <c r="J97" s="13"/>
      <c r="K97" s="21">
        <f t="shared" si="5"/>
        <v>12.4253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Care'!O93,0)</f>
        <v>0</v>
      </c>
      <c r="E98" s="9">
        <f>ROUND(+'Acute Care'!F93,0)</f>
        <v>0</v>
      </c>
      <c r="F98" s="13" t="str">
        <f t="shared" si="3"/>
        <v/>
      </c>
      <c r="G98" s="9">
        <f>ROUND(+'Acute Care'!O193,0)</f>
        <v>1158</v>
      </c>
      <c r="H98" s="9">
        <f>ROUND(+'Acute Care'!F193,0)</f>
        <v>1936</v>
      </c>
      <c r="I98" s="13">
        <f t="shared" si="4"/>
        <v>0.6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Care'!O94,0)</f>
        <v>192649</v>
      </c>
      <c r="E99" s="9">
        <f>ROUND(+'Acute Care'!F94,0)</f>
        <v>1445</v>
      </c>
      <c r="F99" s="13">
        <f t="shared" si="3"/>
        <v>133.32</v>
      </c>
      <c r="G99" s="9">
        <f>ROUND(+'Acute Care'!O194,0)</f>
        <v>55582</v>
      </c>
      <c r="H99" s="9">
        <f>ROUND(+'Acute Care'!F194,0)</f>
        <v>18011</v>
      </c>
      <c r="I99" s="13">
        <f t="shared" si="4"/>
        <v>3.09</v>
      </c>
      <c r="J99" s="13"/>
      <c r="K99" s="21">
        <f t="shared" si="5"/>
        <v>-0.9768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Care'!O95,0)</f>
        <v>2988</v>
      </c>
      <c r="E100" s="9">
        <f>ROUND(+'Acute Care'!F95,0)</f>
        <v>4227</v>
      </c>
      <c r="F100" s="13">
        <f t="shared" si="3"/>
        <v>0.71</v>
      </c>
      <c r="G100" s="9">
        <f>ROUND(+'Acute Care'!O195,0)</f>
        <v>568322</v>
      </c>
      <c r="H100" s="9">
        <f>ROUND(+'Acute Care'!F195,0)</f>
        <v>14858</v>
      </c>
      <c r="I100" s="13">
        <f t="shared" si="4"/>
        <v>38.25</v>
      </c>
      <c r="J100" s="13"/>
      <c r="K100" s="21">
        <f t="shared" si="5"/>
        <v>52.873199999999997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Care'!O96,0)</f>
        <v>13775</v>
      </c>
      <c r="E101" s="9">
        <f>ROUND(+'Acute Care'!F96,0)</f>
        <v>22436</v>
      </c>
      <c r="F101" s="13">
        <f t="shared" si="3"/>
        <v>0.61</v>
      </c>
      <c r="G101" s="9">
        <f>ROUND(+'Acute Care'!O196,0)</f>
        <v>29533</v>
      </c>
      <c r="H101" s="9">
        <f>ROUND(+'Acute Care'!F196,0)</f>
        <v>16758</v>
      </c>
      <c r="I101" s="13">
        <f t="shared" si="4"/>
        <v>1.76</v>
      </c>
      <c r="J101" s="13"/>
      <c r="K101" s="21">
        <f t="shared" si="5"/>
        <v>1.8852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Care'!O97,0)</f>
        <v>344787</v>
      </c>
      <c r="E102" s="9">
        <f>ROUND(+'Acute Care'!F97,0)</f>
        <v>16038</v>
      </c>
      <c r="F102" s="13">
        <f t="shared" si="3"/>
        <v>21.5</v>
      </c>
      <c r="G102" s="9">
        <f>ROUND(+'Acute Care'!O197,0)</f>
        <v>111391</v>
      </c>
      <c r="H102" s="9">
        <f>ROUND(+'Acute Care'!F197,0)</f>
        <v>6701</v>
      </c>
      <c r="I102" s="13">
        <f t="shared" si="4"/>
        <v>16.62</v>
      </c>
      <c r="J102" s="13"/>
      <c r="K102" s="21">
        <f t="shared" si="5"/>
        <v>-0.22700000000000001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Care'!O98,0)</f>
        <v>0</v>
      </c>
      <c r="E103" s="9">
        <f>ROUND(+'Acute Care'!F98,0)</f>
        <v>0</v>
      </c>
      <c r="F103" s="13" t="str">
        <f t="shared" si="3"/>
        <v/>
      </c>
      <c r="G103" s="9">
        <f>ROUND(+'Acute Care'!O198,0)</f>
        <v>10459</v>
      </c>
      <c r="H103" s="9">
        <f>ROUND(+'Acute Care'!F198,0)</f>
        <v>109</v>
      </c>
      <c r="I103" s="13">
        <f t="shared" si="4"/>
        <v>95.95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Care'!O99,0)</f>
        <v>0</v>
      </c>
      <c r="E104" s="9">
        <f>ROUND(+'Acute Care'!F99,0)</f>
        <v>0</v>
      </c>
      <c r="F104" s="13" t="str">
        <f t="shared" si="3"/>
        <v/>
      </c>
      <c r="G104" s="9">
        <f>ROUND(+'Acute Care'!O199,0)</f>
        <v>0</v>
      </c>
      <c r="H104" s="9">
        <f>ROUND(+'Acute Care'!F199,0)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Care'!O100,0)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Care'!O200,0)</f>
        <v>0</v>
      </c>
      <c r="H105" s="9">
        <f>ROUND(+'Acute Care'!F200,0)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Care'!O101,0)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Care'!O201,0)</f>
        <v>0</v>
      </c>
      <c r="H106" s="9">
        <f>ROUND(+'Acute Care'!F201,0)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Care'!O102,0)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Care'!O202,0)</f>
        <v>0</v>
      </c>
      <c r="H107" s="9">
        <f>ROUND(+'Acute Care'!F202,0)</f>
        <v>0</v>
      </c>
      <c r="I107" s="13" t="str">
        <f t="shared" si="4"/>
        <v/>
      </c>
      <c r="J107" s="13"/>
      <c r="K107" s="21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TR_PD</vt:lpstr>
      <vt:lpstr>TO_PD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EB_FTE</vt:lpstr>
      <vt:lpstr>PH_PD</vt:lpstr>
      <vt:lpstr>%Occ</vt:lpstr>
      <vt:lpstr>Acute Care</vt:lpstr>
      <vt:lpstr>'%Occ'!Print_Area</vt:lpstr>
      <vt:lpstr>DRL_PD!Print_Area</vt:lpstr>
      <vt:lpstr>EB_FTE!Print_Area</vt:lpstr>
      <vt:lpstr>EB_PD!Print_Area</vt:lpstr>
      <vt:lpstr>ODE_PD!Print_Area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TO_PD!Print_Area</vt:lpstr>
      <vt:lpstr>TR_PD!Print_Area</vt:lpstr>
      <vt:lpstr>'%Occ'!Print_Titles</vt:lpstr>
      <vt:lpstr>DRL_PD!Print_Titles</vt:lpstr>
      <vt:lpstr>EB_FTE!Print_Titles</vt:lpstr>
      <vt:lpstr>EB_PD!Print_Titles</vt:lpstr>
      <vt:lpstr>ODE_PD!Print_Titles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TO_PD!Print_Titles</vt:lpstr>
      <vt:lpstr>TR_PD!Print_Titles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Acute Care Screen</dc:title>
  <dc:subject>2009 comparative screens - acute care</dc:subject>
  <dc:creator>Washington State Dept of Health - HPDS - Hospital and Patient Data Systems</dc:creator>
  <cp:lastModifiedBy>Huyck, Randall  (DOH)</cp:lastModifiedBy>
  <cp:lastPrinted>2000-11-08T20:06:00Z</cp:lastPrinted>
  <dcterms:created xsi:type="dcterms:W3CDTF">2000-09-29T18:45:20Z</dcterms:created>
  <dcterms:modified xsi:type="dcterms:W3CDTF">2016-03-17T16:39:54Z</dcterms:modified>
</cp:coreProperties>
</file>