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4 Screens\"/>
    </mc:Choice>
  </mc:AlternateContent>
  <bookViews>
    <workbookView xWindow="-48" yWindow="-216" windowWidth="11976" windowHeight="6828" tabRatio="834"/>
  </bookViews>
  <sheets>
    <sheet name="TR_PD" sheetId="2" r:id="rId1"/>
    <sheet name="TO_PD" sheetId="4" r:id="rId2"/>
    <sheet name="SW_PD" sheetId="6" r:id="rId3"/>
    <sheet name="EB_PD" sheetId="8" r:id="rId4"/>
    <sheet name="PF_PD" sheetId="10" r:id="rId5"/>
    <sheet name="SE_PD" sheetId="12" r:id="rId6"/>
    <sheet name="PS_PD" sheetId="14" r:id="rId7"/>
    <sheet name="DRL_PD" sheetId="16" r:id="rId8"/>
    <sheet name="ODE_PD" sheetId="18" r:id="rId9"/>
    <sheet name="SW_FTE" sheetId="20" r:id="rId10"/>
    <sheet name="EB_FTE" sheetId="22" r:id="rId11"/>
    <sheet name="PH_PD" sheetId="24" r:id="rId12"/>
    <sheet name="%Occ" sheetId="26" r:id="rId13"/>
    <sheet name="Acute Care" sheetId="27" r:id="rId14"/>
  </sheets>
  <definedNames>
    <definedName name="\a">#REF!</definedName>
    <definedName name="\q">#REF!</definedName>
    <definedName name="BK2.026">#REF!</definedName>
    <definedName name="BK2.027">#REF!</definedName>
    <definedName name="BK2.028">#REF!</definedName>
    <definedName name="BK2.029">#REF!</definedName>
    <definedName name="BK2.030">#REF!</definedName>
    <definedName name="BK2.031">#REF!</definedName>
    <definedName name="BK2.032">#REF!</definedName>
    <definedName name="BK2.033">#REF!</definedName>
    <definedName name="BK2.034">#REF!</definedName>
    <definedName name="BK2.035">#REF!</definedName>
    <definedName name="BK2.036">#REF!</definedName>
    <definedName name="BK2.037">#REF!</definedName>
    <definedName name="BK2.038">#REF!</definedName>
    <definedName name="BK2.039">#REF!</definedName>
    <definedName name="BK2.040">#REF!</definedName>
    <definedName name="BK2.041">#REF!</definedName>
    <definedName name="BK2.042">#REF!</definedName>
    <definedName name="BK2.043">#REF!</definedName>
    <definedName name="BK2.044">#REF!</definedName>
    <definedName name="BK2.045">#REF!</definedName>
    <definedName name="BK2.046">#REF!</definedName>
    <definedName name="BK2.047">#REF!</definedName>
    <definedName name="BK2.048">#REF!</definedName>
    <definedName name="BK2.049">#REF!</definedName>
    <definedName name="BK2.050">#REF!</definedName>
    <definedName name="CCHEADING">#REF!</definedName>
    <definedName name="_xlnm.Print_Area" localSheetId="12">'%Occ'!$A$10:$K$93</definedName>
    <definedName name="_xlnm.Print_Area" localSheetId="7">DRL_PD!$A$10:$K$94</definedName>
    <definedName name="_xlnm.Print_Area" localSheetId="10">EB_FTE!$A$10:$K$94</definedName>
    <definedName name="_xlnm.Print_Area" localSheetId="3">EB_PD!$A$10:$K$94</definedName>
    <definedName name="_xlnm.Print_Area" localSheetId="8">ODE_PD!$A$10:$K$94</definedName>
    <definedName name="_xlnm.Print_Area" localSheetId="4">PF_PD!$A$10:$K$94</definedName>
    <definedName name="_xlnm.Print_Area" localSheetId="11">PH_PD!$A$10:$K$94</definedName>
    <definedName name="_xlnm.Print_Area" localSheetId="6">PS_PD!$A$10:$K$94</definedName>
    <definedName name="_xlnm.Print_Area" localSheetId="5">SE_PD!$A$10:$K$94</definedName>
    <definedName name="_xlnm.Print_Area" localSheetId="9">SW_FTE!$A$10:$K$94</definedName>
    <definedName name="_xlnm.Print_Area" localSheetId="2">SW_PD!$A$10:$K$94</definedName>
    <definedName name="_xlnm.Print_Area" localSheetId="1">TO_PD!$A$10:$K$94</definedName>
    <definedName name="_xlnm.Print_Area" localSheetId="0">TR_PD!$A$10:$K$94</definedName>
    <definedName name="_xlnm.Print_Titles" localSheetId="12">'%Occ'!$1:$9</definedName>
    <definedName name="_xlnm.Print_Titles" localSheetId="7">DRL_PD!$1:$9</definedName>
    <definedName name="_xlnm.Print_Titles" localSheetId="10">EB_FTE!$1:$9</definedName>
    <definedName name="_xlnm.Print_Titles" localSheetId="3">EB_PD!$1:$9</definedName>
    <definedName name="_xlnm.Print_Titles" localSheetId="8">ODE_PD!$1:$9</definedName>
    <definedName name="_xlnm.Print_Titles" localSheetId="4">PF_PD!$1:$9</definedName>
    <definedName name="_xlnm.Print_Titles" localSheetId="11">PH_PD!$1:$9</definedName>
    <definedName name="_xlnm.Print_Titles" localSheetId="6">PS_PD!$1:$9</definedName>
    <definedName name="_xlnm.Print_Titles" localSheetId="5">SE_PD!$1:$9</definedName>
    <definedName name="_xlnm.Print_Titles" localSheetId="9">SW_FTE!$1:$9</definedName>
    <definedName name="_xlnm.Print_Titles" localSheetId="2">SW_PD!$1:$9</definedName>
    <definedName name="_xlnm.Print_Titles" localSheetId="1">TO_PD!$1:$9</definedName>
    <definedName name="_xlnm.Print_Titles" localSheetId="0">TR_PD!$1:$9</definedName>
  </definedNames>
  <calcPr calcId="152511"/>
</workbook>
</file>

<file path=xl/calcChain.xml><?xml version="1.0" encoding="utf-8"?>
<calcChain xmlns="http://schemas.openxmlformats.org/spreadsheetml/2006/main">
  <c r="G108" i="26" l="1"/>
  <c r="I108" i="26" s="1"/>
  <c r="E108" i="26"/>
  <c r="D108" i="26"/>
  <c r="K108" i="26" s="1"/>
  <c r="C108" i="26"/>
  <c r="B108" i="26"/>
  <c r="I108" i="24"/>
  <c r="H108" i="24"/>
  <c r="G108" i="24"/>
  <c r="E108" i="24"/>
  <c r="D108" i="24"/>
  <c r="K108" i="24" s="1"/>
  <c r="C108" i="24"/>
  <c r="B108" i="24"/>
  <c r="H108" i="22"/>
  <c r="G108" i="22"/>
  <c r="I108" i="22" s="1"/>
  <c r="E108" i="22"/>
  <c r="D108" i="22"/>
  <c r="K108" i="22" s="1"/>
  <c r="C108" i="22"/>
  <c r="B108" i="22"/>
  <c r="I108" i="20"/>
  <c r="H108" i="20"/>
  <c r="G108" i="20"/>
  <c r="E108" i="20"/>
  <c r="D108" i="20"/>
  <c r="K108" i="20" s="1"/>
  <c r="C108" i="20"/>
  <c r="B108" i="20"/>
  <c r="I108" i="18"/>
  <c r="H108" i="18"/>
  <c r="G108" i="18"/>
  <c r="E108" i="18"/>
  <c r="D108" i="18"/>
  <c r="K108" i="18" s="1"/>
  <c r="C108" i="18"/>
  <c r="B108" i="18"/>
  <c r="H108" i="16"/>
  <c r="G108" i="16"/>
  <c r="I108" i="16" s="1"/>
  <c r="E108" i="16"/>
  <c r="D108" i="16"/>
  <c r="K108" i="16" s="1"/>
  <c r="C108" i="16"/>
  <c r="B108" i="16"/>
  <c r="H108" i="14"/>
  <c r="G108" i="14"/>
  <c r="I108" i="14" s="1"/>
  <c r="E108" i="14"/>
  <c r="D108" i="14"/>
  <c r="K108" i="14" s="1"/>
  <c r="C108" i="14"/>
  <c r="B108" i="14"/>
  <c r="H108" i="12"/>
  <c r="G108" i="12"/>
  <c r="I108" i="12" s="1"/>
  <c r="F108" i="12"/>
  <c r="E108" i="12"/>
  <c r="D108" i="12"/>
  <c r="K108" i="12" s="1"/>
  <c r="C108" i="12"/>
  <c r="B108" i="12"/>
  <c r="H108" i="10"/>
  <c r="G108" i="10"/>
  <c r="I108" i="10" s="1"/>
  <c r="E108" i="10"/>
  <c r="D108" i="10"/>
  <c r="K108" i="10" s="1"/>
  <c r="C108" i="10"/>
  <c r="B108" i="10"/>
  <c r="I108" i="8"/>
  <c r="H108" i="8"/>
  <c r="G108" i="8"/>
  <c r="E108" i="8"/>
  <c r="D108" i="8"/>
  <c r="K108" i="8" s="1"/>
  <c r="C108" i="8"/>
  <c r="B108" i="8"/>
  <c r="I108" i="6"/>
  <c r="H108" i="6"/>
  <c r="G108" i="6"/>
  <c r="E108" i="6"/>
  <c r="D108" i="6"/>
  <c r="K108" i="6" s="1"/>
  <c r="C108" i="6"/>
  <c r="B108" i="6"/>
  <c r="H108" i="4"/>
  <c r="G108" i="4"/>
  <c r="I108" i="4" s="1"/>
  <c r="E108" i="4"/>
  <c r="D108" i="4"/>
  <c r="F108" i="4" s="1"/>
  <c r="C108" i="4"/>
  <c r="B108" i="4"/>
  <c r="H108" i="2"/>
  <c r="G108" i="2"/>
  <c r="I108" i="2" s="1"/>
  <c r="E108" i="2"/>
  <c r="D108" i="2"/>
  <c r="K108" i="2" s="1"/>
  <c r="C108" i="2"/>
  <c r="B108" i="2"/>
  <c r="Y204" i="27"/>
  <c r="H108" i="26" s="1"/>
  <c r="Y203" i="27"/>
  <c r="Y202" i="27"/>
  <c r="Y201" i="27"/>
  <c r="Y200" i="27"/>
  <c r="Y199" i="27"/>
  <c r="Y198" i="27"/>
  <c r="Y197" i="27"/>
  <c r="Y196" i="27"/>
  <c r="Y195" i="27"/>
  <c r="Y194" i="27"/>
  <c r="Y193" i="27"/>
  <c r="Y192" i="27"/>
  <c r="Y191" i="27"/>
  <c r="Y190" i="27"/>
  <c r="Y189" i="27"/>
  <c r="Y188" i="27"/>
  <c r="Y187" i="27"/>
  <c r="Y186" i="27"/>
  <c r="Y185" i="27"/>
  <c r="Y184" i="27"/>
  <c r="Y183" i="27"/>
  <c r="Y182" i="27"/>
  <c r="Y181" i="27"/>
  <c r="Y180" i="27"/>
  <c r="Y179" i="27"/>
  <c r="Y178" i="27"/>
  <c r="Y177" i="27"/>
  <c r="Y176" i="27"/>
  <c r="Y175" i="27"/>
  <c r="Y174" i="27"/>
  <c r="Y173" i="27"/>
  <c r="Y172" i="27"/>
  <c r="Y171" i="27"/>
  <c r="Y170" i="27"/>
  <c r="Y169" i="27"/>
  <c r="Y168" i="27"/>
  <c r="Y167" i="27"/>
  <c r="Y166" i="27"/>
  <c r="Y165" i="27"/>
  <c r="Y164" i="27"/>
  <c r="Y163" i="27"/>
  <c r="Y162" i="27"/>
  <c r="Y161" i="27"/>
  <c r="Y160" i="27"/>
  <c r="Y159" i="27"/>
  <c r="Y158" i="27"/>
  <c r="Y157" i="27"/>
  <c r="Y156" i="27"/>
  <c r="Y155" i="27"/>
  <c r="Y154" i="27"/>
  <c r="Y153" i="27"/>
  <c r="Y152" i="27"/>
  <c r="Y151" i="27"/>
  <c r="Y150" i="27"/>
  <c r="Y149" i="27"/>
  <c r="Y148" i="27"/>
  <c r="Y147" i="27"/>
  <c r="Y146" i="27"/>
  <c r="Y145" i="27"/>
  <c r="Y144" i="27"/>
  <c r="Y143" i="27"/>
  <c r="Y142" i="27"/>
  <c r="Y141" i="27"/>
  <c r="Y140" i="27"/>
  <c r="Y139" i="27"/>
  <c r="Y138" i="27"/>
  <c r="Y137" i="27"/>
  <c r="Y136" i="27"/>
  <c r="Y135" i="27"/>
  <c r="Y134" i="27"/>
  <c r="Y133" i="27"/>
  <c r="Y132" i="27"/>
  <c r="Y131" i="27"/>
  <c r="Y130" i="27"/>
  <c r="Y129" i="27"/>
  <c r="Y128" i="27"/>
  <c r="Y127" i="27"/>
  <c r="Y126" i="27"/>
  <c r="Y125" i="27"/>
  <c r="Y124" i="27"/>
  <c r="Y123" i="27"/>
  <c r="Y122" i="27"/>
  <c r="Y121" i="27"/>
  <c r="Y120" i="27"/>
  <c r="Y119" i="27"/>
  <c r="Y118" i="27"/>
  <c r="Y117" i="27"/>
  <c r="Y116" i="27"/>
  <c r="Y115" i="27"/>
  <c r="Y114" i="27"/>
  <c r="Y113" i="27"/>
  <c r="Y112" i="27"/>
  <c r="Y111" i="27"/>
  <c r="Y110" i="27"/>
  <c r="Y109" i="27"/>
  <c r="Y108" i="27"/>
  <c r="Y107" i="27"/>
  <c r="Y106" i="27"/>
  <c r="Y102" i="27"/>
  <c r="Y101" i="27"/>
  <c r="Y100" i="27"/>
  <c r="Y99" i="27"/>
  <c r="Y98" i="27"/>
  <c r="Y97" i="27"/>
  <c r="Y96" i="27"/>
  <c r="Y95" i="27"/>
  <c r="Y94" i="27"/>
  <c r="Y93" i="27"/>
  <c r="Y92" i="27"/>
  <c r="Y91" i="27"/>
  <c r="Y90" i="27"/>
  <c r="Y89" i="27"/>
  <c r="Y88" i="27"/>
  <c r="Y87" i="27"/>
  <c r="Y86" i="27"/>
  <c r="Y85" i="27"/>
  <c r="Y84" i="27"/>
  <c r="Y83" i="27"/>
  <c r="Y82" i="27"/>
  <c r="Y81" i="27"/>
  <c r="Y80" i="27"/>
  <c r="Y79" i="27"/>
  <c r="Y78" i="27"/>
  <c r="Y77" i="27"/>
  <c r="Y76" i="27"/>
  <c r="Y75" i="27"/>
  <c r="Y74" i="27"/>
  <c r="Y73" i="27"/>
  <c r="Y72" i="27"/>
  <c r="Y71" i="27"/>
  <c r="Y70" i="27"/>
  <c r="Y69" i="27"/>
  <c r="Y68" i="27"/>
  <c r="Y67" i="27"/>
  <c r="Y66" i="27"/>
  <c r="Y65" i="27"/>
  <c r="Y64" i="27"/>
  <c r="Y63" i="27"/>
  <c r="Y62" i="27"/>
  <c r="Y61" i="27"/>
  <c r="Y60" i="27"/>
  <c r="Y59" i="27"/>
  <c r="Y58" i="27"/>
  <c r="Y57" i="27"/>
  <c r="Y56" i="27"/>
  <c r="Y55" i="27"/>
  <c r="Y54" i="27"/>
  <c r="Y53" i="27"/>
  <c r="Y52" i="27"/>
  <c r="Y51" i="27"/>
  <c r="Y50" i="27"/>
  <c r="Y49" i="27"/>
  <c r="Y48" i="27"/>
  <c r="Y47" i="27"/>
  <c r="Y46" i="27"/>
  <c r="Y45" i="27"/>
  <c r="Y44" i="27"/>
  <c r="Y43" i="27"/>
  <c r="Y42" i="27"/>
  <c r="Y41" i="27"/>
  <c r="Y40" i="27"/>
  <c r="Y39" i="27"/>
  <c r="Y38" i="27"/>
  <c r="Y37" i="27"/>
  <c r="Y36" i="27"/>
  <c r="Y35" i="27"/>
  <c r="Y34" i="27"/>
  <c r="Y33" i="27"/>
  <c r="Y32" i="27"/>
  <c r="Y31" i="27"/>
  <c r="Y30" i="27"/>
  <c r="Y29" i="27"/>
  <c r="Y28" i="27"/>
  <c r="Y27" i="27"/>
  <c r="Y26" i="27"/>
  <c r="Y25" i="27"/>
  <c r="Y24" i="27"/>
  <c r="Y23" i="27"/>
  <c r="Y22" i="27"/>
  <c r="Y21" i="27"/>
  <c r="Y20" i="27"/>
  <c r="Y19" i="27"/>
  <c r="Y18" i="27"/>
  <c r="Y17" i="27"/>
  <c r="Y16" i="27"/>
  <c r="Y15" i="27"/>
  <c r="Y14" i="27"/>
  <c r="Y13" i="27"/>
  <c r="Y12" i="27"/>
  <c r="Y11" i="27"/>
  <c r="Y10" i="27"/>
  <c r="Y9" i="27"/>
  <c r="Y8" i="27"/>
  <c r="Y7" i="27"/>
  <c r="Y6" i="27"/>
  <c r="Y5" i="27"/>
  <c r="K108" i="4" l="1"/>
  <c r="F108" i="26"/>
  <c r="F108" i="24"/>
  <c r="F108" i="22"/>
  <c r="F108" i="20"/>
  <c r="F108" i="18"/>
  <c r="F108" i="16"/>
  <c r="F108" i="14"/>
  <c r="F108" i="10"/>
  <c r="F108" i="8"/>
  <c r="F108" i="6"/>
  <c r="F108" i="2"/>
  <c r="H107" i="4"/>
  <c r="G107" i="4"/>
  <c r="I107" i="4" s="1"/>
  <c r="E107" i="4"/>
  <c r="D107" i="4"/>
  <c r="K107" i="4" s="1"/>
  <c r="C107" i="4"/>
  <c r="B107" i="4"/>
  <c r="H106" i="4"/>
  <c r="G106" i="4"/>
  <c r="I106" i="4" s="1"/>
  <c r="E106" i="4"/>
  <c r="D106" i="4"/>
  <c r="C106" i="4"/>
  <c r="B106" i="4"/>
  <c r="H105" i="4"/>
  <c r="G105" i="4"/>
  <c r="I105" i="4" s="1"/>
  <c r="E105" i="4"/>
  <c r="D105" i="4"/>
  <c r="F105" i="4" s="1"/>
  <c r="C105" i="4"/>
  <c r="B105" i="4"/>
  <c r="H104" i="4"/>
  <c r="G104" i="4"/>
  <c r="I104" i="4" s="1"/>
  <c r="E104" i="4"/>
  <c r="D104" i="4"/>
  <c r="K104" i="4" s="1"/>
  <c r="C104" i="4"/>
  <c r="B104" i="4"/>
  <c r="H103" i="4"/>
  <c r="G103" i="4"/>
  <c r="I103" i="4" s="1"/>
  <c r="E103" i="4"/>
  <c r="D103" i="4"/>
  <c r="C103" i="4"/>
  <c r="B103" i="4"/>
  <c r="H102" i="4"/>
  <c r="G102" i="4"/>
  <c r="E102" i="4"/>
  <c r="D102" i="4"/>
  <c r="F102" i="4" s="1"/>
  <c r="C102" i="4"/>
  <c r="B102" i="4"/>
  <c r="H101" i="4"/>
  <c r="G101" i="4"/>
  <c r="I101" i="4" s="1"/>
  <c r="E101" i="4"/>
  <c r="D101" i="4"/>
  <c r="C101" i="4"/>
  <c r="B101" i="4"/>
  <c r="H100" i="4"/>
  <c r="G100" i="4"/>
  <c r="E100" i="4"/>
  <c r="D100" i="4"/>
  <c r="F100" i="4" s="1"/>
  <c r="C100" i="4"/>
  <c r="B100" i="4"/>
  <c r="H99" i="4"/>
  <c r="G99" i="4"/>
  <c r="I99" i="4" s="1"/>
  <c r="E99" i="4"/>
  <c r="D99" i="4"/>
  <c r="C99" i="4"/>
  <c r="B99" i="4"/>
  <c r="H98" i="4"/>
  <c r="G98" i="4"/>
  <c r="E98" i="4"/>
  <c r="D98" i="4"/>
  <c r="F98" i="4" s="1"/>
  <c r="C98" i="4"/>
  <c r="B98" i="4"/>
  <c r="H97" i="4"/>
  <c r="G97" i="4"/>
  <c r="I97" i="4" s="1"/>
  <c r="E97" i="4"/>
  <c r="D97" i="4"/>
  <c r="C97" i="4"/>
  <c r="B97" i="4"/>
  <c r="K96" i="4"/>
  <c r="H96" i="4"/>
  <c r="G96" i="4"/>
  <c r="I96" i="4" s="1"/>
  <c r="E96" i="4"/>
  <c r="D96" i="4"/>
  <c r="F96" i="4" s="1"/>
  <c r="C96" i="4"/>
  <c r="B96" i="4"/>
  <c r="H95" i="4"/>
  <c r="G95" i="4"/>
  <c r="E95" i="4"/>
  <c r="D95" i="4"/>
  <c r="C95" i="4"/>
  <c r="B95" i="4"/>
  <c r="H94" i="4"/>
  <c r="G94" i="4"/>
  <c r="I94" i="4" s="1"/>
  <c r="E94" i="4"/>
  <c r="F94" i="4" s="1"/>
  <c r="K94" i="4" s="1"/>
  <c r="D94" i="4"/>
  <c r="C94" i="4"/>
  <c r="B94" i="4"/>
  <c r="I93" i="4"/>
  <c r="H93" i="4"/>
  <c r="G93" i="4"/>
  <c r="E93" i="4"/>
  <c r="D93" i="4"/>
  <c r="F93" i="4" s="1"/>
  <c r="K93" i="4" s="1"/>
  <c r="C93" i="4"/>
  <c r="B93" i="4"/>
  <c r="H92" i="4"/>
  <c r="G92" i="4"/>
  <c r="I92" i="4" s="1"/>
  <c r="E92" i="4"/>
  <c r="D92" i="4"/>
  <c r="C92" i="4"/>
  <c r="B92" i="4"/>
  <c r="H91" i="4"/>
  <c r="G91" i="4"/>
  <c r="E91" i="4"/>
  <c r="D91" i="4"/>
  <c r="C91" i="4"/>
  <c r="B91" i="4"/>
  <c r="H90" i="4"/>
  <c r="I90" i="4"/>
  <c r="G90" i="4"/>
  <c r="E90" i="4"/>
  <c r="D90" i="4"/>
  <c r="C90" i="4"/>
  <c r="B90" i="4"/>
  <c r="H89" i="4"/>
  <c r="G89" i="4"/>
  <c r="I89" i="4" s="1"/>
  <c r="E89" i="4"/>
  <c r="F89" i="4" s="1"/>
  <c r="K89" i="4" s="1"/>
  <c r="D89" i="4"/>
  <c r="C89" i="4"/>
  <c r="B89" i="4"/>
  <c r="H88" i="4"/>
  <c r="I88" i="4" s="1"/>
  <c r="G88" i="4"/>
  <c r="E88" i="4"/>
  <c r="D88" i="4"/>
  <c r="C88" i="4"/>
  <c r="B88" i="4"/>
  <c r="H87" i="4"/>
  <c r="G87" i="4"/>
  <c r="I87" i="4"/>
  <c r="E87" i="4"/>
  <c r="D87" i="4"/>
  <c r="C87" i="4"/>
  <c r="B87" i="4"/>
  <c r="H86" i="4"/>
  <c r="G86" i="4"/>
  <c r="E86" i="4"/>
  <c r="D86" i="4"/>
  <c r="C86" i="4"/>
  <c r="B86" i="4"/>
  <c r="H85" i="4"/>
  <c r="G85" i="4"/>
  <c r="I85" i="4" s="1"/>
  <c r="E85" i="4"/>
  <c r="D85" i="4"/>
  <c r="C85" i="4"/>
  <c r="B85" i="4"/>
  <c r="H84" i="4"/>
  <c r="G84" i="4"/>
  <c r="E84" i="4"/>
  <c r="D84" i="4"/>
  <c r="C84" i="4"/>
  <c r="B84" i="4"/>
  <c r="H83" i="4"/>
  <c r="G83" i="4"/>
  <c r="I83" i="4" s="1"/>
  <c r="E83" i="4"/>
  <c r="D83" i="4"/>
  <c r="C83" i="4"/>
  <c r="B83" i="4"/>
  <c r="H82" i="4"/>
  <c r="G82" i="4"/>
  <c r="E82" i="4"/>
  <c r="D82" i="4"/>
  <c r="C82" i="4"/>
  <c r="B82" i="4"/>
  <c r="H81" i="4"/>
  <c r="G81" i="4"/>
  <c r="I81" i="4" s="1"/>
  <c r="E81" i="4"/>
  <c r="D81" i="4"/>
  <c r="C81" i="4"/>
  <c r="B81" i="4"/>
  <c r="H80" i="4"/>
  <c r="G80" i="4"/>
  <c r="E80" i="4"/>
  <c r="D80" i="4"/>
  <c r="F80" i="4" s="1"/>
  <c r="C80" i="4"/>
  <c r="B80" i="4"/>
  <c r="H79" i="4"/>
  <c r="G79" i="4"/>
  <c r="I79" i="4" s="1"/>
  <c r="E79" i="4"/>
  <c r="D79" i="4"/>
  <c r="C79" i="4"/>
  <c r="B79" i="4"/>
  <c r="H78" i="4"/>
  <c r="G78" i="4"/>
  <c r="E78" i="4"/>
  <c r="D78" i="4"/>
  <c r="C78" i="4"/>
  <c r="B78" i="4"/>
  <c r="H77" i="4"/>
  <c r="G77" i="4"/>
  <c r="I77" i="4" s="1"/>
  <c r="E77" i="4"/>
  <c r="D77" i="4"/>
  <c r="K77" i="4" s="1"/>
  <c r="C77" i="4"/>
  <c r="B77" i="4"/>
  <c r="H76" i="4"/>
  <c r="G76" i="4"/>
  <c r="E76" i="4"/>
  <c r="D76" i="4"/>
  <c r="C76" i="4"/>
  <c r="B76" i="4"/>
  <c r="H75" i="4"/>
  <c r="G75" i="4"/>
  <c r="E75" i="4"/>
  <c r="D75" i="4"/>
  <c r="C75" i="4"/>
  <c r="B75" i="4"/>
  <c r="H74" i="4"/>
  <c r="G74" i="4"/>
  <c r="E74" i="4"/>
  <c r="D74" i="4"/>
  <c r="C74" i="4"/>
  <c r="B74" i="4"/>
  <c r="H73" i="4"/>
  <c r="G73" i="4"/>
  <c r="I73" i="4" s="1"/>
  <c r="E73" i="4"/>
  <c r="D73" i="4"/>
  <c r="C73" i="4"/>
  <c r="B73" i="4"/>
  <c r="H72" i="4"/>
  <c r="G72" i="4"/>
  <c r="I72" i="4"/>
  <c r="E72" i="4"/>
  <c r="D72" i="4"/>
  <c r="C72" i="4"/>
  <c r="B72" i="4"/>
  <c r="H71" i="4"/>
  <c r="G71" i="4"/>
  <c r="E71" i="4"/>
  <c r="D71" i="4"/>
  <c r="C71" i="4"/>
  <c r="B71" i="4"/>
  <c r="H70" i="4"/>
  <c r="G70" i="4"/>
  <c r="I70" i="4" s="1"/>
  <c r="E70" i="4"/>
  <c r="D70" i="4"/>
  <c r="K70" i="4" s="1"/>
  <c r="C70" i="4"/>
  <c r="B70" i="4"/>
  <c r="H69" i="4"/>
  <c r="G69" i="4"/>
  <c r="I69" i="4" s="1"/>
  <c r="E69" i="4"/>
  <c r="D69" i="4"/>
  <c r="K69" i="4" s="1"/>
  <c r="C69" i="4"/>
  <c r="B69" i="4"/>
  <c r="H68" i="4"/>
  <c r="G68" i="4"/>
  <c r="I68" i="4" s="1"/>
  <c r="E68" i="4"/>
  <c r="D68" i="4"/>
  <c r="C68" i="4"/>
  <c r="B68" i="4"/>
  <c r="H67" i="4"/>
  <c r="G67" i="4"/>
  <c r="E67" i="4"/>
  <c r="D67" i="4"/>
  <c r="C67" i="4"/>
  <c r="B67" i="4"/>
  <c r="H66" i="4"/>
  <c r="G66" i="4"/>
  <c r="I66" i="4" s="1"/>
  <c r="E66" i="4"/>
  <c r="D66" i="4"/>
  <c r="C66" i="4"/>
  <c r="B66" i="4"/>
  <c r="H65" i="4"/>
  <c r="G65" i="4"/>
  <c r="E65" i="4"/>
  <c r="D65" i="4"/>
  <c r="C65" i="4"/>
  <c r="B65" i="4"/>
  <c r="H64" i="4"/>
  <c r="G64" i="4"/>
  <c r="I64" i="4" s="1"/>
  <c r="E64" i="4"/>
  <c r="D64" i="4"/>
  <c r="C64" i="4"/>
  <c r="B64" i="4"/>
  <c r="H63" i="4"/>
  <c r="G63" i="4"/>
  <c r="E63" i="4"/>
  <c r="D63" i="4"/>
  <c r="C63" i="4"/>
  <c r="B63" i="4"/>
  <c r="H62" i="4"/>
  <c r="G62" i="4"/>
  <c r="E62" i="4"/>
  <c r="D62" i="4"/>
  <c r="C62" i="4"/>
  <c r="B62" i="4"/>
  <c r="H61" i="4"/>
  <c r="G61" i="4"/>
  <c r="E61" i="4"/>
  <c r="D61" i="4"/>
  <c r="C61" i="4"/>
  <c r="B61" i="4"/>
  <c r="H60" i="4"/>
  <c r="G60" i="4"/>
  <c r="I60" i="4" s="1"/>
  <c r="E60" i="4"/>
  <c r="D60" i="4"/>
  <c r="K60" i="4" s="1"/>
  <c r="C60" i="4"/>
  <c r="B60" i="4"/>
  <c r="H59" i="4"/>
  <c r="G59" i="4"/>
  <c r="E59" i="4"/>
  <c r="D59" i="4"/>
  <c r="C59" i="4"/>
  <c r="B59" i="4"/>
  <c r="H58" i="4"/>
  <c r="G58" i="4"/>
  <c r="I58" i="4" s="1"/>
  <c r="E58" i="4"/>
  <c r="D58" i="4"/>
  <c r="C58" i="4"/>
  <c r="B58" i="4"/>
  <c r="H57" i="4"/>
  <c r="G57" i="4"/>
  <c r="E57" i="4"/>
  <c r="D57" i="4"/>
  <c r="C57" i="4"/>
  <c r="B57" i="4"/>
  <c r="H56" i="4"/>
  <c r="G56" i="4"/>
  <c r="I56" i="4" s="1"/>
  <c r="E56" i="4"/>
  <c r="D56" i="4"/>
  <c r="C56" i="4"/>
  <c r="B56" i="4"/>
  <c r="H55" i="4"/>
  <c r="G55" i="4"/>
  <c r="E55" i="4"/>
  <c r="D55" i="4"/>
  <c r="C55" i="4"/>
  <c r="B55" i="4"/>
  <c r="H54" i="4"/>
  <c r="G54" i="4"/>
  <c r="I54" i="4" s="1"/>
  <c r="E54" i="4"/>
  <c r="D54" i="4"/>
  <c r="C54" i="4"/>
  <c r="B54" i="4"/>
  <c r="H53" i="4"/>
  <c r="G53" i="4"/>
  <c r="E53" i="4"/>
  <c r="D53" i="4"/>
  <c r="C53" i="4"/>
  <c r="B53" i="4"/>
  <c r="H52" i="4"/>
  <c r="G52" i="4"/>
  <c r="I52" i="4" s="1"/>
  <c r="E52" i="4"/>
  <c r="D52" i="4"/>
  <c r="C52" i="4"/>
  <c r="B52" i="4"/>
  <c r="H51" i="4"/>
  <c r="G51" i="4"/>
  <c r="I51" i="4" s="1"/>
  <c r="E51" i="4"/>
  <c r="D51" i="4"/>
  <c r="K51" i="4" s="1"/>
  <c r="C51" i="4"/>
  <c r="B51" i="4"/>
  <c r="H50" i="4"/>
  <c r="G50" i="4"/>
  <c r="I50" i="4" s="1"/>
  <c r="E50" i="4"/>
  <c r="D50" i="4"/>
  <c r="C50" i="4"/>
  <c r="B50" i="4"/>
  <c r="H49" i="4"/>
  <c r="G49" i="4"/>
  <c r="E49" i="4"/>
  <c r="D49" i="4"/>
  <c r="C49" i="4"/>
  <c r="B49" i="4"/>
  <c r="H48" i="4"/>
  <c r="G48" i="4"/>
  <c r="I48" i="4" s="1"/>
  <c r="E48" i="4"/>
  <c r="D48" i="4"/>
  <c r="K48" i="4" s="1"/>
  <c r="C48" i="4"/>
  <c r="B48" i="4"/>
  <c r="H47" i="4"/>
  <c r="G47" i="4"/>
  <c r="E47" i="4"/>
  <c r="D47" i="4"/>
  <c r="C47" i="4"/>
  <c r="B47" i="4"/>
  <c r="H46" i="4"/>
  <c r="G46" i="4"/>
  <c r="I46" i="4" s="1"/>
  <c r="E46" i="4"/>
  <c r="D46" i="4"/>
  <c r="C46" i="4"/>
  <c r="B46" i="4"/>
  <c r="H45" i="4"/>
  <c r="G45" i="4"/>
  <c r="E45" i="4"/>
  <c r="D45" i="4"/>
  <c r="C45" i="4"/>
  <c r="B45" i="4"/>
  <c r="H44" i="4"/>
  <c r="G44" i="4"/>
  <c r="I44" i="4" s="1"/>
  <c r="E44" i="4"/>
  <c r="D44" i="4"/>
  <c r="C44" i="4"/>
  <c r="B44" i="4"/>
  <c r="H43" i="4"/>
  <c r="G43" i="4"/>
  <c r="I43" i="4" s="1"/>
  <c r="E43" i="4"/>
  <c r="D43" i="4"/>
  <c r="K43" i="4" s="1"/>
  <c r="C43" i="4"/>
  <c r="B43" i="4"/>
  <c r="H42" i="4"/>
  <c r="G42" i="4"/>
  <c r="I42" i="4" s="1"/>
  <c r="E42" i="4"/>
  <c r="D42" i="4"/>
  <c r="C42" i="4"/>
  <c r="B42" i="4"/>
  <c r="H41" i="4"/>
  <c r="G41" i="4"/>
  <c r="E41" i="4"/>
  <c r="D41" i="4"/>
  <c r="C41" i="4"/>
  <c r="B41" i="4"/>
  <c r="H40" i="4"/>
  <c r="G40" i="4"/>
  <c r="I40" i="4" s="1"/>
  <c r="E40" i="4"/>
  <c r="D40" i="4"/>
  <c r="C40" i="4"/>
  <c r="B40" i="4"/>
  <c r="H39" i="4"/>
  <c r="G39" i="4"/>
  <c r="E39" i="4"/>
  <c r="D39" i="4"/>
  <c r="C39" i="4"/>
  <c r="B39" i="4"/>
  <c r="H38" i="4"/>
  <c r="G38" i="4"/>
  <c r="E38" i="4"/>
  <c r="D38" i="4"/>
  <c r="C38" i="4"/>
  <c r="B38" i="4"/>
  <c r="H37" i="4"/>
  <c r="G37" i="4"/>
  <c r="E37" i="4"/>
  <c r="D37" i="4"/>
  <c r="C37" i="4"/>
  <c r="B37" i="4"/>
  <c r="H36" i="4"/>
  <c r="G36" i="4"/>
  <c r="I36" i="4" s="1"/>
  <c r="E36" i="4"/>
  <c r="D36" i="4"/>
  <c r="C36" i="4"/>
  <c r="B36" i="4"/>
  <c r="H35" i="4"/>
  <c r="G35" i="4"/>
  <c r="I35" i="4" s="1"/>
  <c r="E35" i="4"/>
  <c r="D35" i="4"/>
  <c r="C35" i="4"/>
  <c r="B35" i="4"/>
  <c r="H34" i="4"/>
  <c r="G34" i="4"/>
  <c r="E34" i="4"/>
  <c r="D34" i="4"/>
  <c r="C34" i="4"/>
  <c r="B34" i="4"/>
  <c r="H33" i="4"/>
  <c r="G33" i="4"/>
  <c r="E33" i="4"/>
  <c r="D33" i="4"/>
  <c r="C33" i="4"/>
  <c r="B33" i="4"/>
  <c r="H32" i="4"/>
  <c r="G32" i="4"/>
  <c r="E32" i="4"/>
  <c r="D32" i="4"/>
  <c r="C32" i="4"/>
  <c r="B32" i="4"/>
  <c r="H31" i="4"/>
  <c r="G31" i="4"/>
  <c r="E31" i="4"/>
  <c r="D31" i="4"/>
  <c r="C31" i="4"/>
  <c r="B31" i="4"/>
  <c r="H30" i="4"/>
  <c r="G30" i="4"/>
  <c r="I30" i="4" s="1"/>
  <c r="E30" i="4"/>
  <c r="D30" i="4"/>
  <c r="C30" i="4"/>
  <c r="B30" i="4"/>
  <c r="H29" i="4"/>
  <c r="G29" i="4"/>
  <c r="E29" i="4"/>
  <c r="D29" i="4"/>
  <c r="C29" i="4"/>
  <c r="B29" i="4"/>
  <c r="H28" i="4"/>
  <c r="G28" i="4"/>
  <c r="I28" i="4" s="1"/>
  <c r="E28" i="4"/>
  <c r="F28" i="4" s="1"/>
  <c r="D28" i="4"/>
  <c r="C28" i="4"/>
  <c r="B28" i="4"/>
  <c r="H27" i="4"/>
  <c r="G27" i="4"/>
  <c r="E27" i="4"/>
  <c r="D27" i="4"/>
  <c r="C27" i="4"/>
  <c r="B27" i="4"/>
  <c r="H26" i="4"/>
  <c r="G26" i="4"/>
  <c r="E26" i="4"/>
  <c r="D26" i="4"/>
  <c r="C26" i="4"/>
  <c r="B26" i="4"/>
  <c r="H25" i="4"/>
  <c r="G25" i="4"/>
  <c r="E25" i="4"/>
  <c r="D25" i="4"/>
  <c r="C25" i="4"/>
  <c r="B25" i="4"/>
  <c r="H24" i="4"/>
  <c r="G24" i="4"/>
  <c r="E24" i="4"/>
  <c r="D24" i="4"/>
  <c r="C24" i="4"/>
  <c r="B24" i="4"/>
  <c r="H23" i="4"/>
  <c r="G23" i="4"/>
  <c r="E23" i="4"/>
  <c r="D23" i="4"/>
  <c r="C23" i="4"/>
  <c r="B23" i="4"/>
  <c r="H22" i="4"/>
  <c r="G22" i="4"/>
  <c r="E22" i="4"/>
  <c r="D22" i="4"/>
  <c r="C22" i="4"/>
  <c r="B22" i="4"/>
  <c r="H21" i="4"/>
  <c r="G21" i="4"/>
  <c r="E21" i="4"/>
  <c r="D21" i="4"/>
  <c r="C21" i="4"/>
  <c r="B21" i="4"/>
  <c r="H20" i="4"/>
  <c r="G20" i="4"/>
  <c r="E20" i="4"/>
  <c r="D20" i="4"/>
  <c r="C20" i="4"/>
  <c r="B20" i="4"/>
  <c r="H19" i="4"/>
  <c r="G19" i="4"/>
  <c r="E19" i="4"/>
  <c r="D19" i="4"/>
  <c r="C19" i="4"/>
  <c r="B19" i="4"/>
  <c r="H18" i="4"/>
  <c r="G18" i="4"/>
  <c r="E18" i="4"/>
  <c r="D18" i="4"/>
  <c r="C18" i="4"/>
  <c r="B18" i="4"/>
  <c r="H17" i="4"/>
  <c r="G17" i="4"/>
  <c r="E17" i="4"/>
  <c r="D17" i="4"/>
  <c r="C17" i="4"/>
  <c r="B17" i="4"/>
  <c r="H16" i="4"/>
  <c r="G16" i="4"/>
  <c r="E16" i="4"/>
  <c r="D16" i="4"/>
  <c r="C16" i="4"/>
  <c r="B16" i="4"/>
  <c r="H15" i="4"/>
  <c r="G15" i="4"/>
  <c r="I15" i="4" s="1"/>
  <c r="E15" i="4"/>
  <c r="D15" i="4"/>
  <c r="K15" i="4" s="1"/>
  <c r="C15" i="4"/>
  <c r="B15" i="4"/>
  <c r="H14" i="4"/>
  <c r="G14" i="4"/>
  <c r="I14" i="4" s="1"/>
  <c r="E14" i="4"/>
  <c r="D14" i="4"/>
  <c r="C14" i="4"/>
  <c r="B14" i="4"/>
  <c r="H13" i="4"/>
  <c r="G13" i="4"/>
  <c r="E13" i="4"/>
  <c r="D13" i="4"/>
  <c r="C13" i="4"/>
  <c r="B13" i="4"/>
  <c r="H12" i="4"/>
  <c r="G12" i="4"/>
  <c r="I12" i="4" s="1"/>
  <c r="E12" i="4"/>
  <c r="D12" i="4"/>
  <c r="C12" i="4"/>
  <c r="B12" i="4"/>
  <c r="H11" i="4"/>
  <c r="G11" i="4"/>
  <c r="I11" i="4" s="1"/>
  <c r="E11" i="4"/>
  <c r="D11" i="4"/>
  <c r="C11" i="4"/>
  <c r="B11" i="4"/>
  <c r="H107" i="6"/>
  <c r="G107" i="6"/>
  <c r="I107" i="6" s="1"/>
  <c r="E107" i="6"/>
  <c r="D107" i="6"/>
  <c r="K107" i="6" s="1"/>
  <c r="C107" i="6"/>
  <c r="B107" i="6"/>
  <c r="H106" i="6"/>
  <c r="G106" i="6"/>
  <c r="I106" i="6" s="1"/>
  <c r="E106" i="6"/>
  <c r="D106" i="6"/>
  <c r="K106" i="6" s="1"/>
  <c r="C106" i="6"/>
  <c r="B106" i="6"/>
  <c r="H105" i="6"/>
  <c r="G105" i="6"/>
  <c r="I105" i="6" s="1"/>
  <c r="E105" i="6"/>
  <c r="D105" i="6"/>
  <c r="K105" i="6" s="1"/>
  <c r="C105" i="6"/>
  <c r="B105" i="6"/>
  <c r="H104" i="6"/>
  <c r="G104" i="6"/>
  <c r="I104" i="6" s="1"/>
  <c r="E104" i="6"/>
  <c r="D104" i="6"/>
  <c r="K104" i="6" s="1"/>
  <c r="C104" i="6"/>
  <c r="B104" i="6"/>
  <c r="H103" i="6"/>
  <c r="G103" i="6"/>
  <c r="E103" i="6"/>
  <c r="D103" i="6"/>
  <c r="F103" i="6" s="1"/>
  <c r="C103" i="6"/>
  <c r="B103" i="6"/>
  <c r="H102" i="6"/>
  <c r="G102" i="6"/>
  <c r="E102" i="6"/>
  <c r="D102" i="6"/>
  <c r="C102" i="6"/>
  <c r="B102" i="6"/>
  <c r="H101" i="6"/>
  <c r="G101" i="6"/>
  <c r="E101" i="6"/>
  <c r="D101" i="6"/>
  <c r="C101" i="6"/>
  <c r="B101" i="6"/>
  <c r="H100" i="6"/>
  <c r="G100" i="6"/>
  <c r="E100" i="6"/>
  <c r="D100" i="6"/>
  <c r="C100" i="6"/>
  <c r="B100" i="6"/>
  <c r="H99" i="6"/>
  <c r="G99" i="6"/>
  <c r="E99" i="6"/>
  <c r="D99" i="6"/>
  <c r="C99" i="6"/>
  <c r="B99" i="6"/>
  <c r="H98" i="6"/>
  <c r="G98" i="6"/>
  <c r="E98" i="6"/>
  <c r="D98" i="6"/>
  <c r="C98" i="6"/>
  <c r="B98" i="6"/>
  <c r="H97" i="6"/>
  <c r="G97" i="6"/>
  <c r="I97" i="6" s="1"/>
  <c r="E97" i="6"/>
  <c r="D97" i="6"/>
  <c r="C97" i="6"/>
  <c r="B97" i="6"/>
  <c r="H96" i="6"/>
  <c r="G96" i="6"/>
  <c r="I96" i="6" s="1"/>
  <c r="E96" i="6"/>
  <c r="D96" i="6"/>
  <c r="K96" i="6" s="1"/>
  <c r="C96" i="6"/>
  <c r="B96" i="6"/>
  <c r="H95" i="6"/>
  <c r="G95" i="6"/>
  <c r="E95" i="6"/>
  <c r="D95" i="6"/>
  <c r="C95" i="6"/>
  <c r="B95" i="6"/>
  <c r="H94" i="6"/>
  <c r="G94" i="6"/>
  <c r="E94" i="6"/>
  <c r="D94" i="6"/>
  <c r="C94" i="6"/>
  <c r="B94" i="6"/>
  <c r="H93" i="6"/>
  <c r="G93" i="6"/>
  <c r="I93" i="6" s="1"/>
  <c r="E93" i="6"/>
  <c r="D93" i="6"/>
  <c r="C93" i="6"/>
  <c r="B93" i="6"/>
  <c r="H92" i="6"/>
  <c r="G92" i="6"/>
  <c r="I92" i="6" s="1"/>
  <c r="E92" i="6"/>
  <c r="D92" i="6"/>
  <c r="C92" i="6"/>
  <c r="B92" i="6"/>
  <c r="H91" i="6"/>
  <c r="G91" i="6"/>
  <c r="E91" i="6"/>
  <c r="D91" i="6"/>
  <c r="F91" i="6" s="1"/>
  <c r="C91" i="6"/>
  <c r="B91" i="6"/>
  <c r="H90" i="6"/>
  <c r="G90" i="6"/>
  <c r="E90" i="6"/>
  <c r="D90" i="6"/>
  <c r="C90" i="6"/>
  <c r="B90" i="6"/>
  <c r="H89" i="6"/>
  <c r="G89" i="6"/>
  <c r="I89" i="6" s="1"/>
  <c r="E89" i="6"/>
  <c r="D89" i="6"/>
  <c r="C89" i="6"/>
  <c r="B89" i="6"/>
  <c r="H88" i="6"/>
  <c r="G88" i="6"/>
  <c r="E88" i="6"/>
  <c r="D88" i="6"/>
  <c r="C88" i="6"/>
  <c r="B88" i="6"/>
  <c r="H87" i="6"/>
  <c r="G87" i="6"/>
  <c r="E87" i="6"/>
  <c r="D87" i="6"/>
  <c r="C87" i="6"/>
  <c r="B87" i="6"/>
  <c r="H86" i="6"/>
  <c r="G86" i="6"/>
  <c r="E86" i="6"/>
  <c r="D86" i="6"/>
  <c r="C86" i="6"/>
  <c r="B86" i="6"/>
  <c r="H85" i="6"/>
  <c r="G85" i="6"/>
  <c r="I85" i="6" s="1"/>
  <c r="E85" i="6"/>
  <c r="D85" i="6"/>
  <c r="C85" i="6"/>
  <c r="B85" i="6"/>
  <c r="H84" i="6"/>
  <c r="G84" i="6"/>
  <c r="E84" i="6"/>
  <c r="D84" i="6"/>
  <c r="C84" i="6"/>
  <c r="B84" i="6"/>
  <c r="H83" i="6"/>
  <c r="G83" i="6"/>
  <c r="E83" i="6"/>
  <c r="D83" i="6"/>
  <c r="F83" i="6" s="1"/>
  <c r="C83" i="6"/>
  <c r="B83" i="6"/>
  <c r="H82" i="6"/>
  <c r="G82" i="6"/>
  <c r="E82" i="6"/>
  <c r="D82" i="6"/>
  <c r="C82" i="6"/>
  <c r="B82" i="6"/>
  <c r="H81" i="6"/>
  <c r="G81" i="6"/>
  <c r="I81" i="6" s="1"/>
  <c r="E81" i="6"/>
  <c r="D81" i="6"/>
  <c r="C81" i="6"/>
  <c r="B81" i="6"/>
  <c r="H80" i="6"/>
  <c r="G80" i="6"/>
  <c r="E80" i="6"/>
  <c r="D80" i="6"/>
  <c r="C80" i="6"/>
  <c r="B80" i="6"/>
  <c r="H79" i="6"/>
  <c r="G79" i="6"/>
  <c r="E79" i="6"/>
  <c r="D79" i="6"/>
  <c r="C79" i="6"/>
  <c r="B79" i="6"/>
  <c r="H78" i="6"/>
  <c r="G78" i="6"/>
  <c r="E78" i="6"/>
  <c r="D78" i="6"/>
  <c r="C78" i="6"/>
  <c r="B78" i="6"/>
  <c r="H77" i="6"/>
  <c r="G77" i="6"/>
  <c r="I77" i="6" s="1"/>
  <c r="E77" i="6"/>
  <c r="D77" i="6"/>
  <c r="K77" i="6" s="1"/>
  <c r="C77" i="6"/>
  <c r="B77" i="6"/>
  <c r="H76" i="6"/>
  <c r="G76" i="6"/>
  <c r="E76" i="6"/>
  <c r="D76" i="6"/>
  <c r="F76" i="6" s="1"/>
  <c r="C76" i="6"/>
  <c r="B76" i="6"/>
  <c r="H75" i="6"/>
  <c r="G75" i="6"/>
  <c r="E75" i="6"/>
  <c r="D75" i="6"/>
  <c r="C75" i="6"/>
  <c r="B75" i="6"/>
  <c r="H74" i="6"/>
  <c r="G74" i="6"/>
  <c r="E74" i="6"/>
  <c r="D74" i="6"/>
  <c r="C74" i="6"/>
  <c r="B74" i="6"/>
  <c r="H73" i="6"/>
  <c r="G73" i="6"/>
  <c r="E73" i="6"/>
  <c r="D73" i="6"/>
  <c r="C73" i="6"/>
  <c r="B73" i="6"/>
  <c r="H72" i="6"/>
  <c r="G72" i="6"/>
  <c r="E72" i="6"/>
  <c r="D72" i="6"/>
  <c r="C72" i="6"/>
  <c r="B72" i="6"/>
  <c r="H71" i="6"/>
  <c r="G71" i="6"/>
  <c r="E71" i="6"/>
  <c r="D71" i="6"/>
  <c r="F71" i="6" s="1"/>
  <c r="C71" i="6"/>
  <c r="B71" i="6"/>
  <c r="H70" i="6"/>
  <c r="G70" i="6"/>
  <c r="I70" i="6" s="1"/>
  <c r="E70" i="6"/>
  <c r="D70" i="6"/>
  <c r="K70" i="6" s="1"/>
  <c r="C70" i="6"/>
  <c r="B70" i="6"/>
  <c r="H69" i="6"/>
  <c r="G69" i="6"/>
  <c r="I69" i="6" s="1"/>
  <c r="E69" i="6"/>
  <c r="D69" i="6"/>
  <c r="C69" i="6"/>
  <c r="B69" i="6"/>
  <c r="H68" i="6"/>
  <c r="G68" i="6"/>
  <c r="E68" i="6"/>
  <c r="D68" i="6"/>
  <c r="C68" i="6"/>
  <c r="B68" i="6"/>
  <c r="H67" i="6"/>
  <c r="G67" i="6"/>
  <c r="E67" i="6"/>
  <c r="D67" i="6"/>
  <c r="C67" i="6"/>
  <c r="B67" i="6"/>
  <c r="H66" i="6"/>
  <c r="G66" i="6"/>
  <c r="I66" i="6" s="1"/>
  <c r="K66" i="6" s="1"/>
  <c r="E66" i="6"/>
  <c r="D66" i="6"/>
  <c r="C66" i="6"/>
  <c r="B66" i="6"/>
  <c r="H65" i="6"/>
  <c r="G65" i="6"/>
  <c r="E65" i="6"/>
  <c r="D65" i="6"/>
  <c r="C65" i="6"/>
  <c r="B65" i="6"/>
  <c r="H64" i="6"/>
  <c r="G64" i="6"/>
  <c r="E64" i="6"/>
  <c r="D64" i="6"/>
  <c r="F64" i="6" s="1"/>
  <c r="C64" i="6"/>
  <c r="B64" i="6"/>
  <c r="H63" i="6"/>
  <c r="G63" i="6"/>
  <c r="E63" i="6"/>
  <c r="F63" i="6" s="1"/>
  <c r="D63" i="6"/>
  <c r="C63" i="6"/>
  <c r="B63" i="6"/>
  <c r="H62" i="6"/>
  <c r="G62" i="6"/>
  <c r="E62" i="6"/>
  <c r="D62" i="6"/>
  <c r="C62" i="6"/>
  <c r="B62" i="6"/>
  <c r="H61" i="6"/>
  <c r="G61" i="6"/>
  <c r="E61" i="6"/>
  <c r="D61" i="6"/>
  <c r="C61" i="6"/>
  <c r="B61" i="6"/>
  <c r="H60" i="6"/>
  <c r="G60" i="6"/>
  <c r="I60" i="6" s="1"/>
  <c r="E60" i="6"/>
  <c r="D60" i="6"/>
  <c r="K60" i="6" s="1"/>
  <c r="C60" i="6"/>
  <c r="B60" i="6"/>
  <c r="H59" i="6"/>
  <c r="G59" i="6"/>
  <c r="E59" i="6"/>
  <c r="D59" i="6"/>
  <c r="C59" i="6"/>
  <c r="B59" i="6"/>
  <c r="H58" i="6"/>
  <c r="G58" i="6"/>
  <c r="E58" i="6"/>
  <c r="D58" i="6"/>
  <c r="C58" i="6"/>
  <c r="B58" i="6"/>
  <c r="H57" i="6"/>
  <c r="G57" i="6"/>
  <c r="E57" i="6"/>
  <c r="D57" i="6"/>
  <c r="C57" i="6"/>
  <c r="B57" i="6"/>
  <c r="H56" i="6"/>
  <c r="G56" i="6"/>
  <c r="E56" i="6"/>
  <c r="D56" i="6"/>
  <c r="C56" i="6"/>
  <c r="B56" i="6"/>
  <c r="H55" i="6"/>
  <c r="G55" i="6"/>
  <c r="E55" i="6"/>
  <c r="D55" i="6"/>
  <c r="C55" i="6"/>
  <c r="B55" i="6"/>
  <c r="H54" i="6"/>
  <c r="G54" i="6"/>
  <c r="E54" i="6"/>
  <c r="D54" i="6"/>
  <c r="C54" i="6"/>
  <c r="B54" i="6"/>
  <c r="H53" i="6"/>
  <c r="G53" i="6"/>
  <c r="E53" i="6"/>
  <c r="D53" i="6"/>
  <c r="C53" i="6"/>
  <c r="B53" i="6"/>
  <c r="H52" i="6"/>
  <c r="G52" i="6"/>
  <c r="E52" i="6"/>
  <c r="D52" i="6"/>
  <c r="C52" i="6"/>
  <c r="B52" i="6"/>
  <c r="H51" i="6"/>
  <c r="G51" i="6"/>
  <c r="E51" i="6"/>
  <c r="D51" i="6"/>
  <c r="F51" i="6" s="1"/>
  <c r="C51" i="6"/>
  <c r="B51" i="6"/>
  <c r="H50" i="6"/>
  <c r="G50" i="6"/>
  <c r="E50" i="6"/>
  <c r="D50" i="6"/>
  <c r="C50" i="6"/>
  <c r="B50" i="6"/>
  <c r="H49" i="6"/>
  <c r="G49" i="6"/>
  <c r="E49" i="6"/>
  <c r="D49" i="6"/>
  <c r="C49" i="6"/>
  <c r="B49" i="6"/>
  <c r="H48" i="6"/>
  <c r="G48" i="6"/>
  <c r="I48" i="6" s="1"/>
  <c r="E48" i="6"/>
  <c r="D48" i="6"/>
  <c r="C48" i="6"/>
  <c r="B48" i="6"/>
  <c r="H47" i="6"/>
  <c r="G47" i="6"/>
  <c r="E47" i="6"/>
  <c r="D47" i="6"/>
  <c r="C47" i="6"/>
  <c r="B47" i="6"/>
  <c r="H46" i="6"/>
  <c r="G46" i="6"/>
  <c r="E46" i="6"/>
  <c r="D46" i="6"/>
  <c r="C46" i="6"/>
  <c r="B46" i="6"/>
  <c r="H45" i="6"/>
  <c r="G45" i="6"/>
  <c r="E45" i="6"/>
  <c r="D45" i="6"/>
  <c r="C45" i="6"/>
  <c r="B45" i="6"/>
  <c r="H44" i="6"/>
  <c r="G44" i="6"/>
  <c r="E44" i="6"/>
  <c r="D44" i="6"/>
  <c r="C44" i="6"/>
  <c r="B44" i="6"/>
  <c r="H43" i="6"/>
  <c r="G43" i="6"/>
  <c r="E43" i="6"/>
  <c r="D43" i="6"/>
  <c r="K43" i="6" s="1"/>
  <c r="C43" i="6"/>
  <c r="B43" i="6"/>
  <c r="H42" i="6"/>
  <c r="G42" i="6"/>
  <c r="E42" i="6"/>
  <c r="D42" i="6"/>
  <c r="C42" i="6"/>
  <c r="B42" i="6"/>
  <c r="H41" i="6"/>
  <c r="G41" i="6"/>
  <c r="E41" i="6"/>
  <c r="D41" i="6"/>
  <c r="C41" i="6"/>
  <c r="B41" i="6"/>
  <c r="H40" i="6"/>
  <c r="G40" i="6"/>
  <c r="E40" i="6"/>
  <c r="D40" i="6"/>
  <c r="C40" i="6"/>
  <c r="B40" i="6"/>
  <c r="H39" i="6"/>
  <c r="G39" i="6"/>
  <c r="E39" i="6"/>
  <c r="D39" i="6"/>
  <c r="C39" i="6"/>
  <c r="B39" i="6"/>
  <c r="H38" i="6"/>
  <c r="G38" i="6"/>
  <c r="E38" i="6"/>
  <c r="D38" i="6"/>
  <c r="C38" i="6"/>
  <c r="B38" i="6"/>
  <c r="H37" i="6"/>
  <c r="G37" i="6"/>
  <c r="E37" i="6"/>
  <c r="D37" i="6"/>
  <c r="C37" i="6"/>
  <c r="B37" i="6"/>
  <c r="H36" i="6"/>
  <c r="G36" i="6"/>
  <c r="E36" i="6"/>
  <c r="F36" i="6" s="1"/>
  <c r="D36" i="6"/>
  <c r="C36" i="6"/>
  <c r="B36" i="6"/>
  <c r="H35" i="6"/>
  <c r="G35" i="6"/>
  <c r="E35" i="6"/>
  <c r="D35" i="6"/>
  <c r="C35" i="6"/>
  <c r="B35" i="6"/>
  <c r="H34" i="6"/>
  <c r="G34" i="6"/>
  <c r="E34" i="6"/>
  <c r="D34" i="6"/>
  <c r="F34" i="6" s="1"/>
  <c r="C34" i="6"/>
  <c r="B34" i="6"/>
  <c r="H33" i="6"/>
  <c r="G33" i="6"/>
  <c r="E33" i="6"/>
  <c r="D33" i="6"/>
  <c r="C33" i="6"/>
  <c r="B33" i="6"/>
  <c r="H32" i="6"/>
  <c r="G32" i="6"/>
  <c r="E32" i="6"/>
  <c r="D32" i="6"/>
  <c r="C32" i="6"/>
  <c r="B32" i="6"/>
  <c r="H31" i="6"/>
  <c r="G31" i="6"/>
  <c r="E31" i="6"/>
  <c r="D31" i="6"/>
  <c r="C31" i="6"/>
  <c r="B31" i="6"/>
  <c r="H30" i="6"/>
  <c r="G30" i="6"/>
  <c r="I30" i="6" s="1"/>
  <c r="E30" i="6"/>
  <c r="D30" i="6"/>
  <c r="C30" i="6"/>
  <c r="B30" i="6"/>
  <c r="H29" i="6"/>
  <c r="G29" i="6"/>
  <c r="E29" i="6"/>
  <c r="D29" i="6"/>
  <c r="C29" i="6"/>
  <c r="B29" i="6"/>
  <c r="H28" i="6"/>
  <c r="G28" i="6"/>
  <c r="I28" i="6" s="1"/>
  <c r="E28" i="6"/>
  <c r="D28" i="6"/>
  <c r="C28" i="6"/>
  <c r="B28" i="6"/>
  <c r="H27" i="6"/>
  <c r="G27" i="6"/>
  <c r="I27" i="6" s="1"/>
  <c r="E27" i="6"/>
  <c r="D27" i="6"/>
  <c r="F27" i="6" s="1"/>
  <c r="C27" i="6"/>
  <c r="B27" i="6"/>
  <c r="H26" i="6"/>
  <c r="G26" i="6"/>
  <c r="E26" i="6"/>
  <c r="D26" i="6"/>
  <c r="C26" i="6"/>
  <c r="B26" i="6"/>
  <c r="H25" i="6"/>
  <c r="G25" i="6"/>
  <c r="E25" i="6"/>
  <c r="D25" i="6"/>
  <c r="C25" i="6"/>
  <c r="B25" i="6"/>
  <c r="H24" i="6"/>
  <c r="G24" i="6"/>
  <c r="E24" i="6"/>
  <c r="D24" i="6"/>
  <c r="C24" i="6"/>
  <c r="B24" i="6"/>
  <c r="H23" i="6"/>
  <c r="G23" i="6"/>
  <c r="I23" i="6" s="1"/>
  <c r="K23" i="6" s="1"/>
  <c r="E23" i="6"/>
  <c r="D23" i="6"/>
  <c r="F23" i="6" s="1"/>
  <c r="C23" i="6"/>
  <c r="B23" i="6"/>
  <c r="H22" i="6"/>
  <c r="G22" i="6"/>
  <c r="E22" i="6"/>
  <c r="D22" i="6"/>
  <c r="F22" i="6" s="1"/>
  <c r="C22" i="6"/>
  <c r="B22" i="6"/>
  <c r="H21" i="6"/>
  <c r="G21" i="6"/>
  <c r="E21" i="6"/>
  <c r="D21" i="6"/>
  <c r="C21" i="6"/>
  <c r="B21" i="6"/>
  <c r="H20" i="6"/>
  <c r="G20" i="6"/>
  <c r="I20" i="6" s="1"/>
  <c r="E20" i="6"/>
  <c r="D20" i="6"/>
  <c r="C20" i="6"/>
  <c r="B20" i="6"/>
  <c r="H19" i="6"/>
  <c r="I19" i="6" s="1"/>
  <c r="G19" i="6"/>
  <c r="E19" i="6"/>
  <c r="D19" i="6"/>
  <c r="C19" i="6"/>
  <c r="B19" i="6"/>
  <c r="H18" i="6"/>
  <c r="G18" i="6"/>
  <c r="E18" i="6"/>
  <c r="F18" i="6" s="1"/>
  <c r="D18" i="6"/>
  <c r="C18" i="6"/>
  <c r="B18" i="6"/>
  <c r="H17" i="6"/>
  <c r="G17" i="6"/>
  <c r="E17" i="6"/>
  <c r="D17" i="6"/>
  <c r="C17" i="6"/>
  <c r="B17" i="6"/>
  <c r="H16" i="6"/>
  <c r="G16" i="6"/>
  <c r="E16" i="6"/>
  <c r="D16" i="6"/>
  <c r="C16" i="6"/>
  <c r="B16" i="6"/>
  <c r="H15" i="6"/>
  <c r="G15" i="6"/>
  <c r="I15" i="6" s="1"/>
  <c r="E15" i="6"/>
  <c r="D15" i="6"/>
  <c r="C15" i="6"/>
  <c r="B15" i="6"/>
  <c r="H14" i="6"/>
  <c r="G14" i="6"/>
  <c r="E14" i="6"/>
  <c r="F14" i="6" s="1"/>
  <c r="D14" i="6"/>
  <c r="C14" i="6"/>
  <c r="B14" i="6"/>
  <c r="H13" i="6"/>
  <c r="G13" i="6"/>
  <c r="E13" i="6"/>
  <c r="D13" i="6"/>
  <c r="C13" i="6"/>
  <c r="B13" i="6"/>
  <c r="H12" i="6"/>
  <c r="G12" i="6"/>
  <c r="E12" i="6"/>
  <c r="D12" i="6"/>
  <c r="C12" i="6"/>
  <c r="B12" i="6"/>
  <c r="H11" i="6"/>
  <c r="I11" i="6" s="1"/>
  <c r="G11" i="6"/>
  <c r="E11" i="6"/>
  <c r="D11" i="6"/>
  <c r="C11" i="6"/>
  <c r="B11" i="6"/>
  <c r="H107" i="8"/>
  <c r="G107" i="8"/>
  <c r="I107" i="8"/>
  <c r="E107" i="8"/>
  <c r="D107" i="8"/>
  <c r="K107" i="8" s="1"/>
  <c r="C107" i="8"/>
  <c r="B107" i="8"/>
  <c r="H106" i="8"/>
  <c r="G106" i="8"/>
  <c r="I106" i="8" s="1"/>
  <c r="E106" i="8"/>
  <c r="D106" i="8"/>
  <c r="C106" i="8"/>
  <c r="B106" i="8"/>
  <c r="H105" i="8"/>
  <c r="G105" i="8"/>
  <c r="I105" i="8" s="1"/>
  <c r="E105" i="8"/>
  <c r="D105" i="8"/>
  <c r="K105" i="8" s="1"/>
  <c r="C105" i="8"/>
  <c r="B105" i="8"/>
  <c r="H104" i="8"/>
  <c r="G104" i="8"/>
  <c r="I104" i="8" s="1"/>
  <c r="E104" i="8"/>
  <c r="D104" i="8"/>
  <c r="K104" i="8" s="1"/>
  <c r="C104" i="8"/>
  <c r="B104" i="8"/>
  <c r="H103" i="8"/>
  <c r="G103" i="8"/>
  <c r="I103" i="8" s="1"/>
  <c r="E103" i="8"/>
  <c r="D103" i="8"/>
  <c r="C103" i="8"/>
  <c r="B103" i="8"/>
  <c r="H102" i="8"/>
  <c r="G102" i="8"/>
  <c r="E102" i="8"/>
  <c r="D102" i="8"/>
  <c r="F102" i="8" s="1"/>
  <c r="C102" i="8"/>
  <c r="B102" i="8"/>
  <c r="H101" i="8"/>
  <c r="G101" i="8"/>
  <c r="E101" i="8"/>
  <c r="D101" i="8"/>
  <c r="C101" i="8"/>
  <c r="B101" i="8"/>
  <c r="H100" i="8"/>
  <c r="G100" i="8"/>
  <c r="E100" i="8"/>
  <c r="D100" i="8"/>
  <c r="C100" i="8"/>
  <c r="B100" i="8"/>
  <c r="H99" i="8"/>
  <c r="G99" i="8"/>
  <c r="I99" i="8" s="1"/>
  <c r="E99" i="8"/>
  <c r="D99" i="8"/>
  <c r="C99" i="8"/>
  <c r="B99" i="8"/>
  <c r="H98" i="8"/>
  <c r="G98" i="8"/>
  <c r="E98" i="8"/>
  <c r="D98" i="8"/>
  <c r="F98" i="8" s="1"/>
  <c r="C98" i="8"/>
  <c r="B98" i="8"/>
  <c r="H97" i="8"/>
  <c r="G97" i="8"/>
  <c r="I97" i="8" s="1"/>
  <c r="E97" i="8"/>
  <c r="D97" i="8"/>
  <c r="C97" i="8"/>
  <c r="B97" i="8"/>
  <c r="H96" i="8"/>
  <c r="G96" i="8"/>
  <c r="I96" i="8" s="1"/>
  <c r="E96" i="8"/>
  <c r="D96" i="8"/>
  <c r="K96" i="8" s="1"/>
  <c r="C96" i="8"/>
  <c r="B96" i="8"/>
  <c r="H95" i="8"/>
  <c r="G95" i="8"/>
  <c r="I95" i="8" s="1"/>
  <c r="E95" i="8"/>
  <c r="D95" i="8"/>
  <c r="C95" i="8"/>
  <c r="B95" i="8"/>
  <c r="H94" i="8"/>
  <c r="G94" i="8"/>
  <c r="E94" i="8"/>
  <c r="D94" i="8"/>
  <c r="F94" i="8" s="1"/>
  <c r="C94" i="8"/>
  <c r="B94" i="8"/>
  <c r="H93" i="8"/>
  <c r="G93" i="8"/>
  <c r="E93" i="8"/>
  <c r="D93" i="8"/>
  <c r="C93" i="8"/>
  <c r="B93" i="8"/>
  <c r="H92" i="8"/>
  <c r="G92" i="8"/>
  <c r="I92" i="8" s="1"/>
  <c r="E92" i="8"/>
  <c r="D92" i="8"/>
  <c r="C92" i="8"/>
  <c r="B92" i="8"/>
  <c r="H91" i="8"/>
  <c r="G91" i="8"/>
  <c r="I91" i="8" s="1"/>
  <c r="E91" i="8"/>
  <c r="D91" i="8"/>
  <c r="C91" i="8"/>
  <c r="B91" i="8"/>
  <c r="H90" i="8"/>
  <c r="I90" i="8" s="1"/>
  <c r="G90" i="8"/>
  <c r="E90" i="8"/>
  <c r="D90" i="8"/>
  <c r="C90" i="8"/>
  <c r="B90" i="8"/>
  <c r="H89" i="8"/>
  <c r="G89" i="8"/>
  <c r="E89" i="8"/>
  <c r="D89" i="8"/>
  <c r="C89" i="8"/>
  <c r="B89" i="8"/>
  <c r="H88" i="8"/>
  <c r="G88" i="8"/>
  <c r="I88" i="8"/>
  <c r="E88" i="8"/>
  <c r="D88" i="8"/>
  <c r="C88" i="8"/>
  <c r="B88" i="8"/>
  <c r="H87" i="8"/>
  <c r="G87" i="8"/>
  <c r="E87" i="8"/>
  <c r="D87" i="8"/>
  <c r="C87" i="8"/>
  <c r="B87" i="8"/>
  <c r="H86" i="8"/>
  <c r="G86" i="8"/>
  <c r="I86" i="8" s="1"/>
  <c r="E86" i="8"/>
  <c r="F86" i="8" s="1"/>
  <c r="K86" i="8" s="1"/>
  <c r="D86" i="8"/>
  <c r="C86" i="8"/>
  <c r="B86" i="8"/>
  <c r="H85" i="8"/>
  <c r="G85" i="8"/>
  <c r="E85" i="8"/>
  <c r="D85" i="8"/>
  <c r="C85" i="8"/>
  <c r="B85" i="8"/>
  <c r="H84" i="8"/>
  <c r="G84" i="8"/>
  <c r="I84" i="8" s="1"/>
  <c r="E84" i="8"/>
  <c r="F84" i="8" s="1"/>
  <c r="D84" i="8"/>
  <c r="C84" i="8"/>
  <c r="B84" i="8"/>
  <c r="H83" i="8"/>
  <c r="G83" i="8"/>
  <c r="E83" i="8"/>
  <c r="D83" i="8"/>
  <c r="C83" i="8"/>
  <c r="B83" i="8"/>
  <c r="H82" i="8"/>
  <c r="G82" i="8"/>
  <c r="I82" i="8" s="1"/>
  <c r="E82" i="8"/>
  <c r="D82" i="8"/>
  <c r="C82" i="8"/>
  <c r="B82" i="8"/>
  <c r="H81" i="8"/>
  <c r="G81" i="8"/>
  <c r="E81" i="8"/>
  <c r="D81" i="8"/>
  <c r="C81" i="8"/>
  <c r="B81" i="8"/>
  <c r="H80" i="8"/>
  <c r="G80" i="8"/>
  <c r="I80" i="8" s="1"/>
  <c r="E80" i="8"/>
  <c r="D80" i="8"/>
  <c r="C80" i="8"/>
  <c r="B80" i="8"/>
  <c r="H79" i="8"/>
  <c r="G79" i="8"/>
  <c r="E79" i="8"/>
  <c r="D79" i="8"/>
  <c r="C79" i="8"/>
  <c r="B79" i="8"/>
  <c r="H78" i="8"/>
  <c r="G78" i="8"/>
  <c r="I78" i="8" s="1"/>
  <c r="E78" i="8"/>
  <c r="D78" i="8"/>
  <c r="C78" i="8"/>
  <c r="B78" i="8"/>
  <c r="I77" i="8"/>
  <c r="H77" i="8"/>
  <c r="G77" i="8"/>
  <c r="E77" i="8"/>
  <c r="K77" i="8"/>
  <c r="D77" i="8"/>
  <c r="C77" i="8"/>
  <c r="B77" i="8"/>
  <c r="H76" i="8"/>
  <c r="G76" i="8"/>
  <c r="E76" i="8"/>
  <c r="D76" i="8"/>
  <c r="C76" i="8"/>
  <c r="B76" i="8"/>
  <c r="H75" i="8"/>
  <c r="G75" i="8"/>
  <c r="I75" i="8" s="1"/>
  <c r="E75" i="8"/>
  <c r="D75" i="8"/>
  <c r="C75" i="8"/>
  <c r="B75" i="8"/>
  <c r="H74" i="8"/>
  <c r="G74" i="8"/>
  <c r="E74" i="8"/>
  <c r="D74" i="8"/>
  <c r="C74" i="8"/>
  <c r="B74" i="8"/>
  <c r="H73" i="8"/>
  <c r="G73" i="8"/>
  <c r="E73" i="8"/>
  <c r="F73" i="8" s="1"/>
  <c r="D73" i="8"/>
  <c r="C73" i="8"/>
  <c r="B73" i="8"/>
  <c r="H72" i="8"/>
  <c r="G72" i="8"/>
  <c r="E72" i="8"/>
  <c r="D72" i="8"/>
  <c r="C72" i="8"/>
  <c r="B72" i="8"/>
  <c r="H71" i="8"/>
  <c r="G71" i="8"/>
  <c r="I71" i="8" s="1"/>
  <c r="E71" i="8"/>
  <c r="D71" i="8"/>
  <c r="C71" i="8"/>
  <c r="B71" i="8"/>
  <c r="H70" i="8"/>
  <c r="G70" i="8"/>
  <c r="I70" i="8" s="1"/>
  <c r="E70" i="8"/>
  <c r="D70" i="8"/>
  <c r="K70" i="8" s="1"/>
  <c r="C70" i="8"/>
  <c r="B70" i="8"/>
  <c r="H69" i="8"/>
  <c r="G69" i="8"/>
  <c r="I69" i="8" s="1"/>
  <c r="E69" i="8"/>
  <c r="D69" i="8"/>
  <c r="K69" i="8" s="1"/>
  <c r="C69" i="8"/>
  <c r="B69" i="8"/>
  <c r="H68" i="8"/>
  <c r="G68" i="8"/>
  <c r="E68" i="8"/>
  <c r="D68" i="8"/>
  <c r="F68" i="8" s="1"/>
  <c r="C68" i="8"/>
  <c r="B68" i="8"/>
  <c r="H67" i="8"/>
  <c r="G67" i="8"/>
  <c r="I67" i="8" s="1"/>
  <c r="E67" i="8"/>
  <c r="D67" i="8"/>
  <c r="C67" i="8"/>
  <c r="B67" i="8"/>
  <c r="H66" i="8"/>
  <c r="G66" i="8"/>
  <c r="E66" i="8"/>
  <c r="D66" i="8"/>
  <c r="C66" i="8"/>
  <c r="B66" i="8"/>
  <c r="H65" i="8"/>
  <c r="G65" i="8"/>
  <c r="I65" i="8" s="1"/>
  <c r="E65" i="8"/>
  <c r="F65" i="8" s="1"/>
  <c r="K65" i="8" s="1"/>
  <c r="D65" i="8"/>
  <c r="C65" i="8"/>
  <c r="B65" i="8"/>
  <c r="H64" i="8"/>
  <c r="G64" i="8"/>
  <c r="E64" i="8"/>
  <c r="D64" i="8"/>
  <c r="F64" i="8" s="1"/>
  <c r="C64" i="8"/>
  <c r="B64" i="8"/>
  <c r="H63" i="8"/>
  <c r="G63" i="8"/>
  <c r="I63" i="8" s="1"/>
  <c r="E63" i="8"/>
  <c r="D63" i="8"/>
  <c r="C63" i="8"/>
  <c r="B63" i="8"/>
  <c r="H62" i="8"/>
  <c r="I62" i="8" s="1"/>
  <c r="G62" i="8"/>
  <c r="E62" i="8"/>
  <c r="D62" i="8"/>
  <c r="C62" i="8"/>
  <c r="B62" i="8"/>
  <c r="H61" i="8"/>
  <c r="G61" i="8"/>
  <c r="E61" i="8"/>
  <c r="F61" i="8" s="1"/>
  <c r="D61" i="8"/>
  <c r="C61" i="8"/>
  <c r="B61" i="8"/>
  <c r="H60" i="8"/>
  <c r="G60" i="8"/>
  <c r="I60" i="8" s="1"/>
  <c r="E60" i="8"/>
  <c r="D60" i="8"/>
  <c r="K60" i="8" s="1"/>
  <c r="C60" i="8"/>
  <c r="B60" i="8"/>
  <c r="H59" i="8"/>
  <c r="G59" i="8"/>
  <c r="I59" i="8" s="1"/>
  <c r="E59" i="8"/>
  <c r="D59" i="8"/>
  <c r="C59" i="8"/>
  <c r="B59" i="8"/>
  <c r="H58" i="8"/>
  <c r="G58" i="8"/>
  <c r="E58" i="8"/>
  <c r="D58" i="8"/>
  <c r="C58" i="8"/>
  <c r="B58" i="8"/>
  <c r="H57" i="8"/>
  <c r="G57" i="8"/>
  <c r="I57" i="8" s="1"/>
  <c r="E57" i="8"/>
  <c r="F57" i="8" s="1"/>
  <c r="K57" i="8" s="1"/>
  <c r="D57" i="8"/>
  <c r="C57" i="8"/>
  <c r="B57" i="8"/>
  <c r="H56" i="8"/>
  <c r="G56" i="8"/>
  <c r="E56" i="8"/>
  <c r="D56" i="8"/>
  <c r="F56" i="8" s="1"/>
  <c r="C56" i="8"/>
  <c r="B56" i="8"/>
  <c r="H55" i="8"/>
  <c r="G55" i="8"/>
  <c r="E55" i="8"/>
  <c r="D55" i="8"/>
  <c r="C55" i="8"/>
  <c r="B55" i="8"/>
  <c r="H54" i="8"/>
  <c r="G54" i="8"/>
  <c r="E54" i="8"/>
  <c r="D54" i="8"/>
  <c r="C54" i="8"/>
  <c r="B54" i="8"/>
  <c r="H53" i="8"/>
  <c r="G53" i="8"/>
  <c r="E53" i="8"/>
  <c r="D53" i="8"/>
  <c r="C53" i="8"/>
  <c r="B53" i="8"/>
  <c r="H52" i="8"/>
  <c r="G52" i="8"/>
  <c r="I52" i="8" s="1"/>
  <c r="E52" i="8"/>
  <c r="D52" i="8"/>
  <c r="F52" i="8" s="1"/>
  <c r="C52" i="8"/>
  <c r="B52" i="8"/>
  <c r="H51" i="8"/>
  <c r="G51" i="8"/>
  <c r="I51" i="8" s="1"/>
  <c r="E51" i="8"/>
  <c r="D51" i="8"/>
  <c r="K51" i="8" s="1"/>
  <c r="C51" i="8"/>
  <c r="B51" i="8"/>
  <c r="H50" i="8"/>
  <c r="G50" i="8"/>
  <c r="I50" i="8" s="1"/>
  <c r="E50" i="8"/>
  <c r="D50" i="8"/>
  <c r="C50" i="8"/>
  <c r="B50" i="8"/>
  <c r="H49" i="8"/>
  <c r="G49" i="8"/>
  <c r="E49" i="8"/>
  <c r="D49" i="8"/>
  <c r="C49" i="8"/>
  <c r="B49" i="8"/>
  <c r="H48" i="8"/>
  <c r="G48" i="8"/>
  <c r="I48" i="8"/>
  <c r="E48" i="8"/>
  <c r="D48" i="8"/>
  <c r="K48" i="8" s="1"/>
  <c r="C48" i="8"/>
  <c r="B48" i="8"/>
  <c r="H47" i="8"/>
  <c r="G47" i="8"/>
  <c r="E47" i="8"/>
  <c r="D47" i="8"/>
  <c r="C47" i="8"/>
  <c r="B47" i="8"/>
  <c r="H46" i="8"/>
  <c r="G46" i="8"/>
  <c r="I46" i="8" s="1"/>
  <c r="E46" i="8"/>
  <c r="D46" i="8"/>
  <c r="C46" i="8"/>
  <c r="B46" i="8"/>
  <c r="H45" i="8"/>
  <c r="G45" i="8"/>
  <c r="E45" i="8"/>
  <c r="D45" i="8"/>
  <c r="C45" i="8"/>
  <c r="B45" i="8"/>
  <c r="H44" i="8"/>
  <c r="G44" i="8"/>
  <c r="I44" i="8" s="1"/>
  <c r="E44" i="8"/>
  <c r="F44" i="8" s="1"/>
  <c r="D44" i="8"/>
  <c r="C44" i="8"/>
  <c r="B44" i="8"/>
  <c r="H43" i="8"/>
  <c r="G43" i="8"/>
  <c r="I43" i="8" s="1"/>
  <c r="E43" i="8"/>
  <c r="D43" i="8"/>
  <c r="K43" i="8" s="1"/>
  <c r="C43" i="8"/>
  <c r="B43" i="8"/>
  <c r="H42" i="8"/>
  <c r="G42" i="8"/>
  <c r="E42" i="8"/>
  <c r="D42" i="8"/>
  <c r="C42" i="8"/>
  <c r="B42" i="8"/>
  <c r="H41" i="8"/>
  <c r="G41" i="8"/>
  <c r="E41" i="8"/>
  <c r="D41" i="8"/>
  <c r="C41" i="8"/>
  <c r="B41" i="8"/>
  <c r="H40" i="8"/>
  <c r="G40" i="8"/>
  <c r="I40" i="8" s="1"/>
  <c r="E40" i="8"/>
  <c r="D40" i="8"/>
  <c r="C40" i="8"/>
  <c r="B40" i="8"/>
  <c r="H39" i="8"/>
  <c r="G39" i="8"/>
  <c r="E39" i="8"/>
  <c r="D39" i="8"/>
  <c r="C39" i="8"/>
  <c r="B39" i="8"/>
  <c r="H38" i="8"/>
  <c r="G38" i="8"/>
  <c r="E38" i="8"/>
  <c r="D38" i="8"/>
  <c r="C38" i="8"/>
  <c r="B38" i="8"/>
  <c r="H37" i="8"/>
  <c r="G37" i="8"/>
  <c r="E37" i="8"/>
  <c r="D37" i="8"/>
  <c r="C37" i="8"/>
  <c r="B37" i="8"/>
  <c r="H36" i="8"/>
  <c r="G36" i="8"/>
  <c r="E36" i="8"/>
  <c r="D36" i="8"/>
  <c r="C36" i="8"/>
  <c r="B36" i="8"/>
  <c r="H35" i="8"/>
  <c r="G35" i="8"/>
  <c r="I35" i="8" s="1"/>
  <c r="E35" i="8"/>
  <c r="D35" i="8"/>
  <c r="C35" i="8"/>
  <c r="B35" i="8"/>
  <c r="H34" i="8"/>
  <c r="G34" i="8"/>
  <c r="E34" i="8"/>
  <c r="D34" i="8"/>
  <c r="C34" i="8"/>
  <c r="B34" i="8"/>
  <c r="H33" i="8"/>
  <c r="G33" i="8"/>
  <c r="E33" i="8"/>
  <c r="D33" i="8"/>
  <c r="C33" i="8"/>
  <c r="B33" i="8"/>
  <c r="H32" i="8"/>
  <c r="G32" i="8"/>
  <c r="E32" i="8"/>
  <c r="D32" i="8"/>
  <c r="C32" i="8"/>
  <c r="B32" i="8"/>
  <c r="H31" i="8"/>
  <c r="G31" i="8"/>
  <c r="E31" i="8"/>
  <c r="D31" i="8"/>
  <c r="C31" i="8"/>
  <c r="B31" i="8"/>
  <c r="H30" i="8"/>
  <c r="G30" i="8"/>
  <c r="I30" i="8" s="1"/>
  <c r="E30" i="8"/>
  <c r="D30" i="8"/>
  <c r="C30" i="8"/>
  <c r="B30" i="8"/>
  <c r="H29" i="8"/>
  <c r="G29" i="8"/>
  <c r="E29" i="8"/>
  <c r="D29" i="8"/>
  <c r="C29" i="8"/>
  <c r="B29" i="8"/>
  <c r="H28" i="8"/>
  <c r="G28" i="8"/>
  <c r="I28" i="8" s="1"/>
  <c r="E28" i="8"/>
  <c r="D28" i="8"/>
  <c r="C28" i="8"/>
  <c r="B28" i="8"/>
  <c r="H27" i="8"/>
  <c r="G27" i="8"/>
  <c r="I27" i="8" s="1"/>
  <c r="E27" i="8"/>
  <c r="D27" i="8"/>
  <c r="K27" i="8" s="1"/>
  <c r="C27" i="8"/>
  <c r="B27" i="8"/>
  <c r="H26" i="8"/>
  <c r="G26" i="8"/>
  <c r="E26" i="8"/>
  <c r="D26" i="8"/>
  <c r="C26" i="8"/>
  <c r="B26" i="8"/>
  <c r="H25" i="8"/>
  <c r="G25" i="8"/>
  <c r="E25" i="8"/>
  <c r="D25" i="8"/>
  <c r="C25" i="8"/>
  <c r="B25" i="8"/>
  <c r="H24" i="8"/>
  <c r="G24" i="8"/>
  <c r="E24" i="8"/>
  <c r="D24" i="8"/>
  <c r="C24" i="8"/>
  <c r="B24" i="8"/>
  <c r="H23" i="8"/>
  <c r="I23" i="8" s="1"/>
  <c r="G23" i="8"/>
  <c r="E23" i="8"/>
  <c r="D23" i="8"/>
  <c r="F23" i="8" s="1"/>
  <c r="K23" i="8" s="1"/>
  <c r="C23" i="8"/>
  <c r="B23" i="8"/>
  <c r="H22" i="8"/>
  <c r="G22" i="8"/>
  <c r="E22" i="8"/>
  <c r="D22" i="8"/>
  <c r="C22" i="8"/>
  <c r="B22" i="8"/>
  <c r="H21" i="8"/>
  <c r="G21" i="8"/>
  <c r="I21" i="8" s="1"/>
  <c r="E21" i="8"/>
  <c r="D21" i="8"/>
  <c r="C21" i="8"/>
  <c r="B21" i="8"/>
  <c r="H20" i="8"/>
  <c r="G20" i="8"/>
  <c r="E20" i="8"/>
  <c r="D20" i="8"/>
  <c r="C20" i="8"/>
  <c r="B20" i="8"/>
  <c r="H19" i="8"/>
  <c r="G19" i="8"/>
  <c r="I19" i="8" s="1"/>
  <c r="E19" i="8"/>
  <c r="D19" i="8"/>
  <c r="F19" i="8" s="1"/>
  <c r="K19" i="8" s="1"/>
  <c r="C19" i="8"/>
  <c r="B19" i="8"/>
  <c r="H18" i="8"/>
  <c r="G18" i="8"/>
  <c r="E18" i="8"/>
  <c r="D18" i="8"/>
  <c r="C18" i="8"/>
  <c r="B18" i="8"/>
  <c r="H17" i="8"/>
  <c r="G17" i="8"/>
  <c r="I17" i="8" s="1"/>
  <c r="E17" i="8"/>
  <c r="D17" i="8"/>
  <c r="C17" i="8"/>
  <c r="B17" i="8"/>
  <c r="H16" i="8"/>
  <c r="G16" i="8"/>
  <c r="E16" i="8"/>
  <c r="D16" i="8"/>
  <c r="C16" i="8"/>
  <c r="B16" i="8"/>
  <c r="H15" i="8"/>
  <c r="G15" i="8"/>
  <c r="I15" i="8" s="1"/>
  <c r="E15" i="8"/>
  <c r="D15" i="8"/>
  <c r="C15" i="8"/>
  <c r="B15" i="8"/>
  <c r="H14" i="8"/>
  <c r="G14" i="8"/>
  <c r="E14" i="8"/>
  <c r="D14" i="8"/>
  <c r="C14" i="8"/>
  <c r="B14" i="8"/>
  <c r="H13" i="8"/>
  <c r="G13" i="8"/>
  <c r="I13" i="8" s="1"/>
  <c r="E13" i="8"/>
  <c r="D13" i="8"/>
  <c r="C13" i="8"/>
  <c r="B13" i="8"/>
  <c r="H12" i="8"/>
  <c r="G12" i="8"/>
  <c r="E12" i="8"/>
  <c r="D12" i="8"/>
  <c r="C12" i="8"/>
  <c r="B12" i="8"/>
  <c r="H11" i="8"/>
  <c r="G11" i="8"/>
  <c r="I11" i="8" s="1"/>
  <c r="E11" i="8"/>
  <c r="D11" i="8"/>
  <c r="F11" i="8" s="1"/>
  <c r="C11" i="8"/>
  <c r="B11" i="8"/>
  <c r="H107" i="10"/>
  <c r="G107" i="10"/>
  <c r="I107" i="10" s="1"/>
  <c r="E107" i="10"/>
  <c r="D107" i="10"/>
  <c r="K107" i="10" s="1"/>
  <c r="C107" i="10"/>
  <c r="B107" i="10"/>
  <c r="H106" i="10"/>
  <c r="G106" i="10"/>
  <c r="I106" i="10" s="1"/>
  <c r="E106" i="10"/>
  <c r="D106" i="10"/>
  <c r="C106" i="10"/>
  <c r="B106" i="10"/>
  <c r="H105" i="10"/>
  <c r="G105" i="10"/>
  <c r="I105" i="10" s="1"/>
  <c r="E105" i="10"/>
  <c r="D105" i="10"/>
  <c r="K105" i="10" s="1"/>
  <c r="C105" i="10"/>
  <c r="B105" i="10"/>
  <c r="H104" i="10"/>
  <c r="G104" i="10"/>
  <c r="I104" i="10" s="1"/>
  <c r="E104" i="10"/>
  <c r="D104" i="10"/>
  <c r="K104" i="10" s="1"/>
  <c r="C104" i="10"/>
  <c r="B104" i="10"/>
  <c r="H103" i="10"/>
  <c r="G103" i="10"/>
  <c r="I103" i="10" s="1"/>
  <c r="E103" i="10"/>
  <c r="D103" i="10"/>
  <c r="K103" i="10" s="1"/>
  <c r="C103" i="10"/>
  <c r="B103" i="10"/>
  <c r="H102" i="10"/>
  <c r="G102" i="10"/>
  <c r="I102" i="10" s="1"/>
  <c r="E102" i="10"/>
  <c r="D102" i="10"/>
  <c r="K102" i="10" s="1"/>
  <c r="C102" i="10"/>
  <c r="B102" i="10"/>
  <c r="H101" i="10"/>
  <c r="G101" i="10"/>
  <c r="I101" i="10" s="1"/>
  <c r="E101" i="10"/>
  <c r="D101" i="10"/>
  <c r="C101" i="10"/>
  <c r="B101" i="10"/>
  <c r="H100" i="10"/>
  <c r="G100" i="10"/>
  <c r="I100" i="10" s="1"/>
  <c r="E100" i="10"/>
  <c r="D100" i="10"/>
  <c r="F100" i="10" s="1"/>
  <c r="C100" i="10"/>
  <c r="B100" i="10"/>
  <c r="H99" i="10"/>
  <c r="G99" i="10"/>
  <c r="E99" i="10"/>
  <c r="D99" i="10"/>
  <c r="C99" i="10"/>
  <c r="B99" i="10"/>
  <c r="H98" i="10"/>
  <c r="G98" i="10"/>
  <c r="I98" i="10" s="1"/>
  <c r="E98" i="10"/>
  <c r="D98" i="10"/>
  <c r="C98" i="10"/>
  <c r="B98" i="10"/>
  <c r="H97" i="10"/>
  <c r="G97" i="10"/>
  <c r="I97" i="10" s="1"/>
  <c r="E97" i="10"/>
  <c r="D97" i="10"/>
  <c r="K97" i="10" s="1"/>
  <c r="C97" i="10"/>
  <c r="B97" i="10"/>
  <c r="H96" i="10"/>
  <c r="G96" i="10"/>
  <c r="I96" i="10" s="1"/>
  <c r="E96" i="10"/>
  <c r="D96" i="10"/>
  <c r="C96" i="10"/>
  <c r="B96" i="10"/>
  <c r="H95" i="10"/>
  <c r="G95" i="10"/>
  <c r="I95" i="10" s="1"/>
  <c r="E95" i="10"/>
  <c r="D95" i="10"/>
  <c r="K95" i="10" s="1"/>
  <c r="C95" i="10"/>
  <c r="B95" i="10"/>
  <c r="H94" i="10"/>
  <c r="G94" i="10"/>
  <c r="E94" i="10"/>
  <c r="D94" i="10"/>
  <c r="C94" i="10"/>
  <c r="B94" i="10"/>
  <c r="H93" i="10"/>
  <c r="G93" i="10"/>
  <c r="I93" i="10" s="1"/>
  <c r="E93" i="10"/>
  <c r="D93" i="10"/>
  <c r="C93" i="10"/>
  <c r="B93" i="10"/>
  <c r="H92" i="10"/>
  <c r="G92" i="10"/>
  <c r="I92" i="10" s="1"/>
  <c r="E92" i="10"/>
  <c r="D92" i="10"/>
  <c r="F92" i="10" s="1"/>
  <c r="C92" i="10"/>
  <c r="B92" i="10"/>
  <c r="H91" i="10"/>
  <c r="G91" i="10"/>
  <c r="I91" i="10" s="1"/>
  <c r="E91" i="10"/>
  <c r="D91" i="10"/>
  <c r="K91" i="10" s="1"/>
  <c r="C91" i="10"/>
  <c r="B91" i="10"/>
  <c r="H90" i="10"/>
  <c r="G90" i="10"/>
  <c r="E90" i="10"/>
  <c r="D90" i="10"/>
  <c r="C90" i="10"/>
  <c r="B90" i="10"/>
  <c r="H89" i="10"/>
  <c r="G89" i="10"/>
  <c r="I89" i="10" s="1"/>
  <c r="E89" i="10"/>
  <c r="D89" i="10"/>
  <c r="C89" i="10"/>
  <c r="B89" i="10"/>
  <c r="H88" i="10"/>
  <c r="G88" i="10"/>
  <c r="I88" i="10" s="1"/>
  <c r="E88" i="10"/>
  <c r="D88" i="10"/>
  <c r="F88" i="10" s="1"/>
  <c r="C88" i="10"/>
  <c r="B88" i="10"/>
  <c r="H87" i="10"/>
  <c r="G87" i="10"/>
  <c r="E87" i="10"/>
  <c r="D87" i="10"/>
  <c r="C87" i="10"/>
  <c r="B87" i="10"/>
  <c r="H86" i="10"/>
  <c r="G86" i="10"/>
  <c r="E86" i="10"/>
  <c r="D86" i="10"/>
  <c r="C86" i="10"/>
  <c r="B86" i="10"/>
  <c r="H85" i="10"/>
  <c r="G85" i="10"/>
  <c r="I85" i="10" s="1"/>
  <c r="E85" i="10"/>
  <c r="D85" i="10"/>
  <c r="K85" i="10" s="1"/>
  <c r="C85" i="10"/>
  <c r="B85" i="10"/>
  <c r="H84" i="10"/>
  <c r="G84" i="10"/>
  <c r="I84" i="10" s="1"/>
  <c r="E84" i="10"/>
  <c r="F84" i="10" s="1"/>
  <c r="D84" i="10"/>
  <c r="C84" i="10"/>
  <c r="B84" i="10"/>
  <c r="H83" i="10"/>
  <c r="G83" i="10"/>
  <c r="I83" i="10" s="1"/>
  <c r="E83" i="10"/>
  <c r="D83" i="10"/>
  <c r="K83" i="10" s="1"/>
  <c r="C83" i="10"/>
  <c r="B83" i="10"/>
  <c r="H82" i="10"/>
  <c r="G82" i="10"/>
  <c r="I82" i="10" s="1"/>
  <c r="E82" i="10"/>
  <c r="D82" i="10"/>
  <c r="C82" i="10"/>
  <c r="B82" i="10"/>
  <c r="H81" i="10"/>
  <c r="G81" i="10"/>
  <c r="E81" i="10"/>
  <c r="D81" i="10"/>
  <c r="C81" i="10"/>
  <c r="B81" i="10"/>
  <c r="H80" i="10"/>
  <c r="G80" i="10"/>
  <c r="I80" i="10" s="1"/>
  <c r="E80" i="10"/>
  <c r="D80" i="10"/>
  <c r="C80" i="10"/>
  <c r="B80" i="10"/>
  <c r="H79" i="10"/>
  <c r="G79" i="10"/>
  <c r="I79" i="10" s="1"/>
  <c r="E79" i="10"/>
  <c r="D79" i="10"/>
  <c r="K79" i="10" s="1"/>
  <c r="C79" i="10"/>
  <c r="B79" i="10"/>
  <c r="H78" i="10"/>
  <c r="G78" i="10"/>
  <c r="I78" i="10" s="1"/>
  <c r="E78" i="10"/>
  <c r="D78" i="10"/>
  <c r="C78" i="10"/>
  <c r="B78" i="10"/>
  <c r="H77" i="10"/>
  <c r="G77" i="10"/>
  <c r="I77" i="10" s="1"/>
  <c r="E77" i="10"/>
  <c r="D77" i="10"/>
  <c r="K77" i="10" s="1"/>
  <c r="C77" i="10"/>
  <c r="B77" i="10"/>
  <c r="H76" i="10"/>
  <c r="G76" i="10"/>
  <c r="I76" i="10" s="1"/>
  <c r="E76" i="10"/>
  <c r="D76" i="10"/>
  <c r="K76" i="10" s="1"/>
  <c r="C76" i="10"/>
  <c r="B76" i="10"/>
  <c r="H75" i="10"/>
  <c r="G75" i="10"/>
  <c r="E75" i="10"/>
  <c r="D75" i="10"/>
  <c r="C75" i="10"/>
  <c r="B75" i="10"/>
  <c r="H74" i="10"/>
  <c r="G74" i="10"/>
  <c r="I74" i="10" s="1"/>
  <c r="E74" i="10"/>
  <c r="D74" i="10"/>
  <c r="C74" i="10"/>
  <c r="B74" i="10"/>
  <c r="H73" i="10"/>
  <c r="G73" i="10"/>
  <c r="E73" i="10"/>
  <c r="D73" i="10"/>
  <c r="C73" i="10"/>
  <c r="B73" i="10"/>
  <c r="H72" i="10"/>
  <c r="G72" i="10"/>
  <c r="E72" i="10"/>
  <c r="D72" i="10"/>
  <c r="C72" i="10"/>
  <c r="B72" i="10"/>
  <c r="I71" i="10"/>
  <c r="H71" i="10"/>
  <c r="G71" i="10"/>
  <c r="E71" i="10"/>
  <c r="D71" i="10"/>
  <c r="K71" i="10" s="1"/>
  <c r="C71" i="10"/>
  <c r="B71" i="10"/>
  <c r="H70" i="10"/>
  <c r="G70" i="10"/>
  <c r="I70" i="10" s="1"/>
  <c r="E70" i="10"/>
  <c r="D70" i="10"/>
  <c r="K70" i="10" s="1"/>
  <c r="C70" i="10"/>
  <c r="B70" i="10"/>
  <c r="H69" i="10"/>
  <c r="G69" i="10"/>
  <c r="I69" i="10" s="1"/>
  <c r="E69" i="10"/>
  <c r="D69" i="10"/>
  <c r="K69" i="10" s="1"/>
  <c r="C69" i="10"/>
  <c r="B69" i="10"/>
  <c r="H68" i="10"/>
  <c r="G68" i="10"/>
  <c r="E68" i="10"/>
  <c r="D68" i="10"/>
  <c r="C68" i="10"/>
  <c r="B68" i="10"/>
  <c r="H67" i="10"/>
  <c r="G67" i="10"/>
  <c r="I67" i="10" s="1"/>
  <c r="E67" i="10"/>
  <c r="D67" i="10"/>
  <c r="C67" i="10"/>
  <c r="B67" i="10"/>
  <c r="H66" i="10"/>
  <c r="G66" i="10"/>
  <c r="I66" i="10" s="1"/>
  <c r="E66" i="10"/>
  <c r="D66" i="10"/>
  <c r="K66" i="10" s="1"/>
  <c r="C66" i="10"/>
  <c r="B66" i="10"/>
  <c r="H65" i="10"/>
  <c r="G65" i="10"/>
  <c r="I65" i="10" s="1"/>
  <c r="E65" i="10"/>
  <c r="D65" i="10"/>
  <c r="K65" i="10" s="1"/>
  <c r="C65" i="10"/>
  <c r="B65" i="10"/>
  <c r="H64" i="10"/>
  <c r="G64" i="10"/>
  <c r="I64" i="10" s="1"/>
  <c r="E64" i="10"/>
  <c r="D64" i="10"/>
  <c r="C64" i="10"/>
  <c r="B64" i="10"/>
  <c r="H63" i="10"/>
  <c r="G63" i="10"/>
  <c r="E63" i="10"/>
  <c r="D63" i="10"/>
  <c r="C63" i="10"/>
  <c r="B63" i="10"/>
  <c r="H62" i="10"/>
  <c r="G62" i="10"/>
  <c r="I62" i="10" s="1"/>
  <c r="E62" i="10"/>
  <c r="D62" i="10"/>
  <c r="K62" i="10" s="1"/>
  <c r="C62" i="10"/>
  <c r="B62" i="10"/>
  <c r="H61" i="10"/>
  <c r="G61" i="10"/>
  <c r="E61" i="10"/>
  <c r="D61" i="10"/>
  <c r="C61" i="10"/>
  <c r="B61" i="10"/>
  <c r="H60" i="10"/>
  <c r="G60" i="10"/>
  <c r="I60" i="10" s="1"/>
  <c r="E60" i="10"/>
  <c r="D60" i="10"/>
  <c r="K60" i="10" s="1"/>
  <c r="C60" i="10"/>
  <c r="B60" i="10"/>
  <c r="H59" i="10"/>
  <c r="G59" i="10"/>
  <c r="E59" i="10"/>
  <c r="D59" i="10"/>
  <c r="C59" i="10"/>
  <c r="B59" i="10"/>
  <c r="H58" i="10"/>
  <c r="G58" i="10"/>
  <c r="E58" i="10"/>
  <c r="D58" i="10"/>
  <c r="C58" i="10"/>
  <c r="B58" i="10"/>
  <c r="H57" i="10"/>
  <c r="G57" i="10"/>
  <c r="I57" i="10"/>
  <c r="E57" i="10"/>
  <c r="D57" i="10"/>
  <c r="K57" i="10" s="1"/>
  <c r="C57" i="10"/>
  <c r="B57" i="10"/>
  <c r="H56" i="10"/>
  <c r="G56" i="10"/>
  <c r="E56" i="10"/>
  <c r="D56" i="10"/>
  <c r="C56" i="10"/>
  <c r="B56" i="10"/>
  <c r="H55" i="10"/>
  <c r="G55" i="10"/>
  <c r="E55" i="10"/>
  <c r="D55" i="10"/>
  <c r="C55" i="10"/>
  <c r="B55" i="10"/>
  <c r="H54" i="10"/>
  <c r="G54" i="10"/>
  <c r="E54" i="10"/>
  <c r="D54" i="10"/>
  <c r="C54" i="10"/>
  <c r="B54" i="10"/>
  <c r="H53" i="10"/>
  <c r="G53" i="10"/>
  <c r="I53" i="10" s="1"/>
  <c r="E53" i="10"/>
  <c r="D53" i="10"/>
  <c r="C53" i="10"/>
  <c r="B53" i="10"/>
  <c r="H52" i="10"/>
  <c r="G52" i="10"/>
  <c r="E52" i="10"/>
  <c r="D52" i="10"/>
  <c r="C52" i="10"/>
  <c r="B52" i="10"/>
  <c r="H51" i="10"/>
  <c r="G51" i="10"/>
  <c r="I51" i="10" s="1"/>
  <c r="E51" i="10"/>
  <c r="D51" i="10"/>
  <c r="K51" i="10"/>
  <c r="C51" i="10"/>
  <c r="B51" i="10"/>
  <c r="H50" i="10"/>
  <c r="G50" i="10"/>
  <c r="I50" i="10" s="1"/>
  <c r="E50" i="10"/>
  <c r="D50" i="10"/>
  <c r="C50" i="10"/>
  <c r="B50" i="10"/>
  <c r="H49" i="10"/>
  <c r="G49" i="10"/>
  <c r="E49" i="10"/>
  <c r="D49" i="10"/>
  <c r="C49" i="10"/>
  <c r="B49" i="10"/>
  <c r="H48" i="10"/>
  <c r="G48" i="10"/>
  <c r="I48" i="10" s="1"/>
  <c r="E48" i="10"/>
  <c r="D48" i="10"/>
  <c r="C48" i="10"/>
  <c r="B48" i="10"/>
  <c r="H47" i="10"/>
  <c r="G47" i="10"/>
  <c r="I47" i="10" s="1"/>
  <c r="E47" i="10"/>
  <c r="D47" i="10"/>
  <c r="K47" i="10" s="1"/>
  <c r="C47" i="10"/>
  <c r="B47" i="10"/>
  <c r="H46" i="10"/>
  <c r="G46" i="10"/>
  <c r="I46" i="10" s="1"/>
  <c r="E46" i="10"/>
  <c r="K46" i="10" s="1"/>
  <c r="D46" i="10"/>
  <c r="C46" i="10"/>
  <c r="B46" i="10"/>
  <c r="H45" i="10"/>
  <c r="G45" i="10"/>
  <c r="E45" i="10"/>
  <c r="D45" i="10"/>
  <c r="C45" i="10"/>
  <c r="B45" i="10"/>
  <c r="H44" i="10"/>
  <c r="G44" i="10"/>
  <c r="I44" i="10" s="1"/>
  <c r="E44" i="10"/>
  <c r="D44" i="10"/>
  <c r="K44" i="10" s="1"/>
  <c r="C44" i="10"/>
  <c r="B44" i="10"/>
  <c r="H43" i="10"/>
  <c r="G43" i="10"/>
  <c r="I43" i="10" s="1"/>
  <c r="E43" i="10"/>
  <c r="D43" i="10"/>
  <c r="K43" i="10" s="1"/>
  <c r="C43" i="10"/>
  <c r="B43" i="10"/>
  <c r="H42" i="10"/>
  <c r="G42" i="10"/>
  <c r="I42" i="10" s="1"/>
  <c r="E42" i="10"/>
  <c r="D42" i="10"/>
  <c r="C42" i="10"/>
  <c r="B42" i="10"/>
  <c r="H41" i="10"/>
  <c r="G41" i="10"/>
  <c r="E41" i="10"/>
  <c r="D41" i="10"/>
  <c r="C41" i="10"/>
  <c r="B41" i="10"/>
  <c r="H40" i="10"/>
  <c r="G40" i="10"/>
  <c r="E40" i="10"/>
  <c r="D40" i="10"/>
  <c r="C40" i="10"/>
  <c r="B40" i="10"/>
  <c r="H39" i="10"/>
  <c r="G39" i="10"/>
  <c r="E39" i="10"/>
  <c r="D39" i="10"/>
  <c r="C39" i="10"/>
  <c r="B39" i="10"/>
  <c r="H38" i="10"/>
  <c r="G38" i="10"/>
  <c r="I38" i="10" s="1"/>
  <c r="E38" i="10"/>
  <c r="D38" i="10"/>
  <c r="C38" i="10"/>
  <c r="B38" i="10"/>
  <c r="K37" i="10"/>
  <c r="H37" i="10"/>
  <c r="G37" i="10"/>
  <c r="I37" i="10" s="1"/>
  <c r="F37" i="10"/>
  <c r="E37" i="10"/>
  <c r="D37" i="10"/>
  <c r="C37" i="10"/>
  <c r="B37" i="10"/>
  <c r="H36" i="10"/>
  <c r="G36" i="10"/>
  <c r="E36" i="10"/>
  <c r="D36" i="10"/>
  <c r="C36" i="10"/>
  <c r="B36" i="10"/>
  <c r="H35" i="10"/>
  <c r="G35" i="10"/>
  <c r="I35" i="10" s="1"/>
  <c r="E35" i="10"/>
  <c r="D35" i="10"/>
  <c r="K35" i="10" s="1"/>
  <c r="C35" i="10"/>
  <c r="B35" i="10"/>
  <c r="H34" i="10"/>
  <c r="G34" i="10"/>
  <c r="I34" i="10" s="1"/>
  <c r="E34" i="10"/>
  <c r="D34" i="10"/>
  <c r="K34" i="10" s="1"/>
  <c r="C34" i="10"/>
  <c r="B34" i="10"/>
  <c r="H33" i="10"/>
  <c r="G33" i="10"/>
  <c r="I33" i="10" s="1"/>
  <c r="E33" i="10"/>
  <c r="D33" i="10"/>
  <c r="C33" i="10"/>
  <c r="B33" i="10"/>
  <c r="H32" i="10"/>
  <c r="G32" i="10"/>
  <c r="E32" i="10"/>
  <c r="D32" i="10"/>
  <c r="C32" i="10"/>
  <c r="B32" i="10"/>
  <c r="H31" i="10"/>
  <c r="G31" i="10"/>
  <c r="I31" i="10" s="1"/>
  <c r="E31" i="10"/>
  <c r="D31" i="10"/>
  <c r="K31" i="10" s="1"/>
  <c r="C31" i="10"/>
  <c r="B31" i="10"/>
  <c r="H30" i="10"/>
  <c r="G30" i="10"/>
  <c r="I30" i="10" s="1"/>
  <c r="E30" i="10"/>
  <c r="D30" i="10"/>
  <c r="C30" i="10"/>
  <c r="B30" i="10"/>
  <c r="H29" i="10"/>
  <c r="G29" i="10"/>
  <c r="I29" i="10" s="1"/>
  <c r="E29" i="10"/>
  <c r="D29" i="10"/>
  <c r="F29" i="10" s="1"/>
  <c r="C29" i="10"/>
  <c r="B29" i="10"/>
  <c r="H28" i="10"/>
  <c r="G28" i="10"/>
  <c r="I28" i="10" s="1"/>
  <c r="E28" i="10"/>
  <c r="D28" i="10"/>
  <c r="C28" i="10"/>
  <c r="B28" i="10"/>
  <c r="H27" i="10"/>
  <c r="G27" i="10"/>
  <c r="I27" i="10" s="1"/>
  <c r="E27" i="10"/>
  <c r="D27" i="10"/>
  <c r="K27" i="10" s="1"/>
  <c r="C27" i="10"/>
  <c r="B27" i="10"/>
  <c r="H26" i="10"/>
  <c r="G26" i="10"/>
  <c r="E26" i="10"/>
  <c r="D26" i="10"/>
  <c r="F26" i="10" s="1"/>
  <c r="C26" i="10"/>
  <c r="B26" i="10"/>
  <c r="H25" i="10"/>
  <c r="G25" i="10"/>
  <c r="E25" i="10"/>
  <c r="D25" i="10"/>
  <c r="C25" i="10"/>
  <c r="B25" i="10"/>
  <c r="H24" i="10"/>
  <c r="G24" i="10"/>
  <c r="I24" i="10" s="1"/>
  <c r="E24" i="10"/>
  <c r="D24" i="10"/>
  <c r="C24" i="10"/>
  <c r="B24" i="10"/>
  <c r="H23" i="10"/>
  <c r="G23" i="10"/>
  <c r="E23" i="10"/>
  <c r="D23" i="10"/>
  <c r="C23" i="10"/>
  <c r="B23" i="10"/>
  <c r="H22" i="10"/>
  <c r="G22" i="10"/>
  <c r="I22" i="10" s="1"/>
  <c r="E22" i="10"/>
  <c r="D22" i="10"/>
  <c r="C22" i="10"/>
  <c r="B22" i="10"/>
  <c r="H21" i="10"/>
  <c r="G21" i="10"/>
  <c r="E21" i="10"/>
  <c r="D21" i="10"/>
  <c r="C21" i="10"/>
  <c r="B21" i="10"/>
  <c r="H20" i="10"/>
  <c r="G20" i="10"/>
  <c r="I20" i="10" s="1"/>
  <c r="E20" i="10"/>
  <c r="D20" i="10"/>
  <c r="C20" i="10"/>
  <c r="B20" i="10"/>
  <c r="H19" i="10"/>
  <c r="G19" i="10"/>
  <c r="I19" i="10" s="1"/>
  <c r="E19" i="10"/>
  <c r="D19" i="10"/>
  <c r="K19" i="10" s="1"/>
  <c r="C19" i="10"/>
  <c r="B19" i="10"/>
  <c r="H18" i="10"/>
  <c r="G18" i="10"/>
  <c r="I18" i="10" s="1"/>
  <c r="E18" i="10"/>
  <c r="D18" i="10"/>
  <c r="K18" i="10" s="1"/>
  <c r="C18" i="10"/>
  <c r="B18" i="10"/>
  <c r="H17" i="10"/>
  <c r="G17" i="10"/>
  <c r="I17" i="10" s="1"/>
  <c r="E17" i="10"/>
  <c r="D17" i="10"/>
  <c r="C17" i="10"/>
  <c r="B17" i="10"/>
  <c r="H16" i="10"/>
  <c r="G16" i="10"/>
  <c r="I16" i="10" s="1"/>
  <c r="E16" i="10"/>
  <c r="D16" i="10"/>
  <c r="K16" i="10" s="1"/>
  <c r="C16" i="10"/>
  <c r="B16" i="10"/>
  <c r="H15" i="10"/>
  <c r="G15" i="10"/>
  <c r="I15" i="10" s="1"/>
  <c r="E15" i="10"/>
  <c r="D15" i="10"/>
  <c r="K15" i="10" s="1"/>
  <c r="C15" i="10"/>
  <c r="B15" i="10"/>
  <c r="H14" i="10"/>
  <c r="G14" i="10"/>
  <c r="I14" i="10" s="1"/>
  <c r="E14" i="10"/>
  <c r="D14" i="10"/>
  <c r="K14" i="10" s="1"/>
  <c r="C14" i="10"/>
  <c r="B14" i="10"/>
  <c r="H13" i="10"/>
  <c r="G13" i="10"/>
  <c r="I13" i="10" s="1"/>
  <c r="E13" i="10"/>
  <c r="D13" i="10"/>
  <c r="F13" i="10" s="1"/>
  <c r="C13" i="10"/>
  <c r="B13" i="10"/>
  <c r="H12" i="10"/>
  <c r="G12" i="10"/>
  <c r="E12" i="10"/>
  <c r="D12" i="10"/>
  <c r="F12" i="10" s="1"/>
  <c r="C12" i="10"/>
  <c r="B12" i="10"/>
  <c r="H11" i="10"/>
  <c r="G11" i="10"/>
  <c r="I11" i="10" s="1"/>
  <c r="E11" i="10"/>
  <c r="D11" i="10"/>
  <c r="K11" i="10" s="1"/>
  <c r="C11" i="10"/>
  <c r="B11" i="10"/>
  <c r="H107" i="12"/>
  <c r="G107" i="12"/>
  <c r="I107" i="12" s="1"/>
  <c r="E107" i="12"/>
  <c r="D107" i="12"/>
  <c r="K107" i="12" s="1"/>
  <c r="C107" i="12"/>
  <c r="B107" i="12"/>
  <c r="H106" i="12"/>
  <c r="G106" i="12"/>
  <c r="I106" i="12" s="1"/>
  <c r="E106" i="12"/>
  <c r="D106" i="12"/>
  <c r="F106" i="12" s="1"/>
  <c r="C106" i="12"/>
  <c r="B106" i="12"/>
  <c r="H105" i="12"/>
  <c r="G105" i="12"/>
  <c r="I105" i="12" s="1"/>
  <c r="E105" i="12"/>
  <c r="D105" i="12"/>
  <c r="K105" i="12" s="1"/>
  <c r="C105" i="12"/>
  <c r="B105" i="12"/>
  <c r="H104" i="12"/>
  <c r="G104" i="12"/>
  <c r="I104" i="12" s="1"/>
  <c r="E104" i="12"/>
  <c r="D104" i="12"/>
  <c r="K104" i="12"/>
  <c r="C104" i="12"/>
  <c r="B104" i="12"/>
  <c r="H103" i="12"/>
  <c r="G103" i="12"/>
  <c r="I103" i="12" s="1"/>
  <c r="E103" i="12"/>
  <c r="D103" i="12"/>
  <c r="C103" i="12"/>
  <c r="B103" i="12"/>
  <c r="H102" i="12"/>
  <c r="G102" i="12"/>
  <c r="E102" i="12"/>
  <c r="D102" i="12"/>
  <c r="C102" i="12"/>
  <c r="B102" i="12"/>
  <c r="H101" i="12"/>
  <c r="G101" i="12"/>
  <c r="I101" i="12"/>
  <c r="E101" i="12"/>
  <c r="D101" i="12"/>
  <c r="C101" i="12"/>
  <c r="B101" i="12"/>
  <c r="H100" i="12"/>
  <c r="G100" i="12"/>
  <c r="E100" i="12"/>
  <c r="D100" i="12"/>
  <c r="C100" i="12"/>
  <c r="B100" i="12"/>
  <c r="H99" i="12"/>
  <c r="G99" i="12"/>
  <c r="E99" i="12"/>
  <c r="D99" i="12"/>
  <c r="C99" i="12"/>
  <c r="B99" i="12"/>
  <c r="H98" i="12"/>
  <c r="G98" i="12"/>
  <c r="E98" i="12"/>
  <c r="D98" i="12"/>
  <c r="C98" i="12"/>
  <c r="B98" i="12"/>
  <c r="H97" i="12"/>
  <c r="G97" i="12"/>
  <c r="I97" i="12" s="1"/>
  <c r="E97" i="12"/>
  <c r="D97" i="12"/>
  <c r="C97" i="12"/>
  <c r="B97" i="12"/>
  <c r="H96" i="12"/>
  <c r="G96" i="12"/>
  <c r="I96" i="12" s="1"/>
  <c r="E96" i="12"/>
  <c r="D96" i="12"/>
  <c r="C96" i="12"/>
  <c r="B96" i="12"/>
  <c r="H95" i="12"/>
  <c r="G95" i="12"/>
  <c r="E95" i="12"/>
  <c r="D95" i="12"/>
  <c r="C95" i="12"/>
  <c r="B95" i="12"/>
  <c r="H94" i="12"/>
  <c r="G94" i="12"/>
  <c r="E94" i="12"/>
  <c r="D94" i="12"/>
  <c r="C94" i="12"/>
  <c r="B94" i="12"/>
  <c r="H93" i="12"/>
  <c r="G93" i="12"/>
  <c r="I93" i="12" s="1"/>
  <c r="E93" i="12"/>
  <c r="D93" i="12"/>
  <c r="F93" i="12" s="1"/>
  <c r="C93" i="12"/>
  <c r="B93" i="12"/>
  <c r="H92" i="12"/>
  <c r="G92" i="12"/>
  <c r="I92" i="12" s="1"/>
  <c r="E92" i="12"/>
  <c r="D92" i="12"/>
  <c r="C92" i="12"/>
  <c r="B92" i="12"/>
  <c r="H91" i="12"/>
  <c r="G91" i="12"/>
  <c r="E91" i="12"/>
  <c r="D91" i="12"/>
  <c r="C91" i="12"/>
  <c r="B91" i="12"/>
  <c r="H90" i="12"/>
  <c r="G90" i="12"/>
  <c r="E90" i="12"/>
  <c r="D90" i="12"/>
  <c r="C90" i="12"/>
  <c r="B90" i="12"/>
  <c r="H89" i="12"/>
  <c r="G89" i="12"/>
  <c r="I89" i="12" s="1"/>
  <c r="E89" i="12"/>
  <c r="D89" i="12"/>
  <c r="C89" i="12"/>
  <c r="B89" i="12"/>
  <c r="H88" i="12"/>
  <c r="G88" i="12"/>
  <c r="E88" i="12"/>
  <c r="D88" i="12"/>
  <c r="F88" i="12" s="1"/>
  <c r="C88" i="12"/>
  <c r="B88" i="12"/>
  <c r="H87" i="12"/>
  <c r="G87" i="12"/>
  <c r="E87" i="12"/>
  <c r="D87" i="12"/>
  <c r="C87" i="12"/>
  <c r="B87" i="12"/>
  <c r="H86" i="12"/>
  <c r="G86" i="12"/>
  <c r="E86" i="12"/>
  <c r="D86" i="12"/>
  <c r="C86" i="12"/>
  <c r="B86" i="12"/>
  <c r="H85" i="12"/>
  <c r="G85" i="12"/>
  <c r="I85" i="12" s="1"/>
  <c r="E85" i="12"/>
  <c r="D85" i="12"/>
  <c r="C85" i="12"/>
  <c r="B85" i="12"/>
  <c r="H84" i="12"/>
  <c r="G84" i="12"/>
  <c r="E84" i="12"/>
  <c r="D84" i="12"/>
  <c r="C84" i="12"/>
  <c r="B84" i="12"/>
  <c r="H83" i="12"/>
  <c r="G83" i="12"/>
  <c r="E83" i="12"/>
  <c r="D83" i="12"/>
  <c r="C83" i="12"/>
  <c r="B83" i="12"/>
  <c r="H82" i="12"/>
  <c r="G82" i="12"/>
  <c r="E82" i="12"/>
  <c r="D82" i="12"/>
  <c r="C82" i="12"/>
  <c r="B82" i="12"/>
  <c r="H81" i="12"/>
  <c r="G81" i="12"/>
  <c r="I81" i="12" s="1"/>
  <c r="E81" i="12"/>
  <c r="D81" i="12"/>
  <c r="C81" i="12"/>
  <c r="B81" i="12"/>
  <c r="H80" i="12"/>
  <c r="G80" i="12"/>
  <c r="E80" i="12"/>
  <c r="D80" i="12"/>
  <c r="C80" i="12"/>
  <c r="B80" i="12"/>
  <c r="H79" i="12"/>
  <c r="G79" i="12"/>
  <c r="E79" i="12"/>
  <c r="D79" i="12"/>
  <c r="C79" i="12"/>
  <c r="B79" i="12"/>
  <c r="H78" i="12"/>
  <c r="G78" i="12"/>
  <c r="E78" i="12"/>
  <c r="D78" i="12"/>
  <c r="C78" i="12"/>
  <c r="B78" i="12"/>
  <c r="H77" i="12"/>
  <c r="G77" i="12"/>
  <c r="I77" i="12" s="1"/>
  <c r="E77" i="12"/>
  <c r="D77" i="12"/>
  <c r="K77" i="12" s="1"/>
  <c r="C77" i="12"/>
  <c r="B77" i="12"/>
  <c r="H76" i="12"/>
  <c r="G76" i="12"/>
  <c r="E76" i="12"/>
  <c r="D76" i="12"/>
  <c r="C76" i="12"/>
  <c r="B76" i="12"/>
  <c r="H75" i="12"/>
  <c r="G75" i="12"/>
  <c r="E75" i="12"/>
  <c r="D75" i="12"/>
  <c r="C75" i="12"/>
  <c r="B75" i="12"/>
  <c r="H74" i="12"/>
  <c r="G74" i="12"/>
  <c r="E74" i="12"/>
  <c r="D74" i="12"/>
  <c r="C74" i="12"/>
  <c r="B74" i="12"/>
  <c r="H73" i="12"/>
  <c r="G73" i="12"/>
  <c r="I73" i="12" s="1"/>
  <c r="E73" i="12"/>
  <c r="D73" i="12"/>
  <c r="F73" i="12" s="1"/>
  <c r="C73" i="12"/>
  <c r="B73" i="12"/>
  <c r="H72" i="12"/>
  <c r="G72" i="12"/>
  <c r="E72" i="12"/>
  <c r="D72" i="12"/>
  <c r="F72" i="12" s="1"/>
  <c r="C72" i="12"/>
  <c r="B72" i="12"/>
  <c r="H71" i="12"/>
  <c r="G71" i="12"/>
  <c r="E71" i="12"/>
  <c r="D71" i="12"/>
  <c r="C71" i="12"/>
  <c r="B71" i="12"/>
  <c r="H70" i="12"/>
  <c r="G70" i="12"/>
  <c r="I70" i="12" s="1"/>
  <c r="E70" i="12"/>
  <c r="D70" i="12"/>
  <c r="K70" i="12" s="1"/>
  <c r="C70" i="12"/>
  <c r="B70" i="12"/>
  <c r="H69" i="12"/>
  <c r="G69" i="12"/>
  <c r="I69" i="12" s="1"/>
  <c r="E69" i="12"/>
  <c r="D69" i="12"/>
  <c r="F69" i="12" s="1"/>
  <c r="C69" i="12"/>
  <c r="B69" i="12"/>
  <c r="H68" i="12"/>
  <c r="G68" i="12"/>
  <c r="E68" i="12"/>
  <c r="D68" i="12"/>
  <c r="C68" i="12"/>
  <c r="B68" i="12"/>
  <c r="H67" i="12"/>
  <c r="G67" i="12"/>
  <c r="E67" i="12"/>
  <c r="D67" i="12"/>
  <c r="C67" i="12"/>
  <c r="B67" i="12"/>
  <c r="H66" i="12"/>
  <c r="G66" i="12"/>
  <c r="E66" i="12"/>
  <c r="D66" i="12"/>
  <c r="C66" i="12"/>
  <c r="B66" i="12"/>
  <c r="H65" i="12"/>
  <c r="G65" i="12"/>
  <c r="I65" i="12" s="1"/>
  <c r="E65" i="12"/>
  <c r="D65" i="12"/>
  <c r="C65" i="12"/>
  <c r="B65" i="12"/>
  <c r="H64" i="12"/>
  <c r="G64" i="12"/>
  <c r="E64" i="12"/>
  <c r="D64" i="12"/>
  <c r="F64" i="12" s="1"/>
  <c r="C64" i="12"/>
  <c r="B64" i="12"/>
  <c r="H63" i="12"/>
  <c r="G63" i="12"/>
  <c r="E63" i="12"/>
  <c r="D63" i="12"/>
  <c r="C63" i="12"/>
  <c r="B63" i="12"/>
  <c r="H62" i="12"/>
  <c r="G62" i="12"/>
  <c r="E62" i="12"/>
  <c r="D62" i="12"/>
  <c r="C62" i="12"/>
  <c r="B62" i="12"/>
  <c r="H61" i="12"/>
  <c r="G61" i="12"/>
  <c r="I61" i="12" s="1"/>
  <c r="E61" i="12"/>
  <c r="D61" i="12"/>
  <c r="C61" i="12"/>
  <c r="B61" i="12"/>
  <c r="H60" i="12"/>
  <c r="G60" i="12"/>
  <c r="I60" i="12" s="1"/>
  <c r="E60" i="12"/>
  <c r="D60" i="12"/>
  <c r="K60" i="12" s="1"/>
  <c r="C60" i="12"/>
  <c r="B60" i="12"/>
  <c r="H59" i="12"/>
  <c r="G59" i="12"/>
  <c r="E59" i="12"/>
  <c r="D59" i="12"/>
  <c r="C59" i="12"/>
  <c r="B59" i="12"/>
  <c r="H58" i="12"/>
  <c r="G58" i="12"/>
  <c r="E58" i="12"/>
  <c r="D58" i="12"/>
  <c r="C58" i="12"/>
  <c r="B58" i="12"/>
  <c r="H57" i="12"/>
  <c r="G57" i="12"/>
  <c r="I57" i="12" s="1"/>
  <c r="E57" i="12"/>
  <c r="D57" i="12"/>
  <c r="C57" i="12"/>
  <c r="B57" i="12"/>
  <c r="H56" i="12"/>
  <c r="G56" i="12"/>
  <c r="E56" i="12"/>
  <c r="D56" i="12"/>
  <c r="F56" i="12" s="1"/>
  <c r="C56" i="12"/>
  <c r="B56" i="12"/>
  <c r="H55" i="12"/>
  <c r="G55" i="12"/>
  <c r="E55" i="12"/>
  <c r="D55" i="12"/>
  <c r="C55" i="12"/>
  <c r="B55" i="12"/>
  <c r="H54" i="12"/>
  <c r="G54" i="12"/>
  <c r="E54" i="12"/>
  <c r="D54" i="12"/>
  <c r="C54" i="12"/>
  <c r="B54" i="12"/>
  <c r="H53" i="12"/>
  <c r="G53" i="12"/>
  <c r="I53" i="12" s="1"/>
  <c r="E53" i="12"/>
  <c r="D53" i="12"/>
  <c r="F53" i="12" s="1"/>
  <c r="C53" i="12"/>
  <c r="B53" i="12"/>
  <c r="H52" i="12"/>
  <c r="G52" i="12"/>
  <c r="E52" i="12"/>
  <c r="D52" i="12"/>
  <c r="C52" i="12"/>
  <c r="B52" i="12"/>
  <c r="H51" i="12"/>
  <c r="G51" i="12"/>
  <c r="I51" i="12" s="1"/>
  <c r="E51" i="12"/>
  <c r="D51" i="12"/>
  <c r="K51" i="12" s="1"/>
  <c r="C51" i="12"/>
  <c r="B51" i="12"/>
  <c r="H50" i="12"/>
  <c r="G50" i="12"/>
  <c r="E50" i="12"/>
  <c r="D50" i="12"/>
  <c r="C50" i="12"/>
  <c r="B50" i="12"/>
  <c r="H49" i="12"/>
  <c r="G49" i="12"/>
  <c r="I49" i="12" s="1"/>
  <c r="E49" i="12"/>
  <c r="D49" i="12"/>
  <c r="F49" i="12" s="1"/>
  <c r="C49" i="12"/>
  <c r="B49" i="12"/>
  <c r="H48" i="12"/>
  <c r="G48" i="12"/>
  <c r="I48" i="12" s="1"/>
  <c r="E48" i="12"/>
  <c r="D48" i="12"/>
  <c r="K48" i="12" s="1"/>
  <c r="C48" i="12"/>
  <c r="B48" i="12"/>
  <c r="H47" i="12"/>
  <c r="G47" i="12"/>
  <c r="E47" i="12"/>
  <c r="D47" i="12"/>
  <c r="C47" i="12"/>
  <c r="B47" i="12"/>
  <c r="H46" i="12"/>
  <c r="G46" i="12"/>
  <c r="E46" i="12"/>
  <c r="D46" i="12"/>
  <c r="C46" i="12"/>
  <c r="B46" i="12"/>
  <c r="H45" i="12"/>
  <c r="G45" i="12"/>
  <c r="I45" i="12" s="1"/>
  <c r="E45" i="12"/>
  <c r="D45" i="12"/>
  <c r="C45" i="12"/>
  <c r="B45" i="12"/>
  <c r="H44" i="12"/>
  <c r="G44" i="12"/>
  <c r="E44" i="12"/>
  <c r="D44" i="12"/>
  <c r="C44" i="12"/>
  <c r="B44" i="12"/>
  <c r="H43" i="12"/>
  <c r="G43" i="12"/>
  <c r="I43" i="12" s="1"/>
  <c r="E43" i="12"/>
  <c r="D43" i="12"/>
  <c r="K43" i="12" s="1"/>
  <c r="C43" i="12"/>
  <c r="B43" i="12"/>
  <c r="H42" i="12"/>
  <c r="G42" i="12"/>
  <c r="E42" i="12"/>
  <c r="D42" i="12"/>
  <c r="C42" i="12"/>
  <c r="B42" i="12"/>
  <c r="H41" i="12"/>
  <c r="G41" i="12"/>
  <c r="I41" i="12" s="1"/>
  <c r="E41" i="12"/>
  <c r="D41" i="12"/>
  <c r="C41" i="12"/>
  <c r="B41" i="12"/>
  <c r="H40" i="12"/>
  <c r="G40" i="12"/>
  <c r="E40" i="12"/>
  <c r="D40" i="12"/>
  <c r="F40" i="12" s="1"/>
  <c r="C40" i="12"/>
  <c r="B40" i="12"/>
  <c r="H39" i="12"/>
  <c r="G39" i="12"/>
  <c r="E39" i="12"/>
  <c r="D39" i="12"/>
  <c r="C39" i="12"/>
  <c r="B39" i="12"/>
  <c r="H38" i="12"/>
  <c r="G38" i="12"/>
  <c r="E38" i="12"/>
  <c r="D38" i="12"/>
  <c r="C38" i="12"/>
  <c r="B38" i="12"/>
  <c r="H37" i="12"/>
  <c r="G37" i="12"/>
  <c r="E37" i="12"/>
  <c r="D37" i="12"/>
  <c r="C37" i="12"/>
  <c r="B37" i="12"/>
  <c r="H36" i="12"/>
  <c r="G36" i="12"/>
  <c r="E36" i="12"/>
  <c r="D36" i="12"/>
  <c r="C36" i="12"/>
  <c r="B36" i="12"/>
  <c r="H35" i="12"/>
  <c r="G35" i="12"/>
  <c r="E35" i="12"/>
  <c r="D35" i="12"/>
  <c r="C35" i="12"/>
  <c r="B35" i="12"/>
  <c r="H34" i="12"/>
  <c r="G34" i="12"/>
  <c r="E34" i="12"/>
  <c r="D34" i="12"/>
  <c r="C34" i="12"/>
  <c r="B34" i="12"/>
  <c r="H33" i="12"/>
  <c r="G33" i="12"/>
  <c r="E33" i="12"/>
  <c r="D33" i="12"/>
  <c r="C33" i="12"/>
  <c r="B33" i="12"/>
  <c r="H32" i="12"/>
  <c r="G32" i="12"/>
  <c r="E32" i="12"/>
  <c r="D32" i="12"/>
  <c r="F32" i="12" s="1"/>
  <c r="C32" i="12"/>
  <c r="B32" i="12"/>
  <c r="H31" i="12"/>
  <c r="G31" i="12"/>
  <c r="E31" i="12"/>
  <c r="D31" i="12"/>
  <c r="C31" i="12"/>
  <c r="B31" i="12"/>
  <c r="H30" i="12"/>
  <c r="G30" i="12"/>
  <c r="I30" i="12" s="1"/>
  <c r="E30" i="12"/>
  <c r="D30" i="12"/>
  <c r="C30" i="12"/>
  <c r="B30" i="12"/>
  <c r="H29" i="12"/>
  <c r="G29" i="12"/>
  <c r="E29" i="12"/>
  <c r="D29" i="12"/>
  <c r="F29" i="12" s="1"/>
  <c r="C29" i="12"/>
  <c r="B29" i="12"/>
  <c r="H28" i="12"/>
  <c r="G28" i="12"/>
  <c r="I28" i="12" s="1"/>
  <c r="E28" i="12"/>
  <c r="D28" i="12"/>
  <c r="C28" i="12"/>
  <c r="B28" i="12"/>
  <c r="H27" i="12"/>
  <c r="G27" i="12"/>
  <c r="E27" i="12"/>
  <c r="D27" i="12"/>
  <c r="C27" i="12"/>
  <c r="B27" i="12"/>
  <c r="H26" i="12"/>
  <c r="G26" i="12"/>
  <c r="I26" i="12" s="1"/>
  <c r="E26" i="12"/>
  <c r="D26" i="12"/>
  <c r="C26" i="12"/>
  <c r="B26" i="12"/>
  <c r="H25" i="12"/>
  <c r="G25" i="12"/>
  <c r="E25" i="12"/>
  <c r="D25" i="12"/>
  <c r="F25" i="12" s="1"/>
  <c r="C25" i="12"/>
  <c r="B25" i="12"/>
  <c r="H24" i="12"/>
  <c r="G24" i="12"/>
  <c r="I24" i="12" s="1"/>
  <c r="E24" i="12"/>
  <c r="D24" i="12"/>
  <c r="F24" i="12" s="1"/>
  <c r="K24" i="12" s="1"/>
  <c r="C24" i="12"/>
  <c r="B24" i="12"/>
  <c r="H23" i="12"/>
  <c r="G23" i="12"/>
  <c r="E23" i="12"/>
  <c r="D23" i="12"/>
  <c r="C23" i="12"/>
  <c r="B23" i="12"/>
  <c r="H22" i="12"/>
  <c r="G22" i="12"/>
  <c r="I22" i="12" s="1"/>
  <c r="E22" i="12"/>
  <c r="D22" i="12"/>
  <c r="C22" i="12"/>
  <c r="B22" i="12"/>
  <c r="H21" i="12"/>
  <c r="G21" i="12"/>
  <c r="E21" i="12"/>
  <c r="D21" i="12"/>
  <c r="C21" i="12"/>
  <c r="B21" i="12"/>
  <c r="H20" i="12"/>
  <c r="G20" i="12"/>
  <c r="I20" i="12" s="1"/>
  <c r="E20" i="12"/>
  <c r="D20" i="12"/>
  <c r="C20" i="12"/>
  <c r="B20" i="12"/>
  <c r="H19" i="12"/>
  <c r="G19" i="12"/>
  <c r="E19" i="12"/>
  <c r="D19" i="12"/>
  <c r="C19" i="12"/>
  <c r="B19" i="12"/>
  <c r="H18" i="12"/>
  <c r="G18" i="12"/>
  <c r="E18" i="12"/>
  <c r="D18" i="12"/>
  <c r="C18" i="12"/>
  <c r="B18" i="12"/>
  <c r="H17" i="12"/>
  <c r="G17" i="12"/>
  <c r="I17" i="12" s="1"/>
  <c r="E17" i="12"/>
  <c r="D17" i="12"/>
  <c r="C17" i="12"/>
  <c r="B17" i="12"/>
  <c r="H16" i="12"/>
  <c r="G16" i="12"/>
  <c r="E16" i="12"/>
  <c r="D16" i="12"/>
  <c r="C16" i="12"/>
  <c r="B16" i="12"/>
  <c r="H15" i="12"/>
  <c r="G15" i="12"/>
  <c r="I15" i="12" s="1"/>
  <c r="E15" i="12"/>
  <c r="D15" i="12"/>
  <c r="K15" i="12" s="1"/>
  <c r="C15" i="12"/>
  <c r="B15" i="12"/>
  <c r="H14" i="12"/>
  <c r="G14" i="12"/>
  <c r="E14" i="12"/>
  <c r="D14" i="12"/>
  <c r="C14" i="12"/>
  <c r="B14" i="12"/>
  <c r="H13" i="12"/>
  <c r="G13" i="12"/>
  <c r="I13" i="12" s="1"/>
  <c r="E13" i="12"/>
  <c r="D13" i="12"/>
  <c r="C13" i="12"/>
  <c r="B13" i="12"/>
  <c r="H12" i="12"/>
  <c r="G12" i="12"/>
  <c r="E12" i="12"/>
  <c r="D12" i="12"/>
  <c r="C12" i="12"/>
  <c r="B12" i="12"/>
  <c r="H11" i="12"/>
  <c r="G11" i="12"/>
  <c r="E11" i="12"/>
  <c r="D11" i="12"/>
  <c r="C11" i="12"/>
  <c r="B11" i="12"/>
  <c r="H107" i="14"/>
  <c r="G107" i="14"/>
  <c r="I107" i="14" s="1"/>
  <c r="E107" i="14"/>
  <c r="D107" i="14"/>
  <c r="K107" i="14" s="1"/>
  <c r="C107" i="14"/>
  <c r="B107" i="14"/>
  <c r="H106" i="14"/>
  <c r="G106" i="14"/>
  <c r="I106" i="14" s="1"/>
  <c r="E106" i="14"/>
  <c r="D106" i="14"/>
  <c r="K106" i="14" s="1"/>
  <c r="C106" i="14"/>
  <c r="B106" i="14"/>
  <c r="H105" i="14"/>
  <c r="G105" i="14"/>
  <c r="I105" i="14" s="1"/>
  <c r="E105" i="14"/>
  <c r="D105" i="14"/>
  <c r="K105" i="14" s="1"/>
  <c r="C105" i="14"/>
  <c r="B105" i="14"/>
  <c r="H104" i="14"/>
  <c r="G104" i="14"/>
  <c r="I104" i="14" s="1"/>
  <c r="E104" i="14"/>
  <c r="D104" i="14"/>
  <c r="K104" i="14" s="1"/>
  <c r="C104" i="14"/>
  <c r="B104" i="14"/>
  <c r="H103" i="14"/>
  <c r="G103" i="14"/>
  <c r="E103" i="14"/>
  <c r="D103" i="14"/>
  <c r="C103" i="14"/>
  <c r="B103" i="14"/>
  <c r="H102" i="14"/>
  <c r="G102" i="14"/>
  <c r="I102" i="14" s="1"/>
  <c r="E102" i="14"/>
  <c r="D102" i="14"/>
  <c r="C102" i="14"/>
  <c r="B102" i="14"/>
  <c r="H101" i="14"/>
  <c r="G101" i="14"/>
  <c r="I101" i="14" s="1"/>
  <c r="E101" i="14"/>
  <c r="D101" i="14"/>
  <c r="C101" i="14"/>
  <c r="B101" i="14"/>
  <c r="H100" i="14"/>
  <c r="G100" i="14"/>
  <c r="E100" i="14"/>
  <c r="D100" i="14"/>
  <c r="C100" i="14"/>
  <c r="B100" i="14"/>
  <c r="H99" i="14"/>
  <c r="G99" i="14"/>
  <c r="I99" i="14" s="1"/>
  <c r="E99" i="14"/>
  <c r="D99" i="14"/>
  <c r="C99" i="14"/>
  <c r="B99" i="14"/>
  <c r="H98" i="14"/>
  <c r="G98" i="14"/>
  <c r="I98" i="14" s="1"/>
  <c r="E98" i="14"/>
  <c r="D98" i="14"/>
  <c r="C98" i="14"/>
  <c r="B98" i="14"/>
  <c r="H97" i="14"/>
  <c r="G97" i="14"/>
  <c r="I97" i="14" s="1"/>
  <c r="E97" i="14"/>
  <c r="D97" i="14"/>
  <c r="C97" i="14"/>
  <c r="B97" i="14"/>
  <c r="H96" i="14"/>
  <c r="G96" i="14"/>
  <c r="I96" i="14" s="1"/>
  <c r="E96" i="14"/>
  <c r="D96" i="14"/>
  <c r="K96" i="14" s="1"/>
  <c r="C96" i="14"/>
  <c r="B96" i="14"/>
  <c r="H95" i="14"/>
  <c r="G95" i="14"/>
  <c r="E95" i="14"/>
  <c r="D95" i="14"/>
  <c r="C95" i="14"/>
  <c r="B95" i="14"/>
  <c r="H94" i="14"/>
  <c r="G94" i="14"/>
  <c r="I94" i="14" s="1"/>
  <c r="E94" i="14"/>
  <c r="D94" i="14"/>
  <c r="C94" i="14"/>
  <c r="B94" i="14"/>
  <c r="H93" i="14"/>
  <c r="G93" i="14"/>
  <c r="I93" i="14" s="1"/>
  <c r="E93" i="14"/>
  <c r="D93" i="14"/>
  <c r="C93" i="14"/>
  <c r="B93" i="14"/>
  <c r="H92" i="14"/>
  <c r="G92" i="14"/>
  <c r="I92" i="14" s="1"/>
  <c r="E92" i="14"/>
  <c r="D92" i="14"/>
  <c r="C92" i="14"/>
  <c r="B92" i="14"/>
  <c r="H91" i="14"/>
  <c r="G91" i="14"/>
  <c r="E91" i="14"/>
  <c r="D91" i="14"/>
  <c r="C91" i="14"/>
  <c r="B91" i="14"/>
  <c r="H90" i="14"/>
  <c r="G90" i="14"/>
  <c r="E90" i="14"/>
  <c r="D90" i="14"/>
  <c r="C90" i="14"/>
  <c r="B90" i="14"/>
  <c r="H89" i="14"/>
  <c r="G89" i="14"/>
  <c r="E89" i="14"/>
  <c r="D89" i="14"/>
  <c r="C89" i="14"/>
  <c r="B89" i="14"/>
  <c r="H88" i="14"/>
  <c r="G88" i="14"/>
  <c r="E88" i="14"/>
  <c r="D88" i="14"/>
  <c r="C88" i="14"/>
  <c r="B88" i="14"/>
  <c r="H87" i="14"/>
  <c r="G87" i="14"/>
  <c r="E87" i="14"/>
  <c r="D87" i="14"/>
  <c r="C87" i="14"/>
  <c r="B87" i="14"/>
  <c r="H86" i="14"/>
  <c r="G86" i="14"/>
  <c r="E86" i="14"/>
  <c r="D86" i="14"/>
  <c r="C86" i="14"/>
  <c r="B86" i="14"/>
  <c r="H85" i="14"/>
  <c r="G85" i="14"/>
  <c r="E85" i="14"/>
  <c r="D85" i="14"/>
  <c r="C85" i="14"/>
  <c r="B85" i="14"/>
  <c r="H84" i="14"/>
  <c r="G84" i="14"/>
  <c r="E84" i="14"/>
  <c r="D84" i="14"/>
  <c r="C84" i="14"/>
  <c r="B84" i="14"/>
  <c r="H83" i="14"/>
  <c r="G83" i="14"/>
  <c r="E83" i="14"/>
  <c r="D83" i="14"/>
  <c r="C83" i="14"/>
  <c r="B83" i="14"/>
  <c r="H82" i="14"/>
  <c r="G82" i="14"/>
  <c r="E82" i="14"/>
  <c r="D82" i="14"/>
  <c r="C82" i="14"/>
  <c r="B82" i="14"/>
  <c r="H81" i="14"/>
  <c r="G81" i="14"/>
  <c r="E81" i="14"/>
  <c r="D81" i="14"/>
  <c r="C81" i="14"/>
  <c r="B81" i="14"/>
  <c r="H80" i="14"/>
  <c r="G80" i="14"/>
  <c r="E80" i="14"/>
  <c r="D80" i="14"/>
  <c r="C80" i="14"/>
  <c r="B80" i="14"/>
  <c r="H79" i="14"/>
  <c r="G79" i="14"/>
  <c r="E79" i="14"/>
  <c r="D79" i="14"/>
  <c r="C79" i="14"/>
  <c r="B79" i="14"/>
  <c r="H78" i="14"/>
  <c r="G78" i="14"/>
  <c r="E78" i="14"/>
  <c r="D78" i="14"/>
  <c r="C78" i="14"/>
  <c r="B78" i="14"/>
  <c r="H77" i="14"/>
  <c r="G77" i="14"/>
  <c r="I77" i="14" s="1"/>
  <c r="F77" i="14"/>
  <c r="E77" i="14"/>
  <c r="D77" i="14"/>
  <c r="K77" i="14" s="1"/>
  <c r="C77" i="14"/>
  <c r="B77" i="14"/>
  <c r="H76" i="14"/>
  <c r="G76" i="14"/>
  <c r="I76" i="14" s="1"/>
  <c r="E76" i="14"/>
  <c r="D76" i="14"/>
  <c r="C76" i="14"/>
  <c r="B76" i="14"/>
  <c r="H75" i="14"/>
  <c r="G75" i="14"/>
  <c r="E75" i="14"/>
  <c r="D75" i="14"/>
  <c r="C75" i="14"/>
  <c r="B75" i="14"/>
  <c r="H74" i="14"/>
  <c r="G74" i="14"/>
  <c r="I74" i="14" s="1"/>
  <c r="E74" i="14"/>
  <c r="D74" i="14"/>
  <c r="C74" i="14"/>
  <c r="B74" i="14"/>
  <c r="H73" i="14"/>
  <c r="G73" i="14"/>
  <c r="E73" i="14"/>
  <c r="D73" i="14"/>
  <c r="C73" i="14"/>
  <c r="B73" i="14"/>
  <c r="H72" i="14"/>
  <c r="G72" i="14"/>
  <c r="I72" i="14" s="1"/>
  <c r="E72" i="14"/>
  <c r="D72" i="14"/>
  <c r="F72" i="14" s="1"/>
  <c r="C72" i="14"/>
  <c r="B72" i="14"/>
  <c r="H71" i="14"/>
  <c r="G71" i="14"/>
  <c r="E71" i="14"/>
  <c r="D71" i="14"/>
  <c r="C71" i="14"/>
  <c r="B71" i="14"/>
  <c r="H70" i="14"/>
  <c r="G70" i="14"/>
  <c r="I70" i="14" s="1"/>
  <c r="F70" i="14"/>
  <c r="E70" i="14"/>
  <c r="D70" i="14"/>
  <c r="K70" i="14" s="1"/>
  <c r="C70" i="14"/>
  <c r="B70" i="14"/>
  <c r="H69" i="14"/>
  <c r="G69" i="14"/>
  <c r="I69" i="14" s="1"/>
  <c r="E69" i="14"/>
  <c r="D69" i="14"/>
  <c r="C69" i="14"/>
  <c r="B69" i="14"/>
  <c r="H68" i="14"/>
  <c r="G68" i="14"/>
  <c r="E68" i="14"/>
  <c r="D68" i="14"/>
  <c r="C68" i="14"/>
  <c r="B68" i="14"/>
  <c r="H67" i="14"/>
  <c r="G67" i="14"/>
  <c r="E67" i="14"/>
  <c r="D67" i="14"/>
  <c r="C67" i="14"/>
  <c r="B67" i="14"/>
  <c r="H66" i="14"/>
  <c r="G66" i="14"/>
  <c r="E66" i="14"/>
  <c r="D66" i="14"/>
  <c r="C66" i="14"/>
  <c r="B66" i="14"/>
  <c r="H65" i="14"/>
  <c r="G65" i="14"/>
  <c r="E65" i="14"/>
  <c r="D65" i="14"/>
  <c r="C65" i="14"/>
  <c r="B65" i="14"/>
  <c r="H64" i="14"/>
  <c r="G64" i="14"/>
  <c r="E64" i="14"/>
  <c r="F64" i="14" s="1"/>
  <c r="D64" i="14"/>
  <c r="C64" i="14"/>
  <c r="B64" i="14"/>
  <c r="H63" i="14"/>
  <c r="G63" i="14"/>
  <c r="E63" i="14"/>
  <c r="D63" i="14"/>
  <c r="C63" i="14"/>
  <c r="B63" i="14"/>
  <c r="H62" i="14"/>
  <c r="G62" i="14"/>
  <c r="E62" i="14"/>
  <c r="D62" i="14"/>
  <c r="C62" i="14"/>
  <c r="B62" i="14"/>
  <c r="H61" i="14"/>
  <c r="G61" i="14"/>
  <c r="E61" i="14"/>
  <c r="D61" i="14"/>
  <c r="C61" i="14"/>
  <c r="B61" i="14"/>
  <c r="H60" i="14"/>
  <c r="G60" i="14"/>
  <c r="I60" i="14" s="1"/>
  <c r="E60" i="14"/>
  <c r="D60" i="14"/>
  <c r="K60" i="14"/>
  <c r="C60" i="14"/>
  <c r="B60" i="14"/>
  <c r="H59" i="14"/>
  <c r="G59" i="14"/>
  <c r="I59" i="14" s="1"/>
  <c r="E59" i="14"/>
  <c r="D59" i="14"/>
  <c r="C59" i="14"/>
  <c r="B59" i="14"/>
  <c r="H58" i="14"/>
  <c r="G58" i="14"/>
  <c r="E58" i="14"/>
  <c r="D58" i="14"/>
  <c r="C58" i="14"/>
  <c r="B58" i="14"/>
  <c r="H57" i="14"/>
  <c r="G57" i="14"/>
  <c r="E57" i="14"/>
  <c r="D57" i="14"/>
  <c r="C57" i="14"/>
  <c r="B57" i="14"/>
  <c r="H56" i="14"/>
  <c r="G56" i="14"/>
  <c r="E56" i="14"/>
  <c r="D56" i="14"/>
  <c r="C56" i="14"/>
  <c r="B56" i="14"/>
  <c r="H55" i="14"/>
  <c r="G55" i="14"/>
  <c r="E55" i="14"/>
  <c r="D55" i="14"/>
  <c r="C55" i="14"/>
  <c r="B55" i="14"/>
  <c r="H54" i="14"/>
  <c r="G54" i="14"/>
  <c r="E54" i="14"/>
  <c r="D54" i="14"/>
  <c r="C54" i="14"/>
  <c r="B54" i="14"/>
  <c r="H53" i="14"/>
  <c r="G53" i="14"/>
  <c r="E53" i="14"/>
  <c r="D53" i="14"/>
  <c r="C53" i="14"/>
  <c r="B53" i="14"/>
  <c r="H52" i="14"/>
  <c r="G52" i="14"/>
  <c r="E52" i="14"/>
  <c r="D52" i="14"/>
  <c r="C52" i="14"/>
  <c r="B52" i="14"/>
  <c r="H51" i="14"/>
  <c r="G51" i="14"/>
  <c r="I51" i="14" s="1"/>
  <c r="E51" i="14"/>
  <c r="D51" i="14"/>
  <c r="K51" i="14" s="1"/>
  <c r="C51" i="14"/>
  <c r="B51" i="14"/>
  <c r="H50" i="14"/>
  <c r="G50" i="14"/>
  <c r="E50" i="14"/>
  <c r="D50" i="14"/>
  <c r="C50" i="14"/>
  <c r="B50" i="14"/>
  <c r="H49" i="14"/>
  <c r="G49" i="14"/>
  <c r="E49" i="14"/>
  <c r="D49" i="14"/>
  <c r="C49" i="14"/>
  <c r="B49" i="14"/>
  <c r="H48" i="14"/>
  <c r="G48" i="14"/>
  <c r="I48" i="14" s="1"/>
  <c r="E48" i="14"/>
  <c r="D48" i="14"/>
  <c r="K48" i="14" s="1"/>
  <c r="C48" i="14"/>
  <c r="B48" i="14"/>
  <c r="H47" i="14"/>
  <c r="G47" i="14"/>
  <c r="E47" i="14"/>
  <c r="F47" i="14" s="1"/>
  <c r="D47" i="14"/>
  <c r="C47" i="14"/>
  <c r="B47" i="14"/>
  <c r="H46" i="14"/>
  <c r="G46" i="14"/>
  <c r="E46" i="14"/>
  <c r="D46" i="14"/>
  <c r="C46" i="14"/>
  <c r="B46" i="14"/>
  <c r="H45" i="14"/>
  <c r="G45" i="14"/>
  <c r="E45" i="14"/>
  <c r="D45" i="14"/>
  <c r="C45" i="14"/>
  <c r="B45" i="14"/>
  <c r="H44" i="14"/>
  <c r="G44" i="14"/>
  <c r="E44" i="14"/>
  <c r="D44" i="14"/>
  <c r="C44" i="14"/>
  <c r="B44" i="14"/>
  <c r="H43" i="14"/>
  <c r="G43" i="14"/>
  <c r="I43" i="14" s="1"/>
  <c r="E43" i="14"/>
  <c r="D43" i="14"/>
  <c r="C43" i="14"/>
  <c r="B43" i="14"/>
  <c r="H42" i="14"/>
  <c r="G42" i="14"/>
  <c r="E42" i="14"/>
  <c r="D42" i="14"/>
  <c r="C42" i="14"/>
  <c r="B42" i="14"/>
  <c r="H41" i="14"/>
  <c r="G41" i="14"/>
  <c r="E41" i="14"/>
  <c r="D41" i="14"/>
  <c r="C41" i="14"/>
  <c r="B41" i="14"/>
  <c r="H40" i="14"/>
  <c r="G40" i="14"/>
  <c r="E40" i="14"/>
  <c r="D40" i="14"/>
  <c r="C40" i="14"/>
  <c r="B40" i="14"/>
  <c r="H39" i="14"/>
  <c r="G39" i="14"/>
  <c r="E39" i="14"/>
  <c r="F39" i="14" s="1"/>
  <c r="D39" i="14"/>
  <c r="C39" i="14"/>
  <c r="B39" i="14"/>
  <c r="H38" i="14"/>
  <c r="G38" i="14"/>
  <c r="E38" i="14"/>
  <c r="D38" i="14"/>
  <c r="C38" i="14"/>
  <c r="B38" i="14"/>
  <c r="H37" i="14"/>
  <c r="G37" i="14"/>
  <c r="E37" i="14"/>
  <c r="D37" i="14"/>
  <c r="C37" i="14"/>
  <c r="B37" i="14"/>
  <c r="H36" i="14"/>
  <c r="G36" i="14"/>
  <c r="E36" i="14"/>
  <c r="D36" i="14"/>
  <c r="C36" i="14"/>
  <c r="B36" i="14"/>
  <c r="H35" i="14"/>
  <c r="G35" i="14"/>
  <c r="I35" i="14" s="1"/>
  <c r="E35" i="14"/>
  <c r="D35" i="14"/>
  <c r="C35" i="14"/>
  <c r="B35" i="14"/>
  <c r="H34" i="14"/>
  <c r="G34" i="14"/>
  <c r="E34" i="14"/>
  <c r="D34" i="14"/>
  <c r="C34" i="14"/>
  <c r="B34" i="14"/>
  <c r="H33" i="14"/>
  <c r="G33" i="14"/>
  <c r="E33" i="14"/>
  <c r="D33" i="14"/>
  <c r="C33" i="14"/>
  <c r="B33" i="14"/>
  <c r="H32" i="14"/>
  <c r="G32" i="14"/>
  <c r="E32" i="14"/>
  <c r="D32" i="14"/>
  <c r="C32" i="14"/>
  <c r="B32" i="14"/>
  <c r="H31" i="14"/>
  <c r="G31" i="14"/>
  <c r="E31" i="14"/>
  <c r="F31" i="14" s="1"/>
  <c r="D31" i="14"/>
  <c r="C31" i="14"/>
  <c r="B31" i="14"/>
  <c r="H30" i="14"/>
  <c r="G30" i="14"/>
  <c r="I30" i="14" s="1"/>
  <c r="E30" i="14"/>
  <c r="D30" i="14"/>
  <c r="C30" i="14"/>
  <c r="B30" i="14"/>
  <c r="H29" i="14"/>
  <c r="G29" i="14"/>
  <c r="E29" i="14"/>
  <c r="D29" i="14"/>
  <c r="C29" i="14"/>
  <c r="B29" i="14"/>
  <c r="H28" i="14"/>
  <c r="G28" i="14"/>
  <c r="I28" i="14" s="1"/>
  <c r="E28" i="14"/>
  <c r="D28" i="14"/>
  <c r="C28" i="14"/>
  <c r="B28" i="14"/>
  <c r="H27" i="14"/>
  <c r="G27" i="14"/>
  <c r="E27" i="14"/>
  <c r="D27" i="14"/>
  <c r="C27" i="14"/>
  <c r="B27" i="14"/>
  <c r="H26" i="14"/>
  <c r="G26" i="14"/>
  <c r="E26" i="14"/>
  <c r="D26" i="14"/>
  <c r="C26" i="14"/>
  <c r="B26" i="14"/>
  <c r="H25" i="14"/>
  <c r="G25" i="14"/>
  <c r="I25" i="14" s="1"/>
  <c r="E25" i="14"/>
  <c r="D25" i="14"/>
  <c r="C25" i="14"/>
  <c r="B25" i="14"/>
  <c r="H24" i="14"/>
  <c r="G24" i="14"/>
  <c r="E24" i="14"/>
  <c r="D24" i="14"/>
  <c r="C24" i="14"/>
  <c r="B24" i="14"/>
  <c r="H23" i="14"/>
  <c r="G23" i="14"/>
  <c r="I23" i="14" s="1"/>
  <c r="E23" i="14"/>
  <c r="D23" i="14"/>
  <c r="C23" i="14"/>
  <c r="B23" i="14"/>
  <c r="H22" i="14"/>
  <c r="G22" i="14"/>
  <c r="E22" i="14"/>
  <c r="D22" i="14"/>
  <c r="C22" i="14"/>
  <c r="B22" i="14"/>
  <c r="H21" i="14"/>
  <c r="G21" i="14"/>
  <c r="I21" i="14" s="1"/>
  <c r="E21" i="14"/>
  <c r="D21" i="14"/>
  <c r="C21" i="14"/>
  <c r="B21" i="14"/>
  <c r="H20" i="14"/>
  <c r="G20" i="14"/>
  <c r="E20" i="14"/>
  <c r="D20" i="14"/>
  <c r="C20" i="14"/>
  <c r="B20" i="14"/>
  <c r="H19" i="14"/>
  <c r="G19" i="14"/>
  <c r="I19" i="14" s="1"/>
  <c r="E19" i="14"/>
  <c r="D19" i="14"/>
  <c r="C19" i="14"/>
  <c r="B19" i="14"/>
  <c r="H18" i="14"/>
  <c r="G18" i="14"/>
  <c r="E18" i="14"/>
  <c r="D18" i="14"/>
  <c r="C18" i="14"/>
  <c r="B18" i="14"/>
  <c r="H17" i="14"/>
  <c r="G17" i="14"/>
  <c r="I17" i="14" s="1"/>
  <c r="E17" i="14"/>
  <c r="D17" i="14"/>
  <c r="C17" i="14"/>
  <c r="B17" i="14"/>
  <c r="H16" i="14"/>
  <c r="G16" i="14"/>
  <c r="E16" i="14"/>
  <c r="D16" i="14"/>
  <c r="C16" i="14"/>
  <c r="B16" i="14"/>
  <c r="H15" i="14"/>
  <c r="G15" i="14"/>
  <c r="I15" i="14" s="1"/>
  <c r="E15" i="14"/>
  <c r="D15" i="14"/>
  <c r="K15" i="14"/>
  <c r="C15" i="14"/>
  <c r="B15" i="14"/>
  <c r="H14" i="14"/>
  <c r="G14" i="14"/>
  <c r="E14" i="14"/>
  <c r="D14" i="14"/>
  <c r="C14" i="14"/>
  <c r="B14" i="14"/>
  <c r="H13" i="14"/>
  <c r="G13" i="14"/>
  <c r="E13" i="14"/>
  <c r="D13" i="14"/>
  <c r="C13" i="14"/>
  <c r="B13" i="14"/>
  <c r="H12" i="14"/>
  <c r="G12" i="14"/>
  <c r="E12" i="14"/>
  <c r="D12" i="14"/>
  <c r="C12" i="14"/>
  <c r="B12" i="14"/>
  <c r="H11" i="14"/>
  <c r="G11" i="14"/>
  <c r="I11" i="14" s="1"/>
  <c r="E11" i="14"/>
  <c r="D11" i="14"/>
  <c r="C11" i="14"/>
  <c r="B11" i="14"/>
  <c r="H107" i="16"/>
  <c r="G107" i="16"/>
  <c r="I107" i="16" s="1"/>
  <c r="E107" i="16"/>
  <c r="D107" i="16"/>
  <c r="K107" i="16" s="1"/>
  <c r="C107" i="16"/>
  <c r="B107" i="16"/>
  <c r="H106" i="16"/>
  <c r="G106" i="16"/>
  <c r="I106" i="16" s="1"/>
  <c r="E106" i="16"/>
  <c r="D106" i="16"/>
  <c r="K106" i="16" s="1"/>
  <c r="C106" i="16"/>
  <c r="B106" i="16"/>
  <c r="H105" i="16"/>
  <c r="G105" i="16"/>
  <c r="I105" i="16" s="1"/>
  <c r="E105" i="16"/>
  <c r="D105" i="16"/>
  <c r="K105" i="16" s="1"/>
  <c r="C105" i="16"/>
  <c r="B105" i="16"/>
  <c r="H104" i="16"/>
  <c r="G104" i="16"/>
  <c r="I104" i="16" s="1"/>
  <c r="E104" i="16"/>
  <c r="D104" i="16"/>
  <c r="K104" i="16"/>
  <c r="C104" i="16"/>
  <c r="B104" i="16"/>
  <c r="H103" i="16"/>
  <c r="G103" i="16"/>
  <c r="I103" i="16" s="1"/>
  <c r="E103" i="16"/>
  <c r="D103" i="16"/>
  <c r="C103" i="16"/>
  <c r="B103" i="16"/>
  <c r="H102" i="16"/>
  <c r="G102" i="16"/>
  <c r="E102" i="16"/>
  <c r="D102" i="16"/>
  <c r="C102" i="16"/>
  <c r="B102" i="16"/>
  <c r="H101" i="16"/>
  <c r="G101" i="16"/>
  <c r="I101" i="16" s="1"/>
  <c r="E101" i="16"/>
  <c r="D101" i="16"/>
  <c r="C101" i="16"/>
  <c r="B101" i="16"/>
  <c r="H100" i="16"/>
  <c r="G100" i="16"/>
  <c r="E100" i="16"/>
  <c r="D100" i="16"/>
  <c r="C100" i="16"/>
  <c r="B100" i="16"/>
  <c r="H99" i="16"/>
  <c r="G99" i="16"/>
  <c r="I99" i="16" s="1"/>
  <c r="E99" i="16"/>
  <c r="D99" i="16"/>
  <c r="C99" i="16"/>
  <c r="B99" i="16"/>
  <c r="H98" i="16"/>
  <c r="G98" i="16"/>
  <c r="I98" i="16" s="1"/>
  <c r="E98" i="16"/>
  <c r="D98" i="16"/>
  <c r="C98" i="16"/>
  <c r="B98" i="16"/>
  <c r="H97" i="16"/>
  <c r="G97" i="16"/>
  <c r="I97" i="16" s="1"/>
  <c r="E97" i="16"/>
  <c r="D97" i="16"/>
  <c r="C97" i="16"/>
  <c r="B97" i="16"/>
  <c r="H96" i="16"/>
  <c r="G96" i="16"/>
  <c r="I96" i="16" s="1"/>
  <c r="E96" i="16"/>
  <c r="D96" i="16"/>
  <c r="K96" i="16" s="1"/>
  <c r="C96" i="16"/>
  <c r="B96" i="16"/>
  <c r="H95" i="16"/>
  <c r="G95" i="16"/>
  <c r="I95" i="16" s="1"/>
  <c r="E95" i="16"/>
  <c r="D95" i="16"/>
  <c r="C95" i="16"/>
  <c r="B95" i="16"/>
  <c r="H94" i="16"/>
  <c r="G94" i="16"/>
  <c r="E94" i="16"/>
  <c r="D94" i="16"/>
  <c r="C94" i="16"/>
  <c r="B94" i="16"/>
  <c r="H93" i="16"/>
  <c r="G93" i="16"/>
  <c r="I93" i="16" s="1"/>
  <c r="E93" i="16"/>
  <c r="D93" i="16"/>
  <c r="C93" i="16"/>
  <c r="B93" i="16"/>
  <c r="H92" i="16"/>
  <c r="G92" i="16"/>
  <c r="I92" i="16" s="1"/>
  <c r="E92" i="16"/>
  <c r="D92" i="16"/>
  <c r="C92" i="16"/>
  <c r="B92" i="16"/>
  <c r="H91" i="16"/>
  <c r="G91" i="16"/>
  <c r="I91" i="16" s="1"/>
  <c r="E91" i="16"/>
  <c r="D91" i="16"/>
  <c r="C91" i="16"/>
  <c r="B91" i="16"/>
  <c r="H90" i="16"/>
  <c r="G90" i="16"/>
  <c r="E90" i="16"/>
  <c r="D90" i="16"/>
  <c r="C90" i="16"/>
  <c r="B90" i="16"/>
  <c r="H89" i="16"/>
  <c r="G89" i="16"/>
  <c r="I89" i="16" s="1"/>
  <c r="E89" i="16"/>
  <c r="F89" i="16" s="1"/>
  <c r="D89" i="16"/>
  <c r="C89" i="16"/>
  <c r="B89" i="16"/>
  <c r="H88" i="16"/>
  <c r="G88" i="16"/>
  <c r="E88" i="16"/>
  <c r="D88" i="16"/>
  <c r="C88" i="16"/>
  <c r="B88" i="16"/>
  <c r="H87" i="16"/>
  <c r="G87" i="16"/>
  <c r="E87" i="16"/>
  <c r="D87" i="16"/>
  <c r="C87" i="16"/>
  <c r="B87" i="16"/>
  <c r="H86" i="16"/>
  <c r="I86" i="16" s="1"/>
  <c r="G86" i="16"/>
  <c r="E86" i="16"/>
  <c r="D86" i="16"/>
  <c r="C86" i="16"/>
  <c r="B86" i="16"/>
  <c r="H85" i="16"/>
  <c r="G85" i="16"/>
  <c r="I85" i="16" s="1"/>
  <c r="E85" i="16"/>
  <c r="D85" i="16"/>
  <c r="C85" i="16"/>
  <c r="B85" i="16"/>
  <c r="H84" i="16"/>
  <c r="G84" i="16"/>
  <c r="E84" i="16"/>
  <c r="D84" i="16"/>
  <c r="C84" i="16"/>
  <c r="B84" i="16"/>
  <c r="H83" i="16"/>
  <c r="G83" i="16"/>
  <c r="I83" i="16" s="1"/>
  <c r="E83" i="16"/>
  <c r="D83" i="16"/>
  <c r="C83" i="16"/>
  <c r="B83" i="16"/>
  <c r="H82" i="16"/>
  <c r="G82" i="16"/>
  <c r="E82" i="16"/>
  <c r="D82" i="16"/>
  <c r="C82" i="16"/>
  <c r="B82" i="16"/>
  <c r="H81" i="16"/>
  <c r="G81" i="16"/>
  <c r="I81" i="16" s="1"/>
  <c r="E81" i="16"/>
  <c r="D81" i="16"/>
  <c r="C81" i="16"/>
  <c r="B81" i="16"/>
  <c r="H80" i="16"/>
  <c r="G80" i="16"/>
  <c r="E80" i="16"/>
  <c r="D80" i="16"/>
  <c r="C80" i="16"/>
  <c r="B80" i="16"/>
  <c r="H79" i="16"/>
  <c r="G79" i="16"/>
  <c r="E79" i="16"/>
  <c r="D79" i="16"/>
  <c r="C79" i="16"/>
  <c r="B79" i="16"/>
  <c r="H78" i="16"/>
  <c r="I78" i="16" s="1"/>
  <c r="G78" i="16"/>
  <c r="E78" i="16"/>
  <c r="D78" i="16"/>
  <c r="C78" i="16"/>
  <c r="B78" i="16"/>
  <c r="H77" i="16"/>
  <c r="G77" i="16"/>
  <c r="I77" i="16" s="1"/>
  <c r="E77" i="16"/>
  <c r="D77" i="16"/>
  <c r="K77" i="16" s="1"/>
  <c r="C77" i="16"/>
  <c r="B77" i="16"/>
  <c r="H76" i="16"/>
  <c r="G76" i="16"/>
  <c r="E76" i="16"/>
  <c r="D76" i="16"/>
  <c r="C76" i="16"/>
  <c r="B76" i="16"/>
  <c r="H75" i="16"/>
  <c r="G75" i="16"/>
  <c r="I75" i="16" s="1"/>
  <c r="E75" i="16"/>
  <c r="D75" i="16"/>
  <c r="C75" i="16"/>
  <c r="B75" i="16"/>
  <c r="H74" i="16"/>
  <c r="G74" i="16"/>
  <c r="E74" i="16"/>
  <c r="D74" i="16"/>
  <c r="C74" i="16"/>
  <c r="B74" i="16"/>
  <c r="H73" i="16"/>
  <c r="G73" i="16"/>
  <c r="I73" i="16" s="1"/>
  <c r="E73" i="16"/>
  <c r="F73" i="16" s="1"/>
  <c r="D73" i="16"/>
  <c r="C73" i="16"/>
  <c r="B73" i="16"/>
  <c r="H72" i="16"/>
  <c r="G72" i="16"/>
  <c r="E72" i="16"/>
  <c r="D72" i="16"/>
  <c r="C72" i="16"/>
  <c r="B72" i="16"/>
  <c r="H71" i="16"/>
  <c r="G71" i="16"/>
  <c r="E71" i="16"/>
  <c r="D71" i="16"/>
  <c r="C71" i="16"/>
  <c r="B71" i="16"/>
  <c r="I70" i="16"/>
  <c r="H70" i="16"/>
  <c r="G70" i="16"/>
  <c r="E70" i="16"/>
  <c r="D70" i="16"/>
  <c r="K70" i="16" s="1"/>
  <c r="C70" i="16"/>
  <c r="B70" i="16"/>
  <c r="H69" i="16"/>
  <c r="G69" i="16"/>
  <c r="I69" i="16" s="1"/>
  <c r="E69" i="16"/>
  <c r="D69" i="16"/>
  <c r="C69" i="16"/>
  <c r="B69" i="16"/>
  <c r="H68" i="16"/>
  <c r="G68" i="16"/>
  <c r="E68" i="16"/>
  <c r="D68" i="16"/>
  <c r="C68" i="16"/>
  <c r="B68" i="16"/>
  <c r="H67" i="16"/>
  <c r="G67" i="16"/>
  <c r="E67" i="16"/>
  <c r="D67" i="16"/>
  <c r="C67" i="16"/>
  <c r="B67" i="16"/>
  <c r="H66" i="16"/>
  <c r="G66" i="16"/>
  <c r="E66" i="16"/>
  <c r="D66" i="16"/>
  <c r="F66" i="16" s="1"/>
  <c r="C66" i="16"/>
  <c r="B66" i="16"/>
  <c r="H65" i="16"/>
  <c r="G65" i="16"/>
  <c r="E65" i="16"/>
  <c r="D65" i="16"/>
  <c r="C65" i="16"/>
  <c r="B65" i="16"/>
  <c r="H64" i="16"/>
  <c r="G64" i="16"/>
  <c r="E64" i="16"/>
  <c r="D64" i="16"/>
  <c r="C64" i="16"/>
  <c r="B64" i="16"/>
  <c r="H63" i="16"/>
  <c r="G63" i="16"/>
  <c r="I63" i="16" s="1"/>
  <c r="E63" i="16"/>
  <c r="D63" i="16"/>
  <c r="C63" i="16"/>
  <c r="B63" i="16"/>
  <c r="H62" i="16"/>
  <c r="G62" i="16"/>
  <c r="E62" i="16"/>
  <c r="D62" i="16"/>
  <c r="C62" i="16"/>
  <c r="B62" i="16"/>
  <c r="H61" i="16"/>
  <c r="G61" i="16"/>
  <c r="E61" i="16"/>
  <c r="D61" i="16"/>
  <c r="F61" i="16" s="1"/>
  <c r="C61" i="16"/>
  <c r="B61" i="16"/>
  <c r="H60" i="16"/>
  <c r="G60" i="16"/>
  <c r="I60" i="16" s="1"/>
  <c r="E60" i="16"/>
  <c r="D60" i="16"/>
  <c r="K60" i="16" s="1"/>
  <c r="C60" i="16"/>
  <c r="B60" i="16"/>
  <c r="H59" i="16"/>
  <c r="G59" i="16"/>
  <c r="I59" i="16" s="1"/>
  <c r="E59" i="16"/>
  <c r="D59" i="16"/>
  <c r="C59" i="16"/>
  <c r="B59" i="16"/>
  <c r="H58" i="16"/>
  <c r="G58" i="16"/>
  <c r="I58" i="16" s="1"/>
  <c r="E58" i="16"/>
  <c r="D58" i="16"/>
  <c r="C58" i="16"/>
  <c r="B58" i="16"/>
  <c r="H57" i="16"/>
  <c r="G57" i="16"/>
  <c r="E57" i="16"/>
  <c r="D57" i="16"/>
  <c r="C57" i="16"/>
  <c r="B57" i="16"/>
  <c r="H56" i="16"/>
  <c r="G56" i="16"/>
  <c r="I56" i="16" s="1"/>
  <c r="E56" i="16"/>
  <c r="D56" i="16"/>
  <c r="C56" i="16"/>
  <c r="B56" i="16"/>
  <c r="H55" i="16"/>
  <c r="G55" i="16"/>
  <c r="E55" i="16"/>
  <c r="D55" i="16"/>
  <c r="C55" i="16"/>
  <c r="B55" i="16"/>
  <c r="H54" i="16"/>
  <c r="G54" i="16"/>
  <c r="I54" i="16" s="1"/>
  <c r="E54" i="16"/>
  <c r="D54" i="16"/>
  <c r="C54" i="16"/>
  <c r="B54" i="16"/>
  <c r="H53" i="16"/>
  <c r="G53" i="16"/>
  <c r="E53" i="16"/>
  <c r="D53" i="16"/>
  <c r="C53" i="16"/>
  <c r="B53" i="16"/>
  <c r="H52" i="16"/>
  <c r="G52" i="16"/>
  <c r="I52" i="16" s="1"/>
  <c r="E52" i="16"/>
  <c r="D52" i="16"/>
  <c r="C52" i="16"/>
  <c r="B52" i="16"/>
  <c r="H51" i="16"/>
  <c r="G51" i="16"/>
  <c r="I51" i="16" s="1"/>
  <c r="E51" i="16"/>
  <c r="D51" i="16"/>
  <c r="K51" i="16" s="1"/>
  <c r="C51" i="16"/>
  <c r="B51" i="16"/>
  <c r="H50" i="16"/>
  <c r="G50" i="16"/>
  <c r="I50" i="16" s="1"/>
  <c r="E50" i="16"/>
  <c r="D50" i="16"/>
  <c r="F50" i="16" s="1"/>
  <c r="K50" i="16" s="1"/>
  <c r="C50" i="16"/>
  <c r="B50" i="16"/>
  <c r="H49" i="16"/>
  <c r="G49" i="16"/>
  <c r="E49" i="16"/>
  <c r="D49" i="16"/>
  <c r="C49" i="16"/>
  <c r="B49" i="16"/>
  <c r="H48" i="16"/>
  <c r="G48" i="16"/>
  <c r="I48" i="16" s="1"/>
  <c r="E48" i="16"/>
  <c r="D48" i="16"/>
  <c r="K48" i="16" s="1"/>
  <c r="C48" i="16"/>
  <c r="B48" i="16"/>
  <c r="H47" i="16"/>
  <c r="G47" i="16"/>
  <c r="E47" i="16"/>
  <c r="D47" i="16"/>
  <c r="C47" i="16"/>
  <c r="B47" i="16"/>
  <c r="H46" i="16"/>
  <c r="G46" i="16"/>
  <c r="I46" i="16" s="1"/>
  <c r="E46" i="16"/>
  <c r="D46" i="16"/>
  <c r="C46" i="16"/>
  <c r="B46" i="16"/>
  <c r="H45" i="16"/>
  <c r="G45" i="16"/>
  <c r="E45" i="16"/>
  <c r="D45" i="16"/>
  <c r="C45" i="16"/>
  <c r="B45" i="16"/>
  <c r="H44" i="16"/>
  <c r="G44" i="16"/>
  <c r="I44" i="16" s="1"/>
  <c r="E44" i="16"/>
  <c r="D44" i="16"/>
  <c r="C44" i="16"/>
  <c r="B44" i="16"/>
  <c r="I43" i="16"/>
  <c r="H43" i="16"/>
  <c r="G43" i="16"/>
  <c r="E43" i="16"/>
  <c r="D43" i="16"/>
  <c r="K43" i="16" s="1"/>
  <c r="C43" i="16"/>
  <c r="B43" i="16"/>
  <c r="H42" i="16"/>
  <c r="G42" i="16"/>
  <c r="E42" i="16"/>
  <c r="D42" i="16"/>
  <c r="C42" i="16"/>
  <c r="B42" i="16"/>
  <c r="H41" i="16"/>
  <c r="G41" i="16"/>
  <c r="E41" i="16"/>
  <c r="D41" i="16"/>
  <c r="C41" i="16"/>
  <c r="B41" i="16"/>
  <c r="H40" i="16"/>
  <c r="G40" i="16"/>
  <c r="I40" i="16" s="1"/>
  <c r="E40" i="16"/>
  <c r="D40" i="16"/>
  <c r="C40" i="16"/>
  <c r="B40" i="16"/>
  <c r="H39" i="16"/>
  <c r="G39" i="16"/>
  <c r="E39" i="16"/>
  <c r="D39" i="16"/>
  <c r="C39" i="16"/>
  <c r="B39" i="16"/>
  <c r="H38" i="16"/>
  <c r="G38" i="16"/>
  <c r="I38" i="16" s="1"/>
  <c r="E38" i="16"/>
  <c r="D38" i="16"/>
  <c r="C38" i="16"/>
  <c r="B38" i="16"/>
  <c r="H37" i="16"/>
  <c r="G37" i="16"/>
  <c r="E37" i="16"/>
  <c r="D37" i="16"/>
  <c r="F37" i="16" s="1"/>
  <c r="C37" i="16"/>
  <c r="B37" i="16"/>
  <c r="H36" i="16"/>
  <c r="G36" i="16"/>
  <c r="I36" i="16" s="1"/>
  <c r="E36" i="16"/>
  <c r="D36" i="16"/>
  <c r="C36" i="16"/>
  <c r="B36" i="16"/>
  <c r="H35" i="16"/>
  <c r="G35" i="16"/>
  <c r="E35" i="16"/>
  <c r="D35" i="16"/>
  <c r="C35" i="16"/>
  <c r="B35" i="16"/>
  <c r="H34" i="16"/>
  <c r="G34" i="16"/>
  <c r="E34" i="16"/>
  <c r="F34" i="16" s="1"/>
  <c r="D34" i="16"/>
  <c r="C34" i="16"/>
  <c r="B34" i="16"/>
  <c r="H33" i="16"/>
  <c r="G33" i="16"/>
  <c r="E33" i="16"/>
  <c r="D33" i="16"/>
  <c r="C33" i="16"/>
  <c r="B33" i="16"/>
  <c r="H32" i="16"/>
  <c r="G32" i="16"/>
  <c r="I32" i="16" s="1"/>
  <c r="E32" i="16"/>
  <c r="D32" i="16"/>
  <c r="C32" i="16"/>
  <c r="B32" i="16"/>
  <c r="H31" i="16"/>
  <c r="G31" i="16"/>
  <c r="E31" i="16"/>
  <c r="D31" i="16"/>
  <c r="C31" i="16"/>
  <c r="B31" i="16"/>
  <c r="H30" i="16"/>
  <c r="G30" i="16"/>
  <c r="I30" i="16" s="1"/>
  <c r="E30" i="16"/>
  <c r="D30" i="16"/>
  <c r="C30" i="16"/>
  <c r="B30" i="16"/>
  <c r="H29" i="16"/>
  <c r="G29" i="16"/>
  <c r="E29" i="16"/>
  <c r="D29" i="16"/>
  <c r="F29" i="16" s="1"/>
  <c r="C29" i="16"/>
  <c r="B29" i="16"/>
  <c r="H28" i="16"/>
  <c r="G28" i="16"/>
  <c r="I28" i="16" s="1"/>
  <c r="E28" i="16"/>
  <c r="D28" i="16"/>
  <c r="C28" i="16"/>
  <c r="B28" i="16"/>
  <c r="H27" i="16"/>
  <c r="G27" i="16"/>
  <c r="E27" i="16"/>
  <c r="D27" i="16"/>
  <c r="C27" i="16"/>
  <c r="B27" i="16"/>
  <c r="H26" i="16"/>
  <c r="G26" i="16"/>
  <c r="E26" i="16"/>
  <c r="D26" i="16"/>
  <c r="C26" i="16"/>
  <c r="B26" i="16"/>
  <c r="H25" i="16"/>
  <c r="G25" i="16"/>
  <c r="E25" i="16"/>
  <c r="D25" i="16"/>
  <c r="F25" i="16" s="1"/>
  <c r="C25" i="16"/>
  <c r="B25" i="16"/>
  <c r="H24" i="16"/>
  <c r="G24" i="16"/>
  <c r="I24" i="16" s="1"/>
  <c r="E24" i="16"/>
  <c r="D24" i="16"/>
  <c r="C24" i="16"/>
  <c r="B24" i="16"/>
  <c r="H23" i="16"/>
  <c r="G23" i="16"/>
  <c r="E23" i="16"/>
  <c r="D23" i="16"/>
  <c r="C23" i="16"/>
  <c r="B23" i="16"/>
  <c r="H22" i="16"/>
  <c r="G22" i="16"/>
  <c r="E22" i="16"/>
  <c r="D22" i="16"/>
  <c r="C22" i="16"/>
  <c r="B22" i="16"/>
  <c r="H21" i="16"/>
  <c r="G21" i="16"/>
  <c r="E21" i="16"/>
  <c r="D21" i="16"/>
  <c r="C21" i="16"/>
  <c r="B21" i="16"/>
  <c r="H20" i="16"/>
  <c r="G20" i="16"/>
  <c r="E20" i="16"/>
  <c r="D20" i="16"/>
  <c r="C20" i="16"/>
  <c r="B20" i="16"/>
  <c r="H19" i="16"/>
  <c r="G19" i="16"/>
  <c r="E19" i="16"/>
  <c r="D19" i="16"/>
  <c r="C19" i="16"/>
  <c r="B19" i="16"/>
  <c r="H18" i="16"/>
  <c r="G18" i="16"/>
  <c r="E18" i="16"/>
  <c r="F18" i="16" s="1"/>
  <c r="D18" i="16"/>
  <c r="C18" i="16"/>
  <c r="B18" i="16"/>
  <c r="H17" i="16"/>
  <c r="G17" i="16"/>
  <c r="E17" i="16"/>
  <c r="D17" i="16"/>
  <c r="C17" i="16"/>
  <c r="B17" i="16"/>
  <c r="H16" i="16"/>
  <c r="G16" i="16"/>
  <c r="E16" i="16"/>
  <c r="D16" i="16"/>
  <c r="C16" i="16"/>
  <c r="B16" i="16"/>
  <c r="H15" i="16"/>
  <c r="G15" i="16"/>
  <c r="I15" i="16" s="1"/>
  <c r="E15" i="16"/>
  <c r="D15" i="16"/>
  <c r="K15" i="16" s="1"/>
  <c r="C15" i="16"/>
  <c r="B15" i="16"/>
  <c r="H14" i="16"/>
  <c r="G14" i="16"/>
  <c r="E14" i="16"/>
  <c r="D14" i="16"/>
  <c r="C14" i="16"/>
  <c r="B14" i="16"/>
  <c r="H13" i="16"/>
  <c r="G13" i="16"/>
  <c r="E13" i="16"/>
  <c r="D13" i="16"/>
  <c r="C13" i="16"/>
  <c r="B13" i="16"/>
  <c r="H12" i="16"/>
  <c r="G12" i="16"/>
  <c r="E12" i="16"/>
  <c r="D12" i="16"/>
  <c r="C12" i="16"/>
  <c r="B12" i="16"/>
  <c r="H11" i="16"/>
  <c r="G11" i="16"/>
  <c r="E11" i="16"/>
  <c r="D11" i="16"/>
  <c r="C11" i="16"/>
  <c r="B11" i="16"/>
  <c r="H107" i="18"/>
  <c r="G107" i="18"/>
  <c r="I107" i="18" s="1"/>
  <c r="E107" i="18"/>
  <c r="D107" i="18"/>
  <c r="K107" i="18" s="1"/>
  <c r="C107" i="18"/>
  <c r="B107" i="18"/>
  <c r="H106" i="18"/>
  <c r="G106" i="18"/>
  <c r="I106" i="18" s="1"/>
  <c r="E106" i="18"/>
  <c r="D106" i="18"/>
  <c r="K106" i="18" s="1"/>
  <c r="C106" i="18"/>
  <c r="B106" i="18"/>
  <c r="H105" i="18"/>
  <c r="G105" i="18"/>
  <c r="I105" i="18" s="1"/>
  <c r="E105" i="18"/>
  <c r="D105" i="18"/>
  <c r="K105" i="18" s="1"/>
  <c r="C105" i="18"/>
  <c r="B105" i="18"/>
  <c r="H104" i="18"/>
  <c r="G104" i="18"/>
  <c r="I104" i="18" s="1"/>
  <c r="E104" i="18"/>
  <c r="D104" i="18"/>
  <c r="K104" i="18" s="1"/>
  <c r="C104" i="18"/>
  <c r="B104" i="18"/>
  <c r="H103" i="18"/>
  <c r="G103" i="18"/>
  <c r="E103" i="18"/>
  <c r="D103" i="18"/>
  <c r="C103" i="18"/>
  <c r="B103" i="18"/>
  <c r="H102" i="18"/>
  <c r="G102" i="18"/>
  <c r="E102" i="18"/>
  <c r="D102" i="18"/>
  <c r="C102" i="18"/>
  <c r="B102" i="18"/>
  <c r="H101" i="18"/>
  <c r="G101" i="18"/>
  <c r="E101" i="18"/>
  <c r="D101" i="18"/>
  <c r="C101" i="18"/>
  <c r="B101" i="18"/>
  <c r="H100" i="18"/>
  <c r="G100" i="18"/>
  <c r="E100" i="18"/>
  <c r="D100" i="18"/>
  <c r="C100" i="18"/>
  <c r="B100" i="18"/>
  <c r="H99" i="18"/>
  <c r="G99" i="18"/>
  <c r="E99" i="18"/>
  <c r="D99" i="18"/>
  <c r="C99" i="18"/>
  <c r="B99" i="18"/>
  <c r="H98" i="18"/>
  <c r="G98" i="18"/>
  <c r="I98" i="18" s="1"/>
  <c r="E98" i="18"/>
  <c r="D98" i="18"/>
  <c r="C98" i="18"/>
  <c r="B98" i="18"/>
  <c r="H97" i="18"/>
  <c r="G97" i="18"/>
  <c r="I97" i="18" s="1"/>
  <c r="E97" i="18"/>
  <c r="D97" i="18"/>
  <c r="C97" i="18"/>
  <c r="B97" i="18"/>
  <c r="H96" i="18"/>
  <c r="G96" i="18"/>
  <c r="I96" i="18" s="1"/>
  <c r="E96" i="18"/>
  <c r="D96" i="18"/>
  <c r="C96" i="18"/>
  <c r="B96" i="18"/>
  <c r="H95" i="18"/>
  <c r="G95" i="18"/>
  <c r="E95" i="18"/>
  <c r="D95" i="18"/>
  <c r="C95" i="18"/>
  <c r="B95" i="18"/>
  <c r="H94" i="18"/>
  <c r="G94" i="18"/>
  <c r="E94" i="18"/>
  <c r="D94" i="18"/>
  <c r="C94" i="18"/>
  <c r="B94" i="18"/>
  <c r="H93" i="18"/>
  <c r="G93" i="18"/>
  <c r="E93" i="18"/>
  <c r="D93" i="18"/>
  <c r="C93" i="18"/>
  <c r="B93" i="18"/>
  <c r="H92" i="18"/>
  <c r="G92" i="18"/>
  <c r="I92" i="18" s="1"/>
  <c r="E92" i="18"/>
  <c r="D92" i="18"/>
  <c r="C92" i="18"/>
  <c r="B92" i="18"/>
  <c r="H91" i="18"/>
  <c r="G91" i="18"/>
  <c r="E91" i="18"/>
  <c r="D91" i="18"/>
  <c r="C91" i="18"/>
  <c r="B91" i="18"/>
  <c r="H90" i="18"/>
  <c r="G90" i="18"/>
  <c r="E90" i="18"/>
  <c r="D90" i="18"/>
  <c r="C90" i="18"/>
  <c r="B90" i="18"/>
  <c r="H89" i="18"/>
  <c r="G89" i="18"/>
  <c r="E89" i="18"/>
  <c r="D89" i="18"/>
  <c r="C89" i="18"/>
  <c r="B89" i="18"/>
  <c r="H88" i="18"/>
  <c r="G88" i="18"/>
  <c r="E88" i="18"/>
  <c r="D88" i="18"/>
  <c r="C88" i="18"/>
  <c r="B88" i="18"/>
  <c r="H87" i="18"/>
  <c r="G87" i="18"/>
  <c r="E87" i="18"/>
  <c r="D87" i="18"/>
  <c r="C87" i="18"/>
  <c r="B87" i="18"/>
  <c r="H86" i="18"/>
  <c r="G86" i="18"/>
  <c r="E86" i="18"/>
  <c r="D86" i="18"/>
  <c r="C86" i="18"/>
  <c r="B86" i="18"/>
  <c r="H85" i="18"/>
  <c r="G85" i="18"/>
  <c r="E85" i="18"/>
  <c r="D85" i="18"/>
  <c r="C85" i="18"/>
  <c r="B85" i="18"/>
  <c r="H84" i="18"/>
  <c r="G84" i="18"/>
  <c r="E84" i="18"/>
  <c r="D84" i="18"/>
  <c r="C84" i="18"/>
  <c r="B84" i="18"/>
  <c r="H83" i="18"/>
  <c r="G83" i="18"/>
  <c r="E83" i="18"/>
  <c r="D83" i="18"/>
  <c r="C83" i="18"/>
  <c r="B83" i="18"/>
  <c r="H82" i="18"/>
  <c r="G82" i="18"/>
  <c r="E82" i="18"/>
  <c r="D82" i="18"/>
  <c r="F82" i="18" s="1"/>
  <c r="C82" i="18"/>
  <c r="B82" i="18"/>
  <c r="H81" i="18"/>
  <c r="G81" i="18"/>
  <c r="E81" i="18"/>
  <c r="D81" i="18"/>
  <c r="C81" i="18"/>
  <c r="B81" i="18"/>
  <c r="H80" i="18"/>
  <c r="G80" i="18"/>
  <c r="E80" i="18"/>
  <c r="D80" i="18"/>
  <c r="C80" i="18"/>
  <c r="B80" i="18"/>
  <c r="H79" i="18"/>
  <c r="G79" i="18"/>
  <c r="I79" i="18"/>
  <c r="E79" i="18"/>
  <c r="D79" i="18"/>
  <c r="C79" i="18"/>
  <c r="B79" i="18"/>
  <c r="H78" i="18"/>
  <c r="G78" i="18"/>
  <c r="E78" i="18"/>
  <c r="D78" i="18"/>
  <c r="F78" i="18" s="1"/>
  <c r="C78" i="18"/>
  <c r="B78" i="18"/>
  <c r="H77" i="18"/>
  <c r="G77" i="18"/>
  <c r="I77" i="18" s="1"/>
  <c r="E77" i="18"/>
  <c r="D77" i="18"/>
  <c r="K77" i="18" s="1"/>
  <c r="C77" i="18"/>
  <c r="B77" i="18"/>
  <c r="H76" i="18"/>
  <c r="G76" i="18"/>
  <c r="E76" i="18"/>
  <c r="D76" i="18"/>
  <c r="C76" i="18"/>
  <c r="B76" i="18"/>
  <c r="H75" i="18"/>
  <c r="G75" i="18"/>
  <c r="I75" i="18" s="1"/>
  <c r="E75" i="18"/>
  <c r="D75" i="18"/>
  <c r="C75" i="18"/>
  <c r="B75" i="18"/>
  <c r="H74" i="18"/>
  <c r="G74" i="18"/>
  <c r="E74" i="18"/>
  <c r="D74" i="18"/>
  <c r="C74" i="18"/>
  <c r="B74" i="18"/>
  <c r="H73" i="18"/>
  <c r="G73" i="18"/>
  <c r="E73" i="18"/>
  <c r="D73" i="18"/>
  <c r="C73" i="18"/>
  <c r="B73" i="18"/>
  <c r="H72" i="18"/>
  <c r="G72" i="18"/>
  <c r="E72" i="18"/>
  <c r="D72" i="18"/>
  <c r="C72" i="18"/>
  <c r="B72" i="18"/>
  <c r="H71" i="18"/>
  <c r="G71" i="18"/>
  <c r="E71" i="18"/>
  <c r="D71" i="18"/>
  <c r="C71" i="18"/>
  <c r="B71" i="18"/>
  <c r="H70" i="18"/>
  <c r="G70" i="18"/>
  <c r="I70" i="18" s="1"/>
  <c r="E70" i="18"/>
  <c r="D70" i="18"/>
  <c r="C70" i="18"/>
  <c r="B70" i="18"/>
  <c r="H69" i="18"/>
  <c r="G69" i="18"/>
  <c r="I69" i="18" s="1"/>
  <c r="E69" i="18"/>
  <c r="D69" i="18"/>
  <c r="K69" i="18" s="1"/>
  <c r="C69" i="18"/>
  <c r="B69" i="18"/>
  <c r="H68" i="18"/>
  <c r="G68" i="18"/>
  <c r="E68" i="18"/>
  <c r="D68" i="18"/>
  <c r="C68" i="18"/>
  <c r="B68" i="18"/>
  <c r="H67" i="18"/>
  <c r="G67" i="18"/>
  <c r="I67" i="18" s="1"/>
  <c r="E67" i="18"/>
  <c r="D67" i="18"/>
  <c r="C67" i="18"/>
  <c r="B67" i="18"/>
  <c r="H66" i="18"/>
  <c r="G66" i="18"/>
  <c r="E66" i="18"/>
  <c r="D66" i="18"/>
  <c r="C66" i="18"/>
  <c r="B66" i="18"/>
  <c r="H65" i="18"/>
  <c r="G65" i="18"/>
  <c r="E65" i="18"/>
  <c r="D65" i="18"/>
  <c r="C65" i="18"/>
  <c r="B65" i="18"/>
  <c r="H64" i="18"/>
  <c r="G64" i="18"/>
  <c r="E64" i="18"/>
  <c r="F64" i="18" s="1"/>
  <c r="D64" i="18"/>
  <c r="C64" i="18"/>
  <c r="B64" i="18"/>
  <c r="H63" i="18"/>
  <c r="G63" i="18"/>
  <c r="I63" i="18" s="1"/>
  <c r="E63" i="18"/>
  <c r="D63" i="18"/>
  <c r="C63" i="18"/>
  <c r="B63" i="18"/>
  <c r="H62" i="18"/>
  <c r="G62" i="18"/>
  <c r="E62" i="18"/>
  <c r="D62" i="18"/>
  <c r="C62" i="18"/>
  <c r="B62" i="18"/>
  <c r="H61" i="18"/>
  <c r="G61" i="18"/>
  <c r="E61" i="18"/>
  <c r="D61" i="18"/>
  <c r="C61" i="18"/>
  <c r="B61" i="18"/>
  <c r="H60" i="18"/>
  <c r="G60" i="18"/>
  <c r="I60" i="18" s="1"/>
  <c r="F60" i="18"/>
  <c r="E60" i="18"/>
  <c r="D60" i="18"/>
  <c r="K60" i="18" s="1"/>
  <c r="C60" i="18"/>
  <c r="B60" i="18"/>
  <c r="H59" i="18"/>
  <c r="G59" i="18"/>
  <c r="E59" i="18"/>
  <c r="D59" i="18"/>
  <c r="C59" i="18"/>
  <c r="B59" i="18"/>
  <c r="H58" i="18"/>
  <c r="G58" i="18"/>
  <c r="E58" i="18"/>
  <c r="D58" i="18"/>
  <c r="C58" i="18"/>
  <c r="B58" i="18"/>
  <c r="H57" i="18"/>
  <c r="G57" i="18"/>
  <c r="E57" i="18"/>
  <c r="D57" i="18"/>
  <c r="C57" i="18"/>
  <c r="B57" i="18"/>
  <c r="H56" i="18"/>
  <c r="G56" i="18"/>
  <c r="I56" i="18" s="1"/>
  <c r="E56" i="18"/>
  <c r="D56" i="18"/>
  <c r="C56" i="18"/>
  <c r="B56" i="18"/>
  <c r="H55" i="18"/>
  <c r="G55" i="18"/>
  <c r="E55" i="18"/>
  <c r="D55" i="18"/>
  <c r="C55" i="18"/>
  <c r="B55" i="18"/>
  <c r="H54" i="18"/>
  <c r="G54" i="18"/>
  <c r="I54" i="18" s="1"/>
  <c r="E54" i="18"/>
  <c r="D54" i="18"/>
  <c r="C54" i="18"/>
  <c r="B54" i="18"/>
  <c r="H53" i="18"/>
  <c r="G53" i="18"/>
  <c r="E53" i="18"/>
  <c r="D53" i="18"/>
  <c r="C53" i="18"/>
  <c r="B53" i="18"/>
  <c r="H52" i="18"/>
  <c r="G52" i="18"/>
  <c r="I52" i="18" s="1"/>
  <c r="E52" i="18"/>
  <c r="D52" i="18"/>
  <c r="C52" i="18"/>
  <c r="B52" i="18"/>
  <c r="H51" i="18"/>
  <c r="G51" i="18"/>
  <c r="I51" i="18" s="1"/>
  <c r="E51" i="18"/>
  <c r="D51" i="18"/>
  <c r="C51" i="18"/>
  <c r="B51" i="18"/>
  <c r="H50" i="18"/>
  <c r="G50" i="18"/>
  <c r="E50" i="18"/>
  <c r="D50" i="18"/>
  <c r="C50" i="18"/>
  <c r="B50" i="18"/>
  <c r="H49" i="18"/>
  <c r="G49" i="18"/>
  <c r="E49" i="18"/>
  <c r="D49" i="18"/>
  <c r="C49" i="18"/>
  <c r="B49" i="18"/>
  <c r="H48" i="18"/>
  <c r="G48" i="18"/>
  <c r="I48" i="18" s="1"/>
  <c r="E48" i="18"/>
  <c r="D48" i="18"/>
  <c r="C48" i="18"/>
  <c r="B48" i="18"/>
  <c r="H47" i="18"/>
  <c r="G47" i="18"/>
  <c r="E47" i="18"/>
  <c r="D47" i="18"/>
  <c r="C47" i="18"/>
  <c r="B47" i="18"/>
  <c r="H46" i="18"/>
  <c r="G46" i="18"/>
  <c r="I46" i="18" s="1"/>
  <c r="E46" i="18"/>
  <c r="D46" i="18"/>
  <c r="C46" i="18"/>
  <c r="B46" i="18"/>
  <c r="H45" i="18"/>
  <c r="G45" i="18"/>
  <c r="E45" i="18"/>
  <c r="D45" i="18"/>
  <c r="C45" i="18"/>
  <c r="B45" i="18"/>
  <c r="H44" i="18"/>
  <c r="G44" i="18"/>
  <c r="I44" i="18" s="1"/>
  <c r="E44" i="18"/>
  <c r="D44" i="18"/>
  <c r="C44" i="18"/>
  <c r="B44" i="18"/>
  <c r="H43" i="18"/>
  <c r="G43" i="18"/>
  <c r="I43" i="18" s="1"/>
  <c r="E43" i="18"/>
  <c r="D43" i="18"/>
  <c r="C43" i="18"/>
  <c r="B43" i="18"/>
  <c r="H42" i="18"/>
  <c r="G42" i="18"/>
  <c r="I42" i="18" s="1"/>
  <c r="E42" i="18"/>
  <c r="D42" i="18"/>
  <c r="C42" i="18"/>
  <c r="B42" i="18"/>
  <c r="H41" i="18"/>
  <c r="G41" i="18"/>
  <c r="E41" i="18"/>
  <c r="D41" i="18"/>
  <c r="C41" i="18"/>
  <c r="B41" i="18"/>
  <c r="H40" i="18"/>
  <c r="G40" i="18"/>
  <c r="I40" i="18" s="1"/>
  <c r="E40" i="18"/>
  <c r="D40" i="18"/>
  <c r="C40" i="18"/>
  <c r="B40" i="18"/>
  <c r="H39" i="18"/>
  <c r="G39" i="18"/>
  <c r="E39" i="18"/>
  <c r="D39" i="18"/>
  <c r="C39" i="18"/>
  <c r="B39" i="18"/>
  <c r="H38" i="18"/>
  <c r="G38" i="18"/>
  <c r="E38" i="18"/>
  <c r="D38" i="18"/>
  <c r="C38" i="18"/>
  <c r="B38" i="18"/>
  <c r="H37" i="18"/>
  <c r="G37" i="18"/>
  <c r="E37" i="18"/>
  <c r="D37" i="18"/>
  <c r="C37" i="18"/>
  <c r="B37" i="18"/>
  <c r="H36" i="18"/>
  <c r="G36" i="18"/>
  <c r="I36" i="18" s="1"/>
  <c r="E36" i="18"/>
  <c r="D36" i="18"/>
  <c r="C36" i="18"/>
  <c r="B36" i="18"/>
  <c r="H35" i="18"/>
  <c r="G35" i="18"/>
  <c r="E35" i="18"/>
  <c r="D35" i="18"/>
  <c r="C35" i="18"/>
  <c r="B35" i="18"/>
  <c r="H34" i="18"/>
  <c r="G34" i="18"/>
  <c r="E34" i="18"/>
  <c r="D34" i="18"/>
  <c r="C34" i="18"/>
  <c r="B34" i="18"/>
  <c r="H33" i="18"/>
  <c r="G33" i="18"/>
  <c r="E33" i="18"/>
  <c r="D33" i="18"/>
  <c r="C33" i="18"/>
  <c r="B33" i="18"/>
  <c r="H32" i="18"/>
  <c r="G32" i="18"/>
  <c r="I32" i="18" s="1"/>
  <c r="E32" i="18"/>
  <c r="D32" i="18"/>
  <c r="C32" i="18"/>
  <c r="B32" i="18"/>
  <c r="H31" i="18"/>
  <c r="G31" i="18"/>
  <c r="E31" i="18"/>
  <c r="D31" i="18"/>
  <c r="C31" i="18"/>
  <c r="B31" i="18"/>
  <c r="H30" i="18"/>
  <c r="G30" i="18"/>
  <c r="I30" i="18" s="1"/>
  <c r="E30" i="18"/>
  <c r="D30" i="18"/>
  <c r="C30" i="18"/>
  <c r="B30" i="18"/>
  <c r="H29" i="18"/>
  <c r="G29" i="18"/>
  <c r="E29" i="18"/>
  <c r="D29" i="18"/>
  <c r="C29" i="18"/>
  <c r="B29" i="18"/>
  <c r="H28" i="18"/>
  <c r="G28" i="18"/>
  <c r="I28" i="18" s="1"/>
  <c r="E28" i="18"/>
  <c r="D28" i="18"/>
  <c r="C28" i="18"/>
  <c r="B28" i="18"/>
  <c r="H27" i="18"/>
  <c r="G27" i="18"/>
  <c r="E27" i="18"/>
  <c r="D27" i="18"/>
  <c r="C27" i="18"/>
  <c r="B27" i="18"/>
  <c r="H26" i="18"/>
  <c r="G26" i="18"/>
  <c r="I26" i="18" s="1"/>
  <c r="E26" i="18"/>
  <c r="D26" i="18"/>
  <c r="C26" i="18"/>
  <c r="B26" i="18"/>
  <c r="H25" i="18"/>
  <c r="G25" i="18"/>
  <c r="E25" i="18"/>
  <c r="D25" i="18"/>
  <c r="C25" i="18"/>
  <c r="B25" i="18"/>
  <c r="H24" i="18"/>
  <c r="G24" i="18"/>
  <c r="I24" i="18" s="1"/>
  <c r="E24" i="18"/>
  <c r="D24" i="18"/>
  <c r="C24" i="18"/>
  <c r="B24" i="18"/>
  <c r="H23" i="18"/>
  <c r="G23" i="18"/>
  <c r="E23" i="18"/>
  <c r="D23" i="18"/>
  <c r="C23" i="18"/>
  <c r="B23" i="18"/>
  <c r="H22" i="18"/>
  <c r="G22" i="18"/>
  <c r="I22" i="18" s="1"/>
  <c r="E22" i="18"/>
  <c r="D22" i="18"/>
  <c r="C22" i="18"/>
  <c r="B22" i="18"/>
  <c r="H21" i="18"/>
  <c r="G21" i="18"/>
  <c r="E21" i="18"/>
  <c r="D21" i="18"/>
  <c r="C21" i="18"/>
  <c r="B21" i="18"/>
  <c r="H20" i="18"/>
  <c r="G20" i="18"/>
  <c r="I20" i="18" s="1"/>
  <c r="E20" i="18"/>
  <c r="D20" i="18"/>
  <c r="C20" i="18"/>
  <c r="B20" i="18"/>
  <c r="H19" i="18"/>
  <c r="G19" i="18"/>
  <c r="E19" i="18"/>
  <c r="D19" i="18"/>
  <c r="C19" i="18"/>
  <c r="B19" i="18"/>
  <c r="H18" i="18"/>
  <c r="G18" i="18"/>
  <c r="I18" i="18" s="1"/>
  <c r="E18" i="18"/>
  <c r="D18" i="18"/>
  <c r="C18" i="18"/>
  <c r="B18" i="18"/>
  <c r="H17" i="18"/>
  <c r="G17" i="18"/>
  <c r="E17" i="18"/>
  <c r="D17" i="18"/>
  <c r="C17" i="18"/>
  <c r="B17" i="18"/>
  <c r="H16" i="18"/>
  <c r="G16" i="18"/>
  <c r="I16" i="18" s="1"/>
  <c r="E16" i="18"/>
  <c r="D16" i="18"/>
  <c r="C16" i="18"/>
  <c r="B16" i="18"/>
  <c r="H15" i="18"/>
  <c r="G15" i="18"/>
  <c r="I15" i="18" s="1"/>
  <c r="E15" i="18"/>
  <c r="D15" i="18"/>
  <c r="K15" i="18" s="1"/>
  <c r="C15" i="18"/>
  <c r="B15" i="18"/>
  <c r="H14" i="18"/>
  <c r="G14" i="18"/>
  <c r="E14" i="18"/>
  <c r="D14" i="18"/>
  <c r="C14" i="18"/>
  <c r="B14" i="18"/>
  <c r="H13" i="18"/>
  <c r="G13" i="18"/>
  <c r="E13" i="18"/>
  <c r="D13" i="18"/>
  <c r="C13" i="18"/>
  <c r="B13" i="18"/>
  <c r="H12" i="18"/>
  <c r="G12" i="18"/>
  <c r="E12" i="18"/>
  <c r="D12" i="18"/>
  <c r="C12" i="18"/>
  <c r="B12" i="18"/>
  <c r="H11" i="18"/>
  <c r="G11" i="18"/>
  <c r="E11" i="18"/>
  <c r="D11" i="18"/>
  <c r="C11" i="18"/>
  <c r="B11" i="18"/>
  <c r="K107" i="20"/>
  <c r="H107" i="20"/>
  <c r="G107" i="20"/>
  <c r="I107" i="20" s="1"/>
  <c r="E107" i="20"/>
  <c r="D107" i="20"/>
  <c r="F107" i="20" s="1"/>
  <c r="C107" i="20"/>
  <c r="B107" i="20"/>
  <c r="H106" i="20"/>
  <c r="G106" i="20"/>
  <c r="I106" i="20" s="1"/>
  <c r="E106" i="20"/>
  <c r="D106" i="20"/>
  <c r="K106" i="20" s="1"/>
  <c r="C106" i="20"/>
  <c r="B106" i="20"/>
  <c r="H105" i="20"/>
  <c r="G105" i="20"/>
  <c r="I105" i="20" s="1"/>
  <c r="E105" i="20"/>
  <c r="D105" i="20"/>
  <c r="K105" i="20" s="1"/>
  <c r="C105" i="20"/>
  <c r="B105" i="20"/>
  <c r="H104" i="20"/>
  <c r="G104" i="20"/>
  <c r="I104" i="20" s="1"/>
  <c r="E104" i="20"/>
  <c r="D104" i="20"/>
  <c r="K104" i="20" s="1"/>
  <c r="C104" i="20"/>
  <c r="B104" i="20"/>
  <c r="H103" i="20"/>
  <c r="G103" i="20"/>
  <c r="I103" i="20" s="1"/>
  <c r="E103" i="20"/>
  <c r="D103" i="20"/>
  <c r="C103" i="20"/>
  <c r="B103" i="20"/>
  <c r="H102" i="20"/>
  <c r="G102" i="20"/>
  <c r="E102" i="20"/>
  <c r="D102" i="20"/>
  <c r="C102" i="20"/>
  <c r="B102" i="20"/>
  <c r="H101" i="20"/>
  <c r="G101" i="20"/>
  <c r="E101" i="20"/>
  <c r="F101" i="20" s="1"/>
  <c r="D101" i="20"/>
  <c r="C101" i="20"/>
  <c r="B101" i="20"/>
  <c r="H100" i="20"/>
  <c r="G100" i="20"/>
  <c r="E100" i="20"/>
  <c r="D100" i="20"/>
  <c r="C100" i="20"/>
  <c r="B100" i="20"/>
  <c r="H99" i="20"/>
  <c r="G99" i="20"/>
  <c r="E99" i="20"/>
  <c r="D99" i="20"/>
  <c r="C99" i="20"/>
  <c r="B99" i="20"/>
  <c r="H98" i="20"/>
  <c r="G98" i="20"/>
  <c r="E98" i="20"/>
  <c r="D98" i="20"/>
  <c r="C98" i="20"/>
  <c r="B98" i="20"/>
  <c r="H97" i="20"/>
  <c r="G97" i="20"/>
  <c r="I97" i="20" s="1"/>
  <c r="E97" i="20"/>
  <c r="F97" i="20" s="1"/>
  <c r="D97" i="20"/>
  <c r="C97" i="20"/>
  <c r="B97" i="20"/>
  <c r="H96" i="20"/>
  <c r="G96" i="20"/>
  <c r="I96" i="20" s="1"/>
  <c r="E96" i="20"/>
  <c r="D96" i="20"/>
  <c r="C96" i="20"/>
  <c r="B96" i="20"/>
  <c r="H95" i="20"/>
  <c r="G95" i="20"/>
  <c r="E95" i="20"/>
  <c r="D95" i="20"/>
  <c r="C95" i="20"/>
  <c r="B95" i="20"/>
  <c r="H94" i="20"/>
  <c r="G94" i="20"/>
  <c r="E94" i="20"/>
  <c r="D94" i="20"/>
  <c r="C94" i="20"/>
  <c r="B94" i="20"/>
  <c r="H93" i="20"/>
  <c r="G93" i="20"/>
  <c r="E93" i="20"/>
  <c r="F93" i="20" s="1"/>
  <c r="D93" i="20"/>
  <c r="C93" i="20"/>
  <c r="B93" i="20"/>
  <c r="H92" i="20"/>
  <c r="G92" i="20"/>
  <c r="I92" i="20" s="1"/>
  <c r="E92" i="20"/>
  <c r="D92" i="20"/>
  <c r="K92" i="20" s="1"/>
  <c r="C92" i="20"/>
  <c r="B92" i="20"/>
  <c r="H91" i="20"/>
  <c r="G91" i="20"/>
  <c r="E91" i="20"/>
  <c r="D91" i="20"/>
  <c r="C91" i="20"/>
  <c r="B91" i="20"/>
  <c r="H90" i="20"/>
  <c r="G90" i="20"/>
  <c r="E90" i="20"/>
  <c r="D90" i="20"/>
  <c r="C90" i="20"/>
  <c r="B90" i="20"/>
  <c r="H89" i="20"/>
  <c r="G89" i="20"/>
  <c r="I89" i="20" s="1"/>
  <c r="E89" i="20"/>
  <c r="D89" i="20"/>
  <c r="C89" i="20"/>
  <c r="B89" i="20"/>
  <c r="H88" i="20"/>
  <c r="G88" i="20"/>
  <c r="E88" i="20"/>
  <c r="D88" i="20"/>
  <c r="C88" i="20"/>
  <c r="B88" i="20"/>
  <c r="H87" i="20"/>
  <c r="G87" i="20"/>
  <c r="E87" i="20"/>
  <c r="D87" i="20"/>
  <c r="C87" i="20"/>
  <c r="B87" i="20"/>
  <c r="H86" i="20"/>
  <c r="G86" i="20"/>
  <c r="E86" i="20"/>
  <c r="D86" i="20"/>
  <c r="C86" i="20"/>
  <c r="B86" i="20"/>
  <c r="H85" i="20"/>
  <c r="G85" i="20"/>
  <c r="I85" i="20" s="1"/>
  <c r="E85" i="20"/>
  <c r="F85" i="20" s="1"/>
  <c r="K85" i="20" s="1"/>
  <c r="D85" i="20"/>
  <c r="C85" i="20"/>
  <c r="B85" i="20"/>
  <c r="H84" i="20"/>
  <c r="G84" i="20"/>
  <c r="E84" i="20"/>
  <c r="D84" i="20"/>
  <c r="F84" i="20" s="1"/>
  <c r="C84" i="20"/>
  <c r="B84" i="20"/>
  <c r="H83" i="20"/>
  <c r="G83" i="20"/>
  <c r="E83" i="20"/>
  <c r="D83" i="20"/>
  <c r="C83" i="20"/>
  <c r="B83" i="20"/>
  <c r="H82" i="20"/>
  <c r="G82" i="20"/>
  <c r="E82" i="20"/>
  <c r="D82" i="20"/>
  <c r="C82" i="20"/>
  <c r="B82" i="20"/>
  <c r="H81" i="20"/>
  <c r="G81" i="20"/>
  <c r="I81" i="20" s="1"/>
  <c r="E81" i="20"/>
  <c r="F81" i="20" s="1"/>
  <c r="K81" i="20" s="1"/>
  <c r="D81" i="20"/>
  <c r="C81" i="20"/>
  <c r="B81" i="20"/>
  <c r="H80" i="20"/>
  <c r="G80" i="20"/>
  <c r="E80" i="20"/>
  <c r="D80" i="20"/>
  <c r="C80" i="20"/>
  <c r="B80" i="20"/>
  <c r="H79" i="20"/>
  <c r="G79" i="20"/>
  <c r="E79" i="20"/>
  <c r="D79" i="20"/>
  <c r="C79" i="20"/>
  <c r="B79" i="20"/>
  <c r="H78" i="20"/>
  <c r="G78" i="20"/>
  <c r="E78" i="20"/>
  <c r="D78" i="20"/>
  <c r="C78" i="20"/>
  <c r="B78" i="20"/>
  <c r="H77" i="20"/>
  <c r="G77" i="20"/>
  <c r="I77" i="20" s="1"/>
  <c r="E77" i="20"/>
  <c r="D77" i="20"/>
  <c r="C77" i="20"/>
  <c r="B77" i="20"/>
  <c r="H76" i="20"/>
  <c r="G76" i="20"/>
  <c r="E76" i="20"/>
  <c r="D76" i="20"/>
  <c r="C76" i="20"/>
  <c r="B76" i="20"/>
  <c r="H75" i="20"/>
  <c r="G75" i="20"/>
  <c r="E75" i="20"/>
  <c r="D75" i="20"/>
  <c r="C75" i="20"/>
  <c r="B75" i="20"/>
  <c r="H74" i="20"/>
  <c r="G74" i="20"/>
  <c r="E74" i="20"/>
  <c r="D74" i="20"/>
  <c r="C74" i="20"/>
  <c r="B74" i="20"/>
  <c r="H73" i="20"/>
  <c r="G73" i="20"/>
  <c r="I73" i="20" s="1"/>
  <c r="E73" i="20"/>
  <c r="F73" i="20" s="1"/>
  <c r="K73" i="20" s="1"/>
  <c r="D73" i="20"/>
  <c r="C73" i="20"/>
  <c r="B73" i="20"/>
  <c r="H72" i="20"/>
  <c r="G72" i="20"/>
  <c r="E72" i="20"/>
  <c r="D72" i="20"/>
  <c r="C72" i="20"/>
  <c r="B72" i="20"/>
  <c r="H71" i="20"/>
  <c r="G71" i="20"/>
  <c r="E71" i="20"/>
  <c r="D71" i="20"/>
  <c r="C71" i="20"/>
  <c r="B71" i="20"/>
  <c r="H70" i="20"/>
  <c r="G70" i="20"/>
  <c r="I70" i="20" s="1"/>
  <c r="E70" i="20"/>
  <c r="D70" i="20"/>
  <c r="K70" i="20" s="1"/>
  <c r="C70" i="20"/>
  <c r="B70" i="20"/>
  <c r="H69" i="20"/>
  <c r="G69" i="20"/>
  <c r="I69" i="20" s="1"/>
  <c r="E69" i="20"/>
  <c r="D69" i="20"/>
  <c r="K69" i="20" s="1"/>
  <c r="C69" i="20"/>
  <c r="B69" i="20"/>
  <c r="H68" i="20"/>
  <c r="G68" i="20"/>
  <c r="E68" i="20"/>
  <c r="D68" i="20"/>
  <c r="C68" i="20"/>
  <c r="B68" i="20"/>
  <c r="H67" i="20"/>
  <c r="G67" i="20"/>
  <c r="E67" i="20"/>
  <c r="D67" i="20"/>
  <c r="C67" i="20"/>
  <c r="B67" i="20"/>
  <c r="H66" i="20"/>
  <c r="G66" i="20"/>
  <c r="E66" i="20"/>
  <c r="D66" i="20"/>
  <c r="C66" i="20"/>
  <c r="B66" i="20"/>
  <c r="H65" i="20"/>
  <c r="G65" i="20"/>
  <c r="E65" i="20"/>
  <c r="F65" i="20" s="1"/>
  <c r="D65" i="20"/>
  <c r="C65" i="20"/>
  <c r="B65" i="20"/>
  <c r="H64" i="20"/>
  <c r="G64" i="20"/>
  <c r="E64" i="20"/>
  <c r="D64" i="20"/>
  <c r="C64" i="20"/>
  <c r="B64" i="20"/>
  <c r="H63" i="20"/>
  <c r="G63" i="20"/>
  <c r="E63" i="20"/>
  <c r="D63" i="20"/>
  <c r="F63" i="20" s="1"/>
  <c r="C63" i="20"/>
  <c r="B63" i="20"/>
  <c r="H62" i="20"/>
  <c r="G62" i="20"/>
  <c r="E62" i="20"/>
  <c r="D62" i="20"/>
  <c r="C62" i="20"/>
  <c r="B62" i="20"/>
  <c r="H61" i="20"/>
  <c r="G61" i="20"/>
  <c r="I61" i="20" s="1"/>
  <c r="E61" i="20"/>
  <c r="F61" i="20" s="1"/>
  <c r="K61" i="20" s="1"/>
  <c r="D61" i="20"/>
  <c r="C61" i="20"/>
  <c r="B61" i="20"/>
  <c r="H60" i="20"/>
  <c r="G60" i="20"/>
  <c r="I60" i="20" s="1"/>
  <c r="E60" i="20"/>
  <c r="D60" i="20"/>
  <c r="F60" i="20" s="1"/>
  <c r="C60" i="20"/>
  <c r="B60" i="20"/>
  <c r="H59" i="20"/>
  <c r="G59" i="20"/>
  <c r="E59" i="20"/>
  <c r="D59" i="20"/>
  <c r="C59" i="20"/>
  <c r="B59" i="20"/>
  <c r="H58" i="20"/>
  <c r="G58" i="20"/>
  <c r="E58" i="20"/>
  <c r="D58" i="20"/>
  <c r="C58" i="20"/>
  <c r="B58" i="20"/>
  <c r="H57" i="20"/>
  <c r="G57" i="20"/>
  <c r="E57" i="20"/>
  <c r="D57" i="20"/>
  <c r="C57" i="20"/>
  <c r="B57" i="20"/>
  <c r="H56" i="20"/>
  <c r="G56" i="20"/>
  <c r="E56" i="20"/>
  <c r="D56" i="20"/>
  <c r="C56" i="20"/>
  <c r="B56" i="20"/>
  <c r="H55" i="20"/>
  <c r="G55" i="20"/>
  <c r="E55" i="20"/>
  <c r="D55" i="20"/>
  <c r="C55" i="20"/>
  <c r="B55" i="20"/>
  <c r="H54" i="20"/>
  <c r="G54" i="20"/>
  <c r="E54" i="20"/>
  <c r="D54" i="20"/>
  <c r="C54" i="20"/>
  <c r="B54" i="20"/>
  <c r="H53" i="20"/>
  <c r="G53" i="20"/>
  <c r="I53" i="20" s="1"/>
  <c r="E53" i="20"/>
  <c r="F53" i="20" s="1"/>
  <c r="K53" i="20" s="1"/>
  <c r="D53" i="20"/>
  <c r="C53" i="20"/>
  <c r="B53" i="20"/>
  <c r="H52" i="20"/>
  <c r="G52" i="20"/>
  <c r="E52" i="20"/>
  <c r="D52" i="20"/>
  <c r="C52" i="20"/>
  <c r="B52" i="20"/>
  <c r="H51" i="20"/>
  <c r="G51" i="20"/>
  <c r="E51" i="20"/>
  <c r="D51" i="20"/>
  <c r="K51" i="20" s="1"/>
  <c r="C51" i="20"/>
  <c r="B51" i="20"/>
  <c r="H50" i="20"/>
  <c r="G50" i="20"/>
  <c r="I50" i="20" s="1"/>
  <c r="E50" i="20"/>
  <c r="D50" i="20"/>
  <c r="C50" i="20"/>
  <c r="B50" i="20"/>
  <c r="H49" i="20"/>
  <c r="G49" i="20"/>
  <c r="E49" i="20"/>
  <c r="D49" i="20"/>
  <c r="C49" i="20"/>
  <c r="B49" i="20"/>
  <c r="H48" i="20"/>
  <c r="G48" i="20"/>
  <c r="I48" i="20" s="1"/>
  <c r="E48" i="20"/>
  <c r="D48" i="20"/>
  <c r="C48" i="20"/>
  <c r="B48" i="20"/>
  <c r="H47" i="20"/>
  <c r="G47" i="20"/>
  <c r="E47" i="20"/>
  <c r="D47" i="20"/>
  <c r="C47" i="20"/>
  <c r="B47" i="20"/>
  <c r="H46" i="20"/>
  <c r="G46" i="20"/>
  <c r="E46" i="20"/>
  <c r="D46" i="20"/>
  <c r="C46" i="20"/>
  <c r="B46" i="20"/>
  <c r="H45" i="20"/>
  <c r="G45" i="20"/>
  <c r="E45" i="20"/>
  <c r="D45" i="20"/>
  <c r="C45" i="20"/>
  <c r="B45" i="20"/>
  <c r="H44" i="20"/>
  <c r="G44" i="20"/>
  <c r="E44" i="20"/>
  <c r="D44" i="20"/>
  <c r="F44" i="20" s="1"/>
  <c r="C44" i="20"/>
  <c r="B44" i="20"/>
  <c r="H43" i="20"/>
  <c r="G43" i="20"/>
  <c r="K43" i="20"/>
  <c r="E43" i="20"/>
  <c r="D43" i="20"/>
  <c r="F43" i="20" s="1"/>
  <c r="C43" i="20"/>
  <c r="B43" i="20"/>
  <c r="H42" i="20"/>
  <c r="G42" i="20"/>
  <c r="I42" i="20" s="1"/>
  <c r="E42" i="20"/>
  <c r="D42" i="20"/>
  <c r="C42" i="20"/>
  <c r="B42" i="20"/>
  <c r="H41" i="20"/>
  <c r="G41" i="20"/>
  <c r="E41" i="20"/>
  <c r="D41" i="20"/>
  <c r="C41" i="20"/>
  <c r="B41" i="20"/>
  <c r="H40" i="20"/>
  <c r="G40" i="20"/>
  <c r="I40" i="20" s="1"/>
  <c r="E40" i="20"/>
  <c r="F40" i="20" s="1"/>
  <c r="D40" i="20"/>
  <c r="C40" i="20"/>
  <c r="B40" i="20"/>
  <c r="H39" i="20"/>
  <c r="G39" i="20"/>
  <c r="E39" i="20"/>
  <c r="D39" i="20"/>
  <c r="C39" i="20"/>
  <c r="B39" i="20"/>
  <c r="H38" i="20"/>
  <c r="G38" i="20"/>
  <c r="I38" i="20" s="1"/>
  <c r="E38" i="20"/>
  <c r="D38" i="20"/>
  <c r="C38" i="20"/>
  <c r="B38" i="20"/>
  <c r="H37" i="20"/>
  <c r="G37" i="20"/>
  <c r="E37" i="20"/>
  <c r="D37" i="20"/>
  <c r="C37" i="20"/>
  <c r="B37" i="20"/>
  <c r="H36" i="20"/>
  <c r="G36" i="20"/>
  <c r="E36" i="20"/>
  <c r="D36" i="20"/>
  <c r="C36" i="20"/>
  <c r="B36" i="20"/>
  <c r="H35" i="20"/>
  <c r="G35" i="20"/>
  <c r="E35" i="20"/>
  <c r="D35" i="20"/>
  <c r="C35" i="20"/>
  <c r="B35" i="20"/>
  <c r="H34" i="20"/>
  <c r="G34" i="20"/>
  <c r="E34" i="20"/>
  <c r="D34" i="20"/>
  <c r="C34" i="20"/>
  <c r="B34" i="20"/>
  <c r="H33" i="20"/>
  <c r="G33" i="20"/>
  <c r="E33" i="20"/>
  <c r="D33" i="20"/>
  <c r="C33" i="20"/>
  <c r="B33" i="20"/>
  <c r="H32" i="20"/>
  <c r="G32" i="20"/>
  <c r="E32" i="20"/>
  <c r="D32" i="20"/>
  <c r="C32" i="20"/>
  <c r="B32" i="20"/>
  <c r="H31" i="20"/>
  <c r="G31" i="20"/>
  <c r="E31" i="20"/>
  <c r="D31" i="20"/>
  <c r="C31" i="20"/>
  <c r="B31" i="20"/>
  <c r="H30" i="20"/>
  <c r="G30" i="20"/>
  <c r="I30" i="20" s="1"/>
  <c r="E30" i="20"/>
  <c r="D30" i="20"/>
  <c r="C30" i="20"/>
  <c r="B30" i="20"/>
  <c r="H29" i="20"/>
  <c r="G29" i="20"/>
  <c r="E29" i="20"/>
  <c r="D29" i="20"/>
  <c r="C29" i="20"/>
  <c r="B29" i="20"/>
  <c r="H28" i="20"/>
  <c r="G28" i="20"/>
  <c r="I28" i="20" s="1"/>
  <c r="E28" i="20"/>
  <c r="F28" i="20" s="1"/>
  <c r="D28" i="20"/>
  <c r="C28" i="20"/>
  <c r="B28" i="20"/>
  <c r="H27" i="20"/>
  <c r="G27" i="20"/>
  <c r="E27" i="20"/>
  <c r="D27" i="20"/>
  <c r="F27" i="20" s="1"/>
  <c r="C27" i="20"/>
  <c r="B27" i="20"/>
  <c r="H26" i="20"/>
  <c r="G26" i="20"/>
  <c r="E26" i="20"/>
  <c r="D26" i="20"/>
  <c r="C26" i="20"/>
  <c r="B26" i="20"/>
  <c r="H25" i="20"/>
  <c r="G25" i="20"/>
  <c r="E25" i="20"/>
  <c r="D25" i="20"/>
  <c r="C25" i="20"/>
  <c r="B25" i="20"/>
  <c r="H24" i="20"/>
  <c r="G24" i="20"/>
  <c r="E24" i="20"/>
  <c r="D24" i="20"/>
  <c r="C24" i="20"/>
  <c r="B24" i="20"/>
  <c r="H23" i="20"/>
  <c r="G23" i="20"/>
  <c r="E23" i="20"/>
  <c r="D23" i="20"/>
  <c r="C23" i="20"/>
  <c r="B23" i="20"/>
  <c r="H22" i="20"/>
  <c r="G22" i="20"/>
  <c r="E22" i="20"/>
  <c r="D22" i="20"/>
  <c r="C22" i="20"/>
  <c r="B22" i="20"/>
  <c r="H21" i="20"/>
  <c r="G21" i="20"/>
  <c r="E21" i="20"/>
  <c r="D21" i="20"/>
  <c r="C21" i="20"/>
  <c r="B21" i="20"/>
  <c r="H20" i="20"/>
  <c r="G20" i="20"/>
  <c r="E20" i="20"/>
  <c r="D20" i="20"/>
  <c r="C20" i="20"/>
  <c r="B20" i="20"/>
  <c r="H19" i="20"/>
  <c r="G19" i="20"/>
  <c r="E19" i="20"/>
  <c r="D19" i="20"/>
  <c r="C19" i="20"/>
  <c r="B19" i="20"/>
  <c r="H18" i="20"/>
  <c r="G18" i="20"/>
  <c r="E18" i="20"/>
  <c r="D18" i="20"/>
  <c r="C18" i="20"/>
  <c r="B18" i="20"/>
  <c r="H17" i="20"/>
  <c r="G17" i="20"/>
  <c r="E17" i="20"/>
  <c r="D17" i="20"/>
  <c r="C17" i="20"/>
  <c r="B17" i="20"/>
  <c r="H16" i="20"/>
  <c r="G16" i="20"/>
  <c r="I16" i="20" s="1"/>
  <c r="E16" i="20"/>
  <c r="D16" i="20"/>
  <c r="C16" i="20"/>
  <c r="B16" i="20"/>
  <c r="H15" i="20"/>
  <c r="G15" i="20"/>
  <c r="I15" i="20" s="1"/>
  <c r="E15" i="20"/>
  <c r="D15" i="20"/>
  <c r="K15" i="20" s="1"/>
  <c r="C15" i="20"/>
  <c r="B15" i="20"/>
  <c r="H14" i="20"/>
  <c r="G14" i="20"/>
  <c r="I14" i="20" s="1"/>
  <c r="E14" i="20"/>
  <c r="D14" i="20"/>
  <c r="C14" i="20"/>
  <c r="B14" i="20"/>
  <c r="H13" i="20"/>
  <c r="G13" i="20"/>
  <c r="E13" i="20"/>
  <c r="D13" i="20"/>
  <c r="C13" i="20"/>
  <c r="B13" i="20"/>
  <c r="H12" i="20"/>
  <c r="G12" i="20"/>
  <c r="E12" i="20"/>
  <c r="D12" i="20"/>
  <c r="C12" i="20"/>
  <c r="B12" i="20"/>
  <c r="H11" i="20"/>
  <c r="G11" i="20"/>
  <c r="E11" i="20"/>
  <c r="D11" i="20"/>
  <c r="C11" i="20"/>
  <c r="B11" i="20"/>
  <c r="H107" i="22"/>
  <c r="G107" i="22"/>
  <c r="I107" i="22" s="1"/>
  <c r="E107" i="22"/>
  <c r="D107" i="22"/>
  <c r="K107" i="22" s="1"/>
  <c r="C107" i="22"/>
  <c r="B107" i="22"/>
  <c r="H106" i="22"/>
  <c r="G106" i="22"/>
  <c r="I106" i="22" s="1"/>
  <c r="E106" i="22"/>
  <c r="D106" i="22"/>
  <c r="F106" i="22" s="1"/>
  <c r="C106" i="22"/>
  <c r="B106" i="22"/>
  <c r="H105" i="22"/>
  <c r="G105" i="22"/>
  <c r="I105" i="22" s="1"/>
  <c r="E105" i="22"/>
  <c r="D105" i="22"/>
  <c r="K105" i="22" s="1"/>
  <c r="C105" i="22"/>
  <c r="B105" i="22"/>
  <c r="H104" i="22"/>
  <c r="G104" i="22"/>
  <c r="I104" i="22" s="1"/>
  <c r="E104" i="22"/>
  <c r="D104" i="22"/>
  <c r="K104" i="22"/>
  <c r="C104" i="22"/>
  <c r="B104" i="22"/>
  <c r="H103" i="22"/>
  <c r="G103" i="22"/>
  <c r="E103" i="22"/>
  <c r="D103" i="22"/>
  <c r="C103" i="22"/>
  <c r="B103" i="22"/>
  <c r="H102" i="22"/>
  <c r="G102" i="22"/>
  <c r="E102" i="22"/>
  <c r="D102" i="22"/>
  <c r="C102" i="22"/>
  <c r="B102" i="22"/>
  <c r="H101" i="22"/>
  <c r="G101" i="22"/>
  <c r="E101" i="22"/>
  <c r="D101" i="22"/>
  <c r="C101" i="22"/>
  <c r="B101" i="22"/>
  <c r="H100" i="22"/>
  <c r="G100" i="22"/>
  <c r="E100" i="22"/>
  <c r="D100" i="22"/>
  <c r="C100" i="22"/>
  <c r="B100" i="22"/>
  <c r="H99" i="22"/>
  <c r="G99" i="22"/>
  <c r="E99" i="22"/>
  <c r="D99" i="22"/>
  <c r="C99" i="22"/>
  <c r="B99" i="22"/>
  <c r="H98" i="22"/>
  <c r="G98" i="22"/>
  <c r="E98" i="22"/>
  <c r="D98" i="22"/>
  <c r="F98" i="22" s="1"/>
  <c r="C98" i="22"/>
  <c r="B98" i="22"/>
  <c r="H97" i="22"/>
  <c r="G97" i="22"/>
  <c r="I97" i="22" s="1"/>
  <c r="E97" i="22"/>
  <c r="D97" i="22"/>
  <c r="F97" i="22" s="1"/>
  <c r="C97" i="22"/>
  <c r="B97" i="22"/>
  <c r="H96" i="22"/>
  <c r="G96" i="22"/>
  <c r="I96" i="22" s="1"/>
  <c r="E96" i="22"/>
  <c r="D96" i="22"/>
  <c r="K96" i="22"/>
  <c r="C96" i="22"/>
  <c r="B96" i="22"/>
  <c r="H95" i="22"/>
  <c r="G95" i="22"/>
  <c r="E95" i="22"/>
  <c r="D95" i="22"/>
  <c r="F95" i="22" s="1"/>
  <c r="C95" i="22"/>
  <c r="B95" i="22"/>
  <c r="H94" i="22"/>
  <c r="G94" i="22"/>
  <c r="I94" i="22" s="1"/>
  <c r="E94" i="22"/>
  <c r="D94" i="22"/>
  <c r="C94" i="22"/>
  <c r="B94" i="22"/>
  <c r="H93" i="22"/>
  <c r="G93" i="22"/>
  <c r="E93" i="22"/>
  <c r="D93" i="22"/>
  <c r="C93" i="22"/>
  <c r="B93" i="22"/>
  <c r="H92" i="22"/>
  <c r="G92" i="22"/>
  <c r="I92" i="22" s="1"/>
  <c r="E92" i="22"/>
  <c r="D92" i="22"/>
  <c r="C92" i="22"/>
  <c r="B92" i="22"/>
  <c r="H91" i="22"/>
  <c r="G91" i="22"/>
  <c r="E91" i="22"/>
  <c r="D91" i="22"/>
  <c r="C91" i="22"/>
  <c r="B91" i="22"/>
  <c r="H90" i="22"/>
  <c r="G90" i="22"/>
  <c r="I90" i="22" s="1"/>
  <c r="E90" i="22"/>
  <c r="D90" i="22"/>
  <c r="C90" i="22"/>
  <c r="B90" i="22"/>
  <c r="H89" i="22"/>
  <c r="G89" i="22"/>
  <c r="E89" i="22"/>
  <c r="D89" i="22"/>
  <c r="C89" i="22"/>
  <c r="B89" i="22"/>
  <c r="H88" i="22"/>
  <c r="G88" i="22"/>
  <c r="E88" i="22"/>
  <c r="D88" i="22"/>
  <c r="C88" i="22"/>
  <c r="B88" i="22"/>
  <c r="H87" i="22"/>
  <c r="G87" i="22"/>
  <c r="E87" i="22"/>
  <c r="D87" i="22"/>
  <c r="F87" i="22" s="1"/>
  <c r="C87" i="22"/>
  <c r="B87" i="22"/>
  <c r="H86" i="22"/>
  <c r="G86" i="22"/>
  <c r="I86" i="22" s="1"/>
  <c r="E86" i="22"/>
  <c r="D86" i="22"/>
  <c r="C86" i="22"/>
  <c r="B86" i="22"/>
  <c r="H85" i="22"/>
  <c r="G85" i="22"/>
  <c r="E85" i="22"/>
  <c r="D85" i="22"/>
  <c r="C85" i="22"/>
  <c r="B85" i="22"/>
  <c r="H84" i="22"/>
  <c r="G84" i="22"/>
  <c r="I84" i="22" s="1"/>
  <c r="E84" i="22"/>
  <c r="D84" i="22"/>
  <c r="C84" i="22"/>
  <c r="B84" i="22"/>
  <c r="H83" i="22"/>
  <c r="G83" i="22"/>
  <c r="E83" i="22"/>
  <c r="D83" i="22"/>
  <c r="F83" i="22" s="1"/>
  <c r="C83" i="22"/>
  <c r="B83" i="22"/>
  <c r="H82" i="22"/>
  <c r="G82" i="22"/>
  <c r="I82" i="22" s="1"/>
  <c r="E82" i="22"/>
  <c r="D82" i="22"/>
  <c r="C82" i="22"/>
  <c r="B82" i="22"/>
  <c r="H81" i="22"/>
  <c r="G81" i="22"/>
  <c r="E81" i="22"/>
  <c r="D81" i="22"/>
  <c r="C81" i="22"/>
  <c r="B81" i="22"/>
  <c r="H80" i="22"/>
  <c r="G80" i="22"/>
  <c r="E80" i="22"/>
  <c r="D80" i="22"/>
  <c r="C80" i="22"/>
  <c r="B80" i="22"/>
  <c r="H79" i="22"/>
  <c r="G79" i="22"/>
  <c r="E79" i="22"/>
  <c r="D79" i="22"/>
  <c r="F79" i="22" s="1"/>
  <c r="C79" i="22"/>
  <c r="B79" i="22"/>
  <c r="H78" i="22"/>
  <c r="G78" i="22"/>
  <c r="I78" i="22" s="1"/>
  <c r="E78" i="22"/>
  <c r="D78" i="22"/>
  <c r="C78" i="22"/>
  <c r="B78" i="22"/>
  <c r="H77" i="22"/>
  <c r="G77" i="22"/>
  <c r="I77" i="22" s="1"/>
  <c r="E77" i="22"/>
  <c r="D77" i="22"/>
  <c r="K77" i="22" s="1"/>
  <c r="C77" i="22"/>
  <c r="B77" i="22"/>
  <c r="H76" i="22"/>
  <c r="G76" i="22"/>
  <c r="I76" i="22" s="1"/>
  <c r="E76" i="22"/>
  <c r="D76" i="22"/>
  <c r="C76" i="22"/>
  <c r="B76" i="22"/>
  <c r="H75" i="22"/>
  <c r="G75" i="22"/>
  <c r="E75" i="22"/>
  <c r="D75" i="22"/>
  <c r="F75" i="22" s="1"/>
  <c r="C75" i="22"/>
  <c r="B75" i="22"/>
  <c r="H74" i="22"/>
  <c r="G74" i="22"/>
  <c r="I74" i="22" s="1"/>
  <c r="E74" i="22"/>
  <c r="F74" i="22" s="1"/>
  <c r="K74" i="22" s="1"/>
  <c r="D74" i="22"/>
  <c r="C74" i="22"/>
  <c r="B74" i="22"/>
  <c r="H73" i="22"/>
  <c r="G73" i="22"/>
  <c r="I73" i="22" s="1"/>
  <c r="E73" i="22"/>
  <c r="D73" i="22"/>
  <c r="C73" i="22"/>
  <c r="B73" i="22"/>
  <c r="H72" i="22"/>
  <c r="G72" i="22"/>
  <c r="E72" i="22"/>
  <c r="D72" i="22"/>
  <c r="C72" i="22"/>
  <c r="B72" i="22"/>
  <c r="H71" i="22"/>
  <c r="G71" i="22"/>
  <c r="E71" i="22"/>
  <c r="D71" i="22"/>
  <c r="C71" i="22"/>
  <c r="B71" i="22"/>
  <c r="H70" i="22"/>
  <c r="G70" i="22"/>
  <c r="I70" i="22" s="1"/>
  <c r="E70" i="22"/>
  <c r="D70" i="22"/>
  <c r="K70" i="22" s="1"/>
  <c r="C70" i="22"/>
  <c r="B70" i="22"/>
  <c r="H69" i="22"/>
  <c r="G69" i="22"/>
  <c r="I69" i="22" s="1"/>
  <c r="E69" i="22"/>
  <c r="D69" i="22"/>
  <c r="C69" i="22"/>
  <c r="B69" i="22"/>
  <c r="H68" i="22"/>
  <c r="G68" i="22"/>
  <c r="E68" i="22"/>
  <c r="D68" i="22"/>
  <c r="C68" i="22"/>
  <c r="B68" i="22"/>
  <c r="H67" i="22"/>
  <c r="G67" i="22"/>
  <c r="E67" i="22"/>
  <c r="D67" i="22"/>
  <c r="F67" i="22" s="1"/>
  <c r="C67" i="22"/>
  <c r="B67" i="22"/>
  <c r="H66" i="22"/>
  <c r="G66" i="22"/>
  <c r="E66" i="22"/>
  <c r="D66" i="22"/>
  <c r="C66" i="22"/>
  <c r="B66" i="22"/>
  <c r="H65" i="22"/>
  <c r="G65" i="22"/>
  <c r="I65" i="22" s="1"/>
  <c r="E65" i="22"/>
  <c r="D65" i="22"/>
  <c r="F65" i="22" s="1"/>
  <c r="C65" i="22"/>
  <c r="B65" i="22"/>
  <c r="H64" i="22"/>
  <c r="G64" i="22"/>
  <c r="E64" i="22"/>
  <c r="D64" i="22"/>
  <c r="C64" i="22"/>
  <c r="B64" i="22"/>
  <c r="H63" i="22"/>
  <c r="G63" i="22"/>
  <c r="E63" i="22"/>
  <c r="D63" i="22"/>
  <c r="C63" i="22"/>
  <c r="B63" i="22"/>
  <c r="H62" i="22"/>
  <c r="G62" i="22"/>
  <c r="I62" i="22" s="1"/>
  <c r="E62" i="22"/>
  <c r="D62" i="22"/>
  <c r="C62" i="22"/>
  <c r="B62" i="22"/>
  <c r="H61" i="22"/>
  <c r="G61" i="22"/>
  <c r="I61" i="22" s="1"/>
  <c r="E61" i="22"/>
  <c r="D61" i="22"/>
  <c r="C61" i="22"/>
  <c r="B61" i="22"/>
  <c r="H60" i="22"/>
  <c r="G60" i="22"/>
  <c r="I60" i="22" s="1"/>
  <c r="E60" i="22"/>
  <c r="D60" i="22"/>
  <c r="K60" i="22" s="1"/>
  <c r="C60" i="22"/>
  <c r="B60" i="22"/>
  <c r="H59" i="22"/>
  <c r="G59" i="22"/>
  <c r="I59" i="22" s="1"/>
  <c r="E59" i="22"/>
  <c r="D59" i="22"/>
  <c r="C59" i="22"/>
  <c r="B59" i="22"/>
  <c r="H58" i="22"/>
  <c r="G58" i="22"/>
  <c r="E58" i="22"/>
  <c r="D58" i="22"/>
  <c r="C58" i="22"/>
  <c r="B58" i="22"/>
  <c r="H57" i="22"/>
  <c r="G57" i="22"/>
  <c r="I57" i="22" s="1"/>
  <c r="E57" i="22"/>
  <c r="D57" i="22"/>
  <c r="C57" i="22"/>
  <c r="B57" i="22"/>
  <c r="H56" i="22"/>
  <c r="G56" i="22"/>
  <c r="E56" i="22"/>
  <c r="D56" i="22"/>
  <c r="C56" i="22"/>
  <c r="B56" i="22"/>
  <c r="H55" i="22"/>
  <c r="G55" i="22"/>
  <c r="I55" i="22" s="1"/>
  <c r="E55" i="22"/>
  <c r="D55" i="22"/>
  <c r="C55" i="22"/>
  <c r="B55" i="22"/>
  <c r="H54" i="22"/>
  <c r="G54" i="22"/>
  <c r="I54" i="22" s="1"/>
  <c r="E54" i="22"/>
  <c r="D54" i="22"/>
  <c r="C54" i="22"/>
  <c r="B54" i="22"/>
  <c r="H53" i="22"/>
  <c r="G53" i="22"/>
  <c r="E53" i="22"/>
  <c r="D53" i="22"/>
  <c r="C53" i="22"/>
  <c r="B53" i="22"/>
  <c r="H52" i="22"/>
  <c r="G52" i="22"/>
  <c r="E52" i="22"/>
  <c r="D52" i="22"/>
  <c r="C52" i="22"/>
  <c r="B52" i="22"/>
  <c r="H51" i="22"/>
  <c r="G51" i="22"/>
  <c r="I51" i="22" s="1"/>
  <c r="E51" i="22"/>
  <c r="D51" i="22"/>
  <c r="K51" i="22" s="1"/>
  <c r="C51" i="22"/>
  <c r="B51" i="22"/>
  <c r="H50" i="22"/>
  <c r="G50" i="22"/>
  <c r="E50" i="22"/>
  <c r="D50" i="22"/>
  <c r="C50" i="22"/>
  <c r="B50" i="22"/>
  <c r="H49" i="22"/>
  <c r="G49" i="22"/>
  <c r="E49" i="22"/>
  <c r="D49" i="22"/>
  <c r="C49" i="22"/>
  <c r="B49" i="22"/>
  <c r="H48" i="22"/>
  <c r="G48" i="22"/>
  <c r="I48" i="22"/>
  <c r="E48" i="22"/>
  <c r="D48" i="22"/>
  <c r="K48" i="22" s="1"/>
  <c r="C48" i="22"/>
  <c r="B48" i="22"/>
  <c r="H47" i="22"/>
  <c r="G47" i="22"/>
  <c r="I47" i="22" s="1"/>
  <c r="E47" i="22"/>
  <c r="D47" i="22"/>
  <c r="C47" i="22"/>
  <c r="B47" i="22"/>
  <c r="H46" i="22"/>
  <c r="G46" i="22"/>
  <c r="E46" i="22"/>
  <c r="D46" i="22"/>
  <c r="C46" i="22"/>
  <c r="B46" i="22"/>
  <c r="H45" i="22"/>
  <c r="G45" i="22"/>
  <c r="I45" i="22" s="1"/>
  <c r="E45" i="22"/>
  <c r="D45" i="22"/>
  <c r="C45" i="22"/>
  <c r="B45" i="22"/>
  <c r="H44" i="22"/>
  <c r="G44" i="22"/>
  <c r="I44" i="22" s="1"/>
  <c r="E44" i="22"/>
  <c r="D44" i="22"/>
  <c r="C44" i="22"/>
  <c r="B44" i="22"/>
  <c r="H43" i="22"/>
  <c r="G43" i="22"/>
  <c r="I43" i="22" s="1"/>
  <c r="E43" i="22"/>
  <c r="D43" i="22"/>
  <c r="C43" i="22"/>
  <c r="B43" i="22"/>
  <c r="H42" i="22"/>
  <c r="G42" i="22"/>
  <c r="E42" i="22"/>
  <c r="D42" i="22"/>
  <c r="C42" i="22"/>
  <c r="B42" i="22"/>
  <c r="H41" i="22"/>
  <c r="G41" i="22"/>
  <c r="I41" i="22" s="1"/>
  <c r="E41" i="22"/>
  <c r="D41" i="22"/>
  <c r="C41" i="22"/>
  <c r="B41" i="22"/>
  <c r="H40" i="22"/>
  <c r="G40" i="22"/>
  <c r="E40" i="22"/>
  <c r="D40" i="22"/>
  <c r="C40" i="22"/>
  <c r="B40" i="22"/>
  <c r="H39" i="22"/>
  <c r="G39" i="22"/>
  <c r="E39" i="22"/>
  <c r="D39" i="22"/>
  <c r="C39" i="22"/>
  <c r="B39" i="22"/>
  <c r="H38" i="22"/>
  <c r="G38" i="22"/>
  <c r="E38" i="22"/>
  <c r="D38" i="22"/>
  <c r="C38" i="22"/>
  <c r="B38" i="22"/>
  <c r="H37" i="22"/>
  <c r="G37" i="22"/>
  <c r="E37" i="22"/>
  <c r="D37" i="22"/>
  <c r="C37" i="22"/>
  <c r="B37" i="22"/>
  <c r="H36" i="22"/>
  <c r="G36" i="22"/>
  <c r="E36" i="22"/>
  <c r="D36" i="22"/>
  <c r="C36" i="22"/>
  <c r="B36" i="22"/>
  <c r="H35" i="22"/>
  <c r="G35" i="22"/>
  <c r="I35" i="22" s="1"/>
  <c r="E35" i="22"/>
  <c r="D35" i="22"/>
  <c r="C35" i="22"/>
  <c r="B35" i="22"/>
  <c r="H34" i="22"/>
  <c r="G34" i="22"/>
  <c r="E34" i="22"/>
  <c r="D34" i="22"/>
  <c r="C34" i="22"/>
  <c r="B34" i="22"/>
  <c r="H33" i="22"/>
  <c r="G33" i="22"/>
  <c r="E33" i="22"/>
  <c r="D33" i="22"/>
  <c r="C33" i="22"/>
  <c r="B33" i="22"/>
  <c r="H32" i="22"/>
  <c r="G32" i="22"/>
  <c r="E32" i="22"/>
  <c r="D32" i="22"/>
  <c r="C32" i="22"/>
  <c r="B32" i="22"/>
  <c r="H31" i="22"/>
  <c r="G31" i="22"/>
  <c r="E31" i="22"/>
  <c r="D31" i="22"/>
  <c r="C31" i="22"/>
  <c r="B31" i="22"/>
  <c r="H30" i="22"/>
  <c r="G30" i="22"/>
  <c r="I30" i="22" s="1"/>
  <c r="E30" i="22"/>
  <c r="D30" i="22"/>
  <c r="C30" i="22"/>
  <c r="B30" i="22"/>
  <c r="H29" i="22"/>
  <c r="G29" i="22"/>
  <c r="E29" i="22"/>
  <c r="D29" i="22"/>
  <c r="C29" i="22"/>
  <c r="B29" i="22"/>
  <c r="H28" i="22"/>
  <c r="G28" i="22"/>
  <c r="I28" i="22" s="1"/>
  <c r="E28" i="22"/>
  <c r="D28" i="22"/>
  <c r="C28" i="22"/>
  <c r="B28" i="22"/>
  <c r="H27" i="22"/>
  <c r="G27" i="22"/>
  <c r="I27" i="22" s="1"/>
  <c r="E27" i="22"/>
  <c r="D27" i="22"/>
  <c r="K27" i="22" s="1"/>
  <c r="C27" i="22"/>
  <c r="B27" i="22"/>
  <c r="H26" i="22"/>
  <c r="G26" i="22"/>
  <c r="E26" i="22"/>
  <c r="D26" i="22"/>
  <c r="C26" i="22"/>
  <c r="B26" i="22"/>
  <c r="H25" i="22"/>
  <c r="G25" i="22"/>
  <c r="E25" i="22"/>
  <c r="D25" i="22"/>
  <c r="C25" i="22"/>
  <c r="B25" i="22"/>
  <c r="H24" i="22"/>
  <c r="G24" i="22"/>
  <c r="E24" i="22"/>
  <c r="D24" i="22"/>
  <c r="C24" i="22"/>
  <c r="B24" i="22"/>
  <c r="H23" i="22"/>
  <c r="G23" i="22"/>
  <c r="E23" i="22"/>
  <c r="D23" i="22"/>
  <c r="C23" i="22"/>
  <c r="B23" i="22"/>
  <c r="H22" i="22"/>
  <c r="G22" i="22"/>
  <c r="E22" i="22"/>
  <c r="D22" i="22"/>
  <c r="C22" i="22"/>
  <c r="B22" i="22"/>
  <c r="H21" i="22"/>
  <c r="G21" i="22"/>
  <c r="I21" i="22"/>
  <c r="E21" i="22"/>
  <c r="D21" i="22"/>
  <c r="C21" i="22"/>
  <c r="B21" i="22"/>
  <c r="H20" i="22"/>
  <c r="G20" i="22"/>
  <c r="E20" i="22"/>
  <c r="D20" i="22"/>
  <c r="C20" i="22"/>
  <c r="B20" i="22"/>
  <c r="H19" i="22"/>
  <c r="G19" i="22"/>
  <c r="E19" i="22"/>
  <c r="D19" i="22"/>
  <c r="C19" i="22"/>
  <c r="B19" i="22"/>
  <c r="H18" i="22"/>
  <c r="G18" i="22"/>
  <c r="E18" i="22"/>
  <c r="D18" i="22"/>
  <c r="C18" i="22"/>
  <c r="B18" i="22"/>
  <c r="H17" i="22"/>
  <c r="G17" i="22"/>
  <c r="E17" i="22"/>
  <c r="D17" i="22"/>
  <c r="F17" i="22" s="1"/>
  <c r="C17" i="22"/>
  <c r="B17" i="22"/>
  <c r="H16" i="22"/>
  <c r="G16" i="22"/>
  <c r="E16" i="22"/>
  <c r="D16" i="22"/>
  <c r="C16" i="22"/>
  <c r="B16" i="22"/>
  <c r="H15" i="22"/>
  <c r="G15" i="22"/>
  <c r="I15" i="22" s="1"/>
  <c r="E15" i="22"/>
  <c r="D15" i="22"/>
  <c r="K15" i="22" s="1"/>
  <c r="C15" i="22"/>
  <c r="B15" i="22"/>
  <c r="H14" i="22"/>
  <c r="G14" i="22"/>
  <c r="E14" i="22"/>
  <c r="D14" i="22"/>
  <c r="C14" i="22"/>
  <c r="B14" i="22"/>
  <c r="H13" i="22"/>
  <c r="G13" i="22"/>
  <c r="I13" i="22" s="1"/>
  <c r="E13" i="22"/>
  <c r="D13" i="22"/>
  <c r="C13" i="22"/>
  <c r="B13" i="22"/>
  <c r="H12" i="22"/>
  <c r="G12" i="22"/>
  <c r="E12" i="22"/>
  <c r="D12" i="22"/>
  <c r="C12" i="22"/>
  <c r="B12" i="22"/>
  <c r="H11" i="22"/>
  <c r="G11" i="22"/>
  <c r="E11" i="22"/>
  <c r="D11" i="22"/>
  <c r="C11" i="22"/>
  <c r="B11" i="22"/>
  <c r="H107" i="24"/>
  <c r="G107" i="24"/>
  <c r="I107" i="24" s="1"/>
  <c r="E107" i="24"/>
  <c r="D107" i="24"/>
  <c r="K107" i="24" s="1"/>
  <c r="C107" i="24"/>
  <c r="B107" i="24"/>
  <c r="H106" i="24"/>
  <c r="G106" i="24"/>
  <c r="I106" i="24" s="1"/>
  <c r="E106" i="24"/>
  <c r="D106" i="24"/>
  <c r="K106" i="24" s="1"/>
  <c r="C106" i="24"/>
  <c r="B106" i="24"/>
  <c r="H105" i="24"/>
  <c r="G105" i="24"/>
  <c r="I105" i="24" s="1"/>
  <c r="E105" i="24"/>
  <c r="D105" i="24"/>
  <c r="F105" i="24" s="1"/>
  <c r="C105" i="24"/>
  <c r="B105" i="24"/>
  <c r="H104" i="24"/>
  <c r="G104" i="24"/>
  <c r="I104" i="24" s="1"/>
  <c r="E104" i="24"/>
  <c r="D104" i="24"/>
  <c r="K104" i="24" s="1"/>
  <c r="C104" i="24"/>
  <c r="B104" i="24"/>
  <c r="H103" i="24"/>
  <c r="G103" i="24"/>
  <c r="I103" i="24" s="1"/>
  <c r="E103" i="24"/>
  <c r="D103" i="24"/>
  <c r="C103" i="24"/>
  <c r="B103" i="24"/>
  <c r="H102" i="24"/>
  <c r="G102" i="24"/>
  <c r="I102" i="24" s="1"/>
  <c r="E102" i="24"/>
  <c r="D102" i="24"/>
  <c r="C102" i="24"/>
  <c r="B102" i="24"/>
  <c r="H101" i="24"/>
  <c r="G101" i="24"/>
  <c r="E101" i="24"/>
  <c r="D101" i="24"/>
  <c r="F101" i="24" s="1"/>
  <c r="C101" i="24"/>
  <c r="B101" i="24"/>
  <c r="H100" i="24"/>
  <c r="G100" i="24"/>
  <c r="E100" i="24"/>
  <c r="D100" i="24"/>
  <c r="C100" i="24"/>
  <c r="B100" i="24"/>
  <c r="H99" i="24"/>
  <c r="G99" i="24"/>
  <c r="I99" i="24" s="1"/>
  <c r="E99" i="24"/>
  <c r="D99" i="24"/>
  <c r="C99" i="24"/>
  <c r="B99" i="24"/>
  <c r="H98" i="24"/>
  <c r="G98" i="24"/>
  <c r="I98" i="24" s="1"/>
  <c r="E98" i="24"/>
  <c r="D98" i="24"/>
  <c r="C98" i="24"/>
  <c r="B98" i="24"/>
  <c r="H97" i="24"/>
  <c r="G97" i="24"/>
  <c r="I97" i="24" s="1"/>
  <c r="E97" i="24"/>
  <c r="D97" i="24"/>
  <c r="C97" i="24"/>
  <c r="B97" i="24"/>
  <c r="H96" i="24"/>
  <c r="G96" i="24"/>
  <c r="I96" i="24" s="1"/>
  <c r="E96" i="24"/>
  <c r="D96" i="24"/>
  <c r="K96" i="24" s="1"/>
  <c r="C96" i="24"/>
  <c r="B96" i="24"/>
  <c r="H95" i="24"/>
  <c r="G95" i="24"/>
  <c r="E95" i="24"/>
  <c r="D95" i="24"/>
  <c r="C95" i="24"/>
  <c r="B95" i="24"/>
  <c r="H94" i="24"/>
  <c r="G94" i="24"/>
  <c r="E94" i="24"/>
  <c r="D94" i="24"/>
  <c r="C94" i="24"/>
  <c r="B94" i="24"/>
  <c r="H93" i="24"/>
  <c r="G93" i="24"/>
  <c r="E93" i="24"/>
  <c r="D93" i="24"/>
  <c r="C93" i="24"/>
  <c r="B93" i="24"/>
  <c r="H92" i="24"/>
  <c r="G92" i="24"/>
  <c r="E92" i="24"/>
  <c r="D92" i="24"/>
  <c r="C92" i="24"/>
  <c r="B92" i="24"/>
  <c r="H91" i="24"/>
  <c r="G91" i="24"/>
  <c r="E91" i="24"/>
  <c r="D91" i="24"/>
  <c r="C91" i="24"/>
  <c r="B91" i="24"/>
  <c r="H90" i="24"/>
  <c r="G90" i="24"/>
  <c r="I90" i="24" s="1"/>
  <c r="E90" i="24"/>
  <c r="D90" i="24"/>
  <c r="C90" i="24"/>
  <c r="B90" i="24"/>
  <c r="H89" i="24"/>
  <c r="G89" i="24"/>
  <c r="I89" i="24" s="1"/>
  <c r="E89" i="24"/>
  <c r="D89" i="24"/>
  <c r="C89" i="24"/>
  <c r="B89" i="24"/>
  <c r="H88" i="24"/>
  <c r="G88" i="24"/>
  <c r="E88" i="24"/>
  <c r="D88" i="24"/>
  <c r="C88" i="24"/>
  <c r="B88" i="24"/>
  <c r="H87" i="24"/>
  <c r="G87" i="24"/>
  <c r="E87" i="24"/>
  <c r="D87" i="24"/>
  <c r="C87" i="24"/>
  <c r="B87" i="24"/>
  <c r="H86" i="24"/>
  <c r="G86" i="24"/>
  <c r="I86" i="24" s="1"/>
  <c r="E86" i="24"/>
  <c r="D86" i="24"/>
  <c r="C86" i="24"/>
  <c r="B86" i="24"/>
  <c r="H85" i="24"/>
  <c r="G85" i="24"/>
  <c r="I85" i="24" s="1"/>
  <c r="E85" i="24"/>
  <c r="D85" i="24"/>
  <c r="C85" i="24"/>
  <c r="B85" i="24"/>
  <c r="H84" i="24"/>
  <c r="G84" i="24"/>
  <c r="E84" i="24"/>
  <c r="D84" i="24"/>
  <c r="C84" i="24"/>
  <c r="B84" i="24"/>
  <c r="H83" i="24"/>
  <c r="G83" i="24"/>
  <c r="E83" i="24"/>
  <c r="D83" i="24"/>
  <c r="C83" i="24"/>
  <c r="B83" i="24"/>
  <c r="H82" i="24"/>
  <c r="G82" i="24"/>
  <c r="E82" i="24"/>
  <c r="D82" i="24"/>
  <c r="C82" i="24"/>
  <c r="B82" i="24"/>
  <c r="H81" i="24"/>
  <c r="G81" i="24"/>
  <c r="E81" i="24"/>
  <c r="D81" i="24"/>
  <c r="C81" i="24"/>
  <c r="B81" i="24"/>
  <c r="H80" i="24"/>
  <c r="G80" i="24"/>
  <c r="E80" i="24"/>
  <c r="D80" i="24"/>
  <c r="C80" i="24"/>
  <c r="B80" i="24"/>
  <c r="H79" i="24"/>
  <c r="G79" i="24"/>
  <c r="E79" i="24"/>
  <c r="D79" i="24"/>
  <c r="C79" i="24"/>
  <c r="B79" i="24"/>
  <c r="H78" i="24"/>
  <c r="G78" i="24"/>
  <c r="E78" i="24"/>
  <c r="D78" i="24"/>
  <c r="C78" i="24"/>
  <c r="B78" i="24"/>
  <c r="H77" i="24"/>
  <c r="G77" i="24"/>
  <c r="I77" i="24" s="1"/>
  <c r="E77" i="24"/>
  <c r="D77" i="24"/>
  <c r="K77" i="24" s="1"/>
  <c r="C77" i="24"/>
  <c r="B77" i="24"/>
  <c r="H76" i="24"/>
  <c r="G76" i="24"/>
  <c r="E76" i="24"/>
  <c r="D76" i="24"/>
  <c r="C76" i="24"/>
  <c r="B76" i="24"/>
  <c r="H75" i="24"/>
  <c r="G75" i="24"/>
  <c r="E75" i="24"/>
  <c r="D75" i="24"/>
  <c r="C75" i="24"/>
  <c r="B75" i="24"/>
  <c r="H74" i="24"/>
  <c r="G74" i="24"/>
  <c r="E74" i="24"/>
  <c r="D74" i="24"/>
  <c r="C74" i="24"/>
  <c r="B74" i="24"/>
  <c r="H73" i="24"/>
  <c r="G73" i="24"/>
  <c r="E73" i="24"/>
  <c r="D73" i="24"/>
  <c r="C73" i="24"/>
  <c r="B73" i="24"/>
  <c r="H72" i="24"/>
  <c r="G72" i="24"/>
  <c r="E72" i="24"/>
  <c r="F72" i="24" s="1"/>
  <c r="D72" i="24"/>
  <c r="C72" i="24"/>
  <c r="B72" i="24"/>
  <c r="H71" i="24"/>
  <c r="G71" i="24"/>
  <c r="E71" i="24"/>
  <c r="D71" i="24"/>
  <c r="C71" i="24"/>
  <c r="B71" i="24"/>
  <c r="H70" i="24"/>
  <c r="G70" i="24"/>
  <c r="I70" i="24" s="1"/>
  <c r="E70" i="24"/>
  <c r="D70" i="24"/>
  <c r="K70" i="24" s="1"/>
  <c r="C70" i="24"/>
  <c r="B70" i="24"/>
  <c r="H69" i="24"/>
  <c r="G69" i="24"/>
  <c r="I69" i="24" s="1"/>
  <c r="E69" i="24"/>
  <c r="D69" i="24"/>
  <c r="C69" i="24"/>
  <c r="B69" i="24"/>
  <c r="H68" i="24"/>
  <c r="G68" i="24"/>
  <c r="E68" i="24"/>
  <c r="F68" i="24" s="1"/>
  <c r="D68" i="24"/>
  <c r="C68" i="24"/>
  <c r="B68" i="24"/>
  <c r="H67" i="24"/>
  <c r="G67" i="24"/>
  <c r="E67" i="24"/>
  <c r="D67" i="24"/>
  <c r="C67" i="24"/>
  <c r="B67" i="24"/>
  <c r="H66" i="24"/>
  <c r="G66" i="24"/>
  <c r="E66" i="24"/>
  <c r="D66" i="24"/>
  <c r="C66" i="24"/>
  <c r="B66" i="24"/>
  <c r="H65" i="24"/>
  <c r="I65" i="24" s="1"/>
  <c r="G65" i="24"/>
  <c r="E65" i="24"/>
  <c r="D65" i="24"/>
  <c r="C65" i="24"/>
  <c r="B65" i="24"/>
  <c r="H64" i="24"/>
  <c r="G64" i="24"/>
  <c r="I64" i="24" s="1"/>
  <c r="E64" i="24"/>
  <c r="D64" i="24"/>
  <c r="C64" i="24"/>
  <c r="B64" i="24"/>
  <c r="H63" i="24"/>
  <c r="G63" i="24"/>
  <c r="I63" i="24" s="1"/>
  <c r="E63" i="24"/>
  <c r="D63" i="24"/>
  <c r="C63" i="24"/>
  <c r="B63" i="24"/>
  <c r="H62" i="24"/>
  <c r="G62" i="24"/>
  <c r="E62" i="24"/>
  <c r="D62" i="24"/>
  <c r="C62" i="24"/>
  <c r="B62" i="24"/>
  <c r="H61" i="24"/>
  <c r="G61" i="24"/>
  <c r="I61" i="24" s="1"/>
  <c r="E61" i="24"/>
  <c r="D61" i="24"/>
  <c r="C61" i="24"/>
  <c r="B61" i="24"/>
  <c r="H60" i="24"/>
  <c r="G60" i="24"/>
  <c r="I60" i="24" s="1"/>
  <c r="E60" i="24"/>
  <c r="D60" i="24"/>
  <c r="K60" i="24" s="1"/>
  <c r="C60" i="24"/>
  <c r="B60" i="24"/>
  <c r="H59" i="24"/>
  <c r="G59" i="24"/>
  <c r="E59" i="24"/>
  <c r="D59" i="24"/>
  <c r="C59" i="24"/>
  <c r="B59" i="24"/>
  <c r="H58" i="24"/>
  <c r="G58" i="24"/>
  <c r="E58" i="24"/>
  <c r="D58" i="24"/>
  <c r="C58" i="24"/>
  <c r="B58" i="24"/>
  <c r="H57" i="24"/>
  <c r="G57" i="24"/>
  <c r="E57" i="24"/>
  <c r="D57" i="24"/>
  <c r="C57" i="24"/>
  <c r="B57" i="24"/>
  <c r="H56" i="24"/>
  <c r="G56" i="24"/>
  <c r="I56" i="24" s="1"/>
  <c r="E56" i="24"/>
  <c r="D56" i="24"/>
  <c r="C56" i="24"/>
  <c r="B56" i="24"/>
  <c r="H55" i="24"/>
  <c r="G55" i="24"/>
  <c r="I55" i="24" s="1"/>
  <c r="E55" i="24"/>
  <c r="D55" i="24"/>
  <c r="C55" i="24"/>
  <c r="B55" i="24"/>
  <c r="H54" i="24"/>
  <c r="G54" i="24"/>
  <c r="E54" i="24"/>
  <c r="D54" i="24"/>
  <c r="C54" i="24"/>
  <c r="B54" i="24"/>
  <c r="H53" i="24"/>
  <c r="G53" i="24"/>
  <c r="E53" i="24"/>
  <c r="D53" i="24"/>
  <c r="C53" i="24"/>
  <c r="B53" i="24"/>
  <c r="H52" i="24"/>
  <c r="G52" i="24"/>
  <c r="I52" i="24" s="1"/>
  <c r="E52" i="24"/>
  <c r="D52" i="24"/>
  <c r="C52" i="24"/>
  <c r="B52" i="24"/>
  <c r="H51" i="24"/>
  <c r="G51" i="24"/>
  <c r="I51" i="24" s="1"/>
  <c r="E51" i="24"/>
  <c r="D51" i="24"/>
  <c r="K51" i="24" s="1"/>
  <c r="C51" i="24"/>
  <c r="B51" i="24"/>
  <c r="H50" i="24"/>
  <c r="G50" i="24"/>
  <c r="E50" i="24"/>
  <c r="D50" i="24"/>
  <c r="C50" i="24"/>
  <c r="B50" i="24"/>
  <c r="H49" i="24"/>
  <c r="G49" i="24"/>
  <c r="I49" i="24" s="1"/>
  <c r="E49" i="24"/>
  <c r="D49" i="24"/>
  <c r="C49" i="24"/>
  <c r="B49" i="24"/>
  <c r="H48" i="24"/>
  <c r="G48" i="24"/>
  <c r="I48" i="24" s="1"/>
  <c r="E48" i="24"/>
  <c r="D48" i="24"/>
  <c r="K48" i="24" s="1"/>
  <c r="C48" i="24"/>
  <c r="B48" i="24"/>
  <c r="H47" i="24"/>
  <c r="G47" i="24"/>
  <c r="E47" i="24"/>
  <c r="D47" i="24"/>
  <c r="C47" i="24"/>
  <c r="B47" i="24"/>
  <c r="H46" i="24"/>
  <c r="G46" i="24"/>
  <c r="E46" i="24"/>
  <c r="D46" i="24"/>
  <c r="C46" i="24"/>
  <c r="B46" i="24"/>
  <c r="H45" i="24"/>
  <c r="G45" i="24"/>
  <c r="I45" i="24" s="1"/>
  <c r="E45" i="24"/>
  <c r="D45" i="24"/>
  <c r="C45" i="24"/>
  <c r="B45" i="24"/>
  <c r="H44" i="24"/>
  <c r="G44" i="24"/>
  <c r="E44" i="24"/>
  <c r="D44" i="24"/>
  <c r="C44" i="24"/>
  <c r="B44" i="24"/>
  <c r="H43" i="24"/>
  <c r="G43" i="24"/>
  <c r="E43" i="24"/>
  <c r="D43" i="24"/>
  <c r="C43" i="24"/>
  <c r="B43" i="24"/>
  <c r="H42" i="24"/>
  <c r="G42" i="24"/>
  <c r="E42" i="24"/>
  <c r="D42" i="24"/>
  <c r="C42" i="24"/>
  <c r="B42" i="24"/>
  <c r="H41" i="24"/>
  <c r="G41" i="24"/>
  <c r="E41" i="24"/>
  <c r="D41" i="24"/>
  <c r="K41" i="24" s="1"/>
  <c r="C41" i="24"/>
  <c r="B41" i="24"/>
  <c r="H40" i="24"/>
  <c r="G40" i="24"/>
  <c r="E40" i="24"/>
  <c r="D40" i="24"/>
  <c r="C40" i="24"/>
  <c r="B40" i="24"/>
  <c r="H39" i="24"/>
  <c r="G39" i="24"/>
  <c r="I39" i="24" s="1"/>
  <c r="E39" i="24"/>
  <c r="D39" i="24"/>
  <c r="C39" i="24"/>
  <c r="B39" i="24"/>
  <c r="H38" i="24"/>
  <c r="G38" i="24"/>
  <c r="E38" i="24"/>
  <c r="D38" i="24"/>
  <c r="C38" i="24"/>
  <c r="B38" i="24"/>
  <c r="H37" i="24"/>
  <c r="G37" i="24"/>
  <c r="I37" i="24" s="1"/>
  <c r="E37" i="24"/>
  <c r="D37" i="24"/>
  <c r="C37" i="24"/>
  <c r="B37" i="24"/>
  <c r="H36" i="24"/>
  <c r="G36" i="24"/>
  <c r="E36" i="24"/>
  <c r="D36" i="24"/>
  <c r="C36" i="24"/>
  <c r="B36" i="24"/>
  <c r="H35" i="24"/>
  <c r="G35" i="24"/>
  <c r="I35" i="24" s="1"/>
  <c r="E35" i="24"/>
  <c r="D35" i="24"/>
  <c r="C35" i="24"/>
  <c r="B35" i="24"/>
  <c r="H34" i="24"/>
  <c r="G34" i="24"/>
  <c r="E34" i="24"/>
  <c r="D34" i="24"/>
  <c r="C34" i="24"/>
  <c r="B34" i="24"/>
  <c r="H33" i="24"/>
  <c r="G33" i="24"/>
  <c r="I33" i="24" s="1"/>
  <c r="E33" i="24"/>
  <c r="D33" i="24"/>
  <c r="C33" i="24"/>
  <c r="B33" i="24"/>
  <c r="H32" i="24"/>
  <c r="G32" i="24"/>
  <c r="I32" i="24" s="1"/>
  <c r="E32" i="24"/>
  <c r="D32" i="24"/>
  <c r="C32" i="24"/>
  <c r="B32" i="24"/>
  <c r="H31" i="24"/>
  <c r="G31" i="24"/>
  <c r="E31" i="24"/>
  <c r="D31" i="24"/>
  <c r="C31" i="24"/>
  <c r="B31" i="24"/>
  <c r="H30" i="24"/>
  <c r="G30" i="24"/>
  <c r="E30" i="24"/>
  <c r="D30" i="24"/>
  <c r="C30" i="24"/>
  <c r="B30" i="24"/>
  <c r="H29" i="24"/>
  <c r="G29" i="24"/>
  <c r="E29" i="24"/>
  <c r="D29" i="24"/>
  <c r="C29" i="24"/>
  <c r="B29" i="24"/>
  <c r="H28" i="24"/>
  <c r="G28" i="24"/>
  <c r="I28" i="24" s="1"/>
  <c r="E28" i="24"/>
  <c r="D28" i="24"/>
  <c r="C28" i="24"/>
  <c r="B28" i="24"/>
  <c r="H27" i="24"/>
  <c r="G27" i="24"/>
  <c r="I27" i="24" s="1"/>
  <c r="E27" i="24"/>
  <c r="D27" i="24"/>
  <c r="K27" i="24" s="1"/>
  <c r="C27" i="24"/>
  <c r="B27" i="24"/>
  <c r="H26" i="24"/>
  <c r="G26" i="24"/>
  <c r="E26" i="24"/>
  <c r="D26" i="24"/>
  <c r="C26" i="24"/>
  <c r="B26" i="24"/>
  <c r="H25" i="24"/>
  <c r="G25" i="24"/>
  <c r="E25" i="24"/>
  <c r="F25" i="24" s="1"/>
  <c r="D25" i="24"/>
  <c r="C25" i="24"/>
  <c r="B25" i="24"/>
  <c r="H24" i="24"/>
  <c r="G24" i="24"/>
  <c r="E24" i="24"/>
  <c r="D24" i="24"/>
  <c r="C24" i="24"/>
  <c r="B24" i="24"/>
  <c r="H23" i="24"/>
  <c r="G23" i="24"/>
  <c r="E23" i="24"/>
  <c r="D23" i="24"/>
  <c r="C23" i="24"/>
  <c r="B23" i="24"/>
  <c r="H22" i="24"/>
  <c r="I22" i="24" s="1"/>
  <c r="G22" i="24"/>
  <c r="E22" i="24"/>
  <c r="D22" i="24"/>
  <c r="C22" i="24"/>
  <c r="B22" i="24"/>
  <c r="H21" i="24"/>
  <c r="G21" i="24"/>
  <c r="E21" i="24"/>
  <c r="D21" i="24"/>
  <c r="C21" i="24"/>
  <c r="B21" i="24"/>
  <c r="H20" i="24"/>
  <c r="G20" i="24"/>
  <c r="E20" i="24"/>
  <c r="D20" i="24"/>
  <c r="C20" i="24"/>
  <c r="B20" i="24"/>
  <c r="H19" i="24"/>
  <c r="G19" i="24"/>
  <c r="E19" i="24"/>
  <c r="D19" i="24"/>
  <c r="C19" i="24"/>
  <c r="B19" i="24"/>
  <c r="H18" i="24"/>
  <c r="G18" i="24"/>
  <c r="E18" i="24"/>
  <c r="D18" i="24"/>
  <c r="C18" i="24"/>
  <c r="B18" i="24"/>
  <c r="H17" i="24"/>
  <c r="G17" i="24"/>
  <c r="E17" i="24"/>
  <c r="D17" i="24"/>
  <c r="C17" i="24"/>
  <c r="B17" i="24"/>
  <c r="H16" i="24"/>
  <c r="G16" i="24"/>
  <c r="E16" i="24"/>
  <c r="D16" i="24"/>
  <c r="C16" i="24"/>
  <c r="B16" i="24"/>
  <c r="H15" i="24"/>
  <c r="G15" i="24"/>
  <c r="I15" i="24" s="1"/>
  <c r="E15" i="24"/>
  <c r="D15" i="24"/>
  <c r="K15" i="24" s="1"/>
  <c r="C15" i="24"/>
  <c r="B15" i="24"/>
  <c r="H14" i="24"/>
  <c r="G14" i="24"/>
  <c r="E14" i="24"/>
  <c r="D14" i="24"/>
  <c r="C14" i="24"/>
  <c r="B14" i="24"/>
  <c r="H13" i="24"/>
  <c r="G13" i="24"/>
  <c r="E13" i="24"/>
  <c r="D13" i="24"/>
  <c r="C13" i="24"/>
  <c r="B13" i="24"/>
  <c r="H12" i="24"/>
  <c r="G12" i="24"/>
  <c r="E12" i="24"/>
  <c r="D12" i="24"/>
  <c r="C12" i="24"/>
  <c r="B12" i="24"/>
  <c r="H11" i="24"/>
  <c r="G11" i="24"/>
  <c r="E11" i="24"/>
  <c r="D11" i="24"/>
  <c r="C11" i="24"/>
  <c r="B11" i="24"/>
  <c r="G107" i="26"/>
  <c r="I107" i="26" s="1"/>
  <c r="E107" i="26"/>
  <c r="D107" i="26"/>
  <c r="K107" i="26" s="1"/>
  <c r="C107" i="26"/>
  <c r="B107" i="26"/>
  <c r="I106" i="26"/>
  <c r="G106" i="26"/>
  <c r="D106" i="26"/>
  <c r="C106" i="26"/>
  <c r="B106" i="26"/>
  <c r="G105" i="26"/>
  <c r="I105" i="26" s="1"/>
  <c r="D105" i="26"/>
  <c r="K105" i="26" s="1"/>
  <c r="C105" i="26"/>
  <c r="B105" i="26"/>
  <c r="G104" i="26"/>
  <c r="I104" i="26"/>
  <c r="D104" i="26"/>
  <c r="K104" i="26" s="1"/>
  <c r="C104" i="26"/>
  <c r="B104" i="26"/>
  <c r="G103" i="26"/>
  <c r="D103" i="26"/>
  <c r="C103" i="26"/>
  <c r="B103" i="26"/>
  <c r="G102" i="26"/>
  <c r="D102" i="26"/>
  <c r="C102" i="26"/>
  <c r="B102" i="26"/>
  <c r="G101" i="26"/>
  <c r="D101" i="26"/>
  <c r="C101" i="26"/>
  <c r="B101" i="26"/>
  <c r="G100" i="26"/>
  <c r="D100" i="26"/>
  <c r="C100" i="26"/>
  <c r="B100" i="26"/>
  <c r="G99" i="26"/>
  <c r="D99" i="26"/>
  <c r="C99" i="26"/>
  <c r="B99" i="26"/>
  <c r="G98" i="26"/>
  <c r="D98" i="26"/>
  <c r="C98" i="26"/>
  <c r="B98" i="26"/>
  <c r="G97" i="26"/>
  <c r="D97" i="26"/>
  <c r="C97" i="26"/>
  <c r="B97" i="26"/>
  <c r="G96" i="26"/>
  <c r="I96" i="26" s="1"/>
  <c r="D96" i="26"/>
  <c r="C96" i="26"/>
  <c r="B96" i="26"/>
  <c r="G95" i="26"/>
  <c r="D95" i="26"/>
  <c r="C95" i="26"/>
  <c r="B95" i="26"/>
  <c r="G94" i="26"/>
  <c r="D94" i="26"/>
  <c r="C94" i="26"/>
  <c r="B94" i="26"/>
  <c r="G93" i="26"/>
  <c r="D93" i="26"/>
  <c r="C93" i="26"/>
  <c r="B93" i="26"/>
  <c r="G92" i="26"/>
  <c r="D92" i="26"/>
  <c r="C92" i="26"/>
  <c r="B92" i="26"/>
  <c r="G91" i="26"/>
  <c r="D91" i="26"/>
  <c r="C91" i="26"/>
  <c r="B91" i="26"/>
  <c r="G90" i="26"/>
  <c r="D90" i="26"/>
  <c r="C90" i="26"/>
  <c r="B90" i="26"/>
  <c r="G89" i="26"/>
  <c r="D89" i="26"/>
  <c r="C89" i="26"/>
  <c r="B89" i="26"/>
  <c r="G88" i="26"/>
  <c r="D88" i="26"/>
  <c r="C88" i="26"/>
  <c r="B88" i="26"/>
  <c r="G87" i="26"/>
  <c r="D87" i="26"/>
  <c r="C87" i="26"/>
  <c r="B87" i="26"/>
  <c r="G86" i="26"/>
  <c r="D86" i="26"/>
  <c r="C86" i="26"/>
  <c r="B86" i="26"/>
  <c r="G85" i="26"/>
  <c r="D85" i="26"/>
  <c r="C85" i="26"/>
  <c r="B85" i="26"/>
  <c r="G84" i="26"/>
  <c r="D84" i="26"/>
  <c r="C84" i="26"/>
  <c r="B84" i="26"/>
  <c r="G83" i="26"/>
  <c r="D83" i="26"/>
  <c r="C83" i="26"/>
  <c r="B83" i="26"/>
  <c r="G82" i="26"/>
  <c r="D82" i="26"/>
  <c r="C82" i="26"/>
  <c r="B82" i="26"/>
  <c r="G81" i="26"/>
  <c r="D81" i="26"/>
  <c r="C81" i="26"/>
  <c r="B81" i="26"/>
  <c r="G80" i="26"/>
  <c r="D80" i="26"/>
  <c r="C80" i="26"/>
  <c r="B80" i="26"/>
  <c r="G79" i="26"/>
  <c r="D79" i="26"/>
  <c r="C79" i="26"/>
  <c r="B79" i="26"/>
  <c r="G78" i="26"/>
  <c r="D78" i="26"/>
  <c r="C78" i="26"/>
  <c r="B78" i="26"/>
  <c r="G77" i="26"/>
  <c r="I77" i="26" s="1"/>
  <c r="D77" i="26"/>
  <c r="C77" i="26"/>
  <c r="B77" i="26"/>
  <c r="G76" i="26"/>
  <c r="D76" i="26"/>
  <c r="C76" i="26"/>
  <c r="B76" i="26"/>
  <c r="G75" i="26"/>
  <c r="D75" i="26"/>
  <c r="C75" i="26"/>
  <c r="B75" i="26"/>
  <c r="G74" i="26"/>
  <c r="D74" i="26"/>
  <c r="C74" i="26"/>
  <c r="B74" i="26"/>
  <c r="G73" i="26"/>
  <c r="D73" i="26"/>
  <c r="C73" i="26"/>
  <c r="B73" i="26"/>
  <c r="G72" i="26"/>
  <c r="D72" i="26"/>
  <c r="C72" i="26"/>
  <c r="B72" i="26"/>
  <c r="G71" i="26"/>
  <c r="D71" i="26"/>
  <c r="C71" i="26"/>
  <c r="B71" i="26"/>
  <c r="G70" i="26"/>
  <c r="I70" i="26" s="1"/>
  <c r="D70" i="26"/>
  <c r="K70" i="26" s="1"/>
  <c r="C70" i="26"/>
  <c r="B70" i="26"/>
  <c r="G69" i="26"/>
  <c r="D69" i="26"/>
  <c r="C69" i="26"/>
  <c r="B69" i="26"/>
  <c r="G68" i="26"/>
  <c r="D68" i="26"/>
  <c r="C68" i="26"/>
  <c r="B68" i="26"/>
  <c r="G67" i="26"/>
  <c r="D67" i="26"/>
  <c r="C67" i="26"/>
  <c r="B67" i="26"/>
  <c r="G66" i="26"/>
  <c r="D66" i="26"/>
  <c r="C66" i="26"/>
  <c r="B66" i="26"/>
  <c r="G65" i="26"/>
  <c r="D65" i="26"/>
  <c r="C65" i="26"/>
  <c r="B65" i="26"/>
  <c r="G64" i="26"/>
  <c r="D64" i="26"/>
  <c r="C64" i="26"/>
  <c r="B64" i="26"/>
  <c r="G63" i="26"/>
  <c r="D63" i="26"/>
  <c r="C63" i="26"/>
  <c r="B63" i="26"/>
  <c r="G62" i="26"/>
  <c r="D62" i="26"/>
  <c r="C62" i="26"/>
  <c r="B62" i="26"/>
  <c r="G61" i="26"/>
  <c r="D61" i="26"/>
  <c r="C61" i="26"/>
  <c r="B61" i="26"/>
  <c r="G60" i="26"/>
  <c r="I60" i="26" s="1"/>
  <c r="D60" i="26"/>
  <c r="C60" i="26"/>
  <c r="B60" i="26"/>
  <c r="G59" i="26"/>
  <c r="D59" i="26"/>
  <c r="C59" i="26"/>
  <c r="B59" i="26"/>
  <c r="G58" i="26"/>
  <c r="D58" i="26"/>
  <c r="C58" i="26"/>
  <c r="B58" i="26"/>
  <c r="G57" i="26"/>
  <c r="D57" i="26"/>
  <c r="C57" i="26"/>
  <c r="B57" i="26"/>
  <c r="G56" i="26"/>
  <c r="D56" i="26"/>
  <c r="C56" i="26"/>
  <c r="B56" i="26"/>
  <c r="G55" i="26"/>
  <c r="D55" i="26"/>
  <c r="C55" i="26"/>
  <c r="B55" i="26"/>
  <c r="G54" i="26"/>
  <c r="D54" i="26"/>
  <c r="C54" i="26"/>
  <c r="B54" i="26"/>
  <c r="G53" i="26"/>
  <c r="D53" i="26"/>
  <c r="C53" i="26"/>
  <c r="B53" i="26"/>
  <c r="G52" i="26"/>
  <c r="D52" i="26"/>
  <c r="C52" i="26"/>
  <c r="B52" i="26"/>
  <c r="G51" i="26"/>
  <c r="I51" i="26" s="1"/>
  <c r="D51" i="26"/>
  <c r="C51" i="26"/>
  <c r="B51" i="26"/>
  <c r="G50" i="26"/>
  <c r="D50" i="26"/>
  <c r="C50" i="26"/>
  <c r="B50" i="26"/>
  <c r="G49" i="26"/>
  <c r="D49" i="26"/>
  <c r="C49" i="26"/>
  <c r="B49" i="26"/>
  <c r="G48" i="26"/>
  <c r="I48" i="26" s="1"/>
  <c r="D48" i="26"/>
  <c r="K48" i="26" s="1"/>
  <c r="C48" i="26"/>
  <c r="B48" i="26"/>
  <c r="G47" i="26"/>
  <c r="D47" i="26"/>
  <c r="C47" i="26"/>
  <c r="B47" i="26"/>
  <c r="G46" i="26"/>
  <c r="D46" i="26"/>
  <c r="C46" i="26"/>
  <c r="B46" i="26"/>
  <c r="G45" i="26"/>
  <c r="D45" i="26"/>
  <c r="C45" i="26"/>
  <c r="B45" i="26"/>
  <c r="G44" i="26"/>
  <c r="D44" i="26"/>
  <c r="C44" i="26"/>
  <c r="B44" i="26"/>
  <c r="G43" i="26"/>
  <c r="I43" i="26" s="1"/>
  <c r="D43" i="26"/>
  <c r="K43" i="26" s="1"/>
  <c r="C43" i="26"/>
  <c r="B43" i="26"/>
  <c r="G42" i="26"/>
  <c r="D42" i="26"/>
  <c r="C42" i="26"/>
  <c r="B42" i="26"/>
  <c r="G41" i="26"/>
  <c r="D41" i="26"/>
  <c r="C41" i="26"/>
  <c r="B41" i="26"/>
  <c r="G40" i="26"/>
  <c r="D40" i="26"/>
  <c r="C40" i="26"/>
  <c r="B40" i="26"/>
  <c r="G39" i="26"/>
  <c r="D39" i="26"/>
  <c r="C39" i="26"/>
  <c r="B39" i="26"/>
  <c r="G38" i="26"/>
  <c r="D38" i="26"/>
  <c r="C38" i="26"/>
  <c r="B38" i="26"/>
  <c r="G37" i="26"/>
  <c r="D37" i="26"/>
  <c r="C37" i="26"/>
  <c r="B37" i="26"/>
  <c r="G36" i="26"/>
  <c r="D36" i="26"/>
  <c r="C36" i="26"/>
  <c r="B36" i="26"/>
  <c r="G35" i="26"/>
  <c r="D35" i="26"/>
  <c r="C35" i="26"/>
  <c r="B35" i="26"/>
  <c r="G34" i="26"/>
  <c r="D34" i="26"/>
  <c r="C34" i="26"/>
  <c r="B34" i="26"/>
  <c r="G33" i="26"/>
  <c r="D33" i="26"/>
  <c r="C33" i="26"/>
  <c r="B33" i="26"/>
  <c r="G32" i="26"/>
  <c r="D32" i="26"/>
  <c r="C32" i="26"/>
  <c r="B32" i="26"/>
  <c r="G31" i="26"/>
  <c r="D31" i="26"/>
  <c r="C31" i="26"/>
  <c r="B31" i="26"/>
  <c r="G30" i="26"/>
  <c r="D30" i="26"/>
  <c r="C30" i="26"/>
  <c r="B30" i="26"/>
  <c r="G29" i="26"/>
  <c r="D29" i="26"/>
  <c r="C29" i="26"/>
  <c r="B29" i="26"/>
  <c r="G28" i="26"/>
  <c r="D28" i="26"/>
  <c r="C28" i="26"/>
  <c r="B28" i="26"/>
  <c r="G27" i="26"/>
  <c r="D27" i="26"/>
  <c r="C27" i="26"/>
  <c r="B27" i="26"/>
  <c r="G26" i="26"/>
  <c r="D26" i="26"/>
  <c r="C26" i="26"/>
  <c r="B26" i="26"/>
  <c r="G25" i="26"/>
  <c r="D25" i="26"/>
  <c r="C25" i="26"/>
  <c r="B25" i="26"/>
  <c r="G24" i="26"/>
  <c r="D24" i="26"/>
  <c r="C24" i="26"/>
  <c r="B24" i="26"/>
  <c r="G23" i="26"/>
  <c r="D23" i="26"/>
  <c r="C23" i="26"/>
  <c r="B23" i="26"/>
  <c r="G22" i="26"/>
  <c r="D22" i="26"/>
  <c r="C22" i="26"/>
  <c r="B22" i="26"/>
  <c r="G21" i="26"/>
  <c r="D21" i="26"/>
  <c r="C21" i="26"/>
  <c r="B21" i="26"/>
  <c r="G20" i="26"/>
  <c r="D20" i="26"/>
  <c r="C20" i="26"/>
  <c r="B20" i="26"/>
  <c r="G19" i="26"/>
  <c r="D19" i="26"/>
  <c r="C19" i="26"/>
  <c r="B19" i="26"/>
  <c r="G18" i="26"/>
  <c r="D18" i="26"/>
  <c r="C18" i="26"/>
  <c r="B18" i="26"/>
  <c r="G17" i="26"/>
  <c r="D17" i="26"/>
  <c r="C17" i="26"/>
  <c r="B17" i="26"/>
  <c r="G16" i="26"/>
  <c r="D16" i="26"/>
  <c r="C16" i="26"/>
  <c r="B16" i="26"/>
  <c r="G15" i="26"/>
  <c r="I15" i="26" s="1"/>
  <c r="D15" i="26"/>
  <c r="K15" i="26" s="1"/>
  <c r="C15" i="26"/>
  <c r="B15" i="26"/>
  <c r="G14" i="26"/>
  <c r="D14" i="26"/>
  <c r="C14" i="26"/>
  <c r="B14" i="26"/>
  <c r="G13" i="26"/>
  <c r="D13" i="26"/>
  <c r="C13" i="26"/>
  <c r="B13" i="26"/>
  <c r="G12" i="26"/>
  <c r="D12" i="26"/>
  <c r="C12" i="26"/>
  <c r="B12" i="26"/>
  <c r="G11" i="26"/>
  <c r="D11" i="26"/>
  <c r="C11" i="26"/>
  <c r="B11" i="26"/>
  <c r="H107" i="2"/>
  <c r="G107" i="2"/>
  <c r="I107" i="2" s="1"/>
  <c r="E107" i="2"/>
  <c r="D107" i="2"/>
  <c r="K107" i="2"/>
  <c r="C107" i="2"/>
  <c r="B107" i="2"/>
  <c r="H106" i="2"/>
  <c r="G106" i="2"/>
  <c r="I106" i="2" s="1"/>
  <c r="E106" i="2"/>
  <c r="D106" i="2"/>
  <c r="F106" i="2" s="1"/>
  <c r="C106" i="2"/>
  <c r="B106" i="2"/>
  <c r="H105" i="2"/>
  <c r="G105" i="2"/>
  <c r="I105" i="2" s="1"/>
  <c r="E105" i="2"/>
  <c r="D105" i="2"/>
  <c r="K105" i="2" s="1"/>
  <c r="C105" i="2"/>
  <c r="B105" i="2"/>
  <c r="H104" i="2"/>
  <c r="G104" i="2"/>
  <c r="I104" i="2" s="1"/>
  <c r="E104" i="2"/>
  <c r="D104" i="2"/>
  <c r="K104" i="2" s="1"/>
  <c r="C104" i="2"/>
  <c r="B104" i="2"/>
  <c r="H103" i="2"/>
  <c r="G103" i="2"/>
  <c r="E103" i="2"/>
  <c r="D103" i="2"/>
  <c r="C103" i="2"/>
  <c r="B103" i="2"/>
  <c r="H102" i="2"/>
  <c r="G102" i="2"/>
  <c r="I102" i="2" s="1"/>
  <c r="E102" i="2"/>
  <c r="D102" i="2"/>
  <c r="C102" i="2"/>
  <c r="B102" i="2"/>
  <c r="H101" i="2"/>
  <c r="G101" i="2"/>
  <c r="I101" i="2" s="1"/>
  <c r="K101" i="2" s="1"/>
  <c r="E101" i="2"/>
  <c r="D101" i="2"/>
  <c r="F101" i="2" s="1"/>
  <c r="C101" i="2"/>
  <c r="B101" i="2"/>
  <c r="H100" i="2"/>
  <c r="G100" i="2"/>
  <c r="I100" i="2" s="1"/>
  <c r="E100" i="2"/>
  <c r="D100" i="2"/>
  <c r="C100" i="2"/>
  <c r="B100" i="2"/>
  <c r="H99" i="2"/>
  <c r="G99" i="2"/>
  <c r="E99" i="2"/>
  <c r="D99" i="2"/>
  <c r="F99" i="2" s="1"/>
  <c r="C99" i="2"/>
  <c r="B99" i="2"/>
  <c r="H98" i="2"/>
  <c r="G98" i="2"/>
  <c r="I98" i="2" s="1"/>
  <c r="E98" i="2"/>
  <c r="D98" i="2"/>
  <c r="C98" i="2"/>
  <c r="B98" i="2"/>
  <c r="H97" i="2"/>
  <c r="G97" i="2"/>
  <c r="I97" i="2" s="1"/>
  <c r="E97" i="2"/>
  <c r="D97" i="2"/>
  <c r="F97" i="2" s="1"/>
  <c r="C97" i="2"/>
  <c r="B97" i="2"/>
  <c r="H96" i="2"/>
  <c r="G96" i="2"/>
  <c r="I96" i="2" s="1"/>
  <c r="E96" i="2"/>
  <c r="D96" i="2"/>
  <c r="K96" i="2" s="1"/>
  <c r="C96" i="2"/>
  <c r="B96" i="2"/>
  <c r="H95" i="2"/>
  <c r="G95" i="2"/>
  <c r="E95" i="2"/>
  <c r="D95" i="2"/>
  <c r="C95" i="2"/>
  <c r="B95" i="2"/>
  <c r="H94" i="2"/>
  <c r="G94" i="2"/>
  <c r="E94" i="2"/>
  <c r="D94" i="2"/>
  <c r="C94" i="2"/>
  <c r="B94" i="2"/>
  <c r="H93" i="2"/>
  <c r="G93" i="2"/>
  <c r="E93" i="2"/>
  <c r="D93" i="2"/>
  <c r="C93" i="2"/>
  <c r="B93" i="2"/>
  <c r="H92" i="2"/>
  <c r="G92" i="2"/>
  <c r="I92" i="2" s="1"/>
  <c r="E92" i="2"/>
  <c r="D92" i="2"/>
  <c r="C92" i="2"/>
  <c r="B92" i="2"/>
  <c r="H91" i="2"/>
  <c r="G91" i="2"/>
  <c r="E91" i="2"/>
  <c r="D91" i="2"/>
  <c r="C91" i="2"/>
  <c r="B91" i="2"/>
  <c r="H90" i="2"/>
  <c r="G90" i="2"/>
  <c r="E90" i="2"/>
  <c r="D90" i="2"/>
  <c r="C90" i="2"/>
  <c r="B90" i="2"/>
  <c r="H89" i="2"/>
  <c r="G89" i="2"/>
  <c r="I89" i="2" s="1"/>
  <c r="E89" i="2"/>
  <c r="D89" i="2"/>
  <c r="C89" i="2"/>
  <c r="B89" i="2"/>
  <c r="H88" i="2"/>
  <c r="G88" i="2"/>
  <c r="E88" i="2"/>
  <c r="D88" i="2"/>
  <c r="C88" i="2"/>
  <c r="B88" i="2"/>
  <c r="H87" i="2"/>
  <c r="G87" i="2"/>
  <c r="E87" i="2"/>
  <c r="D87" i="2"/>
  <c r="C87" i="2"/>
  <c r="B87" i="2"/>
  <c r="H86" i="2"/>
  <c r="G86" i="2"/>
  <c r="E86" i="2"/>
  <c r="D86" i="2"/>
  <c r="C86" i="2"/>
  <c r="B86" i="2"/>
  <c r="H85" i="2"/>
  <c r="G85" i="2"/>
  <c r="E85" i="2"/>
  <c r="D85" i="2"/>
  <c r="C85" i="2"/>
  <c r="B85" i="2"/>
  <c r="H84" i="2"/>
  <c r="G84" i="2"/>
  <c r="E84" i="2"/>
  <c r="D84" i="2"/>
  <c r="C84" i="2"/>
  <c r="B84" i="2"/>
  <c r="H83" i="2"/>
  <c r="G83" i="2"/>
  <c r="E83" i="2"/>
  <c r="D83" i="2"/>
  <c r="C83" i="2"/>
  <c r="B83" i="2"/>
  <c r="H82" i="2"/>
  <c r="G82" i="2"/>
  <c r="E82" i="2"/>
  <c r="D82" i="2"/>
  <c r="C82" i="2"/>
  <c r="B82" i="2"/>
  <c r="H81" i="2"/>
  <c r="G81" i="2"/>
  <c r="E81" i="2"/>
  <c r="D81" i="2"/>
  <c r="F81" i="2" s="1"/>
  <c r="C81" i="2"/>
  <c r="B81" i="2"/>
  <c r="H80" i="2"/>
  <c r="G80" i="2"/>
  <c r="E80" i="2"/>
  <c r="D80" i="2"/>
  <c r="F80" i="2" s="1"/>
  <c r="C80" i="2"/>
  <c r="B80" i="2"/>
  <c r="H79" i="2"/>
  <c r="G79" i="2"/>
  <c r="E79" i="2"/>
  <c r="D79" i="2"/>
  <c r="F79" i="2" s="1"/>
  <c r="C79" i="2"/>
  <c r="B79" i="2"/>
  <c r="H78" i="2"/>
  <c r="G78" i="2"/>
  <c r="F78" i="2"/>
  <c r="E78" i="2"/>
  <c r="D78" i="2"/>
  <c r="C78" i="2"/>
  <c r="B78" i="2"/>
  <c r="H77" i="2"/>
  <c r="G77" i="2"/>
  <c r="I77" i="2" s="1"/>
  <c r="F77" i="2"/>
  <c r="E77" i="2"/>
  <c r="D77" i="2"/>
  <c r="K77" i="2" s="1"/>
  <c r="C77" i="2"/>
  <c r="B77" i="2"/>
  <c r="H76" i="2"/>
  <c r="G76" i="2"/>
  <c r="E76" i="2"/>
  <c r="D76" i="2"/>
  <c r="C76" i="2"/>
  <c r="B76" i="2"/>
  <c r="H75" i="2"/>
  <c r="G75" i="2"/>
  <c r="E75" i="2"/>
  <c r="D75" i="2"/>
  <c r="F75" i="2" s="1"/>
  <c r="C75" i="2"/>
  <c r="B75" i="2"/>
  <c r="H74" i="2"/>
  <c r="G74" i="2"/>
  <c r="E74" i="2"/>
  <c r="D74" i="2"/>
  <c r="F74" i="2" s="1"/>
  <c r="C74" i="2"/>
  <c r="B74" i="2"/>
  <c r="H73" i="2"/>
  <c r="G73" i="2"/>
  <c r="E73" i="2"/>
  <c r="D73" i="2"/>
  <c r="C73" i="2"/>
  <c r="B73" i="2"/>
  <c r="H72" i="2"/>
  <c r="G72" i="2"/>
  <c r="E72" i="2"/>
  <c r="D72" i="2"/>
  <c r="F72" i="2" s="1"/>
  <c r="C72" i="2"/>
  <c r="B72" i="2"/>
  <c r="H71" i="2"/>
  <c r="G71" i="2"/>
  <c r="E71" i="2"/>
  <c r="D71" i="2"/>
  <c r="F71" i="2" s="1"/>
  <c r="C71" i="2"/>
  <c r="B71" i="2"/>
  <c r="H70" i="2"/>
  <c r="G70" i="2"/>
  <c r="I70" i="2" s="1"/>
  <c r="E70" i="2"/>
  <c r="D70" i="2"/>
  <c r="K70" i="2" s="1"/>
  <c r="C70" i="2"/>
  <c r="B70" i="2"/>
  <c r="H69" i="2"/>
  <c r="G69" i="2"/>
  <c r="I69" i="2" s="1"/>
  <c r="E69" i="2"/>
  <c r="D69" i="2"/>
  <c r="F69" i="2" s="1"/>
  <c r="C69" i="2"/>
  <c r="B69" i="2"/>
  <c r="H68" i="2"/>
  <c r="G68" i="2"/>
  <c r="E68" i="2"/>
  <c r="D68" i="2"/>
  <c r="F68" i="2" s="1"/>
  <c r="C68" i="2"/>
  <c r="B68" i="2"/>
  <c r="H67" i="2"/>
  <c r="G67" i="2"/>
  <c r="E67" i="2"/>
  <c r="D67" i="2"/>
  <c r="F67" i="2" s="1"/>
  <c r="C67" i="2"/>
  <c r="B67" i="2"/>
  <c r="H66" i="2"/>
  <c r="G66" i="2"/>
  <c r="E66" i="2"/>
  <c r="D66" i="2"/>
  <c r="C66" i="2"/>
  <c r="B66" i="2"/>
  <c r="H65" i="2"/>
  <c r="G65" i="2"/>
  <c r="E65" i="2"/>
  <c r="D65" i="2"/>
  <c r="C65" i="2"/>
  <c r="B65" i="2"/>
  <c r="H64" i="2"/>
  <c r="G64" i="2"/>
  <c r="E64" i="2"/>
  <c r="D64" i="2"/>
  <c r="F64" i="2" s="1"/>
  <c r="C64" i="2"/>
  <c r="B64" i="2"/>
  <c r="H63" i="2"/>
  <c r="G63" i="2"/>
  <c r="E63" i="2"/>
  <c r="D63" i="2"/>
  <c r="C63" i="2"/>
  <c r="B63" i="2"/>
  <c r="H62" i="2"/>
  <c r="G62" i="2"/>
  <c r="E62" i="2"/>
  <c r="D62" i="2"/>
  <c r="F62" i="2" s="1"/>
  <c r="C62" i="2"/>
  <c r="B62" i="2"/>
  <c r="H61" i="2"/>
  <c r="G61" i="2"/>
  <c r="E61" i="2"/>
  <c r="D61" i="2"/>
  <c r="C61" i="2"/>
  <c r="B61" i="2"/>
  <c r="H60" i="2"/>
  <c r="G60" i="2"/>
  <c r="I60" i="2" s="1"/>
  <c r="E60" i="2"/>
  <c r="D60" i="2"/>
  <c r="F60" i="2" s="1"/>
  <c r="C60" i="2"/>
  <c r="B60" i="2"/>
  <c r="H59" i="2"/>
  <c r="G59" i="2"/>
  <c r="E59" i="2"/>
  <c r="D59" i="2"/>
  <c r="F59" i="2" s="1"/>
  <c r="C59" i="2"/>
  <c r="B59" i="2"/>
  <c r="H58" i="2"/>
  <c r="G58" i="2"/>
  <c r="E58" i="2"/>
  <c r="D58" i="2"/>
  <c r="C58" i="2"/>
  <c r="B58" i="2"/>
  <c r="H57" i="2"/>
  <c r="G57" i="2"/>
  <c r="E57" i="2"/>
  <c r="D57" i="2"/>
  <c r="C57" i="2"/>
  <c r="B57" i="2"/>
  <c r="H56" i="2"/>
  <c r="G56" i="2"/>
  <c r="I56" i="2" s="1"/>
  <c r="E56" i="2"/>
  <c r="D56" i="2"/>
  <c r="C56" i="2"/>
  <c r="B56" i="2"/>
  <c r="H55" i="2"/>
  <c r="G55" i="2"/>
  <c r="E55" i="2"/>
  <c r="F55" i="2" s="1"/>
  <c r="D55" i="2"/>
  <c r="C55" i="2"/>
  <c r="B55" i="2"/>
  <c r="H54" i="2"/>
  <c r="I54" i="2" s="1"/>
  <c r="G54" i="2"/>
  <c r="E54" i="2"/>
  <c r="D54" i="2"/>
  <c r="C54" i="2"/>
  <c r="B54" i="2"/>
  <c r="H53" i="2"/>
  <c r="G53" i="2"/>
  <c r="E53" i="2"/>
  <c r="D53" i="2"/>
  <c r="C53" i="2"/>
  <c r="B53" i="2"/>
  <c r="H52" i="2"/>
  <c r="G52" i="2"/>
  <c r="E52" i="2"/>
  <c r="D52" i="2"/>
  <c r="F52" i="2" s="1"/>
  <c r="C52" i="2"/>
  <c r="B52" i="2"/>
  <c r="H51" i="2"/>
  <c r="G51" i="2"/>
  <c r="I51" i="2" s="1"/>
  <c r="E51" i="2"/>
  <c r="D51" i="2"/>
  <c r="K51" i="2" s="1"/>
  <c r="C51" i="2"/>
  <c r="B51" i="2"/>
  <c r="H50" i="2"/>
  <c r="G50" i="2"/>
  <c r="E50" i="2"/>
  <c r="D50" i="2"/>
  <c r="C50" i="2"/>
  <c r="B50" i="2"/>
  <c r="H49" i="2"/>
  <c r="G49" i="2"/>
  <c r="E49" i="2"/>
  <c r="D49" i="2"/>
  <c r="C49" i="2"/>
  <c r="B49" i="2"/>
  <c r="H48" i="2"/>
  <c r="G48" i="2"/>
  <c r="I48" i="2" s="1"/>
  <c r="E48" i="2"/>
  <c r="D48" i="2"/>
  <c r="C48" i="2"/>
  <c r="B48" i="2"/>
  <c r="H47" i="2"/>
  <c r="G47" i="2"/>
  <c r="I47" i="2" s="1"/>
  <c r="E47" i="2"/>
  <c r="D47" i="2"/>
  <c r="F47" i="2" s="1"/>
  <c r="C47" i="2"/>
  <c r="B47" i="2"/>
  <c r="H46" i="2"/>
  <c r="G46" i="2"/>
  <c r="I46" i="2" s="1"/>
  <c r="E46" i="2"/>
  <c r="D46" i="2"/>
  <c r="C46" i="2"/>
  <c r="B46" i="2"/>
  <c r="H45" i="2"/>
  <c r="G45" i="2"/>
  <c r="E45" i="2"/>
  <c r="D45" i="2"/>
  <c r="C45" i="2"/>
  <c r="B45" i="2"/>
  <c r="H44" i="2"/>
  <c r="G44" i="2"/>
  <c r="I44" i="2" s="1"/>
  <c r="E44" i="2"/>
  <c r="F44" i="2" s="1"/>
  <c r="D44" i="2"/>
  <c r="C44" i="2"/>
  <c r="B44" i="2"/>
  <c r="H43" i="2"/>
  <c r="G43" i="2"/>
  <c r="I43" i="2" s="1"/>
  <c r="E43" i="2"/>
  <c r="D43" i="2"/>
  <c r="K43" i="2" s="1"/>
  <c r="C43" i="2"/>
  <c r="B43" i="2"/>
  <c r="H42" i="2"/>
  <c r="G42" i="2"/>
  <c r="I42" i="2" s="1"/>
  <c r="E42" i="2"/>
  <c r="D42" i="2"/>
  <c r="C42" i="2"/>
  <c r="B42" i="2"/>
  <c r="H41" i="2"/>
  <c r="G41" i="2"/>
  <c r="E41" i="2"/>
  <c r="D41" i="2"/>
  <c r="F41" i="2" s="1"/>
  <c r="C41" i="2"/>
  <c r="B41" i="2"/>
  <c r="H40" i="2"/>
  <c r="G40" i="2"/>
  <c r="I40" i="2" s="1"/>
  <c r="E40" i="2"/>
  <c r="D40" i="2"/>
  <c r="C40" i="2"/>
  <c r="B40" i="2"/>
  <c r="H39" i="2"/>
  <c r="G39" i="2"/>
  <c r="E39" i="2"/>
  <c r="D39" i="2"/>
  <c r="F39" i="2" s="1"/>
  <c r="C39" i="2"/>
  <c r="B39" i="2"/>
  <c r="H38" i="2"/>
  <c r="G38" i="2"/>
  <c r="E38" i="2"/>
  <c r="D38" i="2"/>
  <c r="C38" i="2"/>
  <c r="B38" i="2"/>
  <c r="H37" i="2"/>
  <c r="G37" i="2"/>
  <c r="E37" i="2"/>
  <c r="D37" i="2"/>
  <c r="C37" i="2"/>
  <c r="B37" i="2"/>
  <c r="H36" i="2"/>
  <c r="G36" i="2"/>
  <c r="E36" i="2"/>
  <c r="F36" i="2" s="1"/>
  <c r="D36" i="2"/>
  <c r="C36" i="2"/>
  <c r="B36" i="2"/>
  <c r="H35" i="2"/>
  <c r="G35" i="2"/>
  <c r="I35" i="2" s="1"/>
  <c r="E35" i="2"/>
  <c r="D35" i="2"/>
  <c r="C35" i="2"/>
  <c r="B35" i="2"/>
  <c r="H34" i="2"/>
  <c r="G34" i="2"/>
  <c r="E34" i="2"/>
  <c r="F34" i="2" s="1"/>
  <c r="D34" i="2"/>
  <c r="C34" i="2"/>
  <c r="B34" i="2"/>
  <c r="H33" i="2"/>
  <c r="G33" i="2"/>
  <c r="E33" i="2"/>
  <c r="D33" i="2"/>
  <c r="C33" i="2"/>
  <c r="B33" i="2"/>
  <c r="H32" i="2"/>
  <c r="G32" i="2"/>
  <c r="E32" i="2"/>
  <c r="D32" i="2"/>
  <c r="C32" i="2"/>
  <c r="B32" i="2"/>
  <c r="H31" i="2"/>
  <c r="G31" i="2"/>
  <c r="E31" i="2"/>
  <c r="D31" i="2"/>
  <c r="F31" i="2" s="1"/>
  <c r="C31" i="2"/>
  <c r="B31" i="2"/>
  <c r="H30" i="2"/>
  <c r="G30" i="2"/>
  <c r="I30" i="2" s="1"/>
  <c r="E30" i="2"/>
  <c r="D30" i="2"/>
  <c r="C30" i="2"/>
  <c r="B30" i="2"/>
  <c r="H29" i="2"/>
  <c r="G29" i="2"/>
  <c r="I29" i="2" s="1"/>
  <c r="E29" i="2"/>
  <c r="F29" i="2" s="1"/>
  <c r="D29" i="2"/>
  <c r="C29" i="2"/>
  <c r="B29" i="2"/>
  <c r="H28" i="2"/>
  <c r="G28" i="2"/>
  <c r="I28" i="2" s="1"/>
  <c r="E28" i="2"/>
  <c r="D28" i="2"/>
  <c r="C28" i="2"/>
  <c r="B28" i="2"/>
  <c r="H27" i="2"/>
  <c r="G27" i="2"/>
  <c r="E27" i="2"/>
  <c r="D27" i="2"/>
  <c r="C27" i="2"/>
  <c r="B27" i="2"/>
  <c r="H26" i="2"/>
  <c r="G26" i="2"/>
  <c r="E26" i="2"/>
  <c r="D26" i="2"/>
  <c r="C26" i="2"/>
  <c r="B26" i="2"/>
  <c r="H25" i="2"/>
  <c r="G25" i="2"/>
  <c r="E25" i="2"/>
  <c r="D25" i="2"/>
  <c r="C25" i="2"/>
  <c r="B25" i="2"/>
  <c r="H24" i="2"/>
  <c r="G24" i="2"/>
  <c r="E24" i="2"/>
  <c r="D24" i="2"/>
  <c r="C24" i="2"/>
  <c r="B24" i="2"/>
  <c r="H23" i="2"/>
  <c r="G23" i="2"/>
  <c r="E23" i="2"/>
  <c r="D23" i="2"/>
  <c r="C23" i="2"/>
  <c r="B23" i="2"/>
  <c r="H22" i="2"/>
  <c r="G22" i="2"/>
  <c r="E22" i="2"/>
  <c r="D22" i="2"/>
  <c r="C22" i="2"/>
  <c r="B22" i="2"/>
  <c r="H21" i="2"/>
  <c r="G21" i="2"/>
  <c r="E21" i="2"/>
  <c r="D21" i="2"/>
  <c r="C21" i="2"/>
  <c r="B21" i="2"/>
  <c r="H20" i="2"/>
  <c r="G20" i="2"/>
  <c r="E20" i="2"/>
  <c r="D20" i="2"/>
  <c r="C20" i="2"/>
  <c r="B20" i="2"/>
  <c r="H19" i="2"/>
  <c r="G19" i="2"/>
  <c r="I19" i="2" s="1"/>
  <c r="E19" i="2"/>
  <c r="D19" i="2"/>
  <c r="C19" i="2"/>
  <c r="B19" i="2"/>
  <c r="H18" i="2"/>
  <c r="G18" i="2"/>
  <c r="E18" i="2"/>
  <c r="D18" i="2"/>
  <c r="C18" i="2"/>
  <c r="B18" i="2"/>
  <c r="H17" i="2"/>
  <c r="G17" i="2"/>
  <c r="E17" i="2"/>
  <c r="D17" i="2"/>
  <c r="C17" i="2"/>
  <c r="B17" i="2"/>
  <c r="H16" i="2"/>
  <c r="G16" i="2"/>
  <c r="E16" i="2"/>
  <c r="D16" i="2"/>
  <c r="C16" i="2"/>
  <c r="B16" i="2"/>
  <c r="H15" i="2"/>
  <c r="G15" i="2"/>
  <c r="I15" i="2" s="1"/>
  <c r="E15" i="2"/>
  <c r="D15" i="2"/>
  <c r="K15" i="2" s="1"/>
  <c r="C15" i="2"/>
  <c r="B15" i="2"/>
  <c r="H14" i="2"/>
  <c r="G14" i="2"/>
  <c r="E14" i="2"/>
  <c r="D14" i="2"/>
  <c r="F14" i="2" s="1"/>
  <c r="C14" i="2"/>
  <c r="B14" i="2"/>
  <c r="H13" i="2"/>
  <c r="G13" i="2"/>
  <c r="E13" i="2"/>
  <c r="D13" i="2"/>
  <c r="C13" i="2"/>
  <c r="B13" i="2"/>
  <c r="H12" i="2"/>
  <c r="I12" i="2" s="1"/>
  <c r="G12" i="2"/>
  <c r="E12" i="2"/>
  <c r="D12" i="2"/>
  <c r="C12" i="2"/>
  <c r="B12" i="2"/>
  <c r="H11" i="2"/>
  <c r="G11" i="2"/>
  <c r="I11" i="2" s="1"/>
  <c r="E11" i="2"/>
  <c r="D11" i="2"/>
  <c r="C11" i="2"/>
  <c r="B11" i="2"/>
  <c r="H107" i="26"/>
  <c r="H106" i="26"/>
  <c r="E11" i="26"/>
  <c r="E12" i="26"/>
  <c r="E13" i="26"/>
  <c r="F13" i="26" s="1"/>
  <c r="E14" i="26"/>
  <c r="E15" i="26"/>
  <c r="E16" i="26"/>
  <c r="E17" i="26"/>
  <c r="E18" i="26"/>
  <c r="E19" i="26"/>
  <c r="E20" i="26"/>
  <c r="E21" i="26"/>
  <c r="F21" i="26" s="1"/>
  <c r="E22" i="26"/>
  <c r="E23" i="26"/>
  <c r="E24" i="26"/>
  <c r="E25" i="26"/>
  <c r="E26" i="26"/>
  <c r="E27" i="26"/>
  <c r="E28" i="26"/>
  <c r="E29" i="26"/>
  <c r="F29" i="26" s="1"/>
  <c r="E30" i="26"/>
  <c r="E31" i="26"/>
  <c r="E32" i="26"/>
  <c r="E33" i="26"/>
  <c r="E34" i="26"/>
  <c r="E35" i="26"/>
  <c r="K35" i="26" s="1"/>
  <c r="E36" i="26"/>
  <c r="E37" i="26"/>
  <c r="E38" i="26"/>
  <c r="E39" i="26"/>
  <c r="E40" i="26"/>
  <c r="E41" i="26"/>
  <c r="F41" i="26" s="1"/>
  <c r="E42" i="26"/>
  <c r="E43" i="26"/>
  <c r="E44" i="26"/>
  <c r="E45" i="26"/>
  <c r="E46" i="26"/>
  <c r="E47" i="26"/>
  <c r="E48" i="26"/>
  <c r="E49" i="26"/>
  <c r="E50" i="26"/>
  <c r="E51" i="26"/>
  <c r="E52" i="26"/>
  <c r="E53" i="26"/>
  <c r="F53" i="26" s="1"/>
  <c r="E54" i="26"/>
  <c r="E55" i="26"/>
  <c r="E56" i="26"/>
  <c r="E57" i="26"/>
  <c r="E58" i="26"/>
  <c r="E59" i="26"/>
  <c r="E60" i="26"/>
  <c r="E61" i="26"/>
  <c r="E62" i="26"/>
  <c r="E63" i="26"/>
  <c r="E64" i="26"/>
  <c r="E65" i="26"/>
  <c r="F65" i="26" s="1"/>
  <c r="E66" i="26"/>
  <c r="E67" i="26"/>
  <c r="E68" i="26"/>
  <c r="E69" i="26"/>
  <c r="K69" i="26" s="1"/>
  <c r="E70" i="26"/>
  <c r="E71" i="26"/>
  <c r="E72" i="26"/>
  <c r="E73" i="26"/>
  <c r="E74" i="26"/>
  <c r="E75" i="26"/>
  <c r="E76" i="26"/>
  <c r="E77" i="26"/>
  <c r="E78" i="26"/>
  <c r="E79" i="26"/>
  <c r="E80" i="26"/>
  <c r="E81" i="26"/>
  <c r="E82" i="26"/>
  <c r="E83" i="26"/>
  <c r="E84" i="26"/>
  <c r="E85" i="26"/>
  <c r="E86" i="26"/>
  <c r="E87" i="26"/>
  <c r="E88" i="26"/>
  <c r="E89" i="26"/>
  <c r="E90" i="26"/>
  <c r="E91" i="26"/>
  <c r="E92" i="26"/>
  <c r="E93" i="26"/>
  <c r="E94" i="26"/>
  <c r="E95" i="26"/>
  <c r="E96" i="26"/>
  <c r="E97" i="26"/>
  <c r="E98" i="26"/>
  <c r="E99" i="26"/>
  <c r="E100" i="26"/>
  <c r="E101" i="26"/>
  <c r="E102" i="26"/>
  <c r="E103" i="26"/>
  <c r="E104" i="26"/>
  <c r="E105" i="26"/>
  <c r="E106" i="26"/>
  <c r="I37" i="2"/>
  <c r="I81" i="2"/>
  <c r="K81" i="2" s="1"/>
  <c r="F100" i="2"/>
  <c r="F15" i="2"/>
  <c r="F27" i="2"/>
  <c r="F83" i="2"/>
  <c r="F91" i="2"/>
  <c r="F95" i="2"/>
  <c r="F103" i="2"/>
  <c r="F107" i="2"/>
  <c r="H105" i="26"/>
  <c r="H104" i="26"/>
  <c r="H103" i="26"/>
  <c r="I103" i="26" s="1"/>
  <c r="H102" i="26"/>
  <c r="H101" i="26"/>
  <c r="H100" i="26"/>
  <c r="H99" i="26"/>
  <c r="I99" i="26" s="1"/>
  <c r="H98" i="26"/>
  <c r="H97" i="26"/>
  <c r="I97" i="26" s="1"/>
  <c r="H96" i="26"/>
  <c r="H95" i="26"/>
  <c r="I95" i="26" s="1"/>
  <c r="H94" i="26"/>
  <c r="H93" i="26"/>
  <c r="H92" i="26"/>
  <c r="H91" i="26"/>
  <c r="I91" i="26" s="1"/>
  <c r="H90" i="26"/>
  <c r="H89" i="26"/>
  <c r="H88" i="26"/>
  <c r="I88" i="26" s="1"/>
  <c r="H87" i="26"/>
  <c r="H86" i="26"/>
  <c r="H85" i="26"/>
  <c r="H84" i="26"/>
  <c r="I84" i="26" s="1"/>
  <c r="H83" i="26"/>
  <c r="I83" i="26" s="1"/>
  <c r="H82" i="26"/>
  <c r="H81" i="26"/>
  <c r="H80" i="26"/>
  <c r="I80" i="26" s="1"/>
  <c r="H79" i="26"/>
  <c r="H78" i="26"/>
  <c r="H77" i="26"/>
  <c r="H76" i="26"/>
  <c r="I76" i="26" s="1"/>
  <c r="H75" i="26"/>
  <c r="H74" i="26"/>
  <c r="H73" i="26"/>
  <c r="H72" i="26"/>
  <c r="H71" i="26"/>
  <c r="I71" i="26" s="1"/>
  <c r="H70" i="26"/>
  <c r="H69" i="26"/>
  <c r="H68" i="26"/>
  <c r="I68" i="26" s="1"/>
  <c r="H67" i="26"/>
  <c r="H66" i="26"/>
  <c r="H65" i="26"/>
  <c r="H64" i="26"/>
  <c r="I64" i="26" s="1"/>
  <c r="H63" i="26"/>
  <c r="H62" i="26"/>
  <c r="H61" i="26"/>
  <c r="H60" i="26"/>
  <c r="H59" i="26"/>
  <c r="I59" i="26" s="1"/>
  <c r="H58" i="26"/>
  <c r="H57" i="26"/>
  <c r="H56" i="26"/>
  <c r="H55" i="26"/>
  <c r="H54" i="26"/>
  <c r="H53" i="26"/>
  <c r="H52" i="26"/>
  <c r="H51" i="26"/>
  <c r="H50" i="26"/>
  <c r="H49" i="26"/>
  <c r="H48" i="26"/>
  <c r="H47" i="26"/>
  <c r="I47" i="26" s="1"/>
  <c r="H46" i="26"/>
  <c r="H45" i="26"/>
  <c r="H44" i="26"/>
  <c r="H43" i="26"/>
  <c r="H42" i="26"/>
  <c r="H41" i="26"/>
  <c r="H40" i="26"/>
  <c r="I40" i="26" s="1"/>
  <c r="H39" i="26"/>
  <c r="I39" i="26" s="1"/>
  <c r="H38" i="26"/>
  <c r="H37" i="26"/>
  <c r="I37" i="26" s="1"/>
  <c r="H36" i="26"/>
  <c r="I36" i="26" s="1"/>
  <c r="H35" i="26"/>
  <c r="H34" i="26"/>
  <c r="H33" i="26"/>
  <c r="H32" i="26"/>
  <c r="H31" i="26"/>
  <c r="H30" i="26"/>
  <c r="H29" i="26"/>
  <c r="H28" i="26"/>
  <c r="H27" i="26"/>
  <c r="I27" i="26" s="1"/>
  <c r="H26" i="26"/>
  <c r="H25" i="26"/>
  <c r="H24" i="26"/>
  <c r="H23" i="26"/>
  <c r="H22" i="26"/>
  <c r="H21" i="26"/>
  <c r="H20" i="26"/>
  <c r="H19" i="26"/>
  <c r="I19" i="26" s="1"/>
  <c r="H18" i="26"/>
  <c r="H17" i="26"/>
  <c r="H16" i="26"/>
  <c r="H15" i="26"/>
  <c r="H14" i="26"/>
  <c r="H13" i="26"/>
  <c r="H12" i="26"/>
  <c r="H11" i="26"/>
  <c r="H10" i="26"/>
  <c r="G10" i="26"/>
  <c r="E10" i="26"/>
  <c r="F10" i="26" s="1"/>
  <c r="D10" i="26"/>
  <c r="C10" i="26"/>
  <c r="B10" i="26"/>
  <c r="E7" i="26"/>
  <c r="F7" i="26" s="1"/>
  <c r="H7" i="26" s="1"/>
  <c r="I7" i="26" s="1"/>
  <c r="H10" i="24"/>
  <c r="G10" i="24"/>
  <c r="E10" i="24"/>
  <c r="D10" i="24"/>
  <c r="C10" i="24"/>
  <c r="B10" i="24"/>
  <c r="E7" i="24"/>
  <c r="F7" i="24" s="1"/>
  <c r="H7" i="24" s="1"/>
  <c r="I7" i="24" s="1"/>
  <c r="H10" i="22"/>
  <c r="G10" i="22"/>
  <c r="E10" i="22"/>
  <c r="F10" i="22" s="1"/>
  <c r="D10" i="22"/>
  <c r="C10" i="22"/>
  <c r="B10" i="22"/>
  <c r="E7" i="22"/>
  <c r="F7" i="22" s="1"/>
  <c r="H7" i="22" s="1"/>
  <c r="I7" i="22" s="1"/>
  <c r="H10" i="20"/>
  <c r="G10" i="20"/>
  <c r="E10" i="20"/>
  <c r="D10" i="20"/>
  <c r="C10" i="20"/>
  <c r="B10" i="20"/>
  <c r="E7" i="20"/>
  <c r="F7" i="20" s="1"/>
  <c r="H7" i="20" s="1"/>
  <c r="I7" i="20" s="1"/>
  <c r="H10" i="18"/>
  <c r="G10" i="18"/>
  <c r="E10" i="18"/>
  <c r="D10" i="18"/>
  <c r="C10" i="18"/>
  <c r="B10" i="18"/>
  <c r="E7" i="18"/>
  <c r="F7" i="18" s="1"/>
  <c r="H7" i="18" s="1"/>
  <c r="I7" i="18" s="1"/>
  <c r="H10" i="16"/>
  <c r="G10" i="16"/>
  <c r="E10" i="16"/>
  <c r="F10" i="16" s="1"/>
  <c r="D10" i="16"/>
  <c r="C10" i="16"/>
  <c r="B10" i="16"/>
  <c r="E7" i="16"/>
  <c r="F7" i="16" s="1"/>
  <c r="H7" i="16" s="1"/>
  <c r="I7" i="16" s="1"/>
  <c r="H10" i="14"/>
  <c r="G10" i="14"/>
  <c r="E10" i="14"/>
  <c r="D10" i="14"/>
  <c r="C10" i="14"/>
  <c r="B10" i="14"/>
  <c r="E7" i="14"/>
  <c r="F7" i="14" s="1"/>
  <c r="H7" i="14" s="1"/>
  <c r="I7" i="14" s="1"/>
  <c r="H10" i="12"/>
  <c r="G10" i="12"/>
  <c r="E10" i="12"/>
  <c r="D10" i="12"/>
  <c r="C10" i="12"/>
  <c r="B10" i="12"/>
  <c r="E7" i="12"/>
  <c r="F7" i="12" s="1"/>
  <c r="H7" i="12" s="1"/>
  <c r="I7" i="12" s="1"/>
  <c r="H10" i="10"/>
  <c r="G10" i="10"/>
  <c r="E10" i="10"/>
  <c r="D10" i="10"/>
  <c r="C10" i="10"/>
  <c r="B10" i="10"/>
  <c r="E7" i="10"/>
  <c r="F7" i="10" s="1"/>
  <c r="H7" i="10" s="1"/>
  <c r="I7" i="10" s="1"/>
  <c r="H10" i="8"/>
  <c r="G10" i="8"/>
  <c r="I10" i="8" s="1"/>
  <c r="E10" i="8"/>
  <c r="D10" i="8"/>
  <c r="C10" i="8"/>
  <c r="B10" i="8"/>
  <c r="E7" i="8"/>
  <c r="F7" i="8" s="1"/>
  <c r="H7" i="8" s="1"/>
  <c r="I7" i="8" s="1"/>
  <c r="H10" i="6"/>
  <c r="G10" i="6"/>
  <c r="E10" i="6"/>
  <c r="D10" i="6"/>
  <c r="C10" i="6"/>
  <c r="B10" i="6"/>
  <c r="E7" i="6"/>
  <c r="F7" i="6"/>
  <c r="H7" i="6" s="1"/>
  <c r="I7" i="6" s="1"/>
  <c r="G10" i="4"/>
  <c r="I10" i="4" s="1"/>
  <c r="H10" i="4"/>
  <c r="E10" i="4"/>
  <c r="D10" i="4"/>
  <c r="C10" i="4"/>
  <c r="B10" i="4"/>
  <c r="E7" i="4"/>
  <c r="F7" i="4" s="1"/>
  <c r="H7" i="4" s="1"/>
  <c r="I7" i="4" s="1"/>
  <c r="E7" i="2"/>
  <c r="F7" i="2" s="1"/>
  <c r="H7" i="2" s="1"/>
  <c r="I7" i="2" s="1"/>
  <c r="H10" i="2"/>
  <c r="G10" i="2"/>
  <c r="E10" i="2"/>
  <c r="D10" i="2"/>
  <c r="C10" i="2"/>
  <c r="B10" i="2"/>
  <c r="F13" i="4"/>
  <c r="F17" i="4"/>
  <c r="F21" i="4"/>
  <c r="F25" i="4"/>
  <c r="F29" i="4"/>
  <c r="F33" i="4"/>
  <c r="F37" i="4"/>
  <c r="F41" i="4"/>
  <c r="F45" i="4"/>
  <c r="F49" i="4"/>
  <c r="F53" i="4"/>
  <c r="F61" i="4"/>
  <c r="F65" i="4"/>
  <c r="F69" i="4"/>
  <c r="F73" i="4"/>
  <c r="F77" i="4"/>
  <c r="F81" i="4"/>
  <c r="F85" i="4"/>
  <c r="F97" i="4"/>
  <c r="K97" i="4"/>
  <c r="F101" i="4"/>
  <c r="K101" i="4" s="1"/>
  <c r="F14" i="4"/>
  <c r="K14" i="4" s="1"/>
  <c r="F18" i="4"/>
  <c r="F22" i="4"/>
  <c r="F26" i="4"/>
  <c r="F30" i="4"/>
  <c r="F34" i="4"/>
  <c r="F38" i="4"/>
  <c r="F42" i="4"/>
  <c r="K42" i="4" s="1"/>
  <c r="F46" i="4"/>
  <c r="K46" i="4" s="1"/>
  <c r="F50" i="4"/>
  <c r="K50" i="4" s="1"/>
  <c r="F54" i="4"/>
  <c r="K54" i="4" s="1"/>
  <c r="F58" i="4"/>
  <c r="K58" i="4" s="1"/>
  <c r="F62" i="4"/>
  <c r="F66" i="4"/>
  <c r="K66" i="4" s="1"/>
  <c r="F70" i="4"/>
  <c r="F74" i="4"/>
  <c r="F78" i="4"/>
  <c r="F82" i="4"/>
  <c r="F86" i="4"/>
  <c r="F90" i="4"/>
  <c r="F11" i="4"/>
  <c r="K11" i="4" s="1"/>
  <c r="F15" i="4"/>
  <c r="F19" i="4"/>
  <c r="F23" i="4"/>
  <c r="F27" i="4"/>
  <c r="F31" i="4"/>
  <c r="F35" i="4"/>
  <c r="K35" i="4"/>
  <c r="F39" i="4"/>
  <c r="F43" i="4"/>
  <c r="F47" i="4"/>
  <c r="F51" i="4"/>
  <c r="F55" i="4"/>
  <c r="F59" i="4"/>
  <c r="F63" i="4"/>
  <c r="F67" i="4"/>
  <c r="F71" i="4"/>
  <c r="F75" i="4"/>
  <c r="F79" i="4"/>
  <c r="K79" i="4"/>
  <c r="F83" i="4"/>
  <c r="K83" i="4" s="1"/>
  <c r="F87" i="4"/>
  <c r="K87" i="4" s="1"/>
  <c r="F91" i="4"/>
  <c r="F95" i="4"/>
  <c r="F99" i="4"/>
  <c r="F103" i="4"/>
  <c r="F107" i="4"/>
  <c r="K93" i="6"/>
  <c r="F13" i="6"/>
  <c r="F17" i="6"/>
  <c r="F21" i="6"/>
  <c r="F25" i="6"/>
  <c r="F29" i="6"/>
  <c r="F33" i="6"/>
  <c r="F37" i="6"/>
  <c r="F41" i="6"/>
  <c r="F45" i="6"/>
  <c r="F49" i="6"/>
  <c r="F53" i="6"/>
  <c r="F57" i="6"/>
  <c r="F61" i="6"/>
  <c r="F65" i="6"/>
  <c r="F69" i="6"/>
  <c r="F73" i="6"/>
  <c r="F77" i="6"/>
  <c r="F81" i="6"/>
  <c r="K81" i="6" s="1"/>
  <c r="F85" i="6"/>
  <c r="K85" i="6"/>
  <c r="F89" i="6"/>
  <c r="K89" i="6" s="1"/>
  <c r="F93" i="6"/>
  <c r="F97" i="6"/>
  <c r="K97" i="6"/>
  <c r="F101" i="6"/>
  <c r="F105" i="6"/>
  <c r="F26" i="6"/>
  <c r="I31" i="6"/>
  <c r="F38" i="6"/>
  <c r="I39" i="6"/>
  <c r="F42" i="6"/>
  <c r="I43" i="6"/>
  <c r="F46" i="6"/>
  <c r="I47" i="6"/>
  <c r="F50" i="6"/>
  <c r="I51" i="6"/>
  <c r="F54" i="6"/>
  <c r="I55" i="6"/>
  <c r="F58" i="6"/>
  <c r="I59" i="6"/>
  <c r="F62" i="6"/>
  <c r="I63" i="6"/>
  <c r="F66" i="6"/>
  <c r="I67" i="6"/>
  <c r="F70" i="6"/>
  <c r="I71" i="6"/>
  <c r="F74" i="6"/>
  <c r="I75" i="6"/>
  <c r="F78" i="6"/>
  <c r="I79" i="6"/>
  <c r="F82" i="6"/>
  <c r="I83" i="6"/>
  <c r="F86" i="6"/>
  <c r="I87" i="6"/>
  <c r="F90" i="6"/>
  <c r="I91" i="6"/>
  <c r="F94" i="6"/>
  <c r="I95" i="6"/>
  <c r="F98" i="6"/>
  <c r="I99" i="6"/>
  <c r="F102" i="6"/>
  <c r="F106" i="6"/>
  <c r="F13" i="8"/>
  <c r="K13" i="8" s="1"/>
  <c r="F17" i="8"/>
  <c r="K17" i="8"/>
  <c r="F21" i="8"/>
  <c r="K21" i="8" s="1"/>
  <c r="F25" i="8"/>
  <c r="F29" i="8"/>
  <c r="F33" i="8"/>
  <c r="F37" i="8"/>
  <c r="F41" i="8"/>
  <c r="F45" i="8"/>
  <c r="F49" i="8"/>
  <c r="F53" i="8"/>
  <c r="F69" i="8"/>
  <c r="F77" i="8"/>
  <c r="F81" i="8"/>
  <c r="F85" i="8"/>
  <c r="F89" i="8"/>
  <c r="F93" i="8"/>
  <c r="F97" i="8"/>
  <c r="K97" i="8"/>
  <c r="F14" i="8"/>
  <c r="F18" i="8"/>
  <c r="F22" i="8"/>
  <c r="F26" i="8"/>
  <c r="F30" i="8"/>
  <c r="F34" i="8"/>
  <c r="F38" i="8"/>
  <c r="F42" i="8"/>
  <c r="F46" i="8"/>
  <c r="K46" i="8" s="1"/>
  <c r="F50" i="8"/>
  <c r="K50" i="8" s="1"/>
  <c r="F54" i="8"/>
  <c r="F58" i="8"/>
  <c r="F62" i="8"/>
  <c r="F66" i="8"/>
  <c r="F70" i="8"/>
  <c r="F74" i="8"/>
  <c r="F82" i="8"/>
  <c r="K82" i="8" s="1"/>
  <c r="F27" i="8"/>
  <c r="F31" i="8"/>
  <c r="F35" i="8"/>
  <c r="K35" i="8" s="1"/>
  <c r="F39" i="8"/>
  <c r="F43" i="8"/>
  <c r="F47" i="8"/>
  <c r="F51" i="8"/>
  <c r="F55" i="8"/>
  <c r="F59" i="8"/>
  <c r="K59" i="8" s="1"/>
  <c r="F63" i="8"/>
  <c r="K63" i="8" s="1"/>
  <c r="F67" i="8"/>
  <c r="K67" i="8" s="1"/>
  <c r="F71" i="8"/>
  <c r="K71" i="8" s="1"/>
  <c r="F75" i="8"/>
  <c r="K75" i="8" s="1"/>
  <c r="F79" i="8"/>
  <c r="F83" i="8"/>
  <c r="F87" i="8"/>
  <c r="F91" i="8"/>
  <c r="F95" i="8"/>
  <c r="F99" i="8"/>
  <c r="F103" i="8"/>
  <c r="K103" i="8" s="1"/>
  <c r="F107" i="8"/>
  <c r="F16" i="10"/>
  <c r="F24" i="10"/>
  <c r="K24" i="10" s="1"/>
  <c r="F28" i="10"/>
  <c r="K28" i="10" s="1"/>
  <c r="F32" i="10"/>
  <c r="F36" i="10"/>
  <c r="F40" i="10"/>
  <c r="F44" i="10"/>
  <c r="F48" i="10"/>
  <c r="F52" i="10"/>
  <c r="F56" i="10"/>
  <c r="F60" i="10"/>
  <c r="F64" i="10"/>
  <c r="K64" i="10" s="1"/>
  <c r="F68" i="10"/>
  <c r="F72" i="10"/>
  <c r="F76" i="10"/>
  <c r="F80" i="10"/>
  <c r="K80" i="10" s="1"/>
  <c r="F18" i="10"/>
  <c r="F22" i="10"/>
  <c r="K22" i="10" s="1"/>
  <c r="F30" i="10"/>
  <c r="F34" i="10"/>
  <c r="F38" i="10"/>
  <c r="K38" i="10" s="1"/>
  <c r="F46" i="10"/>
  <c r="F54" i="10"/>
  <c r="F58" i="10"/>
  <c r="F62" i="10"/>
  <c r="F66" i="10"/>
  <c r="F74" i="10"/>
  <c r="K74" i="10" s="1"/>
  <c r="F78" i="10"/>
  <c r="K78" i="10" s="1"/>
  <c r="F82" i="10"/>
  <c r="F90" i="10"/>
  <c r="F94" i="10"/>
  <c r="F11" i="10"/>
  <c r="F15" i="10"/>
  <c r="F19" i="10"/>
  <c r="F23" i="10"/>
  <c r="F27" i="10"/>
  <c r="F31" i="10"/>
  <c r="F35" i="10"/>
  <c r="F39" i="10"/>
  <c r="F43" i="10"/>
  <c r="F47" i="10"/>
  <c r="F51" i="10"/>
  <c r="F55" i="10"/>
  <c r="F63" i="10"/>
  <c r="F71" i="10"/>
  <c r="F75" i="10"/>
  <c r="F79" i="10"/>
  <c r="F83" i="10"/>
  <c r="F87" i="10"/>
  <c r="F91" i="10"/>
  <c r="F95" i="10"/>
  <c r="F99" i="10"/>
  <c r="F103" i="10"/>
  <c r="F107" i="10"/>
  <c r="F12" i="12"/>
  <c r="F16" i="12"/>
  <c r="F20" i="12"/>
  <c r="K20" i="12" s="1"/>
  <c r="F28" i="12"/>
  <c r="K28" i="12" s="1"/>
  <c r="F36" i="12"/>
  <c r="F44" i="12"/>
  <c r="F48" i="12"/>
  <c r="F52" i="12"/>
  <c r="F60" i="12"/>
  <c r="F68" i="12"/>
  <c r="F76" i="12"/>
  <c r="F80" i="12"/>
  <c r="F84" i="12"/>
  <c r="F92" i="12"/>
  <c r="F100" i="12"/>
  <c r="F104" i="12"/>
  <c r="F14" i="12"/>
  <c r="F18" i="12"/>
  <c r="F22" i="12"/>
  <c r="K22" i="12" s="1"/>
  <c r="F26" i="12"/>
  <c r="F30" i="12"/>
  <c r="F34" i="12"/>
  <c r="F38" i="12"/>
  <c r="F42" i="12"/>
  <c r="F46" i="12"/>
  <c r="F50" i="12"/>
  <c r="F54" i="12"/>
  <c r="F58" i="12"/>
  <c r="F62" i="12"/>
  <c r="F66" i="12"/>
  <c r="F74" i="12"/>
  <c r="F78" i="12"/>
  <c r="F82" i="12"/>
  <c r="F86" i="12"/>
  <c r="F90" i="12"/>
  <c r="F94" i="12"/>
  <c r="F102" i="12"/>
  <c r="F11" i="12"/>
  <c r="F15" i="12"/>
  <c r="F19" i="12"/>
  <c r="F23" i="12"/>
  <c r="F27" i="12"/>
  <c r="F31" i="12"/>
  <c r="F35" i="12"/>
  <c r="F39" i="12"/>
  <c r="F43" i="12"/>
  <c r="F47" i="12"/>
  <c r="F51" i="12"/>
  <c r="F55" i="12"/>
  <c r="F59" i="12"/>
  <c r="F63" i="12"/>
  <c r="F67" i="12"/>
  <c r="F71" i="12"/>
  <c r="F75" i="12"/>
  <c r="F79" i="12"/>
  <c r="F83" i="12"/>
  <c r="F87" i="12"/>
  <c r="F91" i="12"/>
  <c r="F95" i="12"/>
  <c r="F99" i="12"/>
  <c r="F103" i="12"/>
  <c r="F107" i="12"/>
  <c r="K28" i="14"/>
  <c r="F12" i="14"/>
  <c r="F16" i="14"/>
  <c r="F20" i="14"/>
  <c r="F24" i="14"/>
  <c r="F28" i="14"/>
  <c r="F32" i="14"/>
  <c r="F36" i="14"/>
  <c r="F40" i="14"/>
  <c r="F44" i="14"/>
  <c r="F48" i="14"/>
  <c r="F52" i="14"/>
  <c r="F56" i="14"/>
  <c r="F60" i="14"/>
  <c r="F68" i="14"/>
  <c r="K72" i="14"/>
  <c r="F76" i="14"/>
  <c r="K76" i="14" s="1"/>
  <c r="F80" i="14"/>
  <c r="F84" i="14"/>
  <c r="F88" i="14"/>
  <c r="F92" i="14"/>
  <c r="F96" i="14"/>
  <c r="F100" i="14"/>
  <c r="F104" i="14"/>
  <c r="F14" i="14"/>
  <c r="F18" i="14"/>
  <c r="F22" i="14"/>
  <c r="F26" i="14"/>
  <c r="F30" i="14"/>
  <c r="F38" i="14"/>
  <c r="F42" i="14"/>
  <c r="F46" i="14"/>
  <c r="F50" i="14"/>
  <c r="F54" i="14"/>
  <c r="F58" i="14"/>
  <c r="F62" i="14"/>
  <c r="F66" i="14"/>
  <c r="F74" i="14"/>
  <c r="K74" i="14" s="1"/>
  <c r="F78" i="14"/>
  <c r="F82" i="14"/>
  <c r="F86" i="14"/>
  <c r="F90" i="14"/>
  <c r="F94" i="14"/>
  <c r="K94" i="14" s="1"/>
  <c r="F102" i="14"/>
  <c r="F11" i="14"/>
  <c r="K11" i="14" s="1"/>
  <c r="F15" i="14"/>
  <c r="F19" i="14"/>
  <c r="K19" i="14" s="1"/>
  <c r="F23" i="14"/>
  <c r="K23" i="14" s="1"/>
  <c r="F27" i="14"/>
  <c r="F35" i="14"/>
  <c r="F43" i="14"/>
  <c r="F51" i="14"/>
  <c r="F55" i="14"/>
  <c r="F59" i="14"/>
  <c r="K59" i="14" s="1"/>
  <c r="F63" i="14"/>
  <c r="F67" i="14"/>
  <c r="F71" i="14"/>
  <c r="F75" i="14"/>
  <c r="F79" i="14"/>
  <c r="F83" i="14"/>
  <c r="F87" i="14"/>
  <c r="F91" i="14"/>
  <c r="F95" i="14"/>
  <c r="F99" i="14"/>
  <c r="K99" i="14" s="1"/>
  <c r="F103" i="14"/>
  <c r="F107" i="14"/>
  <c r="F12" i="16"/>
  <c r="F16" i="16"/>
  <c r="F20" i="16"/>
  <c r="F24" i="16"/>
  <c r="K24" i="16" s="1"/>
  <c r="F28" i="16"/>
  <c r="K28" i="16"/>
  <c r="F32" i="16"/>
  <c r="K32" i="16" s="1"/>
  <c r="F36" i="16"/>
  <c r="K36" i="16" s="1"/>
  <c r="F40" i="16"/>
  <c r="K40" i="16" s="1"/>
  <c r="F44" i="16"/>
  <c r="K44" i="16" s="1"/>
  <c r="F48" i="16"/>
  <c r="F52" i="16"/>
  <c r="K52" i="16" s="1"/>
  <c r="F56" i="16"/>
  <c r="K56" i="16"/>
  <c r="F60" i="16"/>
  <c r="F64" i="16"/>
  <c r="F68" i="16"/>
  <c r="F72" i="16"/>
  <c r="F76" i="16"/>
  <c r="F80" i="16"/>
  <c r="F84" i="16"/>
  <c r="F88" i="16"/>
  <c r="F92" i="16"/>
  <c r="F96" i="16"/>
  <c r="F100" i="16"/>
  <c r="F104" i="16"/>
  <c r="F14" i="16"/>
  <c r="F22" i="16"/>
  <c r="F26" i="16"/>
  <c r="F30" i="16"/>
  <c r="F38" i="16"/>
  <c r="K38" i="16" s="1"/>
  <c r="F42" i="16"/>
  <c r="F46" i="16"/>
  <c r="K46" i="16" s="1"/>
  <c r="F54" i="16"/>
  <c r="K54" i="16" s="1"/>
  <c r="F58" i="16"/>
  <c r="K58" i="16" s="1"/>
  <c r="F62" i="16"/>
  <c r="F74" i="16"/>
  <c r="F78" i="16"/>
  <c r="K78" i="16" s="1"/>
  <c r="F82" i="16"/>
  <c r="F86" i="16"/>
  <c r="K86" i="16" s="1"/>
  <c r="F90" i="16"/>
  <c r="F94" i="16"/>
  <c r="F102" i="16"/>
  <c r="F11" i="16"/>
  <c r="F15" i="16"/>
  <c r="F19" i="16"/>
  <c r="F23" i="16"/>
  <c r="F27" i="16"/>
  <c r="F31" i="16"/>
  <c r="F35" i="16"/>
  <c r="F39" i="16"/>
  <c r="F43" i="16"/>
  <c r="F47" i="16"/>
  <c r="F51" i="16"/>
  <c r="F55" i="16"/>
  <c r="F59" i="16"/>
  <c r="K59" i="16" s="1"/>
  <c r="F63" i="16"/>
  <c r="K63" i="16" s="1"/>
  <c r="F67" i="16"/>
  <c r="F71" i="16"/>
  <c r="F75" i="16"/>
  <c r="K75" i="16" s="1"/>
  <c r="F79" i="16"/>
  <c r="F83" i="16"/>
  <c r="K83" i="16" s="1"/>
  <c r="F87" i="16"/>
  <c r="F91" i="16"/>
  <c r="K91" i="16" s="1"/>
  <c r="F95" i="16"/>
  <c r="K95" i="16" s="1"/>
  <c r="F99" i="16"/>
  <c r="K99" i="16" s="1"/>
  <c r="F103" i="16"/>
  <c r="F107" i="16"/>
  <c r="F19" i="18"/>
  <c r="F35" i="18"/>
  <c r="F11" i="18"/>
  <c r="F12" i="18"/>
  <c r="F16" i="18"/>
  <c r="K16" i="18" s="1"/>
  <c r="F23" i="18"/>
  <c r="F24" i="18"/>
  <c r="K24" i="18" s="1"/>
  <c r="K30" i="18"/>
  <c r="F31" i="18"/>
  <c r="F32" i="18"/>
  <c r="K32" i="18" s="1"/>
  <c r="F39" i="18"/>
  <c r="F40" i="18"/>
  <c r="K40" i="18" s="1"/>
  <c r="F47" i="18"/>
  <c r="F48" i="18"/>
  <c r="F50" i="18"/>
  <c r="F58" i="18"/>
  <c r="F67" i="18"/>
  <c r="K67" i="18" s="1"/>
  <c r="F68" i="18"/>
  <c r="K75" i="18"/>
  <c r="F75" i="18"/>
  <c r="F76" i="18"/>
  <c r="F88" i="18"/>
  <c r="F27" i="18"/>
  <c r="K43" i="18"/>
  <c r="F43" i="18"/>
  <c r="F71" i="18"/>
  <c r="K79" i="18"/>
  <c r="F79" i="18"/>
  <c r="I50" i="18"/>
  <c r="F55" i="18"/>
  <c r="I58" i="18"/>
  <c r="F91" i="18"/>
  <c r="F95" i="18"/>
  <c r="F63" i="18"/>
  <c r="K63" i="18" s="1"/>
  <c r="F87" i="18"/>
  <c r="K51" i="18"/>
  <c r="F51" i="18"/>
  <c r="F59" i="18"/>
  <c r="K92" i="18"/>
  <c r="F92" i="18"/>
  <c r="K96" i="18"/>
  <c r="F96" i="18"/>
  <c r="F100" i="18"/>
  <c r="F104" i="18"/>
  <c r="F13" i="18"/>
  <c r="F17" i="18"/>
  <c r="F21" i="18"/>
  <c r="F25" i="18"/>
  <c r="F29" i="18"/>
  <c r="F33" i="18"/>
  <c r="F37" i="18"/>
  <c r="F41" i="18"/>
  <c r="F45" i="18"/>
  <c r="F49" i="18"/>
  <c r="F53" i="18"/>
  <c r="F57" i="18"/>
  <c r="F61" i="18"/>
  <c r="F65" i="18"/>
  <c r="F69" i="18"/>
  <c r="F73" i="18"/>
  <c r="F77" i="18"/>
  <c r="F81" i="18"/>
  <c r="F85" i="18"/>
  <c r="F89" i="18"/>
  <c r="F93" i="18"/>
  <c r="F97" i="18"/>
  <c r="K97" i="18" s="1"/>
  <c r="F101" i="18"/>
  <c r="F105" i="18"/>
  <c r="F106" i="18"/>
  <c r="F99" i="18"/>
  <c r="F13" i="20"/>
  <c r="F17" i="20"/>
  <c r="F21" i="20"/>
  <c r="F25" i="20"/>
  <c r="F29" i="20"/>
  <c r="F33" i="20"/>
  <c r="F37" i="20"/>
  <c r="F41" i="20"/>
  <c r="F45" i="20"/>
  <c r="F49" i="20"/>
  <c r="F57" i="20"/>
  <c r="F69" i="20"/>
  <c r="F77" i="20"/>
  <c r="F89" i="20"/>
  <c r="K89" i="20" s="1"/>
  <c r="F105" i="20"/>
  <c r="I11" i="20"/>
  <c r="F14" i="20"/>
  <c r="K14" i="20" s="1"/>
  <c r="F18" i="20"/>
  <c r="I19" i="20"/>
  <c r="F22" i="20"/>
  <c r="I23" i="20"/>
  <c r="F26" i="20"/>
  <c r="I27" i="20"/>
  <c r="F30" i="20"/>
  <c r="I31" i="20"/>
  <c r="F34" i="20"/>
  <c r="I35" i="20"/>
  <c r="F38" i="20"/>
  <c r="K38" i="20" s="1"/>
  <c r="I39" i="20"/>
  <c r="F42" i="20"/>
  <c r="K42" i="20" s="1"/>
  <c r="I43" i="20"/>
  <c r="F46" i="20"/>
  <c r="I47" i="20"/>
  <c r="F50" i="20"/>
  <c r="K50" i="20" s="1"/>
  <c r="I51" i="20"/>
  <c r="F54" i="20"/>
  <c r="I55" i="20"/>
  <c r="F58" i="20"/>
  <c r="I59" i="20"/>
  <c r="F62" i="20"/>
  <c r="I63" i="20"/>
  <c r="K63" i="20" s="1"/>
  <c r="F66" i="20"/>
  <c r="I67" i="20"/>
  <c r="F70" i="20"/>
  <c r="I71" i="20"/>
  <c r="F74" i="20"/>
  <c r="I75" i="20"/>
  <c r="F78" i="20"/>
  <c r="I79" i="20"/>
  <c r="F82" i="20"/>
  <c r="I83" i="20"/>
  <c r="F86" i="20"/>
  <c r="I87" i="20"/>
  <c r="F90" i="20"/>
  <c r="I91" i="20"/>
  <c r="F94" i="20"/>
  <c r="I95" i="20"/>
  <c r="F98" i="20"/>
  <c r="I99" i="20"/>
  <c r="F102" i="20"/>
  <c r="F106" i="20"/>
  <c r="F12" i="22"/>
  <c r="F16" i="22"/>
  <c r="F20" i="22"/>
  <c r="F24" i="22"/>
  <c r="F28" i="22"/>
  <c r="K28" i="22" s="1"/>
  <c r="F32" i="22"/>
  <c r="F36" i="22"/>
  <c r="F40" i="22"/>
  <c r="F44" i="22"/>
  <c r="K44" i="22" s="1"/>
  <c r="F48" i="22"/>
  <c r="F52" i="22"/>
  <c r="F56" i="22"/>
  <c r="F60" i="22"/>
  <c r="F64" i="22"/>
  <c r="F68" i="22"/>
  <c r="F72" i="22"/>
  <c r="F76" i="22"/>
  <c r="F80" i="22"/>
  <c r="F84" i="22"/>
  <c r="F88" i="22"/>
  <c r="F92" i="22"/>
  <c r="F96" i="22"/>
  <c r="F100" i="22"/>
  <c r="F104" i="22"/>
  <c r="F14" i="22"/>
  <c r="F18" i="22"/>
  <c r="F22" i="22"/>
  <c r="F26" i="22"/>
  <c r="F30" i="22"/>
  <c r="F34" i="22"/>
  <c r="F38" i="22"/>
  <c r="F42" i="22"/>
  <c r="F46" i="22"/>
  <c r="F50" i="22"/>
  <c r="F54" i="22"/>
  <c r="K54" i="22" s="1"/>
  <c r="F58" i="22"/>
  <c r="F62" i="22"/>
  <c r="K62" i="22" s="1"/>
  <c r="F66" i="22"/>
  <c r="F78" i="22"/>
  <c r="K78" i="22" s="1"/>
  <c r="F82" i="22"/>
  <c r="K82" i="22" s="1"/>
  <c r="F86" i="22"/>
  <c r="K86" i="22" s="1"/>
  <c r="F90" i="22"/>
  <c r="K90" i="22" s="1"/>
  <c r="F94" i="22"/>
  <c r="K94" i="22" s="1"/>
  <c r="F102" i="22"/>
  <c r="F11" i="22"/>
  <c r="F15" i="22"/>
  <c r="F19" i="22"/>
  <c r="F23" i="22"/>
  <c r="F27" i="22"/>
  <c r="F31" i="22"/>
  <c r="F35" i="22"/>
  <c r="K35" i="22" s="1"/>
  <c r="F39" i="22"/>
  <c r="F43" i="22"/>
  <c r="F47" i="22"/>
  <c r="K47" i="22" s="1"/>
  <c r="F51" i="22"/>
  <c r="F55" i="22"/>
  <c r="K55" i="22" s="1"/>
  <c r="F59" i="22"/>
  <c r="K59" i="22" s="1"/>
  <c r="F63" i="22"/>
  <c r="F71" i="22"/>
  <c r="F91" i="22"/>
  <c r="F99" i="22"/>
  <c r="F103" i="22"/>
  <c r="F107" i="22"/>
  <c r="F12" i="24"/>
  <c r="F16" i="24"/>
  <c r="F20" i="24"/>
  <c r="F24" i="24"/>
  <c r="F28" i="24"/>
  <c r="K28" i="24"/>
  <c r="F32" i="24"/>
  <c r="K32" i="24" s="1"/>
  <c r="F36" i="24"/>
  <c r="F40" i="24"/>
  <c r="F44" i="24"/>
  <c r="F48" i="24"/>
  <c r="F52" i="24"/>
  <c r="K52" i="24" s="1"/>
  <c r="F56" i="24"/>
  <c r="K56" i="24"/>
  <c r="F60" i="24"/>
  <c r="F64" i="24"/>
  <c r="K64" i="24" s="1"/>
  <c r="F76" i="24"/>
  <c r="F80" i="24"/>
  <c r="F84" i="24"/>
  <c r="F88" i="24"/>
  <c r="F96" i="24"/>
  <c r="F100" i="24"/>
  <c r="I101" i="24"/>
  <c r="K101" i="24" s="1"/>
  <c r="F104" i="24"/>
  <c r="F14" i="24"/>
  <c r="F18" i="24"/>
  <c r="F22" i="24"/>
  <c r="K22" i="24" s="1"/>
  <c r="F26" i="24"/>
  <c r="F34" i="24"/>
  <c r="F38" i="24"/>
  <c r="F42" i="24"/>
  <c r="F46" i="24"/>
  <c r="F50" i="24"/>
  <c r="F54" i="24"/>
  <c r="F58" i="24"/>
  <c r="F62" i="24"/>
  <c r="F66" i="24"/>
  <c r="F74" i="24"/>
  <c r="F78" i="24"/>
  <c r="F82" i="24"/>
  <c r="F86" i="24"/>
  <c r="K86" i="24" s="1"/>
  <c r="F90" i="24"/>
  <c r="K90" i="24" s="1"/>
  <c r="F94" i="24"/>
  <c r="F102" i="24"/>
  <c r="K102" i="24" s="1"/>
  <c r="F11" i="24"/>
  <c r="F15" i="24"/>
  <c r="F19" i="24"/>
  <c r="F23" i="24"/>
  <c r="F27" i="24"/>
  <c r="F31" i="24"/>
  <c r="F35" i="24"/>
  <c r="K35" i="24" s="1"/>
  <c r="F39" i="24"/>
  <c r="K39" i="24" s="1"/>
  <c r="F43" i="24"/>
  <c r="F47" i="24"/>
  <c r="F51" i="24"/>
  <c r="F55" i="24"/>
  <c r="K55" i="24" s="1"/>
  <c r="F59" i="24"/>
  <c r="F63" i="24"/>
  <c r="K63" i="24" s="1"/>
  <c r="F67" i="24"/>
  <c r="F71" i="24"/>
  <c r="F75" i="24"/>
  <c r="F79" i="24"/>
  <c r="F83" i="24"/>
  <c r="F87" i="24"/>
  <c r="F91" i="24"/>
  <c r="F95" i="24"/>
  <c r="F99" i="24"/>
  <c r="K99" i="24" s="1"/>
  <c r="F103" i="24"/>
  <c r="F107" i="24"/>
  <c r="F12" i="26"/>
  <c r="I13" i="26"/>
  <c r="F16" i="26"/>
  <c r="I17" i="26"/>
  <c r="F20" i="26"/>
  <c r="I21" i="26"/>
  <c r="F24" i="26"/>
  <c r="I25" i="26"/>
  <c r="F28" i="26"/>
  <c r="I29" i="26"/>
  <c r="F32" i="26"/>
  <c r="I33" i="26"/>
  <c r="F36" i="26"/>
  <c r="K36" i="26"/>
  <c r="F40" i="26"/>
  <c r="K40" i="26"/>
  <c r="I41" i="26"/>
  <c r="F44" i="26"/>
  <c r="I45" i="26"/>
  <c r="F48" i="26"/>
  <c r="I49" i="26"/>
  <c r="F52" i="26"/>
  <c r="I53" i="26"/>
  <c r="F56" i="26"/>
  <c r="I57" i="26"/>
  <c r="F60" i="26"/>
  <c r="I61" i="26"/>
  <c r="F64" i="26"/>
  <c r="K64" i="26" s="1"/>
  <c r="I65" i="26"/>
  <c r="K65" i="26" s="1"/>
  <c r="F68" i="26"/>
  <c r="K68" i="26" s="1"/>
  <c r="I69" i="26"/>
  <c r="F72" i="26"/>
  <c r="I73" i="26"/>
  <c r="F76" i="26"/>
  <c r="F80" i="26"/>
  <c r="K80" i="26" s="1"/>
  <c r="I81" i="26"/>
  <c r="F84" i="26"/>
  <c r="K84" i="26" s="1"/>
  <c r="I85" i="26"/>
  <c r="F88" i="26"/>
  <c r="K88" i="26" s="1"/>
  <c r="I89" i="26"/>
  <c r="F92" i="26"/>
  <c r="I93" i="26"/>
  <c r="F96" i="26"/>
  <c r="F100" i="26"/>
  <c r="I101" i="26"/>
  <c r="F104" i="26"/>
  <c r="F11" i="26"/>
  <c r="F15" i="26"/>
  <c r="F19" i="26"/>
  <c r="F23" i="26"/>
  <c r="F27" i="26"/>
  <c r="F31" i="26"/>
  <c r="F35" i="26"/>
  <c r="F39" i="26"/>
  <c r="F43" i="26"/>
  <c r="F47" i="26"/>
  <c r="F51" i="26"/>
  <c r="F55" i="26"/>
  <c r="F59" i="26"/>
  <c r="F63" i="26"/>
  <c r="F67" i="26"/>
  <c r="F71" i="26"/>
  <c r="F75" i="26"/>
  <c r="F79" i="26"/>
  <c r="F83" i="26"/>
  <c r="F87" i="26"/>
  <c r="F91" i="26"/>
  <c r="F95" i="26"/>
  <c r="F99" i="26"/>
  <c r="F103" i="26"/>
  <c r="F107" i="26"/>
  <c r="I92" i="26" l="1"/>
  <c r="K92" i="26" s="1"/>
  <c r="I30" i="26"/>
  <c r="K97" i="20"/>
  <c r="K92" i="4"/>
  <c r="K92" i="16"/>
  <c r="K92" i="14"/>
  <c r="K92" i="12"/>
  <c r="I92" i="24"/>
  <c r="K35" i="14"/>
  <c r="K30" i="2"/>
  <c r="K30" i="4"/>
  <c r="K30" i="10"/>
  <c r="K30" i="22"/>
  <c r="I30" i="24"/>
  <c r="K30" i="24" s="1"/>
  <c r="F92" i="24"/>
  <c r="K30" i="12"/>
  <c r="K26" i="4"/>
  <c r="K26" i="16"/>
  <c r="K26" i="14"/>
  <c r="K26" i="12"/>
  <c r="K26" i="10"/>
  <c r="K26" i="22"/>
  <c r="K26" i="6"/>
  <c r="K26" i="24"/>
  <c r="F30" i="24"/>
  <c r="F90" i="8"/>
  <c r="K90" i="8"/>
  <c r="K106" i="8"/>
  <c r="F106" i="8"/>
  <c r="K99" i="8"/>
  <c r="F78" i="8"/>
  <c r="K78" i="8" s="1"/>
  <c r="K92" i="2"/>
  <c r="F92" i="2"/>
  <c r="K15" i="8"/>
  <c r="F15" i="8"/>
  <c r="K84" i="22"/>
  <c r="F104" i="10"/>
  <c r="K91" i="8"/>
  <c r="K99" i="4"/>
  <c r="K26" i="2"/>
  <c r="F26" i="2"/>
  <c r="I52" i="20"/>
  <c r="K59" i="10"/>
  <c r="F59" i="10"/>
  <c r="K67" i="10"/>
  <c r="F67" i="10"/>
  <c r="I68" i="10"/>
  <c r="K68" i="10" s="1"/>
  <c r="K59" i="20"/>
  <c r="K100" i="10"/>
  <c r="K11" i="8"/>
  <c r="K25" i="8"/>
  <c r="K96" i="12"/>
  <c r="F96" i="12"/>
  <c r="K20" i="10"/>
  <c r="F20" i="10"/>
  <c r="K91" i="24"/>
  <c r="K81" i="4"/>
  <c r="F79" i="6"/>
  <c r="K79" i="6" s="1"/>
  <c r="F87" i="6"/>
  <c r="K87" i="6"/>
  <c r="F95" i="6"/>
  <c r="K95" i="6" s="1"/>
  <c r="K96" i="10"/>
  <c r="F96" i="10"/>
  <c r="K106" i="4"/>
  <c r="F106" i="4"/>
  <c r="K76" i="22"/>
  <c r="F55" i="6"/>
  <c r="K55" i="6" s="1"/>
  <c r="K40" i="24"/>
  <c r="K48" i="2"/>
  <c r="F48" i="2"/>
  <c r="F56" i="2"/>
  <c r="K56" i="2" s="1"/>
  <c r="K30" i="6"/>
  <c r="F30" i="6"/>
  <c r="I35" i="6"/>
  <c r="K35" i="6" s="1"/>
  <c r="K54" i="14"/>
  <c r="K63" i="6"/>
  <c r="F46" i="26"/>
  <c r="F23" i="2"/>
  <c r="F32" i="2"/>
  <c r="F40" i="2"/>
  <c r="F53" i="2"/>
  <c r="F87" i="2"/>
  <c r="I11" i="24"/>
  <c r="F15" i="18"/>
  <c r="F65" i="14"/>
  <c r="I83" i="14"/>
  <c r="K83" i="14" s="1"/>
  <c r="F73" i="10"/>
  <c r="K62" i="8"/>
  <c r="K85" i="4"/>
  <c r="I45" i="2"/>
  <c r="F65" i="2"/>
  <c r="F82" i="2"/>
  <c r="F86" i="2"/>
  <c r="K86" i="2" s="1"/>
  <c r="I95" i="2"/>
  <c r="F98" i="2"/>
  <c r="I99" i="2"/>
  <c r="F102" i="2"/>
  <c r="I103" i="2"/>
  <c r="F17" i="24"/>
  <c r="I34" i="24"/>
  <c r="K34" i="24" s="1"/>
  <c r="I38" i="24"/>
  <c r="K38" i="24" s="1"/>
  <c r="I50" i="24"/>
  <c r="K50" i="24" s="1"/>
  <c r="I54" i="24"/>
  <c r="K54" i="24" s="1"/>
  <c r="I62" i="24"/>
  <c r="K62" i="24" s="1"/>
  <c r="F65" i="24"/>
  <c r="I87" i="24"/>
  <c r="K87" i="24" s="1"/>
  <c r="I91" i="24"/>
  <c r="I100" i="24"/>
  <c r="K100" i="24" s="1"/>
  <c r="I11" i="22"/>
  <c r="K11" i="22" s="1"/>
  <c r="I19" i="22"/>
  <c r="K19" i="22" s="1"/>
  <c r="I52" i="22"/>
  <c r="K52" i="22" s="1"/>
  <c r="I56" i="22"/>
  <c r="K56" i="22" s="1"/>
  <c r="F12" i="20"/>
  <c r="F32" i="20"/>
  <c r="I41" i="20"/>
  <c r="F22" i="18"/>
  <c r="K22" i="18" s="1"/>
  <c r="F38" i="18"/>
  <c r="I88" i="18"/>
  <c r="K88" i="18" s="1"/>
  <c r="I11" i="16"/>
  <c r="K11" i="16" s="1"/>
  <c r="I19" i="16"/>
  <c r="K19" i="16" s="1"/>
  <c r="I36" i="14"/>
  <c r="K36" i="14" s="1"/>
  <c r="I40" i="14"/>
  <c r="I44" i="14"/>
  <c r="K44" i="14" s="1"/>
  <c r="I52" i="14"/>
  <c r="K52" i="14" s="1"/>
  <c r="I56" i="14"/>
  <c r="K56" i="14" s="1"/>
  <c r="I61" i="14"/>
  <c r="I78" i="14"/>
  <c r="K78" i="14" s="1"/>
  <c r="I82" i="14"/>
  <c r="K82" i="14" s="1"/>
  <c r="I86" i="14"/>
  <c r="K86" i="14" s="1"/>
  <c r="F89" i="14"/>
  <c r="I90" i="14"/>
  <c r="K90" i="14" s="1"/>
  <c r="I18" i="12"/>
  <c r="K18" i="12" s="1"/>
  <c r="I102" i="12"/>
  <c r="K102" i="12" s="1"/>
  <c r="I26" i="10"/>
  <c r="I56" i="10"/>
  <c r="K56" i="10" s="1"/>
  <c r="I81" i="10"/>
  <c r="I25" i="8"/>
  <c r="F28" i="8"/>
  <c r="I29" i="8"/>
  <c r="K29" i="8" s="1"/>
  <c r="F36" i="8"/>
  <c r="I37" i="8"/>
  <c r="K37" i="8" s="1"/>
  <c r="F40" i="8"/>
  <c r="I36" i="6"/>
  <c r="I40" i="6"/>
  <c r="F47" i="6"/>
  <c r="K47" i="6" s="1"/>
  <c r="I52" i="6"/>
  <c r="I56" i="6"/>
  <c r="I64" i="6"/>
  <c r="F80" i="6"/>
  <c r="K80" i="6" s="1"/>
  <c r="F88" i="6"/>
  <c r="F20" i="4"/>
  <c r="F24" i="4"/>
  <c r="F40" i="4"/>
  <c r="F52" i="4"/>
  <c r="F56" i="4"/>
  <c r="F64" i="4"/>
  <c r="K71" i="6"/>
  <c r="F18" i="2"/>
  <c r="I49" i="2"/>
  <c r="I14" i="26"/>
  <c r="I16" i="26"/>
  <c r="K16" i="26" s="1"/>
  <c r="I18" i="26"/>
  <c r="I20" i="26"/>
  <c r="K20" i="26" s="1"/>
  <c r="I24" i="26"/>
  <c r="K24" i="26" s="1"/>
  <c r="I26" i="26"/>
  <c r="I66" i="26"/>
  <c r="I86" i="26"/>
  <c r="I72" i="22"/>
  <c r="K72" i="22" s="1"/>
  <c r="I21" i="10"/>
  <c r="K40" i="14"/>
  <c r="K95" i="8"/>
  <c r="K83" i="6"/>
  <c r="K73" i="4"/>
  <c r="F10" i="10"/>
  <c r="I10" i="14"/>
  <c r="F58" i="26"/>
  <c r="F34" i="26"/>
  <c r="F18" i="26"/>
  <c r="F13" i="2"/>
  <c r="F17" i="2"/>
  <c r="I18" i="2"/>
  <c r="F25" i="2"/>
  <c r="I39" i="2"/>
  <c r="F85" i="2"/>
  <c r="I57" i="24"/>
  <c r="F93" i="24"/>
  <c r="F25" i="22"/>
  <c r="F29" i="22"/>
  <c r="I42" i="22"/>
  <c r="K42" i="22" s="1"/>
  <c r="I67" i="22"/>
  <c r="K67" i="22" s="1"/>
  <c r="I71" i="22"/>
  <c r="K71" i="22" s="1"/>
  <c r="F88" i="20"/>
  <c r="K88" i="20" s="1"/>
  <c r="I99" i="18"/>
  <c r="K99" i="18" s="1"/>
  <c r="F102" i="18"/>
  <c r="I26" i="16"/>
  <c r="F49" i="10"/>
  <c r="F95" i="20"/>
  <c r="K95" i="20" s="1"/>
  <c r="F52" i="18"/>
  <c r="I82" i="18"/>
  <c r="K82" i="18" s="1"/>
  <c r="I86" i="18"/>
  <c r="I90" i="18"/>
  <c r="I102" i="18"/>
  <c r="I13" i="16"/>
  <c r="I17" i="16"/>
  <c r="I21" i="16"/>
  <c r="I25" i="16"/>
  <c r="F57" i="16"/>
  <c r="F21" i="14"/>
  <c r="K21" i="14" s="1"/>
  <c r="F29" i="14"/>
  <c r="I38" i="14"/>
  <c r="K38" i="14" s="1"/>
  <c r="I42" i="14"/>
  <c r="K42" i="14" s="1"/>
  <c r="I46" i="14"/>
  <c r="K46" i="14" s="1"/>
  <c r="I50" i="14"/>
  <c r="K50" i="14" s="1"/>
  <c r="I54" i="14"/>
  <c r="F57" i="14"/>
  <c r="I58" i="14"/>
  <c r="K58" i="14" s="1"/>
  <c r="I67" i="14"/>
  <c r="K67" i="14" s="1"/>
  <c r="I80" i="14"/>
  <c r="K80" i="14" s="1"/>
  <c r="I84" i="14"/>
  <c r="K84" i="14" s="1"/>
  <c r="I88" i="14"/>
  <c r="I45" i="10"/>
  <c r="I63" i="10"/>
  <c r="I31" i="8"/>
  <c r="K31" i="8" s="1"/>
  <c r="I39" i="8"/>
  <c r="K39" i="8" s="1"/>
  <c r="I72" i="8"/>
  <c r="F88" i="8"/>
  <c r="I38" i="6"/>
  <c r="I46" i="6"/>
  <c r="K46" i="6" s="1"/>
  <c r="I50" i="6"/>
  <c r="K50" i="6" s="1"/>
  <c r="I58" i="6"/>
  <c r="K58" i="6" s="1"/>
  <c r="I103" i="6"/>
  <c r="K102" i="14"/>
  <c r="K38" i="6"/>
  <c r="F10" i="2"/>
  <c r="F10" i="8"/>
  <c r="I10" i="10"/>
  <c r="K10" i="10" s="1"/>
  <c r="F16" i="2"/>
  <c r="I17" i="2"/>
  <c r="K17" i="2" s="1"/>
  <c r="F20" i="2"/>
  <c r="F24" i="2"/>
  <c r="F28" i="2"/>
  <c r="F33" i="2"/>
  <c r="F54" i="2"/>
  <c r="I55" i="2"/>
  <c r="F84" i="2"/>
  <c r="I85" i="2"/>
  <c r="K85" i="2" s="1"/>
  <c r="F88" i="2"/>
  <c r="I40" i="24"/>
  <c r="I76" i="24"/>
  <c r="K76" i="24" s="1"/>
  <c r="F53" i="22"/>
  <c r="F59" i="20"/>
  <c r="F71" i="20"/>
  <c r="K71" i="20" s="1"/>
  <c r="I80" i="20"/>
  <c r="F83" i="20"/>
  <c r="K83" i="20" s="1"/>
  <c r="I61" i="18"/>
  <c r="K61" i="18" s="1"/>
  <c r="I65" i="18"/>
  <c r="K65" i="18" s="1"/>
  <c r="F72" i="18"/>
  <c r="I73" i="18"/>
  <c r="K73" i="18" s="1"/>
  <c r="I61" i="16"/>
  <c r="I65" i="16"/>
  <c r="I13" i="14"/>
  <c r="I100" i="14"/>
  <c r="K100" i="14" s="1"/>
  <c r="I11" i="12"/>
  <c r="K11" i="12" s="1"/>
  <c r="I55" i="12"/>
  <c r="K55" i="12" s="1"/>
  <c r="I63" i="12"/>
  <c r="K63" i="12" s="1"/>
  <c r="I75" i="12"/>
  <c r="K75" i="12" s="1"/>
  <c r="I83" i="12"/>
  <c r="K83" i="12" s="1"/>
  <c r="I91" i="12"/>
  <c r="K91" i="12" s="1"/>
  <c r="I95" i="12"/>
  <c r="K95" i="12" s="1"/>
  <c r="I99" i="12"/>
  <c r="K99" i="12" s="1"/>
  <c r="I58" i="10"/>
  <c r="K58" i="10" s="1"/>
  <c r="I87" i="10"/>
  <c r="I89" i="8"/>
  <c r="K89" i="8" s="1"/>
  <c r="I93" i="8"/>
  <c r="K93" i="8" s="1"/>
  <c r="I101" i="8"/>
  <c r="I21" i="6"/>
  <c r="K21" i="6" s="1"/>
  <c r="I25" i="6"/>
  <c r="K25" i="6" s="1"/>
  <c r="F28" i="6"/>
  <c r="I29" i="6"/>
  <c r="K29" i="6" s="1"/>
  <c r="K91" i="6"/>
  <c r="K90" i="4"/>
  <c r="I10" i="2"/>
  <c r="I10" i="6"/>
  <c r="I10" i="16"/>
  <c r="I22" i="26"/>
  <c r="I38" i="26"/>
  <c r="I50" i="26"/>
  <c r="I54" i="26"/>
  <c r="I62" i="26"/>
  <c r="I74" i="26"/>
  <c r="I78" i="26"/>
  <c r="K78" i="26" s="1"/>
  <c r="I94" i="26"/>
  <c r="I98" i="26"/>
  <c r="I102" i="26"/>
  <c r="I14" i="2"/>
  <c r="I16" i="2"/>
  <c r="I21" i="2"/>
  <c r="I25" i="2"/>
  <c r="I32" i="2"/>
  <c r="K32" i="2" s="1"/>
  <c r="I34" i="2"/>
  <c r="I36" i="2"/>
  <c r="I38" i="2"/>
  <c r="I41" i="2"/>
  <c r="I50" i="2"/>
  <c r="I52" i="2"/>
  <c r="I57" i="2"/>
  <c r="I59" i="2"/>
  <c r="K59" i="2" s="1"/>
  <c r="I61" i="2"/>
  <c r="I63" i="2"/>
  <c r="I65" i="2"/>
  <c r="I67" i="2"/>
  <c r="I71" i="2"/>
  <c r="I73" i="2"/>
  <c r="I75" i="2"/>
  <c r="I78" i="2"/>
  <c r="K78" i="2" s="1"/>
  <c r="I80" i="2"/>
  <c r="I82" i="2"/>
  <c r="I84" i="2"/>
  <c r="I86" i="2"/>
  <c r="I88" i="2"/>
  <c r="I90" i="2"/>
  <c r="I94" i="2"/>
  <c r="I14" i="24"/>
  <c r="K14" i="24" s="1"/>
  <c r="I16" i="24"/>
  <c r="K16" i="24" s="1"/>
  <c r="I18" i="24"/>
  <c r="K18" i="24" s="1"/>
  <c r="I20" i="24"/>
  <c r="K20" i="24" s="1"/>
  <c r="I24" i="24"/>
  <c r="K24" i="24" s="1"/>
  <c r="I26" i="24"/>
  <c r="I41" i="24"/>
  <c r="I46" i="24"/>
  <c r="K46" i="24" s="1"/>
  <c r="I67" i="24"/>
  <c r="K67" i="24" s="1"/>
  <c r="I71" i="24"/>
  <c r="K71" i="24" s="1"/>
  <c r="I73" i="24"/>
  <c r="I75" i="24"/>
  <c r="K75" i="24" s="1"/>
  <c r="I78" i="24"/>
  <c r="K78" i="24" s="1"/>
  <c r="I82" i="24"/>
  <c r="K82" i="24" s="1"/>
  <c r="I84" i="24"/>
  <c r="K84" i="24" s="1"/>
  <c r="I95" i="24"/>
  <c r="K95" i="24" s="1"/>
  <c r="I23" i="22"/>
  <c r="K23" i="22" s="1"/>
  <c r="I31" i="22"/>
  <c r="K31" i="22" s="1"/>
  <c r="I33" i="22"/>
  <c r="I37" i="22"/>
  <c r="I39" i="22"/>
  <c r="K39" i="22" s="1"/>
  <c r="I50" i="22"/>
  <c r="K50" i="22" s="1"/>
  <c r="I63" i="22"/>
  <c r="K63" i="22" s="1"/>
  <c r="I88" i="22"/>
  <c r="K88" i="22" s="1"/>
  <c r="I44" i="20"/>
  <c r="K44" i="20" s="1"/>
  <c r="I46" i="20"/>
  <c r="K46" i="20" s="1"/>
  <c r="I14" i="22"/>
  <c r="K14" i="22" s="1"/>
  <c r="I16" i="22"/>
  <c r="K16" i="22" s="1"/>
  <c r="I18" i="22"/>
  <c r="K18" i="22" s="1"/>
  <c r="I20" i="22"/>
  <c r="K20" i="22" s="1"/>
  <c r="I91" i="22"/>
  <c r="K91" i="22" s="1"/>
  <c r="I95" i="22"/>
  <c r="K95" i="22" s="1"/>
  <c r="I98" i="22"/>
  <c r="I100" i="22"/>
  <c r="K100" i="22" s="1"/>
  <c r="I102" i="22"/>
  <c r="K102" i="22" s="1"/>
  <c r="I12" i="20"/>
  <c r="I17" i="20"/>
  <c r="K17" i="20" s="1"/>
  <c r="I25" i="20"/>
  <c r="K25" i="20" s="1"/>
  <c r="I29" i="20"/>
  <c r="K29" i="20" s="1"/>
  <c r="I33" i="20"/>
  <c r="K33" i="20" s="1"/>
  <c r="I37" i="20"/>
  <c r="K37" i="20" s="1"/>
  <c r="I72" i="20"/>
  <c r="I74" i="20"/>
  <c r="K74" i="20" s="1"/>
  <c r="I76" i="20"/>
  <c r="I78" i="20"/>
  <c r="K78" i="20" s="1"/>
  <c r="I82" i="20"/>
  <c r="K82" i="20" s="1"/>
  <c r="I90" i="20"/>
  <c r="K90" i="20" s="1"/>
  <c r="I94" i="20"/>
  <c r="K94" i="20" s="1"/>
  <c r="I100" i="20"/>
  <c r="I102" i="20"/>
  <c r="K102" i="20" s="1"/>
  <c r="I10" i="20"/>
  <c r="I12" i="26"/>
  <c r="K95" i="2"/>
  <c r="I20" i="2"/>
  <c r="I22" i="2"/>
  <c r="I24" i="2"/>
  <c r="K24" i="2" s="1"/>
  <c r="I26" i="2"/>
  <c r="I31" i="2"/>
  <c r="I33" i="2"/>
  <c r="K34" i="2"/>
  <c r="I53" i="2"/>
  <c r="K53" i="2" s="1"/>
  <c r="K54" i="2"/>
  <c r="K55" i="2"/>
  <c r="I58" i="2"/>
  <c r="I62" i="2"/>
  <c r="I64" i="2"/>
  <c r="I66" i="2"/>
  <c r="I68" i="2"/>
  <c r="I72" i="2"/>
  <c r="I74" i="2"/>
  <c r="I76" i="2"/>
  <c r="I79" i="2"/>
  <c r="K79" i="2" s="1"/>
  <c r="I83" i="2"/>
  <c r="I87" i="2"/>
  <c r="I91" i="2"/>
  <c r="K91" i="2" s="1"/>
  <c r="I93" i="2"/>
  <c r="I13" i="24"/>
  <c r="I19" i="24"/>
  <c r="K19" i="24" s="1"/>
  <c r="I21" i="24"/>
  <c r="I23" i="24"/>
  <c r="K23" i="24" s="1"/>
  <c r="I31" i="24"/>
  <c r="K31" i="24" s="1"/>
  <c r="I42" i="24"/>
  <c r="K42" i="24" s="1"/>
  <c r="I44" i="24"/>
  <c r="K44" i="24" s="1"/>
  <c r="I59" i="24"/>
  <c r="K59" i="24" s="1"/>
  <c r="I66" i="24"/>
  <c r="K66" i="24" s="1"/>
  <c r="I74" i="24"/>
  <c r="K74" i="24" s="1"/>
  <c r="I79" i="24"/>
  <c r="K79" i="24" s="1"/>
  <c r="I81" i="24"/>
  <c r="I83" i="24"/>
  <c r="K83" i="24" s="1"/>
  <c r="I94" i="24"/>
  <c r="K94" i="24" s="1"/>
  <c r="I24" i="22"/>
  <c r="K24" i="22" s="1"/>
  <c r="I64" i="22"/>
  <c r="K64" i="22" s="1"/>
  <c r="I66" i="22"/>
  <c r="K66" i="22" s="1"/>
  <c r="I49" i="20"/>
  <c r="K49" i="20" s="1"/>
  <c r="I12" i="18"/>
  <c r="K12" i="18" s="1"/>
  <c r="I14" i="18"/>
  <c r="I26" i="22"/>
  <c r="I32" i="22"/>
  <c r="K32" i="22" s="1"/>
  <c r="I34" i="22"/>
  <c r="K34" i="22" s="1"/>
  <c r="I38" i="22"/>
  <c r="K38" i="22" s="1"/>
  <c r="I40" i="22"/>
  <c r="K40" i="22" s="1"/>
  <c r="I49" i="22"/>
  <c r="I58" i="22"/>
  <c r="K58" i="22" s="1"/>
  <c r="I75" i="22"/>
  <c r="K75" i="22" s="1"/>
  <c r="I79" i="22"/>
  <c r="K79" i="22" s="1"/>
  <c r="I81" i="22"/>
  <c r="I83" i="22"/>
  <c r="K83" i="22" s="1"/>
  <c r="I85" i="22"/>
  <c r="I87" i="22"/>
  <c r="K87" i="22" s="1"/>
  <c r="I89" i="22"/>
  <c r="I99" i="22"/>
  <c r="K99" i="22" s="1"/>
  <c r="I101" i="22"/>
  <c r="I103" i="22"/>
  <c r="I13" i="20"/>
  <c r="K13" i="20" s="1"/>
  <c r="I18" i="20"/>
  <c r="K18" i="20" s="1"/>
  <c r="I20" i="20"/>
  <c r="I24" i="20"/>
  <c r="I26" i="20"/>
  <c r="I32" i="20"/>
  <c r="K32" i="20" s="1"/>
  <c r="I34" i="20"/>
  <c r="K34" i="20" s="1"/>
  <c r="I45" i="20"/>
  <c r="K45" i="20" s="1"/>
  <c r="I54" i="20"/>
  <c r="K54" i="20" s="1"/>
  <c r="I56" i="20"/>
  <c r="I62" i="20"/>
  <c r="K62" i="20" s="1"/>
  <c r="I64" i="20"/>
  <c r="I68" i="20"/>
  <c r="I93" i="20"/>
  <c r="K93" i="20" s="1"/>
  <c r="I101" i="20"/>
  <c r="K101" i="20" s="1"/>
  <c r="I11" i="18"/>
  <c r="K11" i="18" s="1"/>
  <c r="I13" i="18"/>
  <c r="K13" i="18" s="1"/>
  <c r="I62" i="18"/>
  <c r="I66" i="18"/>
  <c r="I81" i="18"/>
  <c r="K81" i="18" s="1"/>
  <c r="I83" i="18"/>
  <c r="I85" i="18"/>
  <c r="K85" i="18" s="1"/>
  <c r="I87" i="18"/>
  <c r="K87" i="18" s="1"/>
  <c r="I89" i="18"/>
  <c r="K89" i="18" s="1"/>
  <c r="I93" i="18"/>
  <c r="K93" i="18" s="1"/>
  <c r="I95" i="18"/>
  <c r="K95" i="18" s="1"/>
  <c r="I101" i="18"/>
  <c r="K101" i="18" s="1"/>
  <c r="I103" i="18"/>
  <c r="I12" i="16"/>
  <c r="K12" i="16" s="1"/>
  <c r="I14" i="16"/>
  <c r="K14" i="16" s="1"/>
  <c r="I16" i="16"/>
  <c r="K16" i="16" s="1"/>
  <c r="I18" i="16"/>
  <c r="K18" i="16" s="1"/>
  <c r="I20" i="16"/>
  <c r="K20" i="16" s="1"/>
  <c r="I27" i="16"/>
  <c r="K27" i="16" s="1"/>
  <c r="I29" i="16"/>
  <c r="I31" i="16"/>
  <c r="K31" i="16" s="1"/>
  <c r="I33" i="16"/>
  <c r="I37" i="16"/>
  <c r="K37" i="16" s="1"/>
  <c r="I39" i="16"/>
  <c r="K39" i="16" s="1"/>
  <c r="I41" i="16"/>
  <c r="I62" i="16"/>
  <c r="K62" i="16" s="1"/>
  <c r="I64" i="16"/>
  <c r="K64" i="16" s="1"/>
  <c r="I68" i="16"/>
  <c r="K68" i="16" s="1"/>
  <c r="I12" i="14"/>
  <c r="K12" i="14" s="1"/>
  <c r="I29" i="14"/>
  <c r="I31" i="14"/>
  <c r="K31" i="14" s="1"/>
  <c r="I33" i="14"/>
  <c r="I37" i="14"/>
  <c r="I39" i="14"/>
  <c r="K39" i="14" s="1"/>
  <c r="I45" i="14"/>
  <c r="I47" i="14"/>
  <c r="I49" i="14"/>
  <c r="I53" i="14"/>
  <c r="I71" i="14"/>
  <c r="K71" i="14" s="1"/>
  <c r="I73" i="14"/>
  <c r="I84" i="20"/>
  <c r="I86" i="20"/>
  <c r="K86" i="20" s="1"/>
  <c r="I17" i="18"/>
  <c r="K17" i="18" s="1"/>
  <c r="I19" i="18"/>
  <c r="K19" i="18" s="1"/>
  <c r="I21" i="18"/>
  <c r="K21" i="18" s="1"/>
  <c r="I25" i="18"/>
  <c r="K25" i="18" s="1"/>
  <c r="I27" i="18"/>
  <c r="K27" i="18" s="1"/>
  <c r="I29" i="18"/>
  <c r="K29" i="18" s="1"/>
  <c r="I31" i="18"/>
  <c r="K31" i="18" s="1"/>
  <c r="I33" i="18"/>
  <c r="K33" i="18" s="1"/>
  <c r="I39" i="18"/>
  <c r="K39" i="18" s="1"/>
  <c r="I41" i="18"/>
  <c r="K41" i="18" s="1"/>
  <c r="I45" i="18"/>
  <c r="K45" i="18" s="1"/>
  <c r="I47" i="18"/>
  <c r="K47" i="18" s="1"/>
  <c r="I49" i="18"/>
  <c r="K49" i="18" s="1"/>
  <c r="I53" i="18"/>
  <c r="K53" i="18" s="1"/>
  <c r="I55" i="18"/>
  <c r="K55" i="18" s="1"/>
  <c r="I59" i="18"/>
  <c r="K59" i="18" s="1"/>
  <c r="I72" i="18"/>
  <c r="I74" i="18"/>
  <c r="I76" i="18"/>
  <c r="K76" i="18" s="1"/>
  <c r="I78" i="18"/>
  <c r="K78" i="18" s="1"/>
  <c r="I45" i="16"/>
  <c r="K45" i="16" s="1"/>
  <c r="I47" i="16"/>
  <c r="K47" i="16" s="1"/>
  <c r="I49" i="16"/>
  <c r="I53" i="16"/>
  <c r="I55" i="16"/>
  <c r="K55" i="16" s="1"/>
  <c r="I57" i="16"/>
  <c r="I72" i="16"/>
  <c r="K72" i="16" s="1"/>
  <c r="I74" i="16"/>
  <c r="K74" i="16" s="1"/>
  <c r="I76" i="16"/>
  <c r="K76" i="16" s="1"/>
  <c r="I80" i="16"/>
  <c r="K80" i="16" s="1"/>
  <c r="I82" i="16"/>
  <c r="K82" i="16" s="1"/>
  <c r="I84" i="16"/>
  <c r="K84" i="16" s="1"/>
  <c r="I88" i="16"/>
  <c r="K88" i="16" s="1"/>
  <c r="I90" i="16"/>
  <c r="K90" i="16" s="1"/>
  <c r="I94" i="16"/>
  <c r="K94" i="16" s="1"/>
  <c r="I100" i="16"/>
  <c r="K100" i="16" s="1"/>
  <c r="I16" i="14"/>
  <c r="K16" i="14" s="1"/>
  <c r="I18" i="14"/>
  <c r="K18" i="14" s="1"/>
  <c r="I20" i="14"/>
  <c r="K20" i="14" s="1"/>
  <c r="I22" i="14"/>
  <c r="K22" i="14" s="1"/>
  <c r="I24" i="14"/>
  <c r="K24" i="14" s="1"/>
  <c r="I26" i="14"/>
  <c r="I57" i="14"/>
  <c r="I62" i="14"/>
  <c r="K62" i="14" s="1"/>
  <c r="I64" i="14"/>
  <c r="K64" i="14" s="1"/>
  <c r="I66" i="14"/>
  <c r="K66" i="14" s="1"/>
  <c r="I68" i="14"/>
  <c r="K68" i="14" s="1"/>
  <c r="I79" i="14"/>
  <c r="K79" i="14" s="1"/>
  <c r="I81" i="14"/>
  <c r="I21" i="12"/>
  <c r="I29" i="12"/>
  <c r="I31" i="12"/>
  <c r="K31" i="12" s="1"/>
  <c r="I33" i="12"/>
  <c r="I37" i="12"/>
  <c r="I39" i="12"/>
  <c r="K39" i="12" s="1"/>
  <c r="K29" i="16"/>
  <c r="I80" i="18"/>
  <c r="I23" i="16"/>
  <c r="K23" i="16" s="1"/>
  <c r="I85" i="14"/>
  <c r="I87" i="14"/>
  <c r="K87" i="14" s="1"/>
  <c r="I89" i="14"/>
  <c r="K89" i="14" s="1"/>
  <c r="I91" i="14"/>
  <c r="K91" i="14" s="1"/>
  <c r="I19" i="12"/>
  <c r="K19" i="12" s="1"/>
  <c r="I32" i="12"/>
  <c r="K32" i="12" s="1"/>
  <c r="I34" i="12"/>
  <c r="K34" i="12" s="1"/>
  <c r="I36" i="12"/>
  <c r="K36" i="12" s="1"/>
  <c r="I38" i="12"/>
  <c r="K38" i="12" s="1"/>
  <c r="I40" i="12"/>
  <c r="K40" i="12" s="1"/>
  <c r="I79" i="12"/>
  <c r="K79" i="12" s="1"/>
  <c r="I99" i="10"/>
  <c r="I12" i="8"/>
  <c r="I14" i="8"/>
  <c r="K14" i="8" s="1"/>
  <c r="I16" i="8"/>
  <c r="I18" i="8"/>
  <c r="K18" i="8" s="1"/>
  <c r="I20" i="8"/>
  <c r="I22" i="8"/>
  <c r="K22" i="8" s="1"/>
  <c r="I45" i="8"/>
  <c r="K45" i="8" s="1"/>
  <c r="I47" i="8"/>
  <c r="K47" i="8" s="1"/>
  <c r="I56" i="8"/>
  <c r="I58" i="8"/>
  <c r="K58" i="8" s="1"/>
  <c r="I64" i="8"/>
  <c r="I66" i="8"/>
  <c r="K66" i="8" s="1"/>
  <c r="I68" i="8"/>
  <c r="I73" i="8"/>
  <c r="K73" i="8" s="1"/>
  <c r="I12" i="6"/>
  <c r="K12" i="6" s="1"/>
  <c r="I14" i="6"/>
  <c r="K14" i="6" s="1"/>
  <c r="I16" i="6"/>
  <c r="I18" i="6"/>
  <c r="K18" i="6" s="1"/>
  <c r="I37" i="6"/>
  <c r="K37" i="6" s="1"/>
  <c r="I45" i="6"/>
  <c r="K45" i="6" s="1"/>
  <c r="I49" i="6"/>
  <c r="K49" i="6" s="1"/>
  <c r="I57" i="6"/>
  <c r="K57" i="6" s="1"/>
  <c r="I62" i="6"/>
  <c r="K62" i="6" s="1"/>
  <c r="I68" i="6"/>
  <c r="I72" i="6"/>
  <c r="I76" i="6"/>
  <c r="I78" i="6"/>
  <c r="K78" i="6" s="1"/>
  <c r="I80" i="6"/>
  <c r="I82" i="6"/>
  <c r="K82" i="6" s="1"/>
  <c r="I86" i="6"/>
  <c r="K86" i="6" s="1"/>
  <c r="I88" i="6"/>
  <c r="K88" i="6" s="1"/>
  <c r="I90" i="6"/>
  <c r="K90" i="6" s="1"/>
  <c r="I94" i="6"/>
  <c r="K94" i="6" s="1"/>
  <c r="I98" i="6"/>
  <c r="I100" i="6"/>
  <c r="I102" i="6"/>
  <c r="K102" i="6" s="1"/>
  <c r="I13" i="4"/>
  <c r="K13" i="4" s="1"/>
  <c r="I19" i="4"/>
  <c r="K19" i="4" s="1"/>
  <c r="I21" i="4"/>
  <c r="K21" i="4" s="1"/>
  <c r="I23" i="4"/>
  <c r="K23" i="4" s="1"/>
  <c r="I27" i="4"/>
  <c r="K27" i="4" s="1"/>
  <c r="I29" i="4"/>
  <c r="K29" i="4" s="1"/>
  <c r="I31" i="4"/>
  <c r="K31" i="4" s="1"/>
  <c r="I33" i="4"/>
  <c r="K33" i="4" s="1"/>
  <c r="I76" i="4"/>
  <c r="I78" i="4"/>
  <c r="K78" i="4" s="1"/>
  <c r="I82" i="4"/>
  <c r="K82" i="4" s="1"/>
  <c r="I84" i="4"/>
  <c r="I86" i="4"/>
  <c r="K86" i="4" s="1"/>
  <c r="I91" i="4"/>
  <c r="K91" i="4" s="1"/>
  <c r="I98" i="4"/>
  <c r="I100" i="4"/>
  <c r="I12" i="12"/>
  <c r="K12" i="12" s="1"/>
  <c r="I14" i="12"/>
  <c r="K14" i="12" s="1"/>
  <c r="I16" i="12"/>
  <c r="K16" i="12" s="1"/>
  <c r="I25" i="12"/>
  <c r="I42" i="12"/>
  <c r="K42" i="12" s="1"/>
  <c r="I44" i="12"/>
  <c r="K44" i="12" s="1"/>
  <c r="I46" i="12"/>
  <c r="K46" i="12" s="1"/>
  <c r="I50" i="12"/>
  <c r="K50" i="12" s="1"/>
  <c r="I52" i="12"/>
  <c r="K52" i="12" s="1"/>
  <c r="I54" i="12"/>
  <c r="K54" i="12" s="1"/>
  <c r="I56" i="12"/>
  <c r="K56" i="12" s="1"/>
  <c r="I58" i="12"/>
  <c r="K58" i="12" s="1"/>
  <c r="I62" i="12"/>
  <c r="K62" i="12" s="1"/>
  <c r="I64" i="12"/>
  <c r="K64" i="12" s="1"/>
  <c r="I66" i="12"/>
  <c r="K66" i="12" s="1"/>
  <c r="I68" i="12"/>
  <c r="K68" i="12" s="1"/>
  <c r="I72" i="12"/>
  <c r="K72" i="12" s="1"/>
  <c r="I74" i="12"/>
  <c r="K74" i="12" s="1"/>
  <c r="I76" i="12"/>
  <c r="K76" i="12" s="1"/>
  <c r="I78" i="12"/>
  <c r="K78" i="12" s="1"/>
  <c r="I80" i="12"/>
  <c r="K80" i="12" s="1"/>
  <c r="I82" i="12"/>
  <c r="K82" i="12" s="1"/>
  <c r="I84" i="12"/>
  <c r="K84" i="12" s="1"/>
  <c r="I86" i="12"/>
  <c r="K86" i="12" s="1"/>
  <c r="I88" i="12"/>
  <c r="K88" i="12" s="1"/>
  <c r="I90" i="12"/>
  <c r="K90" i="12" s="1"/>
  <c r="I94" i="12"/>
  <c r="K94" i="12" s="1"/>
  <c r="I98" i="12"/>
  <c r="I100" i="12"/>
  <c r="K100" i="12" s="1"/>
  <c r="I12" i="10"/>
  <c r="K12" i="10" s="1"/>
  <c r="I25" i="10"/>
  <c r="I32" i="10"/>
  <c r="K32" i="10" s="1"/>
  <c r="I39" i="10"/>
  <c r="K39" i="10" s="1"/>
  <c r="I41" i="10"/>
  <c r="I55" i="10"/>
  <c r="K55" i="10" s="1"/>
  <c r="I59" i="10"/>
  <c r="I73" i="10"/>
  <c r="I75" i="10"/>
  <c r="K75" i="10" s="1"/>
  <c r="I86" i="10"/>
  <c r="I24" i="8"/>
  <c r="I26" i="8"/>
  <c r="I32" i="8"/>
  <c r="I36" i="8"/>
  <c r="K36" i="8" s="1"/>
  <c r="I38" i="8"/>
  <c r="K38" i="8" s="1"/>
  <c r="I49" i="8"/>
  <c r="K49" i="8" s="1"/>
  <c r="I55" i="8"/>
  <c r="K55" i="8" s="1"/>
  <c r="I76" i="8"/>
  <c r="I79" i="8"/>
  <c r="K79" i="8" s="1"/>
  <c r="I81" i="8"/>
  <c r="K81" i="8" s="1"/>
  <c r="I83" i="8"/>
  <c r="K83" i="8" s="1"/>
  <c r="I85" i="8"/>
  <c r="K85" i="8" s="1"/>
  <c r="I87" i="8"/>
  <c r="K87" i="8" s="1"/>
  <c r="K88" i="8"/>
  <c r="I94" i="8"/>
  <c r="K94" i="8" s="1"/>
  <c r="I98" i="8"/>
  <c r="I100" i="8"/>
  <c r="I22" i="6"/>
  <c r="K22" i="6" s="1"/>
  <c r="I24" i="6"/>
  <c r="I26" i="6"/>
  <c r="I32" i="6"/>
  <c r="K36" i="6"/>
  <c r="I65" i="6"/>
  <c r="K65" i="6" s="1"/>
  <c r="I39" i="4"/>
  <c r="K39" i="4" s="1"/>
  <c r="I41" i="4"/>
  <c r="K41" i="4" s="1"/>
  <c r="I45" i="4"/>
  <c r="K45" i="4" s="1"/>
  <c r="I47" i="4"/>
  <c r="K47" i="4" s="1"/>
  <c r="I49" i="4"/>
  <c r="K49" i="4" s="1"/>
  <c r="I53" i="4"/>
  <c r="K53" i="4" s="1"/>
  <c r="I55" i="4"/>
  <c r="K55" i="4" s="1"/>
  <c r="I57" i="4"/>
  <c r="I59" i="4"/>
  <c r="K59" i="4" s="1"/>
  <c r="I61" i="4"/>
  <c r="K61" i="4" s="1"/>
  <c r="I65" i="4"/>
  <c r="K65" i="4" s="1"/>
  <c r="I67" i="4"/>
  <c r="K67" i="4" s="1"/>
  <c r="I71" i="4"/>
  <c r="K71" i="4" s="1"/>
  <c r="I95" i="4"/>
  <c r="K95" i="4" s="1"/>
  <c r="I16" i="4"/>
  <c r="I20" i="4"/>
  <c r="I22" i="4"/>
  <c r="K22" i="4" s="1"/>
  <c r="I24" i="4"/>
  <c r="I26" i="4"/>
  <c r="I32" i="4"/>
  <c r="I34" i="4"/>
  <c r="K34" i="4" s="1"/>
  <c r="I42" i="8"/>
  <c r="K42" i="8" s="1"/>
  <c r="I54" i="6"/>
  <c r="K54" i="6" s="1"/>
  <c r="K106" i="10"/>
  <c r="F106" i="10"/>
  <c r="F10" i="12"/>
  <c r="I10" i="18"/>
  <c r="F10" i="24"/>
  <c r="F51" i="2"/>
  <c r="F101" i="26"/>
  <c r="K101" i="26" s="1"/>
  <c r="F85" i="26"/>
  <c r="K85" i="26" s="1"/>
  <c r="F73" i="26"/>
  <c r="F35" i="2"/>
  <c r="F37" i="2"/>
  <c r="F42" i="2"/>
  <c r="K42" i="2" s="1"/>
  <c r="F45" i="2"/>
  <c r="F49" i="2"/>
  <c r="K49" i="2" s="1"/>
  <c r="F57" i="2"/>
  <c r="F66" i="2"/>
  <c r="F76" i="2"/>
  <c r="F89" i="2"/>
  <c r="K89" i="2" s="1"/>
  <c r="I17" i="24"/>
  <c r="K17" i="24" s="1"/>
  <c r="F29" i="24"/>
  <c r="F93" i="22"/>
  <c r="F16" i="20"/>
  <c r="K16" i="20" s="1"/>
  <c r="F23" i="20"/>
  <c r="K23" i="20" s="1"/>
  <c r="F52" i="20"/>
  <c r="F74" i="18"/>
  <c r="F96" i="2"/>
  <c r="F105" i="26"/>
  <c r="I36" i="24"/>
  <c r="K36" i="24" s="1"/>
  <c r="K65" i="24"/>
  <c r="F98" i="24"/>
  <c r="K105" i="24"/>
  <c r="I53" i="22"/>
  <c r="I68" i="22"/>
  <c r="K68" i="22" s="1"/>
  <c r="I80" i="22"/>
  <c r="K80" i="22" s="1"/>
  <c r="K27" i="20"/>
  <c r="F36" i="20"/>
  <c r="F39" i="20"/>
  <c r="K39" i="20" s="1"/>
  <c r="F51" i="20"/>
  <c r="I57" i="20"/>
  <c r="K57" i="20" s="1"/>
  <c r="K60" i="20"/>
  <c r="I66" i="20"/>
  <c r="K66" i="20" s="1"/>
  <c r="F72" i="20"/>
  <c r="K86" i="18"/>
  <c r="F86" i="18"/>
  <c r="I34" i="16"/>
  <c r="K34" i="16" s="1"/>
  <c r="F10" i="18"/>
  <c r="I63" i="26"/>
  <c r="K103" i="2"/>
  <c r="F43" i="2"/>
  <c r="F104" i="2"/>
  <c r="F12" i="2"/>
  <c r="F19" i="2"/>
  <c r="I23" i="2"/>
  <c r="K60" i="2"/>
  <c r="F63" i="2"/>
  <c r="K87" i="2"/>
  <c r="F90" i="2"/>
  <c r="F94" i="2"/>
  <c r="F53" i="24"/>
  <c r="F97" i="24"/>
  <c r="K97" i="24" s="1"/>
  <c r="I25" i="22"/>
  <c r="K25" i="22" s="1"/>
  <c r="I29" i="22"/>
  <c r="I93" i="22"/>
  <c r="F101" i="22"/>
  <c r="K101" i="22" s="1"/>
  <c r="K106" i="22"/>
  <c r="I21" i="20"/>
  <c r="K21" i="20" s="1"/>
  <c r="F24" i="20"/>
  <c r="F31" i="20"/>
  <c r="K31" i="20" s="1"/>
  <c r="K41" i="20"/>
  <c r="F47" i="20"/>
  <c r="K47" i="20" s="1"/>
  <c r="F64" i="20"/>
  <c r="F68" i="20"/>
  <c r="F69" i="16"/>
  <c r="K69" i="16"/>
  <c r="I66" i="16"/>
  <c r="K66" i="16" s="1"/>
  <c r="I75" i="14"/>
  <c r="K75" i="14" s="1"/>
  <c r="F61" i="12"/>
  <c r="F76" i="8"/>
  <c r="K92" i="8"/>
  <c r="I102" i="8"/>
  <c r="K102" i="8" s="1"/>
  <c r="F16" i="6"/>
  <c r="F35" i="6"/>
  <c r="I41" i="6"/>
  <c r="K41" i="6" s="1"/>
  <c r="K92" i="6"/>
  <c r="I101" i="6"/>
  <c r="K101" i="6" s="1"/>
  <c r="F68" i="4"/>
  <c r="I102" i="4"/>
  <c r="K102" i="4" s="1"/>
  <c r="I68" i="18"/>
  <c r="K68" i="18" s="1"/>
  <c r="I84" i="18"/>
  <c r="I100" i="18"/>
  <c r="K100" i="18" s="1"/>
  <c r="F17" i="16"/>
  <c r="F45" i="16"/>
  <c r="I79" i="16"/>
  <c r="K79" i="16" s="1"/>
  <c r="I87" i="16"/>
  <c r="K87" i="16" s="1"/>
  <c r="I63" i="14"/>
  <c r="K63" i="14" s="1"/>
  <c r="F85" i="14"/>
  <c r="F37" i="12"/>
  <c r="F81" i="12"/>
  <c r="F98" i="12"/>
  <c r="K28" i="8"/>
  <c r="I18" i="4"/>
  <c r="K18" i="4" s="1"/>
  <c r="I25" i="4"/>
  <c r="K25" i="4" s="1"/>
  <c r="F32" i="4"/>
  <c r="F36" i="4"/>
  <c r="I38" i="4"/>
  <c r="K38" i="4" s="1"/>
  <c r="F44" i="4"/>
  <c r="K44" i="4" s="1"/>
  <c r="I63" i="4"/>
  <c r="K63" i="4" s="1"/>
  <c r="F72" i="4"/>
  <c r="I74" i="4"/>
  <c r="K74" i="4" s="1"/>
  <c r="F88" i="4"/>
  <c r="F80" i="20"/>
  <c r="F91" i="20"/>
  <c r="K91" i="20" s="1"/>
  <c r="I35" i="18"/>
  <c r="K35" i="18" s="1"/>
  <c r="I37" i="18"/>
  <c r="K37" i="18" s="1"/>
  <c r="F54" i="18"/>
  <c r="F62" i="18"/>
  <c r="F80" i="18"/>
  <c r="F94" i="18"/>
  <c r="K30" i="16"/>
  <c r="F49" i="16"/>
  <c r="I67" i="16"/>
  <c r="K67" i="16" s="1"/>
  <c r="F81" i="16"/>
  <c r="I14" i="14"/>
  <c r="K14" i="14" s="1"/>
  <c r="I27" i="14"/>
  <c r="K27" i="14" s="1"/>
  <c r="F41" i="14"/>
  <c r="K41" i="14" s="1"/>
  <c r="I55" i="14"/>
  <c r="K55" i="14" s="1"/>
  <c r="I103" i="14"/>
  <c r="F17" i="12"/>
  <c r="I59" i="12"/>
  <c r="K59" i="12" s="1"/>
  <c r="K106" i="12"/>
  <c r="F33" i="10"/>
  <c r="I36" i="10"/>
  <c r="K36" i="10" s="1"/>
  <c r="F61" i="10"/>
  <c r="K82" i="10"/>
  <c r="I90" i="10"/>
  <c r="K90" i="10" s="1"/>
  <c r="I94" i="10"/>
  <c r="K94" i="10" s="1"/>
  <c r="F12" i="8"/>
  <c r="I33" i="8"/>
  <c r="K33" i="8" s="1"/>
  <c r="I53" i="8"/>
  <c r="K53" i="8" s="1"/>
  <c r="F80" i="8"/>
  <c r="K80" i="8" s="1"/>
  <c r="F11" i="6"/>
  <c r="K11" i="6" s="1"/>
  <c r="I33" i="6"/>
  <c r="K33" i="6" s="1"/>
  <c r="F43" i="6"/>
  <c r="F56" i="6"/>
  <c r="I74" i="6"/>
  <c r="K74" i="6" s="1"/>
  <c r="F76" i="4"/>
  <c r="I10" i="12"/>
  <c r="I100" i="26"/>
  <c r="K100" i="26" s="1"/>
  <c r="K83" i="2"/>
  <c r="K39" i="2"/>
  <c r="K44" i="2"/>
  <c r="I13" i="2"/>
  <c r="I27" i="2"/>
  <c r="K27" i="2" s="1"/>
  <c r="K66" i="2"/>
  <c r="K74" i="2"/>
  <c r="I12" i="24"/>
  <c r="K12" i="24" s="1"/>
  <c r="I68" i="24"/>
  <c r="K68" i="24" s="1"/>
  <c r="I17" i="22"/>
  <c r="I36" i="22"/>
  <c r="K36" i="22" s="1"/>
  <c r="I46" i="22"/>
  <c r="K46" i="22" s="1"/>
  <c r="K97" i="22"/>
  <c r="K98" i="22"/>
  <c r="K12" i="20"/>
  <c r="I22" i="20"/>
  <c r="K22" i="20" s="1"/>
  <c r="K28" i="20"/>
  <c r="I65" i="20"/>
  <c r="K65" i="20" s="1"/>
  <c r="K63" i="2"/>
  <c r="I10" i="24"/>
  <c r="K75" i="2"/>
  <c r="K76" i="2"/>
  <c r="K94" i="2"/>
  <c r="K97" i="2"/>
  <c r="I58" i="24"/>
  <c r="K58" i="24" s="1"/>
  <c r="I72" i="24"/>
  <c r="K72" i="24" s="1"/>
  <c r="I80" i="24"/>
  <c r="K80" i="24" s="1"/>
  <c r="I88" i="24"/>
  <c r="K88" i="24" s="1"/>
  <c r="I93" i="24"/>
  <c r="I12" i="22"/>
  <c r="K12" i="22" s="1"/>
  <c r="I22" i="22"/>
  <c r="K22" i="22" s="1"/>
  <c r="K65" i="22"/>
  <c r="I36" i="20"/>
  <c r="I58" i="20"/>
  <c r="K58" i="20" s="1"/>
  <c r="K68" i="20"/>
  <c r="I38" i="18"/>
  <c r="I64" i="18"/>
  <c r="I91" i="18"/>
  <c r="K91" i="18" s="1"/>
  <c r="I23" i="12"/>
  <c r="K23" i="12" s="1"/>
  <c r="I71" i="12"/>
  <c r="K71" i="12" s="1"/>
  <c r="I23" i="10"/>
  <c r="K23" i="10" s="1"/>
  <c r="I54" i="10"/>
  <c r="K54" i="10" s="1"/>
  <c r="I74" i="8"/>
  <c r="K74" i="8" s="1"/>
  <c r="I34" i="6"/>
  <c r="K34" i="6" s="1"/>
  <c r="I53" i="6"/>
  <c r="K53" i="6" s="1"/>
  <c r="K64" i="6"/>
  <c r="I73" i="6"/>
  <c r="K73" i="6" s="1"/>
  <c r="I17" i="4"/>
  <c r="K17" i="4" s="1"/>
  <c r="I88" i="20"/>
  <c r="I98" i="20"/>
  <c r="K98" i="20" s="1"/>
  <c r="I23" i="18"/>
  <c r="K23" i="18" s="1"/>
  <c r="I34" i="18"/>
  <c r="I22" i="16"/>
  <c r="K22" i="16" s="1"/>
  <c r="I35" i="16"/>
  <c r="K35" i="16" s="1"/>
  <c r="I42" i="16"/>
  <c r="K42" i="16" s="1"/>
  <c r="I71" i="16"/>
  <c r="K71" i="16" s="1"/>
  <c r="I102" i="16"/>
  <c r="K102" i="16" s="1"/>
  <c r="I41" i="14"/>
  <c r="I95" i="14"/>
  <c r="K95" i="14" s="1"/>
  <c r="I27" i="12"/>
  <c r="K27" i="12" s="1"/>
  <c r="I35" i="12"/>
  <c r="K35" i="12" s="1"/>
  <c r="I47" i="12"/>
  <c r="K47" i="12" s="1"/>
  <c r="I67" i="12"/>
  <c r="K67" i="12" s="1"/>
  <c r="I87" i="12"/>
  <c r="K87" i="12" s="1"/>
  <c r="I34" i="8"/>
  <c r="K34" i="8" s="1"/>
  <c r="I41" i="8"/>
  <c r="K41" i="8" s="1"/>
  <c r="I54" i="8"/>
  <c r="K54" i="8" s="1"/>
  <c r="I61" i="8"/>
  <c r="K61" i="8" s="1"/>
  <c r="I42" i="6"/>
  <c r="K42" i="6" s="1"/>
  <c r="I44" i="6"/>
  <c r="I61" i="6"/>
  <c r="K61" i="6" s="1"/>
  <c r="I84" i="6"/>
  <c r="K103" i="6"/>
  <c r="I37" i="4"/>
  <c r="K37" i="4" s="1"/>
  <c r="I62" i="4"/>
  <c r="K62" i="4" s="1"/>
  <c r="I75" i="4"/>
  <c r="K75" i="4" s="1"/>
  <c r="I80" i="4"/>
  <c r="K50" i="18"/>
  <c r="K103" i="22"/>
  <c r="K58" i="18"/>
  <c r="K45" i="2"/>
  <c r="K14" i="2"/>
  <c r="F38" i="2"/>
  <c r="F50" i="2"/>
  <c r="F61" i="2"/>
  <c r="K61" i="2" s="1"/>
  <c r="K68" i="2"/>
  <c r="K72" i="2"/>
  <c r="F73" i="2"/>
  <c r="K73" i="2" s="1"/>
  <c r="K84" i="2"/>
  <c r="F93" i="2"/>
  <c r="K93" i="2" s="1"/>
  <c r="F13" i="24"/>
  <c r="F33" i="24"/>
  <c r="K33" i="24" s="1"/>
  <c r="K92" i="24"/>
  <c r="K69" i="22"/>
  <c r="F85" i="22"/>
  <c r="K85" i="22" s="1"/>
  <c r="F20" i="20"/>
  <c r="K26" i="20"/>
  <c r="K48" i="20"/>
  <c r="F56" i="20"/>
  <c r="F76" i="20"/>
  <c r="K96" i="20"/>
  <c r="F99" i="20"/>
  <c r="K99" i="20" s="1"/>
  <c r="F100" i="20"/>
  <c r="K100" i="20" s="1"/>
  <c r="F104" i="20"/>
  <c r="F20" i="18"/>
  <c r="K87" i="10"/>
  <c r="K65" i="2"/>
  <c r="K57" i="2"/>
  <c r="K19" i="2"/>
  <c r="K64" i="2"/>
  <c r="K100" i="2"/>
  <c r="K98" i="24"/>
  <c r="K45" i="14"/>
  <c r="F10" i="4"/>
  <c r="K28" i="2"/>
  <c r="K29" i="2"/>
  <c r="K36" i="2"/>
  <c r="K67" i="2"/>
  <c r="K71" i="2"/>
  <c r="K98" i="2"/>
  <c r="K106" i="2"/>
  <c r="K76" i="26"/>
  <c r="F78" i="26"/>
  <c r="K11" i="24"/>
  <c r="K69" i="24"/>
  <c r="F85" i="24"/>
  <c r="K85" i="24" s="1"/>
  <c r="K103" i="24"/>
  <c r="F33" i="22"/>
  <c r="K33" i="22" s="1"/>
  <c r="K41" i="22"/>
  <c r="K92" i="22"/>
  <c r="F11" i="20"/>
  <c r="K11" i="20" s="1"/>
  <c r="F19" i="20"/>
  <c r="K19" i="20" s="1"/>
  <c r="K24" i="20"/>
  <c r="K30" i="20"/>
  <c r="F35" i="20"/>
  <c r="K35" i="20" s="1"/>
  <c r="K52" i="20"/>
  <c r="F55" i="20"/>
  <c r="K55" i="20" s="1"/>
  <c r="F67" i="20"/>
  <c r="K67" i="20" s="1"/>
  <c r="K72" i="20"/>
  <c r="F75" i="20"/>
  <c r="K75" i="20" s="1"/>
  <c r="F79" i="20"/>
  <c r="K79" i="20" s="1"/>
  <c r="F87" i="20"/>
  <c r="K87" i="20" s="1"/>
  <c r="K20" i="18"/>
  <c r="K47" i="14"/>
  <c r="K103" i="12"/>
  <c r="K98" i="8"/>
  <c r="K10" i="12"/>
  <c r="K10" i="18"/>
  <c r="K10" i="24"/>
  <c r="K95" i="26"/>
  <c r="K41" i="2"/>
  <c r="K13" i="2"/>
  <c r="F30" i="2"/>
  <c r="K31" i="2"/>
  <c r="K40" i="2"/>
  <c r="K47" i="2"/>
  <c r="K52" i="2"/>
  <c r="K80" i="2"/>
  <c r="K88" i="2"/>
  <c r="K99" i="2"/>
  <c r="K103" i="26"/>
  <c r="K103" i="16"/>
  <c r="K88" i="10"/>
  <c r="K98" i="6"/>
  <c r="K25" i="16"/>
  <c r="F45" i="10"/>
  <c r="K45" i="10" s="1"/>
  <c r="F69" i="10"/>
  <c r="F85" i="10"/>
  <c r="K99" i="10"/>
  <c r="F20" i="8"/>
  <c r="F20" i="6"/>
  <c r="K20" i="6" s="1"/>
  <c r="K76" i="6"/>
  <c r="F16" i="4"/>
  <c r="K40" i="4"/>
  <c r="K98" i="4"/>
  <c r="F26" i="18"/>
  <c r="K26" i="18" s="1"/>
  <c r="F30" i="18"/>
  <c r="F83" i="18"/>
  <c r="K83" i="18" s="1"/>
  <c r="F84" i="18"/>
  <c r="K84" i="18" s="1"/>
  <c r="K57" i="16"/>
  <c r="F70" i="16"/>
  <c r="K73" i="16"/>
  <c r="F93" i="16"/>
  <c r="K93" i="16" s="1"/>
  <c r="K88" i="14"/>
  <c r="K29" i="12"/>
  <c r="K53" i="12"/>
  <c r="K69" i="12"/>
  <c r="F14" i="10"/>
  <c r="K29" i="10"/>
  <c r="F57" i="10"/>
  <c r="F65" i="10"/>
  <c r="F70" i="10"/>
  <c r="F77" i="10"/>
  <c r="F86" i="10"/>
  <c r="K86" i="10" s="1"/>
  <c r="F101" i="10"/>
  <c r="K101" i="10" s="1"/>
  <c r="F16" i="8"/>
  <c r="K16" i="8" s="1"/>
  <c r="F24" i="8"/>
  <c r="K24" i="8" s="1"/>
  <c r="F32" i="8"/>
  <c r="F72" i="8"/>
  <c r="F100" i="8"/>
  <c r="K100" i="8" s="1"/>
  <c r="F19" i="6"/>
  <c r="K19" i="6" s="1"/>
  <c r="K28" i="6"/>
  <c r="K56" i="6"/>
  <c r="F59" i="6"/>
  <c r="K59" i="6" s="1"/>
  <c r="F75" i="6"/>
  <c r="K75" i="6" s="1"/>
  <c r="F84" i="6"/>
  <c r="F99" i="6"/>
  <c r="K99" i="6" s="1"/>
  <c r="F12" i="4"/>
  <c r="K12" i="4" s="1"/>
  <c r="K80" i="4"/>
  <c r="K88" i="4"/>
  <c r="F103" i="18"/>
  <c r="K103" i="18" s="1"/>
  <c r="K103" i="14"/>
  <c r="F89" i="12"/>
  <c r="K89" i="12" s="1"/>
  <c r="K93" i="12"/>
  <c r="K98" i="12"/>
  <c r="F25" i="10"/>
  <c r="K25" i="10" s="1"/>
  <c r="K63" i="10"/>
  <c r="F12" i="6"/>
  <c r="F31" i="6"/>
  <c r="K31" i="6" s="1"/>
  <c r="F39" i="6"/>
  <c r="K39" i="6" s="1"/>
  <c r="F67" i="6"/>
  <c r="K67" i="6" s="1"/>
  <c r="F48" i="4"/>
  <c r="F42" i="18"/>
  <c r="K42" i="18" s="1"/>
  <c r="F46" i="18"/>
  <c r="K46" i="18" s="1"/>
  <c r="K62" i="18"/>
  <c r="F13" i="16"/>
  <c r="F53" i="16"/>
  <c r="K53" i="16" s="1"/>
  <c r="K61" i="16"/>
  <c r="K81" i="16"/>
  <c r="F17" i="14"/>
  <c r="F25" i="14"/>
  <c r="F45" i="14"/>
  <c r="K57" i="14"/>
  <c r="K17" i="12"/>
  <c r="K73" i="12"/>
  <c r="K13" i="10"/>
  <c r="F81" i="10"/>
  <c r="K81" i="10" s="1"/>
  <c r="K84" i="10"/>
  <c r="K76" i="8"/>
  <c r="K103" i="4"/>
  <c r="K105" i="4"/>
  <c r="F97" i="26"/>
  <c r="K97" i="26" s="1"/>
  <c r="I11" i="26"/>
  <c r="K11" i="26" s="1"/>
  <c r="I23" i="26"/>
  <c r="K23" i="26" s="1"/>
  <c r="F33" i="26"/>
  <c r="K33" i="26" s="1"/>
  <c r="F37" i="26"/>
  <c r="K37" i="26" s="1"/>
  <c r="I67" i="26"/>
  <c r="K67" i="26" s="1"/>
  <c r="K99" i="26"/>
  <c r="K91" i="26"/>
  <c r="K83" i="26"/>
  <c r="K59" i="26"/>
  <c r="K39" i="26"/>
  <c r="K73" i="26"/>
  <c r="K10" i="4"/>
  <c r="K23" i="2"/>
  <c r="K25" i="2"/>
  <c r="I28" i="26"/>
  <c r="K28" i="26" s="1"/>
  <c r="I31" i="26"/>
  <c r="K31" i="26" s="1"/>
  <c r="I32" i="26"/>
  <c r="K32" i="26" s="1"/>
  <c r="I34" i="26"/>
  <c r="K34" i="26" s="1"/>
  <c r="I35" i="26"/>
  <c r="I42" i="26"/>
  <c r="I44" i="26"/>
  <c r="K44" i="26" s="1"/>
  <c r="I46" i="26"/>
  <c r="K46" i="26" s="1"/>
  <c r="F49" i="26"/>
  <c r="K49" i="26" s="1"/>
  <c r="F50" i="26"/>
  <c r="K50" i="26" s="1"/>
  <c r="K51" i="26"/>
  <c r="I72" i="26"/>
  <c r="K72" i="26" s="1"/>
  <c r="I75" i="26"/>
  <c r="K75" i="26" s="1"/>
  <c r="I82" i="26"/>
  <c r="K47" i="26"/>
  <c r="K27" i="26"/>
  <c r="K19" i="26"/>
  <c r="K41" i="26"/>
  <c r="K29" i="26"/>
  <c r="K21" i="26"/>
  <c r="K13" i="26"/>
  <c r="K10" i="8"/>
  <c r="I10" i="26"/>
  <c r="K10" i="26" s="1"/>
  <c r="K37" i="2"/>
  <c r="F57" i="26"/>
  <c r="K57" i="26" s="1"/>
  <c r="K60" i="26"/>
  <c r="F45" i="26"/>
  <c r="K45" i="26" s="1"/>
  <c r="K71" i="26"/>
  <c r="K63" i="26"/>
  <c r="K53" i="26"/>
  <c r="F94" i="26"/>
  <c r="K94" i="26" s="1"/>
  <c r="F74" i="26"/>
  <c r="K74" i="26" s="1"/>
  <c r="F54" i="26"/>
  <c r="K54" i="26" s="1"/>
  <c r="K38" i="26"/>
  <c r="F38" i="26"/>
  <c r="K30" i="26"/>
  <c r="F30" i="26"/>
  <c r="F22" i="26"/>
  <c r="K22" i="26" s="1"/>
  <c r="K12" i="26"/>
  <c r="F17" i="26"/>
  <c r="K17" i="26" s="1"/>
  <c r="K18" i="26"/>
  <c r="F25" i="26"/>
  <c r="K25" i="26" s="1"/>
  <c r="K26" i="26"/>
  <c r="I52" i="26"/>
  <c r="K52" i="26" s="1"/>
  <c r="I55" i="26"/>
  <c r="K55" i="26" s="1"/>
  <c r="I56" i="26"/>
  <c r="K56" i="26" s="1"/>
  <c r="I58" i="26"/>
  <c r="K58" i="26" s="1"/>
  <c r="F61" i="26"/>
  <c r="K61" i="26" s="1"/>
  <c r="F62" i="26"/>
  <c r="K62" i="26" s="1"/>
  <c r="F69" i="26"/>
  <c r="F10" i="6"/>
  <c r="F10" i="14"/>
  <c r="K10" i="14" s="1"/>
  <c r="F10" i="20"/>
  <c r="K10" i="20" s="1"/>
  <c r="I10" i="22"/>
  <c r="K10" i="22" s="1"/>
  <c r="F11" i="2"/>
  <c r="K11" i="2" s="1"/>
  <c r="K16" i="2"/>
  <c r="F46" i="2"/>
  <c r="K46" i="2" s="1"/>
  <c r="F58" i="2"/>
  <c r="K69" i="2"/>
  <c r="F14" i="26"/>
  <c r="K14" i="26" s="1"/>
  <c r="F42" i="26"/>
  <c r="F66" i="26"/>
  <c r="K66" i="26" s="1"/>
  <c r="F81" i="26"/>
  <c r="K81" i="26" s="1"/>
  <c r="F86" i="26"/>
  <c r="K86" i="26" s="1"/>
  <c r="F90" i="26"/>
  <c r="F102" i="26"/>
  <c r="K102" i="26" s="1"/>
  <c r="I25" i="24"/>
  <c r="K25" i="24" s="1"/>
  <c r="I53" i="24"/>
  <c r="K53" i="24"/>
  <c r="K98" i="26"/>
  <c r="F98" i="26"/>
  <c r="F21" i="24"/>
  <c r="I29" i="24"/>
  <c r="K29" i="24"/>
  <c r="F37" i="24"/>
  <c r="K37" i="24" s="1"/>
  <c r="I43" i="24"/>
  <c r="K43" i="24"/>
  <c r="F57" i="24"/>
  <c r="K57" i="24" s="1"/>
  <c r="K40" i="20"/>
  <c r="K84" i="20"/>
  <c r="K10" i="16"/>
  <c r="K10" i="2"/>
  <c r="K20" i="2"/>
  <c r="K12" i="2"/>
  <c r="K18" i="2"/>
  <c r="F21" i="2"/>
  <c r="K21" i="2" s="1"/>
  <c r="F22" i="2"/>
  <c r="K22" i="2" s="1"/>
  <c r="K38" i="2"/>
  <c r="K50" i="2"/>
  <c r="K62" i="2"/>
  <c r="K82" i="2"/>
  <c r="K90" i="2"/>
  <c r="K102" i="2"/>
  <c r="F26" i="26"/>
  <c r="F70" i="26"/>
  <c r="K77" i="26"/>
  <c r="F77" i="26"/>
  <c r="I79" i="26"/>
  <c r="K79" i="26" s="1"/>
  <c r="F82" i="26"/>
  <c r="K82" i="26" s="1"/>
  <c r="I90" i="26"/>
  <c r="K90" i="26" s="1"/>
  <c r="F93" i="26"/>
  <c r="K93" i="26" s="1"/>
  <c r="K96" i="26"/>
  <c r="I47" i="24"/>
  <c r="K47" i="24" s="1"/>
  <c r="F49" i="24"/>
  <c r="K49" i="24" s="1"/>
  <c r="K33" i="2"/>
  <c r="K35" i="2"/>
  <c r="F70" i="2"/>
  <c r="F105" i="2"/>
  <c r="I87" i="26"/>
  <c r="K87" i="26" s="1"/>
  <c r="F89" i="26"/>
  <c r="K89" i="26" s="1"/>
  <c r="K106" i="26"/>
  <c r="F106" i="26"/>
  <c r="K13" i="24"/>
  <c r="F45" i="24"/>
  <c r="K45" i="24" s="1"/>
  <c r="F90" i="18"/>
  <c r="K90" i="18" s="1"/>
  <c r="K29" i="14"/>
  <c r="F61" i="24"/>
  <c r="K61" i="24" s="1"/>
  <c r="F69" i="24"/>
  <c r="F73" i="24"/>
  <c r="K73" i="24" s="1"/>
  <c r="F81" i="24"/>
  <c r="K81" i="24" s="1"/>
  <c r="F89" i="24"/>
  <c r="K89" i="24" s="1"/>
  <c r="K93" i="24"/>
  <c r="F13" i="22"/>
  <c r="K13" i="22" s="1"/>
  <c r="K17" i="22"/>
  <c r="K29" i="22"/>
  <c r="F37" i="22"/>
  <c r="K37" i="22" s="1"/>
  <c r="K43" i="22"/>
  <c r="F49" i="22"/>
  <c r="K49" i="22" s="1"/>
  <c r="K53" i="22"/>
  <c r="F61" i="22"/>
  <c r="K61" i="22" s="1"/>
  <c r="F69" i="22"/>
  <c r="F73" i="22"/>
  <c r="K73" i="22" s="1"/>
  <c r="F81" i="22"/>
  <c r="K81" i="22" s="1"/>
  <c r="F89" i="22"/>
  <c r="K89" i="22" s="1"/>
  <c r="K93" i="22"/>
  <c r="K36" i="20"/>
  <c r="F48" i="20"/>
  <c r="K77" i="20"/>
  <c r="K80" i="20"/>
  <c r="F96" i="20"/>
  <c r="F28" i="18"/>
  <c r="K28" i="18" s="1"/>
  <c r="F34" i="18"/>
  <c r="K34" i="18" s="1"/>
  <c r="F44" i="18"/>
  <c r="K44" i="18" s="1"/>
  <c r="K54" i="18"/>
  <c r="K64" i="18"/>
  <c r="K102" i="18"/>
  <c r="K17" i="16"/>
  <c r="K49" i="16"/>
  <c r="F70" i="24"/>
  <c r="F106" i="24"/>
  <c r="F21" i="22"/>
  <c r="K21" i="22" s="1"/>
  <c r="F45" i="22"/>
  <c r="K45" i="22" s="1"/>
  <c r="F57" i="22"/>
  <c r="K57" i="22" s="1"/>
  <c r="F70" i="22"/>
  <c r="K20" i="20"/>
  <c r="K56" i="20"/>
  <c r="K64" i="20"/>
  <c r="K76" i="20"/>
  <c r="F36" i="18"/>
  <c r="K36" i="18" s="1"/>
  <c r="K48" i="18"/>
  <c r="I94" i="18"/>
  <c r="K13" i="16"/>
  <c r="K89" i="16"/>
  <c r="K17" i="14"/>
  <c r="K25" i="14"/>
  <c r="F41" i="24"/>
  <c r="F77" i="24"/>
  <c r="F41" i="22"/>
  <c r="F77" i="22"/>
  <c r="F105" i="22"/>
  <c r="F15" i="20"/>
  <c r="F92" i="20"/>
  <c r="F103" i="20"/>
  <c r="K103" i="20" s="1"/>
  <c r="F14" i="18"/>
  <c r="K14" i="18" s="1"/>
  <c r="F18" i="18"/>
  <c r="K18" i="18" s="1"/>
  <c r="K52" i="18"/>
  <c r="F56" i="18"/>
  <c r="K56" i="18" s="1"/>
  <c r="I57" i="18"/>
  <c r="K57" i="18" s="1"/>
  <c r="F66" i="18"/>
  <c r="K66" i="18" s="1"/>
  <c r="K70" i="18"/>
  <c r="F70" i="18"/>
  <c r="I71" i="18"/>
  <c r="K71" i="18" s="1"/>
  <c r="K72" i="18"/>
  <c r="K80" i="18"/>
  <c r="K94" i="18"/>
  <c r="F37" i="14"/>
  <c r="K37" i="14" s="1"/>
  <c r="F34" i="14"/>
  <c r="K85" i="14"/>
  <c r="K37" i="12"/>
  <c r="K61" i="12"/>
  <c r="K81" i="12"/>
  <c r="K33" i="10"/>
  <c r="F98" i="18"/>
  <c r="K98" i="18" s="1"/>
  <c r="F107" i="18"/>
  <c r="F21" i="16"/>
  <c r="K21" i="16" s="1"/>
  <c r="F33" i="16"/>
  <c r="K33" i="16" s="1"/>
  <c r="F41" i="16"/>
  <c r="K41" i="16" s="1"/>
  <c r="F65" i="16"/>
  <c r="K65" i="16" s="1"/>
  <c r="F77" i="16"/>
  <c r="F85" i="16"/>
  <c r="K85" i="16" s="1"/>
  <c r="F97" i="16"/>
  <c r="K97" i="16" s="1"/>
  <c r="F101" i="16"/>
  <c r="K101" i="16" s="1"/>
  <c r="F105" i="16"/>
  <c r="F13" i="14"/>
  <c r="K13" i="14" s="1"/>
  <c r="I32" i="14"/>
  <c r="K32" i="14" s="1"/>
  <c r="F33" i="14"/>
  <c r="K33" i="14" s="1"/>
  <c r="K43" i="14"/>
  <c r="K69" i="14"/>
  <c r="F69" i="14"/>
  <c r="K25" i="12"/>
  <c r="K49" i="12"/>
  <c r="F98" i="16"/>
  <c r="K98" i="16" s="1"/>
  <c r="F106" i="16"/>
  <c r="K30" i="14"/>
  <c r="I34" i="14"/>
  <c r="F49" i="14"/>
  <c r="K49" i="14" s="1"/>
  <c r="F61" i="14"/>
  <c r="K61" i="14" s="1"/>
  <c r="I65" i="14"/>
  <c r="K65" i="14" s="1"/>
  <c r="F53" i="14"/>
  <c r="K53" i="14" s="1"/>
  <c r="F97" i="14"/>
  <c r="K97" i="14" s="1"/>
  <c r="F101" i="14"/>
  <c r="K101" i="14" s="1"/>
  <c r="F13" i="12"/>
  <c r="K13" i="12" s="1"/>
  <c r="F45" i="12"/>
  <c r="K45" i="12" s="1"/>
  <c r="F57" i="12"/>
  <c r="K57" i="12" s="1"/>
  <c r="F70" i="12"/>
  <c r="F17" i="10"/>
  <c r="K17" i="10" s="1"/>
  <c r="K48" i="10"/>
  <c r="I61" i="10"/>
  <c r="I72" i="10"/>
  <c r="K72" i="10" s="1"/>
  <c r="K73" i="10"/>
  <c r="K56" i="8"/>
  <c r="F73" i="14"/>
  <c r="K73" i="14" s="1"/>
  <c r="F81" i="14"/>
  <c r="K81" i="14" s="1"/>
  <c r="F93" i="14"/>
  <c r="K93" i="14" s="1"/>
  <c r="F98" i="14"/>
  <c r="K98" i="14" s="1"/>
  <c r="F105" i="14"/>
  <c r="F106" i="14"/>
  <c r="F21" i="12"/>
  <c r="K21" i="12" s="1"/>
  <c r="F33" i="12"/>
  <c r="F41" i="12"/>
  <c r="K41" i="12" s="1"/>
  <c r="F65" i="12"/>
  <c r="K65" i="12" s="1"/>
  <c r="F77" i="12"/>
  <c r="F85" i="12"/>
  <c r="K85" i="12" s="1"/>
  <c r="F97" i="12"/>
  <c r="K97" i="12" s="1"/>
  <c r="F101" i="12"/>
  <c r="K101" i="12" s="1"/>
  <c r="F105" i="12"/>
  <c r="F21" i="10"/>
  <c r="K21" i="10" s="1"/>
  <c r="K42" i="10"/>
  <c r="F42" i="10"/>
  <c r="I49" i="10"/>
  <c r="K49" i="10" s="1"/>
  <c r="K50" i="10"/>
  <c r="F50" i="10"/>
  <c r="I52" i="10"/>
  <c r="K52" i="10" s="1"/>
  <c r="F53" i="10"/>
  <c r="K53" i="10" s="1"/>
  <c r="K93" i="10"/>
  <c r="F93" i="10"/>
  <c r="K44" i="8"/>
  <c r="K84" i="8"/>
  <c r="I40" i="10"/>
  <c r="K40" i="10" s="1"/>
  <c r="F41" i="10"/>
  <c r="K41" i="10"/>
  <c r="K89" i="10"/>
  <c r="F89" i="10"/>
  <c r="K92" i="10"/>
  <c r="K12" i="8"/>
  <c r="K64" i="8"/>
  <c r="K20" i="8"/>
  <c r="F98" i="10"/>
  <c r="K98" i="10" s="1"/>
  <c r="F105" i="10"/>
  <c r="K32" i="8"/>
  <c r="K40" i="8"/>
  <c r="F48" i="8"/>
  <c r="K52" i="8"/>
  <c r="K68" i="8"/>
  <c r="K72" i="8"/>
  <c r="F96" i="8"/>
  <c r="F101" i="8"/>
  <c r="K101" i="8" s="1"/>
  <c r="F105" i="8"/>
  <c r="I17" i="6"/>
  <c r="K17" i="6" s="1"/>
  <c r="K27" i="6"/>
  <c r="F32" i="6"/>
  <c r="K32" i="6" s="1"/>
  <c r="F40" i="6"/>
  <c r="K40" i="6" s="1"/>
  <c r="F44" i="6"/>
  <c r="K44" i="6" s="1"/>
  <c r="K15" i="6"/>
  <c r="F15" i="6"/>
  <c r="K32" i="4"/>
  <c r="K26" i="8"/>
  <c r="K30" i="8"/>
  <c r="F92" i="8"/>
  <c r="K84" i="6"/>
  <c r="K20" i="4"/>
  <c r="K28" i="4"/>
  <c r="K64" i="4"/>
  <c r="K76" i="4"/>
  <c r="F97" i="10"/>
  <c r="F102" i="10"/>
  <c r="F60" i="8"/>
  <c r="F104" i="8"/>
  <c r="I13" i="6"/>
  <c r="K13" i="6" s="1"/>
  <c r="K16" i="6"/>
  <c r="F24" i="6"/>
  <c r="K24" i="6" s="1"/>
  <c r="K48" i="6"/>
  <c r="K52" i="4"/>
  <c r="F48" i="6"/>
  <c r="K51" i="6"/>
  <c r="F52" i="6"/>
  <c r="K52" i="6" s="1"/>
  <c r="F68" i="6"/>
  <c r="K68" i="6" s="1"/>
  <c r="F72" i="6"/>
  <c r="K72" i="6" s="1"/>
  <c r="F96" i="6"/>
  <c r="F100" i="6"/>
  <c r="K100" i="6" s="1"/>
  <c r="F107" i="6"/>
  <c r="K16" i="4"/>
  <c r="K24" i="4"/>
  <c r="K36" i="4"/>
  <c r="K56" i="4"/>
  <c r="F57" i="4"/>
  <c r="K57" i="4" s="1"/>
  <c r="K68" i="4"/>
  <c r="K72" i="4"/>
  <c r="K100" i="4"/>
  <c r="K69" i="6"/>
  <c r="F92" i="6"/>
  <c r="F84" i="4"/>
  <c r="K84" i="4" s="1"/>
  <c r="F92" i="4"/>
  <c r="F104" i="4"/>
  <c r="F60" i="6"/>
  <c r="F104" i="6"/>
  <c r="F60" i="4"/>
  <c r="K33" i="12" l="1"/>
  <c r="K21" i="24"/>
  <c r="K61" i="10"/>
  <c r="K42" i="26"/>
  <c r="K74" i="18"/>
  <c r="K58" i="2"/>
  <c r="K10" i="6"/>
  <c r="K38" i="18"/>
  <c r="K34" i="14"/>
</calcChain>
</file>

<file path=xl/sharedStrings.xml><?xml version="1.0" encoding="utf-8"?>
<sst xmlns="http://schemas.openxmlformats.org/spreadsheetml/2006/main" count="477" uniqueCount="183">
  <si>
    <t>BK2.026</t>
  </si>
  <si>
    <t>ACUTE CARE (ACCOUNT 6070)</t>
  </si>
  <si>
    <t>TOTAL REVENUE/PATIENT DAY</t>
  </si>
  <si>
    <t>GROSS</t>
  </si>
  <si>
    <t>PER</t>
  </si>
  <si>
    <t>REVENUE</t>
  </si>
  <si>
    <t>U O M</t>
  </si>
  <si>
    <t>BK2.028</t>
  </si>
  <si>
    <t>OPERATING</t>
  </si>
  <si>
    <t>EXPENSE</t>
  </si>
  <si>
    <t>BK2.030</t>
  </si>
  <si>
    <t>SALARIES</t>
  </si>
  <si>
    <t>BK2.032</t>
  </si>
  <si>
    <t>EMPLOYEE</t>
  </si>
  <si>
    <t>BENEFITS</t>
  </si>
  <si>
    <t>BK2.034</t>
  </si>
  <si>
    <t>PRO</t>
  </si>
  <si>
    <t>FEES</t>
  </si>
  <si>
    <t>BK2.036</t>
  </si>
  <si>
    <t>SUPPLIES</t>
  </si>
  <si>
    <t>BK2.038</t>
  </si>
  <si>
    <t>PURCHASED</t>
  </si>
  <si>
    <t>SERVICES</t>
  </si>
  <si>
    <t>BK2.040</t>
  </si>
  <si>
    <t>DEPRE/RENT</t>
  </si>
  <si>
    <t>LEASE</t>
  </si>
  <si>
    <t>BK2.042</t>
  </si>
  <si>
    <t>OTHER DIR.</t>
  </si>
  <si>
    <t>BK2.044</t>
  </si>
  <si>
    <t>F T E's</t>
  </si>
  <si>
    <t>F T E</t>
  </si>
  <si>
    <t>BK2.046</t>
  </si>
  <si>
    <t>BK2.048</t>
  </si>
  <si>
    <t>PAID</t>
  </si>
  <si>
    <t>HOURS</t>
  </si>
  <si>
    <t>BK2.050</t>
  </si>
  <si>
    <t>PATIENT</t>
  </si>
  <si>
    <t>AVAIL PAT</t>
  </si>
  <si>
    <t>DAY</t>
  </si>
  <si>
    <t>% OCC.</t>
  </si>
  <si>
    <t>TOTAL OPERATING EXP/PATIENT DAY</t>
  </si>
  <si>
    <t>SALARIES &amp; WAGES/PATIENT DAY</t>
  </si>
  <si>
    <t>EMPLOYEE BENEFITS/PATIENT DAY</t>
  </si>
  <si>
    <t>PROFESSIONAL FEES/PATIENT DAY</t>
  </si>
  <si>
    <t>SUPPLIES EXPENSE/PATIENT DAY</t>
  </si>
  <si>
    <t>PURCHASED SERVICES/PATIENT DAY</t>
  </si>
  <si>
    <t>DEPRECIATION/RENTAL/LEASE / PATIENT DAY</t>
  </si>
  <si>
    <t>OTHER DIRECT EXPENSE/PATIENT DAY</t>
  </si>
  <si>
    <t>SALARIES &amp; WAGES/FTE</t>
  </si>
  <si>
    <t>EMPLOYEE BENEFITS/FTE</t>
  </si>
  <si>
    <t xml:space="preserve">PAID HOURS/PATIENT DAY      </t>
  </si>
  <si>
    <t>PERCENT OCCUPANCY IN ACUTE CARE</t>
  </si>
  <si>
    <t>LICNO</t>
  </si>
  <si>
    <t>HOSPITAL</t>
  </si>
  <si>
    <t>PAGE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</si>
  <si>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</si>
  <si>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</si>
  <si>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</si>
  <si>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</si>
  <si>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</si>
  <si>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</si>
  <si>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</si>
  <si>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</si>
  <si>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</si>
  <si>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</si>
  <si>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</si>
  <si>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</si>
  <si>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</si>
  <si>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</si>
  <si>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</si>
  <si>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</si>
  <si>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</si>
  <si>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</si>
  <si>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</si>
  <si>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Acute</t>
  </si>
  <si>
    <t>Beds</t>
  </si>
  <si>
    <t>YACMS</t>
  </si>
  <si>
    <t>YACPED</t>
  </si>
  <si>
    <t>YACOB</t>
  </si>
  <si>
    <t>Total</t>
  </si>
  <si>
    <t>%</t>
  </si>
  <si>
    <t>CHANGE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</si>
  <si>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</si>
  <si>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</si>
  <si>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</si>
  <si>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</si>
  <si>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</si>
  <si>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</si>
  <si>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</si>
  <si>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</si>
  <si>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</si>
  <si>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</si>
  <si>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</si>
  <si>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</si>
  <si>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</si>
  <si>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</si>
  <si>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</si>
  <si>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</si>
  <si>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</si>
  <si>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</si>
  <si>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</si>
  <si>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</si>
  <si>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</si>
  <si>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</si>
  <si>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</si>
  <si>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</si>
  <si>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</si>
  <si>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</si>
  <si>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</si>
  <si>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</si>
  <si>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</si>
  <si>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</si>
  <si>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</si>
  <si>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</si>
  <si>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TOPPENISH COMMUNITY HOSPITAL</t>
  </si>
  <si>
    <t>SNOQUALMIE VALLEY HOSPITAL</t>
  </si>
  <si>
    <t>SKAGIT VALLEY HOSPITAL</t>
  </si>
  <si>
    <t>HARRISON MEDICAL CENTER</t>
  </si>
  <si>
    <t>HIGHLINE MEDICAL CENTER</t>
  </si>
  <si>
    <t>MID VALLEY HOSPITAL</t>
  </si>
  <si>
    <t>OLYMPIC MEDICAL CENTER</t>
  </si>
  <si>
    <t>PULLMAN REGIONAL HOSPITAL</t>
  </si>
  <si>
    <t>UNIVERSITY OF WASHINGTON MEDICAL CENTER</t>
  </si>
  <si>
    <t>LEGACY SALMON CREEK HOSPITAL</t>
  </si>
  <si>
    <t>BHC FAIRFAX HOSPITAL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</si>
  <si>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</si>
  <si>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</si>
  <si>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</si>
  <si>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</si>
  <si>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</si>
  <si>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</si>
  <si>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</si>
  <si>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</si>
  <si>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</si>
  <si>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</si>
  <si>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</si>
  <si>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</si>
  <si>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</si>
  <si>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DPLLICNO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</si>
  <si>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</si>
  <si>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</si>
  <si>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</si>
  <si>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</si>
  <si>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</si>
  <si>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</si>
  <si>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</si>
  <si>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</si>
  <si>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</si>
  <si>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</si>
  <si>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</si>
  <si>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</si>
  <si>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</si>
  <si>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</si>
  <si>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</si>
  <si>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</si>
  <si>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</si>
  <si>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</si>
  <si>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</si>
  <si>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</si>
  <si>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</si>
  <si>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</si>
  <si>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</si>
  <si>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</si>
  <si>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</si>
  <si>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</si>
  <si>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</si>
  <si>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</si>
  <si>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</si>
  <si>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</si>
  <si>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</si>
  <si>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</si>
  <si>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</si>
  <si>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</si>
  <si>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</si>
  <si>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</si>
  <si>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</si>
  <si>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</si>
  <si>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</si>
  <si>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</si>
  <si>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</si>
  <si>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</si>
  <si>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</si>
  <si>
    <t>CASCADE BEHAVIORAL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</si>
</sst>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0_)"/>
    <numFmt numFmtId="166" formatCode="General_)"/>
  </numFmts>
  <fonts count="6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Courier"/>
      <family val="3"/>
    </font>
    <font>
      <sz val="10"/>
      <color indexed="12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0" fontId="0" fillId="0" borderId="0" xfId="0" quotePrefix="1" applyAlignment="1">
      <alignment horizontal="fill"/>
    </xf>
    <xf numFmtId="0" fontId="0" fillId="0" borderId="0" xfId="0" applyAlignment="1">
      <alignment horizontal="center"/>
    </xf>
    <xf numFmtId="3" fontId="0" fillId="0" borderId="0" xfId="0" applyNumberFormat="1" applyAlignment="1" applyProtection="1">
      <alignment horizontal="centerContinuous"/>
    </xf>
    <xf numFmtId="3" fontId="0" fillId="0" borderId="0" xfId="0" applyNumberFormat="1" applyAlignment="1">
      <alignment horizontal="centerContinuous"/>
    </xf>
    <xf numFmtId="3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 applyAlignment="1" applyProtection="1">
      <alignment horizontal="center"/>
    </xf>
    <xf numFmtId="4" fontId="0" fillId="0" borderId="0" xfId="0" applyNumberFormat="1" applyAlignment="1">
      <alignment horizontal="centerContinuous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Alignment="1">
      <alignment horizontal="justify"/>
    </xf>
    <xf numFmtId="4" fontId="0" fillId="0" borderId="0" xfId="0" applyNumberFormat="1" applyAlignment="1" applyProtection="1">
      <alignment horizontal="justify"/>
    </xf>
    <xf numFmtId="4" fontId="0" fillId="0" borderId="0" xfId="0" applyNumberFormat="1" applyAlignment="1" applyProtection="1">
      <alignment horizontal="centerContinuous"/>
    </xf>
    <xf numFmtId="1" fontId="0" fillId="0" borderId="0" xfId="0" applyNumberFormat="1"/>
    <xf numFmtId="0" fontId="0" fillId="0" borderId="0" xfId="0" quotePrefix="1" applyAlignment="1">
      <alignment horizontal="centerContinuous"/>
    </xf>
    <xf numFmtId="10" fontId="0" fillId="0" borderId="0" xfId="0" applyNumberFormat="1"/>
    <xf numFmtId="164" fontId="0" fillId="0" borderId="0" xfId="0" applyNumberFormat="1" applyAlignment="1" applyProtection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37" fontId="0" fillId="0" borderId="0" xfId="0" applyNumberFormat="1"/>
    <xf numFmtId="37" fontId="2" fillId="0" borderId="0" xfId="0" applyNumberFormat="1" applyFont="1"/>
    <xf numFmtId="165" fontId="4" fillId="0" borderId="0" xfId="0" applyNumberFormat="1" applyFont="1" applyProtection="1">
      <protection locked="0"/>
    </xf>
    <xf numFmtId="37" fontId="0" fillId="0" borderId="0" xfId="0" applyNumberFormat="1" applyProtection="1"/>
    <xf numFmtId="166" fontId="4" fillId="0" borderId="0" xfId="0" applyNumberFormat="1" applyFont="1" applyProtection="1">
      <protection locked="0"/>
    </xf>
    <xf numFmtId="166" fontId="0" fillId="0" borderId="0" xfId="0" applyNumberFormat="1" applyProtection="1"/>
    <xf numFmtId="37" fontId="4" fillId="0" borderId="0" xfId="0" applyNumberFormat="1" applyFont="1" applyProtection="1">
      <protection locked="0"/>
    </xf>
    <xf numFmtId="1" fontId="0" fillId="0" borderId="0" xfId="0" applyNumberFormat="1" applyAlignment="1">
      <alignment horizontal="center"/>
    </xf>
    <xf numFmtId="37" fontId="1" fillId="0" borderId="0" xfId="1" applyNumberFormat="1"/>
    <xf numFmtId="165" fontId="3" fillId="0" borderId="0" xfId="0" applyNumberFormat="1" applyFont="1" applyProtection="1">
      <protection locked="0"/>
    </xf>
    <xf numFmtId="166" fontId="2" fillId="0" borderId="0" xfId="0" applyNumberFormat="1" applyFont="1" applyAlignment="1" applyProtection="1">
      <alignment horizontal="left"/>
    </xf>
    <xf numFmtId="37" fontId="1" fillId="0" borderId="0" xfId="2" applyNumberFormat="1"/>
    <xf numFmtId="37" fontId="2" fillId="0" borderId="0" xfId="0" applyNumberFormat="1" applyFont="1" applyProtection="1"/>
    <xf numFmtId="166" fontId="3" fillId="0" borderId="0" xfId="0" applyNumberFormat="1" applyFont="1" applyProtection="1">
      <protection locked="0"/>
    </xf>
    <xf numFmtId="166" fontId="2" fillId="0" borderId="0" xfId="0" quotePrefix="1" applyNumberFormat="1" applyFont="1" applyAlignment="1" applyProtection="1">
      <alignment horizontal="left"/>
    </xf>
    <xf numFmtId="166" fontId="2" fillId="0" borderId="0" xfId="0" applyNumberFormat="1" applyFont="1" applyProtection="1"/>
    <xf numFmtId="37" fontId="3" fillId="0" borderId="0" xfId="0" applyNumberFormat="1" applyFont="1" applyProtection="1">
      <protection locked="0"/>
    </xf>
    <xf numFmtId="39" fontId="2" fillId="0" borderId="0" xfId="0" applyNumberFormat="1" applyFont="1"/>
    <xf numFmtId="3" fontId="2" fillId="0" borderId="0" xfId="0" applyNumberFormat="1" applyFont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/>
    <xf numFmtId="0" fontId="1" fillId="0" borderId="0" xfId="0" applyFont="1"/>
  </cellXfs>
  <cellStyles count="3">
    <cellStyle name="Normal" xfId="0" builtinId="0"/>
    <cellStyle name="Normal_DEP" xfId="1"/>
    <cellStyle name="Normal_HO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108"/>
  <sheetViews>
    <sheetView tabSelected="1" zoomScale="75" workbookViewId="0">
      <selection activeCell="A10" sqref="A10"/>
    </sheetView>
  </sheetViews>
  <sheetFormatPr defaultColWidth="9" defaultRowHeight="12" x14ac:dyDescent="0.2"/>
  <cols>
    <col min="1" max="1" width="7.21875" style="9" bestFit="1" customWidth="1"/>
    <col min="2" max="2" width="6.109375" style="9" bestFit="1" customWidth="1"/>
    <col min="3" max="3" width="41.88671875" style="9" bestFit="1" customWidth="1"/>
    <col min="4" max="4" width="10.88671875" style="9" bestFit="1" customWidth="1"/>
    <col min="5" max="5" width="6.88671875" style="9" bestFit="1" customWidth="1"/>
    <col min="6" max="6" width="8.88671875" style="13" bestFit="1" customWidth="1"/>
    <col min="7" max="7" width="10.88671875" style="9" bestFit="1" customWidth="1"/>
    <col min="8" max="8" width="9.88671875" style="9" bestFit="1" customWidth="1"/>
    <col min="9" max="9" width="8.88671875" style="13" bestFit="1" customWidth="1"/>
    <col min="10" max="10" width="2.6640625" style="13" customWidth="1"/>
    <col min="11" max="11" width="8.109375" style="9" bestFit="1" customWidth="1"/>
    <col min="12" max="16384" width="9" style="9"/>
  </cols>
  <sheetData>
    <row r="1" spans="1:11" x14ac:dyDescent="0.2">
      <c r="A1" s="8" t="s">
        <v>0</v>
      </c>
      <c r="B1" s="8"/>
      <c r="C1" s="8"/>
      <c r="D1" s="8"/>
      <c r="E1" s="8"/>
      <c r="F1" s="12"/>
      <c r="G1" s="8"/>
      <c r="H1" s="8"/>
      <c r="I1" s="12"/>
      <c r="J1" s="12"/>
    </row>
    <row r="2" spans="1:11" x14ac:dyDescent="0.2">
      <c r="A2" s="8"/>
      <c r="B2" s="7"/>
      <c r="C2" s="7"/>
      <c r="D2" s="8"/>
      <c r="E2" s="8"/>
      <c r="F2" s="12"/>
      <c r="G2" s="8"/>
      <c r="H2" s="8"/>
      <c r="I2" s="12"/>
      <c r="J2" s="12"/>
      <c r="K2" s="12" t="s">
        <v>54</v>
      </c>
    </row>
    <row r="3" spans="1:11" x14ac:dyDescent="0.2">
      <c r="A3" s="8"/>
      <c r="B3" s="8"/>
      <c r="C3" s="8"/>
      <c r="D3" s="22">
        <v>61</v>
      </c>
      <c r="E3" s="8"/>
      <c r="F3" s="12"/>
      <c r="G3" s="8"/>
      <c r="H3" s="8"/>
      <c r="I3" s="12"/>
      <c r="J3" s="12"/>
      <c r="K3" s="9">
        <v>61</v>
      </c>
    </row>
    <row r="4" spans="1:11" x14ac:dyDescent="0.2">
      <c r="A4" s="8" t="s">
        <v>1</v>
      </c>
      <c r="B4" s="8"/>
      <c r="C4" s="8"/>
      <c r="D4" s="8"/>
      <c r="E4" s="8"/>
      <c r="F4" s="12"/>
      <c r="G4" s="8"/>
      <c r="H4" s="8"/>
      <c r="I4" s="12"/>
      <c r="J4" s="12"/>
    </row>
    <row r="5" spans="1:11" x14ac:dyDescent="0.2">
      <c r="A5" s="8" t="s">
        <v>2</v>
      </c>
      <c r="B5" s="8"/>
      <c r="C5" s="8"/>
      <c r="D5" s="8"/>
      <c r="E5" s="8"/>
      <c r="F5" s="12"/>
      <c r="G5" s="8"/>
      <c r="H5" s="8"/>
      <c r="I5" s="12"/>
      <c r="J5" s="12"/>
    </row>
    <row r="6" spans="1:11" x14ac:dyDescent="0.2">
      <c r="A6" s="8"/>
      <c r="B6" s="8"/>
      <c r="C6" s="8"/>
      <c r="D6" s="8"/>
      <c r="E6" s="8"/>
      <c r="F6" s="12"/>
      <c r="G6" s="8"/>
      <c r="H6" s="8"/>
      <c r="I6" s="12"/>
      <c r="J6" s="12"/>
    </row>
    <row r="7" spans="1:11" x14ac:dyDescent="0.2">
      <c r="D7" s="10"/>
      <c r="E7" s="35">
        <f>ROUND(+'Acute Care'!D5,0)</f>
        <v>2013</v>
      </c>
      <c r="F7" s="6">
        <f>+E7</f>
        <v>2013</v>
      </c>
      <c r="G7" s="6"/>
      <c r="H7" s="1">
        <f>+F7+1</f>
        <v>2014</v>
      </c>
      <c r="I7" s="6">
        <f>+H7</f>
        <v>2014</v>
      </c>
      <c r="J7" s="14"/>
    </row>
    <row r="8" spans="1:11" x14ac:dyDescent="0.2">
      <c r="A8" s="10"/>
      <c r="D8" s="11" t="s">
        <v>3</v>
      </c>
      <c r="E8" s="10"/>
      <c r="F8" s="15" t="s">
        <v>4</v>
      </c>
      <c r="G8" s="11" t="s">
        <v>3</v>
      </c>
      <c r="H8" s="10"/>
      <c r="I8" s="15" t="s">
        <v>4</v>
      </c>
      <c r="J8" s="15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1" t="s">
        <v>5</v>
      </c>
      <c r="E9" s="11" t="s">
        <v>6</v>
      </c>
      <c r="F9" s="15" t="s">
        <v>6</v>
      </c>
      <c r="G9" s="11" t="s">
        <v>5</v>
      </c>
      <c r="H9" s="11" t="s">
        <v>6</v>
      </c>
      <c r="I9" s="15" t="s">
        <v>6</v>
      </c>
      <c r="J9" s="15"/>
      <c r="K9" s="6" t="s">
        <v>81</v>
      </c>
    </row>
    <row r="10" spans="1:11" x14ac:dyDescent="0.2">
      <c r="B10" s="9">
        <f>+'Acute Care'!A5</f>
        <v>1</v>
      </c>
      <c r="C10" s="9" t="str">
        <f>+'Acute Care'!B5</f>
        <v>SWEDISH MEDICAL CENTER - FIRST HILL</v>
      </c>
      <c r="D10" s="9">
        <f>ROUND(+'Acute Care'!S5,0)</f>
        <v>222328550</v>
      </c>
      <c r="E10" s="9">
        <f>ROUND(+'Acute Care'!F5,0)</f>
        <v>73846</v>
      </c>
      <c r="F10" s="13">
        <f>IF(D10=0,"",IF(E10=0,"",ROUND(D10/E10,2)))</f>
        <v>3010.71</v>
      </c>
      <c r="G10" s="9">
        <f>ROUND(+'Acute Care'!S106,0)</f>
        <v>236558395</v>
      </c>
      <c r="H10" s="9">
        <f>ROUND(+'Acute Care'!F106,0)</f>
        <v>71212</v>
      </c>
      <c r="I10" s="13">
        <f>IF(G10=0,"",IF(H10=0,"",ROUND(G10/H10,2)))</f>
        <v>3321.89</v>
      </c>
      <c r="K10" s="21">
        <f>IF(D10=0,"",IF(E10=0,"",IF(G10=0,"",IF(H10=0,"",ROUND(I10/F10-1,4)))))</f>
        <v>0.10340000000000001</v>
      </c>
    </row>
    <row r="11" spans="1:11" x14ac:dyDescent="0.2">
      <c r="B11" s="9">
        <f>+'Acute Care'!A6</f>
        <v>3</v>
      </c>
      <c r="C11" s="9" t="str">
        <f>+'Acute Care'!B6</f>
        <v>SWEDISH MEDICAL CENTER - CHERRY HILL</v>
      </c>
      <c r="D11" s="9">
        <f>ROUND(+'Acute Care'!S6,0)</f>
        <v>80144199</v>
      </c>
      <c r="E11" s="9">
        <f>ROUND(+'Acute Care'!F6,0)</f>
        <v>19317</v>
      </c>
      <c r="F11" s="13">
        <f t="shared" ref="F11:F74" si="0">IF(D11=0,"",IF(E11=0,"",ROUND(D11/E11,2)))</f>
        <v>4148.8900000000003</v>
      </c>
      <c r="G11" s="9">
        <f>ROUND(+'Acute Care'!S107,0)</f>
        <v>81452454</v>
      </c>
      <c r="H11" s="9">
        <f>ROUND(+'Acute Care'!F107,0)</f>
        <v>19539</v>
      </c>
      <c r="I11" s="13">
        <f t="shared" ref="I11:I74" si="1">IF(G11=0,"",IF(H11=0,"",ROUND(G11/H11,2)))</f>
        <v>4168.71</v>
      </c>
      <c r="K11" s="21">
        <f t="shared" ref="K11:K74" si="2">IF(D11=0,"",IF(E11=0,"",IF(G11=0,"",IF(H11=0,"",ROUND(I11/F11-1,4)))))</f>
        <v>4.7999999999999996E-3</v>
      </c>
    </row>
    <row r="12" spans="1:11" x14ac:dyDescent="0.2">
      <c r="B12" s="9">
        <f>+'Acute Care'!A7</f>
        <v>8</v>
      </c>
      <c r="C12" s="9" t="str">
        <f>+'Acute Care'!B7</f>
        <v>KLICKITAT VALLEY HEALTH</v>
      </c>
      <c r="D12" s="9">
        <f>ROUND(+'Acute Care'!S7,0)</f>
        <v>2477972</v>
      </c>
      <c r="E12" s="9">
        <f>ROUND(+'Acute Care'!F7,0)</f>
        <v>521</v>
      </c>
      <c r="F12" s="13">
        <f t="shared" si="0"/>
        <v>4756.18</v>
      </c>
      <c r="G12" s="9">
        <f>ROUND(+'Acute Care'!S108,0)</f>
        <v>3573300</v>
      </c>
      <c r="H12" s="9">
        <f>ROUND(+'Acute Care'!F108,0)</f>
        <v>616</v>
      </c>
      <c r="I12" s="13">
        <f t="shared" si="1"/>
        <v>5800.81</v>
      </c>
      <c r="K12" s="21">
        <f t="shared" si="2"/>
        <v>0.21959999999999999</v>
      </c>
    </row>
    <row r="13" spans="1:11" x14ac:dyDescent="0.2">
      <c r="B13" s="9">
        <f>+'Acute Care'!A8</f>
        <v>10</v>
      </c>
      <c r="C13" s="9" t="str">
        <f>+'Acute Care'!B8</f>
        <v>VIRGINIA MASON MEDICAL CENTER</v>
      </c>
      <c r="D13" s="9">
        <f>ROUND(+'Acute Care'!S8,0)</f>
        <v>170777083</v>
      </c>
      <c r="E13" s="9">
        <f>ROUND(+'Acute Care'!F8,0)</f>
        <v>62010</v>
      </c>
      <c r="F13" s="13">
        <f t="shared" si="0"/>
        <v>2754.02</v>
      </c>
      <c r="G13" s="9">
        <f>ROUND(+'Acute Care'!S109,0)</f>
        <v>202553217</v>
      </c>
      <c r="H13" s="9">
        <f>ROUND(+'Acute Care'!F109,0)</f>
        <v>67729</v>
      </c>
      <c r="I13" s="13">
        <f t="shared" si="1"/>
        <v>2990.64</v>
      </c>
      <c r="K13" s="21">
        <f t="shared" si="2"/>
        <v>8.5900000000000004E-2</v>
      </c>
    </row>
    <row r="14" spans="1:11" x14ac:dyDescent="0.2">
      <c r="B14" s="9">
        <f>+'Acute Care'!A9</f>
        <v>14</v>
      </c>
      <c r="C14" s="9" t="str">
        <f>+'Acute Care'!B9</f>
        <v>SEATTLE CHILDRENS HOSPITAL</v>
      </c>
      <c r="D14" s="9">
        <f>ROUND(+'Acute Care'!S9,0)</f>
        <v>257395353</v>
      </c>
      <c r="E14" s="9">
        <f>ROUND(+'Acute Care'!F9,0)</f>
        <v>51957</v>
      </c>
      <c r="F14" s="13">
        <f t="shared" si="0"/>
        <v>4954.01</v>
      </c>
      <c r="G14" s="9">
        <f>ROUND(+'Acute Care'!S110,0)</f>
        <v>297496936</v>
      </c>
      <c r="H14" s="9">
        <f>ROUND(+'Acute Care'!F110,0)</f>
        <v>56682</v>
      </c>
      <c r="I14" s="13">
        <f t="shared" si="1"/>
        <v>5248.53</v>
      </c>
      <c r="K14" s="21">
        <f t="shared" si="2"/>
        <v>5.9499999999999997E-2</v>
      </c>
    </row>
    <row r="15" spans="1:11" x14ac:dyDescent="0.2">
      <c r="B15" s="9">
        <f>+'Acute Care'!A10</f>
        <v>20</v>
      </c>
      <c r="C15" s="9" t="str">
        <f>+'Acute Care'!B10</f>
        <v>GROUP HEALTH CENTRAL HOSPITAL</v>
      </c>
      <c r="D15" s="9">
        <f>ROUND(+'Acute Care'!S10,0)</f>
        <v>0</v>
      </c>
      <c r="E15" s="9">
        <f>ROUND(+'Acute Care'!F10,0)</f>
        <v>0</v>
      </c>
      <c r="F15" s="13" t="str">
        <f t="shared" si="0"/>
        <v/>
      </c>
      <c r="G15" s="9">
        <f>ROUND(+'Acute Care'!S111,0)</f>
        <v>0</v>
      </c>
      <c r="H15" s="9">
        <f>ROUND(+'Acute Care'!F111,0)</f>
        <v>0</v>
      </c>
      <c r="I15" s="13" t="str">
        <f t="shared" si="1"/>
        <v/>
      </c>
      <c r="K15" s="21" t="str">
        <f t="shared" si="2"/>
        <v/>
      </c>
    </row>
    <row r="16" spans="1:11" x14ac:dyDescent="0.2">
      <c r="B16" s="9">
        <f>+'Acute Care'!A11</f>
        <v>21</v>
      </c>
      <c r="C16" s="9" t="str">
        <f>+'Acute Care'!B11</f>
        <v>NEWPORT HOSPITAL AND HEALTH SERVICES</v>
      </c>
      <c r="D16" s="9">
        <f>ROUND(+'Acute Care'!S11,0)</f>
        <v>1853196</v>
      </c>
      <c r="E16" s="9">
        <f>ROUND(+'Acute Care'!F11,0)</f>
        <v>1323</v>
      </c>
      <c r="F16" s="13">
        <f t="shared" si="0"/>
        <v>1400.75</v>
      </c>
      <c r="G16" s="9">
        <f>ROUND(+'Acute Care'!S112,0)</f>
        <v>1617360</v>
      </c>
      <c r="H16" s="9">
        <f>ROUND(+'Acute Care'!F112,0)</f>
        <v>1151</v>
      </c>
      <c r="I16" s="13">
        <f t="shared" si="1"/>
        <v>1405.18</v>
      </c>
      <c r="K16" s="21">
        <f t="shared" si="2"/>
        <v>3.2000000000000002E-3</v>
      </c>
    </row>
    <row r="17" spans="2:11" x14ac:dyDescent="0.2">
      <c r="B17" s="9">
        <f>+'Acute Care'!A12</f>
        <v>22</v>
      </c>
      <c r="C17" s="9" t="str">
        <f>+'Acute Care'!B12</f>
        <v>LOURDES MEDICAL CENTER</v>
      </c>
      <c r="D17" s="9">
        <f>ROUND(+'Acute Care'!S12,0)</f>
        <v>12882497</v>
      </c>
      <c r="E17" s="9">
        <f>ROUND(+'Acute Care'!F12,0)</f>
        <v>5041</v>
      </c>
      <c r="F17" s="13">
        <f t="shared" si="0"/>
        <v>2555.54</v>
      </c>
      <c r="G17" s="9">
        <f>ROUND(+'Acute Care'!S113,0)</f>
        <v>13341654</v>
      </c>
      <c r="H17" s="9">
        <f>ROUND(+'Acute Care'!F113,0)</f>
        <v>4809</v>
      </c>
      <c r="I17" s="13">
        <f t="shared" si="1"/>
        <v>2774.31</v>
      </c>
      <c r="K17" s="21">
        <f t="shared" si="2"/>
        <v>8.5599999999999996E-2</v>
      </c>
    </row>
    <row r="18" spans="2:11" x14ac:dyDescent="0.2">
      <c r="B18" s="9">
        <f>+'Acute Care'!A13</f>
        <v>23</v>
      </c>
      <c r="C18" s="9" t="str">
        <f>+'Acute Care'!B13</f>
        <v>THREE RIVERS HOSPITAL</v>
      </c>
      <c r="D18" s="9">
        <f>ROUND(+'Acute Care'!S13,0)</f>
        <v>965402</v>
      </c>
      <c r="E18" s="9">
        <f>ROUND(+'Acute Care'!F13,0)</f>
        <v>604</v>
      </c>
      <c r="F18" s="13">
        <f t="shared" si="0"/>
        <v>1598.35</v>
      </c>
      <c r="G18" s="9">
        <f>ROUND(+'Acute Care'!S114,0)</f>
        <v>966954</v>
      </c>
      <c r="H18" s="9">
        <f>ROUND(+'Acute Care'!F114,0)</f>
        <v>586</v>
      </c>
      <c r="I18" s="13">
        <f t="shared" si="1"/>
        <v>1650.09</v>
      </c>
      <c r="K18" s="21">
        <f t="shared" si="2"/>
        <v>3.2399999999999998E-2</v>
      </c>
    </row>
    <row r="19" spans="2:11" x14ac:dyDescent="0.2">
      <c r="B19" s="9">
        <f>+'Acute Care'!A14</f>
        <v>26</v>
      </c>
      <c r="C19" s="9" t="str">
        <f>+'Acute Care'!B14</f>
        <v>PEACEHEALTH ST JOHN MEDICAL CENTER</v>
      </c>
      <c r="D19" s="9">
        <f>ROUND(+'Acute Care'!S14,0)</f>
        <v>65274066</v>
      </c>
      <c r="E19" s="9">
        <f>ROUND(+'Acute Care'!F14,0)</f>
        <v>20048</v>
      </c>
      <c r="F19" s="13">
        <f t="shared" si="0"/>
        <v>3255.89</v>
      </c>
      <c r="G19" s="9">
        <f>ROUND(+'Acute Care'!S115,0)</f>
        <v>64413458</v>
      </c>
      <c r="H19" s="9">
        <f>ROUND(+'Acute Care'!F115,0)</f>
        <v>18000</v>
      </c>
      <c r="I19" s="13">
        <f t="shared" si="1"/>
        <v>3578.53</v>
      </c>
      <c r="K19" s="21">
        <f t="shared" si="2"/>
        <v>9.9099999999999994E-2</v>
      </c>
    </row>
    <row r="20" spans="2:11" x14ac:dyDescent="0.2">
      <c r="B20" s="9">
        <f>+'Acute Care'!A15</f>
        <v>29</v>
      </c>
      <c r="C20" s="9" t="str">
        <f>+'Acute Care'!B15</f>
        <v>HARBORVIEW MEDICAL CENTER</v>
      </c>
      <c r="D20" s="9">
        <f>ROUND(+'Acute Care'!S15,0)</f>
        <v>157442500</v>
      </c>
      <c r="E20" s="9">
        <f>ROUND(+'Acute Care'!F15,0)</f>
        <v>77901</v>
      </c>
      <c r="F20" s="13">
        <f t="shared" si="0"/>
        <v>2021.06</v>
      </c>
      <c r="G20" s="9">
        <f>ROUND(+'Acute Care'!S116,0)</f>
        <v>165504848</v>
      </c>
      <c r="H20" s="9">
        <f>ROUND(+'Acute Care'!F116,0)</f>
        <v>74635</v>
      </c>
      <c r="I20" s="13">
        <f t="shared" si="1"/>
        <v>2217.52</v>
      </c>
      <c r="K20" s="21">
        <f t="shared" si="2"/>
        <v>9.7199999999999995E-2</v>
      </c>
    </row>
    <row r="21" spans="2:11" x14ac:dyDescent="0.2">
      <c r="B21" s="9">
        <f>+'Acute Care'!A16</f>
        <v>32</v>
      </c>
      <c r="C21" s="9" t="str">
        <f>+'Acute Care'!B16</f>
        <v>ST JOSEPH MEDICAL CENTER</v>
      </c>
      <c r="D21" s="9">
        <f>ROUND(+'Acute Care'!S16,0)</f>
        <v>151003963</v>
      </c>
      <c r="E21" s="9">
        <f>ROUND(+'Acute Care'!F16,0)</f>
        <v>73359</v>
      </c>
      <c r="F21" s="13">
        <f t="shared" si="0"/>
        <v>2058.42</v>
      </c>
      <c r="G21" s="9">
        <f>ROUND(+'Acute Care'!S117,0)</f>
        <v>151388116</v>
      </c>
      <c r="H21" s="9">
        <f>ROUND(+'Acute Care'!F117,0)</f>
        <v>69858</v>
      </c>
      <c r="I21" s="13">
        <f t="shared" si="1"/>
        <v>2167.08</v>
      </c>
      <c r="K21" s="21">
        <f t="shared" si="2"/>
        <v>5.28E-2</v>
      </c>
    </row>
    <row r="22" spans="2:11" x14ac:dyDescent="0.2">
      <c r="B22" s="9">
        <f>+'Acute Care'!A17</f>
        <v>35</v>
      </c>
      <c r="C22" s="9" t="str">
        <f>+'Acute Care'!B17</f>
        <v>ST ELIZABETH HOSPITAL</v>
      </c>
      <c r="D22" s="9">
        <f>ROUND(+'Acute Care'!S17,0)</f>
        <v>11778800</v>
      </c>
      <c r="E22" s="9">
        <f>ROUND(+'Acute Care'!F17,0)</f>
        <v>3957</v>
      </c>
      <c r="F22" s="13">
        <f t="shared" si="0"/>
        <v>2976.7</v>
      </c>
      <c r="G22" s="9">
        <f>ROUND(+'Acute Care'!S118,0)</f>
        <v>14698585</v>
      </c>
      <c r="H22" s="9">
        <f>ROUND(+'Acute Care'!F118,0)</f>
        <v>4954</v>
      </c>
      <c r="I22" s="13">
        <f t="shared" si="1"/>
        <v>2967.01</v>
      </c>
      <c r="K22" s="21">
        <f t="shared" si="2"/>
        <v>-3.3E-3</v>
      </c>
    </row>
    <row r="23" spans="2:11" x14ac:dyDescent="0.2">
      <c r="B23" s="9">
        <f>+'Acute Care'!A18</f>
        <v>37</v>
      </c>
      <c r="C23" s="9" t="str">
        <f>+'Acute Care'!B18</f>
        <v>DEACONESS HOSPITAL</v>
      </c>
      <c r="D23" s="9">
        <f>ROUND(+'Acute Care'!S18,0)</f>
        <v>48558720</v>
      </c>
      <c r="E23" s="9">
        <f>ROUND(+'Acute Care'!F18,0)</f>
        <v>29746</v>
      </c>
      <c r="F23" s="13">
        <f t="shared" si="0"/>
        <v>1632.45</v>
      </c>
      <c r="G23" s="9">
        <f>ROUND(+'Acute Care'!S119,0)</f>
        <v>54189457</v>
      </c>
      <c r="H23" s="9">
        <f>ROUND(+'Acute Care'!F119,0)</f>
        <v>31878</v>
      </c>
      <c r="I23" s="13">
        <f t="shared" si="1"/>
        <v>1699.9</v>
      </c>
      <c r="K23" s="21">
        <f t="shared" si="2"/>
        <v>4.1300000000000003E-2</v>
      </c>
    </row>
    <row r="24" spans="2:11" x14ac:dyDescent="0.2">
      <c r="B24" s="9">
        <f>+'Acute Care'!A19</f>
        <v>38</v>
      </c>
      <c r="C24" s="9" t="str">
        <f>+'Acute Care'!B19</f>
        <v>OLYMPIC MEDICAL CENTER</v>
      </c>
      <c r="D24" s="9">
        <f>ROUND(+'Acute Care'!S19,0)</f>
        <v>17647769</v>
      </c>
      <c r="E24" s="9">
        <f>ROUND(+'Acute Care'!F19,0)</f>
        <v>10593</v>
      </c>
      <c r="F24" s="13">
        <f t="shared" si="0"/>
        <v>1665.98</v>
      </c>
      <c r="G24" s="9">
        <f>ROUND(+'Acute Care'!S120,0)</f>
        <v>19335747</v>
      </c>
      <c r="H24" s="9">
        <f>ROUND(+'Acute Care'!F120,0)</f>
        <v>10431</v>
      </c>
      <c r="I24" s="13">
        <f t="shared" si="1"/>
        <v>1853.68</v>
      </c>
      <c r="K24" s="21">
        <f t="shared" si="2"/>
        <v>0.11269999999999999</v>
      </c>
    </row>
    <row r="25" spans="2:11" x14ac:dyDescent="0.2">
      <c r="B25" s="9">
        <f>+'Acute Care'!A20</f>
        <v>39</v>
      </c>
      <c r="C25" s="9" t="str">
        <f>+'Acute Care'!B20</f>
        <v>TRIOS HEALTH</v>
      </c>
      <c r="D25" s="9">
        <f>ROUND(+'Acute Care'!S20,0)</f>
        <v>20642728</v>
      </c>
      <c r="E25" s="9">
        <f>ROUND(+'Acute Care'!F20,0)</f>
        <v>10540</v>
      </c>
      <c r="F25" s="13">
        <f t="shared" si="0"/>
        <v>1958.51</v>
      </c>
      <c r="G25" s="9">
        <f>ROUND(+'Acute Care'!S121,0)</f>
        <v>23026566</v>
      </c>
      <c r="H25" s="9">
        <f>ROUND(+'Acute Care'!F121,0)</f>
        <v>11753</v>
      </c>
      <c r="I25" s="13">
        <f t="shared" si="1"/>
        <v>1959.21</v>
      </c>
      <c r="K25" s="21">
        <f t="shared" si="2"/>
        <v>4.0000000000000002E-4</v>
      </c>
    </row>
    <row r="26" spans="2:11" x14ac:dyDescent="0.2">
      <c r="B26" s="9">
        <f>+'Acute Care'!A21</f>
        <v>43</v>
      </c>
      <c r="C26" s="9" t="str">
        <f>+'Acute Care'!B21</f>
        <v>WALLA WALLA GENERAL HOSPITAL</v>
      </c>
      <c r="D26" s="9">
        <f>ROUND(+'Acute Care'!S21,0)</f>
        <v>0</v>
      </c>
      <c r="E26" s="9">
        <f>ROUND(+'Acute Care'!F21,0)</f>
        <v>0</v>
      </c>
      <c r="F26" s="13" t="str">
        <f t="shared" si="0"/>
        <v/>
      </c>
      <c r="G26" s="9">
        <f>ROUND(+'Acute Care'!S122,0)</f>
        <v>8289552</v>
      </c>
      <c r="H26" s="9">
        <f>ROUND(+'Acute Care'!F122,0)</f>
        <v>2271</v>
      </c>
      <c r="I26" s="13">
        <f t="shared" si="1"/>
        <v>3650.18</v>
      </c>
      <c r="K26" s="21" t="str">
        <f t="shared" si="2"/>
        <v/>
      </c>
    </row>
    <row r="27" spans="2:11" x14ac:dyDescent="0.2">
      <c r="B27" s="9">
        <f>+'Acute Care'!A22</f>
        <v>45</v>
      </c>
      <c r="C27" s="9" t="str">
        <f>+'Acute Care'!B22</f>
        <v>COLUMBIA BASIN HOSPITAL</v>
      </c>
      <c r="D27" s="9">
        <f>ROUND(+'Acute Care'!S22,0)</f>
        <v>401400</v>
      </c>
      <c r="E27" s="9">
        <f>ROUND(+'Acute Care'!F22,0)</f>
        <v>325</v>
      </c>
      <c r="F27" s="13">
        <f t="shared" si="0"/>
        <v>1235.08</v>
      </c>
      <c r="G27" s="9">
        <f>ROUND(+'Acute Care'!S123,0)</f>
        <v>539700</v>
      </c>
      <c r="H27" s="9">
        <f>ROUND(+'Acute Care'!F123,0)</f>
        <v>401</v>
      </c>
      <c r="I27" s="13">
        <f t="shared" si="1"/>
        <v>1345.89</v>
      </c>
      <c r="K27" s="21">
        <f t="shared" si="2"/>
        <v>8.9700000000000002E-2</v>
      </c>
    </row>
    <row r="28" spans="2:11" x14ac:dyDescent="0.2">
      <c r="B28" s="9">
        <f>+'Acute Care'!A23</f>
        <v>46</v>
      </c>
      <c r="C28" s="9" t="str">
        <f>+'Acute Care'!B23</f>
        <v>PMH MEDICAL CENTER</v>
      </c>
      <c r="D28" s="9">
        <f>ROUND(+'Acute Care'!S23,0)</f>
        <v>4306046</v>
      </c>
      <c r="E28" s="9">
        <f>ROUND(+'Acute Care'!F23,0)</f>
        <v>1864</v>
      </c>
      <c r="F28" s="13">
        <f t="shared" si="0"/>
        <v>2310.11</v>
      </c>
      <c r="G28" s="9">
        <f>ROUND(+'Acute Care'!S124,0)</f>
        <v>0</v>
      </c>
      <c r="H28" s="9">
        <f>ROUND(+'Acute Care'!F124,0)</f>
        <v>0</v>
      </c>
      <c r="I28" s="13" t="str">
        <f t="shared" si="1"/>
        <v/>
      </c>
      <c r="K28" s="21" t="str">
        <f t="shared" si="2"/>
        <v/>
      </c>
    </row>
    <row r="29" spans="2:11" x14ac:dyDescent="0.2">
      <c r="B29" s="9">
        <f>+'Acute Care'!A24</f>
        <v>50</v>
      </c>
      <c r="C29" s="9" t="str">
        <f>+'Acute Care'!B24</f>
        <v>PROVIDENCE ST MARY MEDICAL CENTER</v>
      </c>
      <c r="D29" s="9">
        <f>ROUND(+'Acute Care'!S24,0)</f>
        <v>12201557</v>
      </c>
      <c r="E29" s="9">
        <f>ROUND(+'Acute Care'!F24,0)</f>
        <v>11156</v>
      </c>
      <c r="F29" s="13">
        <f t="shared" si="0"/>
        <v>1093.72</v>
      </c>
      <c r="G29" s="9">
        <f>ROUND(+'Acute Care'!S125,0)</f>
        <v>13572885</v>
      </c>
      <c r="H29" s="9">
        <f>ROUND(+'Acute Care'!F125,0)</f>
        <v>4249</v>
      </c>
      <c r="I29" s="13">
        <f t="shared" si="1"/>
        <v>3194.37</v>
      </c>
      <c r="K29" s="21">
        <f t="shared" si="2"/>
        <v>1.9206000000000001</v>
      </c>
    </row>
    <row r="30" spans="2:11" x14ac:dyDescent="0.2">
      <c r="B30" s="9">
        <f>+'Acute Care'!A25</f>
        <v>54</v>
      </c>
      <c r="C30" s="9" t="str">
        <f>+'Acute Care'!B25</f>
        <v>FORKS COMMUNITY HOSPITAL</v>
      </c>
      <c r="D30" s="9">
        <f>ROUND(+'Acute Care'!S25,0)</f>
        <v>2294793</v>
      </c>
      <c r="E30" s="9">
        <f>ROUND(+'Acute Care'!F25,0)</f>
        <v>1171</v>
      </c>
      <c r="F30" s="13">
        <f t="shared" si="0"/>
        <v>1959.69</v>
      </c>
      <c r="G30" s="9">
        <f>ROUND(+'Acute Care'!S126,0)</f>
        <v>2041243</v>
      </c>
      <c r="H30" s="9">
        <f>ROUND(+'Acute Care'!F126,0)</f>
        <v>858</v>
      </c>
      <c r="I30" s="13">
        <f t="shared" si="1"/>
        <v>2379.0700000000002</v>
      </c>
      <c r="K30" s="21">
        <f t="shared" si="2"/>
        <v>0.214</v>
      </c>
    </row>
    <row r="31" spans="2:11" x14ac:dyDescent="0.2">
      <c r="B31" s="9">
        <f>+'Acute Care'!A26</f>
        <v>56</v>
      </c>
      <c r="C31" s="9" t="str">
        <f>+'Acute Care'!B26</f>
        <v>WILLAPA HARBOR HOSPITAL</v>
      </c>
      <c r="D31" s="9">
        <f>ROUND(+'Acute Care'!S26,0)</f>
        <v>2957709</v>
      </c>
      <c r="E31" s="9">
        <f>ROUND(+'Acute Care'!F26,0)</f>
        <v>817</v>
      </c>
      <c r="F31" s="13">
        <f t="shared" si="0"/>
        <v>3620.21</v>
      </c>
      <c r="G31" s="9">
        <f>ROUND(+'Acute Care'!S127,0)</f>
        <v>2568204</v>
      </c>
      <c r="H31" s="9">
        <f>ROUND(+'Acute Care'!F127,0)</f>
        <v>814</v>
      </c>
      <c r="I31" s="13">
        <f t="shared" si="1"/>
        <v>3155.04</v>
      </c>
      <c r="K31" s="21">
        <f t="shared" si="2"/>
        <v>-0.1285</v>
      </c>
    </row>
    <row r="32" spans="2:11" x14ac:dyDescent="0.2">
      <c r="B32" s="9">
        <f>+'Acute Care'!A27</f>
        <v>58</v>
      </c>
      <c r="C32" s="9" t="str">
        <f>+'Acute Care'!B27</f>
        <v>YAKIMA VALLEY MEMORIAL HOSPITAL</v>
      </c>
      <c r="D32" s="9">
        <f>ROUND(+'Acute Care'!S27,0)</f>
        <v>55220555</v>
      </c>
      <c r="E32" s="9">
        <f>ROUND(+'Acute Care'!F27,0)</f>
        <v>31447</v>
      </c>
      <c r="F32" s="13">
        <f t="shared" si="0"/>
        <v>1755.99</v>
      </c>
      <c r="G32" s="9">
        <f>ROUND(+'Acute Care'!S128,0)</f>
        <v>63856160</v>
      </c>
      <c r="H32" s="9">
        <f>ROUND(+'Acute Care'!F128,0)</f>
        <v>30330</v>
      </c>
      <c r="I32" s="13">
        <f t="shared" si="1"/>
        <v>2105.38</v>
      </c>
      <c r="K32" s="21">
        <f t="shared" si="2"/>
        <v>0.19900000000000001</v>
      </c>
    </row>
    <row r="33" spans="2:11" x14ac:dyDescent="0.2">
      <c r="B33" s="9">
        <f>+'Acute Care'!A28</f>
        <v>63</v>
      </c>
      <c r="C33" s="9" t="str">
        <f>+'Acute Care'!B28</f>
        <v>GRAYS HARBOR COMMUNITY HOSPITAL</v>
      </c>
      <c r="D33" s="9">
        <f>ROUND(+'Acute Care'!S28,0)</f>
        <v>24544443</v>
      </c>
      <c r="E33" s="9">
        <f>ROUND(+'Acute Care'!F28,0)</f>
        <v>10230</v>
      </c>
      <c r="F33" s="13">
        <f t="shared" si="0"/>
        <v>2399.2600000000002</v>
      </c>
      <c r="G33" s="9">
        <f>ROUND(+'Acute Care'!S129,0)</f>
        <v>23496567</v>
      </c>
      <c r="H33" s="9">
        <f>ROUND(+'Acute Care'!F129,0)</f>
        <v>9728</v>
      </c>
      <c r="I33" s="13">
        <f t="shared" si="1"/>
        <v>2415.35</v>
      </c>
      <c r="K33" s="21">
        <f t="shared" si="2"/>
        <v>6.7000000000000002E-3</v>
      </c>
    </row>
    <row r="34" spans="2:11" x14ac:dyDescent="0.2">
      <c r="B34" s="9">
        <f>+'Acute Care'!A29</f>
        <v>78</v>
      </c>
      <c r="C34" s="9" t="str">
        <f>+'Acute Care'!B29</f>
        <v>SAMARITAN HEALTHCARE</v>
      </c>
      <c r="D34" s="9">
        <f>ROUND(+'Acute Care'!S29,0)</f>
        <v>6127015</v>
      </c>
      <c r="E34" s="9">
        <f>ROUND(+'Acute Care'!F29,0)</f>
        <v>3225</v>
      </c>
      <c r="F34" s="13">
        <f t="shared" si="0"/>
        <v>1899.85</v>
      </c>
      <c r="G34" s="9">
        <f>ROUND(+'Acute Care'!S130,0)</f>
        <v>6865359</v>
      </c>
      <c r="H34" s="9">
        <f>ROUND(+'Acute Care'!F130,0)</f>
        <v>3643</v>
      </c>
      <c r="I34" s="13">
        <f t="shared" si="1"/>
        <v>1884.53</v>
      </c>
      <c r="K34" s="21">
        <f t="shared" si="2"/>
        <v>-8.0999999999999996E-3</v>
      </c>
    </row>
    <row r="35" spans="2:11" x14ac:dyDescent="0.2">
      <c r="B35" s="9">
        <f>+'Acute Care'!A30</f>
        <v>79</v>
      </c>
      <c r="C35" s="9" t="str">
        <f>+'Acute Care'!B30</f>
        <v>OCEAN BEACH HOSPITAL</v>
      </c>
      <c r="D35" s="9">
        <f>ROUND(+'Acute Care'!S30,0)</f>
        <v>2839180</v>
      </c>
      <c r="E35" s="9">
        <f>ROUND(+'Acute Care'!F30,0)</f>
        <v>1067</v>
      </c>
      <c r="F35" s="13">
        <f t="shared" si="0"/>
        <v>2660.9</v>
      </c>
      <c r="G35" s="9">
        <f>ROUND(+'Acute Care'!S131,0)</f>
        <v>2747404</v>
      </c>
      <c r="H35" s="9">
        <f>ROUND(+'Acute Care'!F131,0)</f>
        <v>1124</v>
      </c>
      <c r="I35" s="13">
        <f t="shared" si="1"/>
        <v>2444.31</v>
      </c>
      <c r="K35" s="21">
        <f t="shared" si="2"/>
        <v>-8.14E-2</v>
      </c>
    </row>
    <row r="36" spans="2:11" x14ac:dyDescent="0.2">
      <c r="B36" s="9">
        <f>+'Acute Care'!A31</f>
        <v>80</v>
      </c>
      <c r="C36" s="9" t="str">
        <f>+'Acute Care'!B31</f>
        <v>ODESSA MEMORIAL HEALTHCARE CENTER</v>
      </c>
      <c r="D36" s="9">
        <f>ROUND(+'Acute Care'!S31,0)</f>
        <v>87293</v>
      </c>
      <c r="E36" s="9">
        <f>ROUND(+'Acute Care'!F31,0)</f>
        <v>22</v>
      </c>
      <c r="F36" s="13">
        <f t="shared" si="0"/>
        <v>3967.86</v>
      </c>
      <c r="G36" s="9">
        <f>ROUND(+'Acute Care'!S132,0)</f>
        <v>92767</v>
      </c>
      <c r="H36" s="9">
        <f>ROUND(+'Acute Care'!F132,0)</f>
        <v>10</v>
      </c>
      <c r="I36" s="13">
        <f t="shared" si="1"/>
        <v>9276.7000000000007</v>
      </c>
      <c r="K36" s="21">
        <f t="shared" si="2"/>
        <v>1.3380000000000001</v>
      </c>
    </row>
    <row r="37" spans="2:11" x14ac:dyDescent="0.2">
      <c r="B37" s="9">
        <f>+'Acute Care'!A32</f>
        <v>81</v>
      </c>
      <c r="C37" s="9" t="str">
        <f>+'Acute Care'!B32</f>
        <v>MULTICARE GOOD SAMARITAN</v>
      </c>
      <c r="D37" s="9">
        <f>ROUND(+'Acute Care'!S32,0)</f>
        <v>42405451</v>
      </c>
      <c r="E37" s="9">
        <f>ROUND(+'Acute Care'!F32,0)</f>
        <v>19311</v>
      </c>
      <c r="F37" s="13">
        <f t="shared" si="0"/>
        <v>2195.92</v>
      </c>
      <c r="G37" s="9">
        <f>ROUND(+'Acute Care'!S133,0)</f>
        <v>96242075</v>
      </c>
      <c r="H37" s="9">
        <f>ROUND(+'Acute Care'!F133,0)</f>
        <v>33832</v>
      </c>
      <c r="I37" s="13">
        <f t="shared" si="1"/>
        <v>2844.71</v>
      </c>
      <c r="K37" s="21">
        <f t="shared" si="2"/>
        <v>0.29549999999999998</v>
      </c>
    </row>
    <row r="38" spans="2:11" x14ac:dyDescent="0.2">
      <c r="B38" s="9">
        <f>+'Acute Care'!A33</f>
        <v>82</v>
      </c>
      <c r="C38" s="9" t="str">
        <f>+'Acute Care'!B33</f>
        <v>GARFIELD COUNTY MEMORIAL HOSPITAL</v>
      </c>
      <c r="D38" s="9">
        <f>ROUND(+'Acute Care'!S33,0)</f>
        <v>617793</v>
      </c>
      <c r="E38" s="9">
        <f>ROUND(+'Acute Care'!F33,0)</f>
        <v>95</v>
      </c>
      <c r="F38" s="13">
        <f t="shared" si="0"/>
        <v>6503.08</v>
      </c>
      <c r="G38" s="9">
        <f>ROUND(+'Acute Care'!S134,0)</f>
        <v>595818</v>
      </c>
      <c r="H38" s="9">
        <f>ROUND(+'Acute Care'!F134,0)</f>
        <v>71</v>
      </c>
      <c r="I38" s="13">
        <f t="shared" si="1"/>
        <v>8391.7999999999993</v>
      </c>
      <c r="K38" s="21">
        <f t="shared" si="2"/>
        <v>0.29039999999999999</v>
      </c>
    </row>
    <row r="39" spans="2:11" x14ac:dyDescent="0.2">
      <c r="B39" s="9">
        <f>+'Acute Care'!A34</f>
        <v>84</v>
      </c>
      <c r="C39" s="9" t="str">
        <f>+'Acute Care'!B34</f>
        <v>PROVIDENCE REGIONAL MEDICAL CENTER EVERETT</v>
      </c>
      <c r="D39" s="9">
        <f>ROUND(+'Acute Care'!S34,0)</f>
        <v>176585891</v>
      </c>
      <c r="E39" s="9">
        <f>ROUND(+'Acute Care'!F34,0)</f>
        <v>65591</v>
      </c>
      <c r="F39" s="13">
        <f t="shared" si="0"/>
        <v>2692.23</v>
      </c>
      <c r="G39" s="9">
        <f>ROUND(+'Acute Care'!S135,0)</f>
        <v>212719261</v>
      </c>
      <c r="H39" s="9">
        <f>ROUND(+'Acute Care'!F135,0)</f>
        <v>70765</v>
      </c>
      <c r="I39" s="13">
        <f t="shared" si="1"/>
        <v>3006</v>
      </c>
      <c r="K39" s="21">
        <f t="shared" si="2"/>
        <v>0.11650000000000001</v>
      </c>
    </row>
    <row r="40" spans="2:11" x14ac:dyDescent="0.2">
      <c r="B40" s="9">
        <f>+'Acute Care'!A35</f>
        <v>85</v>
      </c>
      <c r="C40" s="9" t="str">
        <f>+'Acute Care'!B35</f>
        <v>JEFFERSON HEALTHCARE</v>
      </c>
      <c r="D40" s="9">
        <f>ROUND(+'Acute Care'!S35,0)</f>
        <v>7586645</v>
      </c>
      <c r="E40" s="9">
        <f>ROUND(+'Acute Care'!F35,0)</f>
        <v>3453</v>
      </c>
      <c r="F40" s="13">
        <f t="shared" si="0"/>
        <v>2197.12</v>
      </c>
      <c r="G40" s="9">
        <f>ROUND(+'Acute Care'!S136,0)</f>
        <v>8808274</v>
      </c>
      <c r="H40" s="9">
        <f>ROUND(+'Acute Care'!F136,0)</f>
        <v>3432</v>
      </c>
      <c r="I40" s="13">
        <f t="shared" si="1"/>
        <v>2566.5100000000002</v>
      </c>
      <c r="K40" s="21">
        <f t="shared" si="2"/>
        <v>0.1681</v>
      </c>
    </row>
    <row r="41" spans="2:11" x14ac:dyDescent="0.2">
      <c r="B41" s="9">
        <f>+'Acute Care'!A36</f>
        <v>96</v>
      </c>
      <c r="C41" s="9" t="str">
        <f>+'Acute Care'!B36</f>
        <v>SKYLINE HOSPITAL</v>
      </c>
      <c r="D41" s="9">
        <f>ROUND(+'Acute Care'!S36,0)</f>
        <v>2226050</v>
      </c>
      <c r="E41" s="9">
        <f>ROUND(+'Acute Care'!F36,0)</f>
        <v>855</v>
      </c>
      <c r="F41" s="13">
        <f t="shared" si="0"/>
        <v>2603.5700000000002</v>
      </c>
      <c r="G41" s="9">
        <f>ROUND(+'Acute Care'!S137,0)</f>
        <v>1837108</v>
      </c>
      <c r="H41" s="9">
        <f>ROUND(+'Acute Care'!F137,0)</f>
        <v>748</v>
      </c>
      <c r="I41" s="13">
        <f t="shared" si="1"/>
        <v>2456.0300000000002</v>
      </c>
      <c r="K41" s="21">
        <f t="shared" si="2"/>
        <v>-5.67E-2</v>
      </c>
    </row>
    <row r="42" spans="2:11" x14ac:dyDescent="0.2">
      <c r="B42" s="9">
        <f>+'Acute Care'!A37</f>
        <v>102</v>
      </c>
      <c r="C42" s="9" t="str">
        <f>+'Acute Care'!B37</f>
        <v>YAKIMA REGIONAL MEDICAL AND CARDIAC CENTER</v>
      </c>
      <c r="D42" s="9">
        <f>ROUND(+'Acute Care'!S37,0)</f>
        <v>10863858</v>
      </c>
      <c r="E42" s="9">
        <f>ROUND(+'Acute Care'!F37,0)</f>
        <v>8221</v>
      </c>
      <c r="F42" s="13">
        <f t="shared" si="0"/>
        <v>1321.48</v>
      </c>
      <c r="G42" s="9">
        <f>ROUND(+'Acute Care'!S138,0)</f>
        <v>8581886</v>
      </c>
      <c r="H42" s="9">
        <f>ROUND(+'Acute Care'!F138,0)</f>
        <v>5868</v>
      </c>
      <c r="I42" s="13">
        <f t="shared" si="1"/>
        <v>1462.49</v>
      </c>
      <c r="K42" s="21">
        <f t="shared" si="2"/>
        <v>0.1067</v>
      </c>
    </row>
    <row r="43" spans="2:11" x14ac:dyDescent="0.2">
      <c r="B43" s="9">
        <f>+'Acute Care'!A38</f>
        <v>104</v>
      </c>
      <c r="C43" s="9" t="str">
        <f>+'Acute Care'!B38</f>
        <v>VALLEY GENERAL HOSPITAL</v>
      </c>
      <c r="D43" s="9">
        <f>ROUND(+'Acute Care'!S38,0)</f>
        <v>0</v>
      </c>
      <c r="E43" s="9">
        <f>ROUND(+'Acute Care'!F38,0)</f>
        <v>0</v>
      </c>
      <c r="F43" s="13" t="str">
        <f t="shared" si="0"/>
        <v/>
      </c>
      <c r="G43" s="9">
        <f>ROUND(+'Acute Care'!S139,0)</f>
        <v>0</v>
      </c>
      <c r="H43" s="9">
        <f>ROUND(+'Acute Care'!F139,0)</f>
        <v>0</v>
      </c>
      <c r="I43" s="13" t="str">
        <f t="shared" si="1"/>
        <v/>
      </c>
      <c r="K43" s="21" t="str">
        <f t="shared" si="2"/>
        <v/>
      </c>
    </row>
    <row r="44" spans="2:11" x14ac:dyDescent="0.2">
      <c r="B44" s="9">
        <f>+'Acute Care'!A39</f>
        <v>106</v>
      </c>
      <c r="C44" s="9" t="str">
        <f>+'Acute Care'!B39</f>
        <v>CASCADE VALLEY HOSPITAL</v>
      </c>
      <c r="D44" s="9">
        <f>ROUND(+'Acute Care'!S39,0)</f>
        <v>10362467</v>
      </c>
      <c r="E44" s="9">
        <f>ROUND(+'Acute Care'!F39,0)</f>
        <v>4335</v>
      </c>
      <c r="F44" s="13">
        <f t="shared" si="0"/>
        <v>2390.42</v>
      </c>
      <c r="G44" s="9">
        <f>ROUND(+'Acute Care'!S140,0)</f>
        <v>12729130</v>
      </c>
      <c r="H44" s="9">
        <f>ROUND(+'Acute Care'!F140,0)</f>
        <v>4522</v>
      </c>
      <c r="I44" s="13">
        <f t="shared" si="1"/>
        <v>2814.93</v>
      </c>
      <c r="K44" s="21">
        <f t="shared" si="2"/>
        <v>0.17760000000000001</v>
      </c>
    </row>
    <row r="45" spans="2:11" x14ac:dyDescent="0.2">
      <c r="B45" s="9">
        <f>+'Acute Care'!A40</f>
        <v>107</v>
      </c>
      <c r="C45" s="9" t="str">
        <f>+'Acute Care'!B40</f>
        <v>NORTH VALLEY HOSPITAL</v>
      </c>
      <c r="D45" s="9">
        <f>ROUND(+'Acute Care'!S40,0)</f>
        <v>892796</v>
      </c>
      <c r="E45" s="9">
        <f>ROUND(+'Acute Care'!F40,0)</f>
        <v>1238</v>
      </c>
      <c r="F45" s="13">
        <f t="shared" si="0"/>
        <v>721.16</v>
      </c>
      <c r="G45" s="9">
        <f>ROUND(+'Acute Care'!S141,0)</f>
        <v>1075024</v>
      </c>
      <c r="H45" s="9">
        <f>ROUND(+'Acute Care'!F141,0)</f>
        <v>1065</v>
      </c>
      <c r="I45" s="13">
        <f t="shared" si="1"/>
        <v>1009.41</v>
      </c>
      <c r="K45" s="21">
        <f t="shared" si="2"/>
        <v>0.3997</v>
      </c>
    </row>
    <row r="46" spans="2:11" x14ac:dyDescent="0.2">
      <c r="B46" s="9">
        <f>+'Acute Care'!A41</f>
        <v>108</v>
      </c>
      <c r="C46" s="9" t="str">
        <f>+'Acute Care'!B41</f>
        <v>TRI-STATE MEMORIAL HOSPITAL</v>
      </c>
      <c r="D46" s="9">
        <f>ROUND(+'Acute Care'!S41,0)</f>
        <v>3928638</v>
      </c>
      <c r="E46" s="9">
        <f>ROUND(+'Acute Care'!F41,0)</f>
        <v>2677</v>
      </c>
      <c r="F46" s="13">
        <f t="shared" si="0"/>
        <v>1467.55</v>
      </c>
      <c r="G46" s="9">
        <f>ROUND(+'Acute Care'!S142,0)</f>
        <v>4270860</v>
      </c>
      <c r="H46" s="9">
        <f>ROUND(+'Acute Care'!F142,0)</f>
        <v>2678</v>
      </c>
      <c r="I46" s="13">
        <f t="shared" si="1"/>
        <v>1594.79</v>
      </c>
      <c r="K46" s="21">
        <f t="shared" si="2"/>
        <v>8.6699999999999999E-2</v>
      </c>
    </row>
    <row r="47" spans="2:11" x14ac:dyDescent="0.2">
      <c r="B47" s="9">
        <f>+'Acute Care'!A42</f>
        <v>111</v>
      </c>
      <c r="C47" s="9" t="str">
        <f>+'Acute Care'!B42</f>
        <v>EAST ADAMS RURAL HEALTHCARE</v>
      </c>
      <c r="D47" s="9">
        <f>ROUND(+'Acute Care'!S42,0)</f>
        <v>127994</v>
      </c>
      <c r="E47" s="9">
        <f>ROUND(+'Acute Care'!F42,0)</f>
        <v>82</v>
      </c>
      <c r="F47" s="13">
        <f t="shared" si="0"/>
        <v>1560.9</v>
      </c>
      <c r="G47" s="9">
        <f>ROUND(+'Acute Care'!S143,0)</f>
        <v>173077</v>
      </c>
      <c r="H47" s="9">
        <f>ROUND(+'Acute Care'!F143,0)</f>
        <v>89</v>
      </c>
      <c r="I47" s="13">
        <f t="shared" si="1"/>
        <v>1944.69</v>
      </c>
      <c r="K47" s="21">
        <f t="shared" si="2"/>
        <v>0.24590000000000001</v>
      </c>
    </row>
    <row r="48" spans="2:11" x14ac:dyDescent="0.2">
      <c r="B48" s="9">
        <f>+'Acute Care'!A43</f>
        <v>125</v>
      </c>
      <c r="C48" s="9" t="str">
        <f>+'Acute Care'!B43</f>
        <v>OTHELLO COMMUNITY HOSPITAL</v>
      </c>
      <c r="D48" s="9">
        <f>ROUND(+'Acute Care'!S43,0)</f>
        <v>0</v>
      </c>
      <c r="E48" s="9">
        <f>ROUND(+'Acute Care'!F43,0)</f>
        <v>0</v>
      </c>
      <c r="F48" s="13" t="str">
        <f t="shared" si="0"/>
        <v/>
      </c>
      <c r="G48" s="9">
        <f>ROUND(+'Acute Care'!S144,0)</f>
        <v>0</v>
      </c>
      <c r="H48" s="9">
        <f>ROUND(+'Acute Care'!F144,0)</f>
        <v>0</v>
      </c>
      <c r="I48" s="13" t="str">
        <f t="shared" si="1"/>
        <v/>
      </c>
      <c r="K48" s="21" t="str">
        <f t="shared" si="2"/>
        <v/>
      </c>
    </row>
    <row r="49" spans="2:11" x14ac:dyDescent="0.2">
      <c r="B49" s="9">
        <f>+'Acute Care'!A44</f>
        <v>126</v>
      </c>
      <c r="C49" s="9" t="str">
        <f>+'Acute Care'!B44</f>
        <v>HIGHLINE MEDICAL CENTER</v>
      </c>
      <c r="D49" s="9">
        <f>ROUND(+'Acute Care'!S44,0)</f>
        <v>10840816</v>
      </c>
      <c r="E49" s="9">
        <f>ROUND(+'Acute Care'!F44,0)</f>
        <v>6708</v>
      </c>
      <c r="F49" s="13">
        <f t="shared" si="0"/>
        <v>1616.1</v>
      </c>
      <c r="G49" s="9">
        <f>ROUND(+'Acute Care'!S145,0)</f>
        <v>65656130</v>
      </c>
      <c r="H49" s="9">
        <f>ROUND(+'Acute Care'!F145,0)</f>
        <v>26417</v>
      </c>
      <c r="I49" s="13">
        <f t="shared" si="1"/>
        <v>2485.37</v>
      </c>
      <c r="K49" s="21">
        <f t="shared" si="2"/>
        <v>0.53790000000000004</v>
      </c>
    </row>
    <row r="50" spans="2:11" x14ac:dyDescent="0.2">
      <c r="B50" s="9">
        <f>+'Acute Care'!A45</f>
        <v>128</v>
      </c>
      <c r="C50" s="9" t="str">
        <f>+'Acute Care'!B45</f>
        <v>UNIVERSITY OF WASHINGTON MEDICAL CENTER</v>
      </c>
      <c r="D50" s="9">
        <f>ROUND(+'Acute Care'!S45,0)</f>
        <v>227683951</v>
      </c>
      <c r="E50" s="9">
        <f>ROUND(+'Acute Care'!F45,0)</f>
        <v>84208</v>
      </c>
      <c r="F50" s="13">
        <f t="shared" si="0"/>
        <v>2703.83</v>
      </c>
      <c r="G50" s="9">
        <f>ROUND(+'Acute Care'!S146,0)</f>
        <v>238754269</v>
      </c>
      <c r="H50" s="9">
        <f>ROUND(+'Acute Care'!F146,0)</f>
        <v>83825</v>
      </c>
      <c r="I50" s="13">
        <f t="shared" si="1"/>
        <v>2848.25</v>
      </c>
      <c r="K50" s="21">
        <f t="shared" si="2"/>
        <v>5.3400000000000003E-2</v>
      </c>
    </row>
    <row r="51" spans="2:11" x14ac:dyDescent="0.2">
      <c r="B51" s="9">
        <f>+'Acute Care'!A46</f>
        <v>129</v>
      </c>
      <c r="C51" s="9" t="str">
        <f>+'Acute Care'!B46</f>
        <v>QUINCY VALLEY MEDICAL CENTER</v>
      </c>
      <c r="D51" s="9">
        <f>ROUND(+'Acute Care'!S46,0)</f>
        <v>0</v>
      </c>
      <c r="E51" s="9">
        <f>ROUND(+'Acute Care'!F46,0)</f>
        <v>0</v>
      </c>
      <c r="F51" s="13" t="str">
        <f t="shared" si="0"/>
        <v/>
      </c>
      <c r="G51" s="9">
        <f>ROUND(+'Acute Care'!S147,0)</f>
        <v>0</v>
      </c>
      <c r="H51" s="9">
        <f>ROUND(+'Acute Care'!F147,0)</f>
        <v>0</v>
      </c>
      <c r="I51" s="13" t="str">
        <f t="shared" si="1"/>
        <v/>
      </c>
      <c r="K51" s="21" t="str">
        <f t="shared" si="2"/>
        <v/>
      </c>
    </row>
    <row r="52" spans="2:11" x14ac:dyDescent="0.2">
      <c r="B52" s="9">
        <f>+'Acute Care'!A47</f>
        <v>130</v>
      </c>
      <c r="C52" s="9" t="str">
        <f>+'Acute Care'!B47</f>
        <v>UW MEDICINE/NORTHWEST HOSPITAL</v>
      </c>
      <c r="D52" s="9">
        <f>ROUND(+'Acute Care'!S47,0)</f>
        <v>68582672</v>
      </c>
      <c r="E52" s="9">
        <f>ROUND(+'Acute Care'!F47,0)</f>
        <v>23468</v>
      </c>
      <c r="F52" s="13">
        <f t="shared" si="0"/>
        <v>2922.39</v>
      </c>
      <c r="G52" s="9">
        <f>ROUND(+'Acute Care'!S148,0)</f>
        <v>77375151</v>
      </c>
      <c r="H52" s="9">
        <f>ROUND(+'Acute Care'!F148,0)</f>
        <v>23570</v>
      </c>
      <c r="I52" s="13">
        <f t="shared" si="1"/>
        <v>3282.78</v>
      </c>
      <c r="K52" s="21">
        <f t="shared" si="2"/>
        <v>0.12330000000000001</v>
      </c>
    </row>
    <row r="53" spans="2:11" x14ac:dyDescent="0.2">
      <c r="B53" s="9">
        <f>+'Acute Care'!A48</f>
        <v>131</v>
      </c>
      <c r="C53" s="9" t="str">
        <f>+'Acute Care'!B48</f>
        <v>OVERLAKE HOSPITAL MEDICAL CENTER</v>
      </c>
      <c r="D53" s="9">
        <f>ROUND(+'Acute Care'!S48,0)</f>
        <v>146912646</v>
      </c>
      <c r="E53" s="9">
        <f>ROUND(+'Acute Care'!F48,0)</f>
        <v>48942</v>
      </c>
      <c r="F53" s="13">
        <f t="shared" si="0"/>
        <v>3001.77</v>
      </c>
      <c r="G53" s="9">
        <f>ROUND(+'Acute Care'!S149,0)</f>
        <v>154671196</v>
      </c>
      <c r="H53" s="9">
        <f>ROUND(+'Acute Care'!F149,0)</f>
        <v>46431</v>
      </c>
      <c r="I53" s="13">
        <f t="shared" si="1"/>
        <v>3331.21</v>
      </c>
      <c r="K53" s="21">
        <f t="shared" si="2"/>
        <v>0.10970000000000001</v>
      </c>
    </row>
    <row r="54" spans="2:11" x14ac:dyDescent="0.2">
      <c r="B54" s="9">
        <f>+'Acute Care'!A49</f>
        <v>132</v>
      </c>
      <c r="C54" s="9" t="str">
        <f>+'Acute Care'!B49</f>
        <v>ST CLARE HOSPITAL</v>
      </c>
      <c r="D54" s="9">
        <f>ROUND(+'Acute Care'!S49,0)</f>
        <v>52604928</v>
      </c>
      <c r="E54" s="9">
        <f>ROUND(+'Acute Care'!F49,0)</f>
        <v>26175</v>
      </c>
      <c r="F54" s="13">
        <f t="shared" si="0"/>
        <v>2009.74</v>
      </c>
      <c r="G54" s="9">
        <f>ROUND(+'Acute Care'!S150,0)</f>
        <v>53870089</v>
      </c>
      <c r="H54" s="9">
        <f>ROUND(+'Acute Care'!F150,0)</f>
        <v>25932</v>
      </c>
      <c r="I54" s="13">
        <f t="shared" si="1"/>
        <v>2077.36</v>
      </c>
      <c r="K54" s="21">
        <f t="shared" si="2"/>
        <v>3.3599999999999998E-2</v>
      </c>
    </row>
    <row r="55" spans="2:11" x14ac:dyDescent="0.2">
      <c r="B55" s="9">
        <f>+'Acute Care'!A50</f>
        <v>134</v>
      </c>
      <c r="C55" s="9" t="str">
        <f>+'Acute Care'!B50</f>
        <v>ISLAND HOSPITAL</v>
      </c>
      <c r="D55" s="9">
        <f>ROUND(+'Acute Care'!S50,0)</f>
        <v>11127682</v>
      </c>
      <c r="E55" s="9">
        <f>ROUND(+'Acute Care'!F50,0)</f>
        <v>8752</v>
      </c>
      <c r="F55" s="13">
        <f t="shared" si="0"/>
        <v>1271.44</v>
      </c>
      <c r="G55" s="9">
        <f>ROUND(+'Acute Care'!S151,0)</f>
        <v>11235526</v>
      </c>
      <c r="H55" s="9">
        <f>ROUND(+'Acute Care'!F151,0)</f>
        <v>8069</v>
      </c>
      <c r="I55" s="13">
        <f t="shared" si="1"/>
        <v>1392.43</v>
      </c>
      <c r="K55" s="21">
        <f t="shared" si="2"/>
        <v>9.5200000000000007E-2</v>
      </c>
    </row>
    <row r="56" spans="2:11" x14ac:dyDescent="0.2">
      <c r="B56" s="9">
        <f>+'Acute Care'!A51</f>
        <v>137</v>
      </c>
      <c r="C56" s="9" t="str">
        <f>+'Acute Care'!B51</f>
        <v>LINCOLN HOSPITAL</v>
      </c>
      <c r="D56" s="9">
        <f>ROUND(+'Acute Care'!S51,0)</f>
        <v>1793007</v>
      </c>
      <c r="E56" s="9">
        <f>ROUND(+'Acute Care'!F51,0)</f>
        <v>1362</v>
      </c>
      <c r="F56" s="13">
        <f t="shared" si="0"/>
        <v>1316.45</v>
      </c>
      <c r="G56" s="9">
        <f>ROUND(+'Acute Care'!S152,0)</f>
        <v>1728863</v>
      </c>
      <c r="H56" s="9">
        <f>ROUND(+'Acute Care'!F152,0)</f>
        <v>1229</v>
      </c>
      <c r="I56" s="13">
        <f t="shared" si="1"/>
        <v>1406.72</v>
      </c>
      <c r="K56" s="21">
        <f t="shared" si="2"/>
        <v>6.8599999999999994E-2</v>
      </c>
    </row>
    <row r="57" spans="2:11" x14ac:dyDescent="0.2">
      <c r="B57" s="9">
        <f>+'Acute Care'!A52</f>
        <v>138</v>
      </c>
      <c r="C57" s="9" t="str">
        <f>+'Acute Care'!B52</f>
        <v>SWEDISH EDMONDS</v>
      </c>
      <c r="D57" s="9">
        <f>ROUND(+'Acute Care'!S52,0)</f>
        <v>20524325</v>
      </c>
      <c r="E57" s="9">
        <f>ROUND(+'Acute Care'!F52,0)</f>
        <v>7114</v>
      </c>
      <c r="F57" s="13">
        <f t="shared" si="0"/>
        <v>2885.06</v>
      </c>
      <c r="G57" s="9">
        <f>ROUND(+'Acute Care'!S153,0)</f>
        <v>22802597</v>
      </c>
      <c r="H57" s="9">
        <f>ROUND(+'Acute Care'!F153,0)</f>
        <v>7842</v>
      </c>
      <c r="I57" s="13">
        <f t="shared" si="1"/>
        <v>2907.75</v>
      </c>
      <c r="K57" s="21">
        <f t="shared" si="2"/>
        <v>7.9000000000000008E-3</v>
      </c>
    </row>
    <row r="58" spans="2:11" x14ac:dyDescent="0.2">
      <c r="B58" s="9">
        <f>+'Acute Care'!A53</f>
        <v>139</v>
      </c>
      <c r="C58" s="9" t="str">
        <f>+'Acute Care'!B53</f>
        <v>PROVIDENCE HOLY FAMILY HOSPITAL</v>
      </c>
      <c r="D58" s="9">
        <f>ROUND(+'Acute Care'!S53,0)</f>
        <v>13330455</v>
      </c>
      <c r="E58" s="9">
        <f>ROUND(+'Acute Care'!F53,0)</f>
        <v>19905</v>
      </c>
      <c r="F58" s="13">
        <f t="shared" si="0"/>
        <v>669.7</v>
      </c>
      <c r="G58" s="9">
        <f>ROUND(+'Acute Care'!S154,0)</f>
        <v>20982354</v>
      </c>
      <c r="H58" s="9">
        <f>ROUND(+'Acute Care'!F154,0)</f>
        <v>19290</v>
      </c>
      <c r="I58" s="13">
        <f t="shared" si="1"/>
        <v>1087.73</v>
      </c>
      <c r="K58" s="21">
        <f t="shared" si="2"/>
        <v>0.62419999999999998</v>
      </c>
    </row>
    <row r="59" spans="2:11" x14ac:dyDescent="0.2">
      <c r="B59" s="9">
        <f>+'Acute Care'!A54</f>
        <v>140</v>
      </c>
      <c r="C59" s="9" t="str">
        <f>+'Acute Care'!B54</f>
        <v>KITTITAS VALLEY HEALTHCARE</v>
      </c>
      <c r="D59" s="9">
        <f>ROUND(+'Acute Care'!S54,0)</f>
        <v>4139577</v>
      </c>
      <c r="E59" s="9">
        <f>ROUND(+'Acute Care'!F54,0)</f>
        <v>3165</v>
      </c>
      <c r="F59" s="13">
        <f t="shared" si="0"/>
        <v>1307.92</v>
      </c>
      <c r="G59" s="9">
        <f>ROUND(+'Acute Care'!S155,0)</f>
        <v>4579755</v>
      </c>
      <c r="H59" s="9">
        <f>ROUND(+'Acute Care'!F155,0)</f>
        <v>3307</v>
      </c>
      <c r="I59" s="13">
        <f t="shared" si="1"/>
        <v>1384.87</v>
      </c>
      <c r="K59" s="21">
        <f t="shared" si="2"/>
        <v>5.8799999999999998E-2</v>
      </c>
    </row>
    <row r="60" spans="2:11" x14ac:dyDescent="0.2">
      <c r="B60" s="9">
        <f>+'Acute Care'!A55</f>
        <v>141</v>
      </c>
      <c r="C60" s="9" t="str">
        <f>+'Acute Care'!B55</f>
        <v>DAYTON GENERAL HOSPITAL</v>
      </c>
      <c r="D60" s="9">
        <f>ROUND(+'Acute Care'!S55,0)</f>
        <v>0</v>
      </c>
      <c r="E60" s="9">
        <f>ROUND(+'Acute Care'!F55,0)</f>
        <v>0</v>
      </c>
      <c r="F60" s="13" t="str">
        <f t="shared" si="0"/>
        <v/>
      </c>
      <c r="G60" s="9">
        <f>ROUND(+'Acute Care'!S156,0)</f>
        <v>0</v>
      </c>
      <c r="H60" s="9">
        <f>ROUND(+'Acute Care'!F156,0)</f>
        <v>0</v>
      </c>
      <c r="I60" s="13" t="str">
        <f t="shared" si="1"/>
        <v/>
      </c>
      <c r="K60" s="21" t="str">
        <f t="shared" si="2"/>
        <v/>
      </c>
    </row>
    <row r="61" spans="2:11" x14ac:dyDescent="0.2">
      <c r="B61" s="9">
        <f>+'Acute Care'!A56</f>
        <v>142</v>
      </c>
      <c r="C61" s="9" t="str">
        <f>+'Acute Care'!B56</f>
        <v>HARRISON MEDICAL CENTER</v>
      </c>
      <c r="D61" s="9">
        <f>ROUND(+'Acute Care'!S56,0)</f>
        <v>119636300</v>
      </c>
      <c r="E61" s="9">
        <f>ROUND(+'Acute Care'!F56,0)</f>
        <v>48800</v>
      </c>
      <c r="F61" s="13">
        <f t="shared" si="0"/>
        <v>2451.56</v>
      </c>
      <c r="G61" s="9">
        <f>ROUND(+'Acute Care'!S157,0)</f>
        <v>118061372</v>
      </c>
      <c r="H61" s="9">
        <f>ROUND(+'Acute Care'!F157,0)</f>
        <v>50486</v>
      </c>
      <c r="I61" s="13">
        <f t="shared" si="1"/>
        <v>2338.5</v>
      </c>
      <c r="K61" s="21">
        <f t="shared" si="2"/>
        <v>-4.6100000000000002E-2</v>
      </c>
    </row>
    <row r="62" spans="2:11" x14ac:dyDescent="0.2">
      <c r="B62" s="9">
        <f>+'Acute Care'!A57</f>
        <v>145</v>
      </c>
      <c r="C62" s="9" t="str">
        <f>+'Acute Care'!B57</f>
        <v>PEACEHEALTH ST JOSEPH HOSPITAL</v>
      </c>
      <c r="D62" s="9">
        <f>ROUND(+'Acute Care'!S57,0)</f>
        <v>112110642</v>
      </c>
      <c r="E62" s="9">
        <f>ROUND(+'Acute Care'!F57,0)</f>
        <v>37943</v>
      </c>
      <c r="F62" s="13">
        <f t="shared" si="0"/>
        <v>2954.71</v>
      </c>
      <c r="G62" s="9">
        <f>ROUND(+'Acute Care'!S158,0)</f>
        <v>122086730</v>
      </c>
      <c r="H62" s="9">
        <f>ROUND(+'Acute Care'!F158,0)</f>
        <v>38219</v>
      </c>
      <c r="I62" s="13">
        <f t="shared" si="1"/>
        <v>3194.4</v>
      </c>
      <c r="K62" s="21">
        <f t="shared" si="2"/>
        <v>8.1100000000000005E-2</v>
      </c>
    </row>
    <row r="63" spans="2:11" x14ac:dyDescent="0.2">
      <c r="B63" s="9">
        <f>+'Acute Care'!A58</f>
        <v>147</v>
      </c>
      <c r="C63" s="9" t="str">
        <f>+'Acute Care'!B58</f>
        <v>MID VALLEY HOSPITAL</v>
      </c>
      <c r="D63" s="9">
        <f>ROUND(+'Acute Care'!S58,0)</f>
        <v>4620365</v>
      </c>
      <c r="E63" s="9">
        <f>ROUND(+'Acute Care'!F58,0)</f>
        <v>2732</v>
      </c>
      <c r="F63" s="13">
        <f t="shared" si="0"/>
        <v>1691.2</v>
      </c>
      <c r="G63" s="9">
        <f>ROUND(+'Acute Care'!S159,0)</f>
        <v>4691914</v>
      </c>
      <c r="H63" s="9">
        <f>ROUND(+'Acute Care'!F159,0)</f>
        <v>2372</v>
      </c>
      <c r="I63" s="13">
        <f t="shared" si="1"/>
        <v>1978.04</v>
      </c>
      <c r="K63" s="21">
        <f t="shared" si="2"/>
        <v>0.1696</v>
      </c>
    </row>
    <row r="64" spans="2:11" x14ac:dyDescent="0.2">
      <c r="B64" s="9">
        <f>+'Acute Care'!A59</f>
        <v>148</v>
      </c>
      <c r="C64" s="9" t="str">
        <f>+'Acute Care'!B59</f>
        <v>KINDRED HOSPITAL SEATTLE - NORTHGATE</v>
      </c>
      <c r="D64" s="9">
        <f>ROUND(+'Acute Care'!S59,0)</f>
        <v>37345225</v>
      </c>
      <c r="E64" s="9">
        <f>ROUND(+'Acute Care'!F59,0)</f>
        <v>17968</v>
      </c>
      <c r="F64" s="13">
        <f t="shared" si="0"/>
        <v>2078.4299999999998</v>
      </c>
      <c r="G64" s="9">
        <f>ROUND(+'Acute Care'!S160,0)</f>
        <v>44533528</v>
      </c>
      <c r="H64" s="9">
        <f>ROUND(+'Acute Care'!F160,0)</f>
        <v>17191</v>
      </c>
      <c r="I64" s="13">
        <f t="shared" si="1"/>
        <v>2590.5100000000002</v>
      </c>
      <c r="K64" s="21">
        <f t="shared" si="2"/>
        <v>0.24640000000000001</v>
      </c>
    </row>
    <row r="65" spans="2:11" x14ac:dyDescent="0.2">
      <c r="B65" s="9">
        <f>+'Acute Care'!A60</f>
        <v>150</v>
      </c>
      <c r="C65" s="9" t="str">
        <f>+'Acute Care'!B60</f>
        <v>COULEE MEDICAL CENTER</v>
      </c>
      <c r="D65" s="9">
        <f>ROUND(+'Acute Care'!S60,0)</f>
        <v>2727915</v>
      </c>
      <c r="E65" s="9">
        <f>ROUND(+'Acute Care'!F60,0)</f>
        <v>1154</v>
      </c>
      <c r="F65" s="13">
        <f t="shared" si="0"/>
        <v>2363.88</v>
      </c>
      <c r="G65" s="9">
        <f>ROUND(+'Acute Care'!S161,0)</f>
        <v>1999667</v>
      </c>
      <c r="H65" s="9">
        <f>ROUND(+'Acute Care'!F161,0)</f>
        <v>887</v>
      </c>
      <c r="I65" s="13">
        <f t="shared" si="1"/>
        <v>2254.42</v>
      </c>
      <c r="K65" s="21">
        <f t="shared" si="2"/>
        <v>-4.6300000000000001E-2</v>
      </c>
    </row>
    <row r="66" spans="2:11" x14ac:dyDescent="0.2">
      <c r="B66" s="9">
        <f>+'Acute Care'!A61</f>
        <v>152</v>
      </c>
      <c r="C66" s="9" t="str">
        <f>+'Acute Care'!B61</f>
        <v>MASON GENERAL HOSPITAL</v>
      </c>
      <c r="D66" s="9">
        <f>ROUND(+'Acute Care'!S61,0)</f>
        <v>14685546</v>
      </c>
      <c r="E66" s="9">
        <f>ROUND(+'Acute Care'!F61,0)</f>
        <v>3765</v>
      </c>
      <c r="F66" s="13">
        <f t="shared" si="0"/>
        <v>3900.54</v>
      </c>
      <c r="G66" s="9">
        <f>ROUND(+'Acute Care'!S162,0)</f>
        <v>16128654</v>
      </c>
      <c r="H66" s="9">
        <f>ROUND(+'Acute Care'!F162,0)</f>
        <v>3658</v>
      </c>
      <c r="I66" s="13">
        <f t="shared" si="1"/>
        <v>4409.1499999999996</v>
      </c>
      <c r="K66" s="21">
        <f t="shared" si="2"/>
        <v>0.13039999999999999</v>
      </c>
    </row>
    <row r="67" spans="2:11" x14ac:dyDescent="0.2">
      <c r="B67" s="9">
        <f>+'Acute Care'!A62</f>
        <v>153</v>
      </c>
      <c r="C67" s="9" t="str">
        <f>+'Acute Care'!B62</f>
        <v>WHITMAN HOSPITAL AND MEDICAL CENTER</v>
      </c>
      <c r="D67" s="9">
        <f>ROUND(+'Acute Care'!S62,0)</f>
        <v>3918019</v>
      </c>
      <c r="E67" s="9">
        <f>ROUND(+'Acute Care'!F62,0)</f>
        <v>2008</v>
      </c>
      <c r="F67" s="13">
        <f t="shared" si="0"/>
        <v>1951.2</v>
      </c>
      <c r="G67" s="9">
        <f>ROUND(+'Acute Care'!S163,0)</f>
        <v>3939069</v>
      </c>
      <c r="H67" s="9">
        <f>ROUND(+'Acute Care'!F163,0)</f>
        <v>1979</v>
      </c>
      <c r="I67" s="13">
        <f t="shared" si="1"/>
        <v>1990.43</v>
      </c>
      <c r="K67" s="21">
        <f t="shared" si="2"/>
        <v>2.01E-2</v>
      </c>
    </row>
    <row r="68" spans="2:11" x14ac:dyDescent="0.2">
      <c r="B68" s="9">
        <f>+'Acute Care'!A63</f>
        <v>155</v>
      </c>
      <c r="C68" s="9" t="str">
        <f>+'Acute Care'!B63</f>
        <v>UW MEDICINE/VALLEY MEDICAL CENTER</v>
      </c>
      <c r="D68" s="9">
        <f>ROUND(+'Acute Care'!S63,0)</f>
        <v>111372538</v>
      </c>
      <c r="E68" s="9">
        <f>ROUND(+'Acute Care'!F63,0)</f>
        <v>56919</v>
      </c>
      <c r="F68" s="13">
        <f t="shared" si="0"/>
        <v>1956.68</v>
      </c>
      <c r="G68" s="9">
        <f>ROUND(+'Acute Care'!S164,0)</f>
        <v>104407281</v>
      </c>
      <c r="H68" s="9">
        <f>ROUND(+'Acute Care'!F164,0)</f>
        <v>53489</v>
      </c>
      <c r="I68" s="13">
        <f t="shared" si="1"/>
        <v>1951.94</v>
      </c>
      <c r="K68" s="21">
        <f t="shared" si="2"/>
        <v>-2.3999999999999998E-3</v>
      </c>
    </row>
    <row r="69" spans="2:11" x14ac:dyDescent="0.2">
      <c r="B69" s="9">
        <f>+'Acute Care'!A64</f>
        <v>156</v>
      </c>
      <c r="C69" s="9" t="str">
        <f>+'Acute Care'!B64</f>
        <v>WHIDBEY GENERAL HOSPITAL</v>
      </c>
      <c r="D69" s="9">
        <f>ROUND(+'Acute Care'!S64,0)</f>
        <v>0</v>
      </c>
      <c r="E69" s="9">
        <f>ROUND(+'Acute Care'!F64,0)</f>
        <v>0</v>
      </c>
      <c r="F69" s="13" t="str">
        <f t="shared" si="0"/>
        <v/>
      </c>
      <c r="G69" s="9">
        <f>ROUND(+'Acute Care'!S165,0)</f>
        <v>8947497</v>
      </c>
      <c r="H69" s="9">
        <f>ROUND(+'Acute Care'!F165,0)</f>
        <v>4621</v>
      </c>
      <c r="I69" s="13">
        <f t="shared" si="1"/>
        <v>1936.27</v>
      </c>
      <c r="K69" s="21" t="str">
        <f t="shared" si="2"/>
        <v/>
      </c>
    </row>
    <row r="70" spans="2:11" x14ac:dyDescent="0.2">
      <c r="B70" s="9">
        <f>+'Acute Care'!A65</f>
        <v>157</v>
      </c>
      <c r="C70" s="9" t="str">
        <f>+'Acute Care'!B65</f>
        <v>ST LUKES REHABILIATION INSTITUTE</v>
      </c>
      <c r="D70" s="9">
        <f>ROUND(+'Acute Care'!S65,0)</f>
        <v>0</v>
      </c>
      <c r="E70" s="9">
        <f>ROUND(+'Acute Care'!F65,0)</f>
        <v>0</v>
      </c>
      <c r="F70" s="13" t="str">
        <f t="shared" si="0"/>
        <v/>
      </c>
      <c r="G70" s="9">
        <f>ROUND(+'Acute Care'!S166,0)</f>
        <v>0</v>
      </c>
      <c r="H70" s="9">
        <f>ROUND(+'Acute Care'!F166,0)</f>
        <v>0</v>
      </c>
      <c r="I70" s="13" t="str">
        <f t="shared" si="1"/>
        <v/>
      </c>
      <c r="K70" s="21" t="str">
        <f t="shared" si="2"/>
        <v/>
      </c>
    </row>
    <row r="71" spans="2:11" x14ac:dyDescent="0.2">
      <c r="B71" s="9">
        <f>+'Acute Care'!A66</f>
        <v>158</v>
      </c>
      <c r="C71" s="9" t="str">
        <f>+'Acute Care'!B66</f>
        <v>CASCADE MEDICAL CENTER</v>
      </c>
      <c r="D71" s="9">
        <f>ROUND(+'Acute Care'!S66,0)</f>
        <v>555202</v>
      </c>
      <c r="E71" s="9">
        <f>ROUND(+'Acute Care'!F66,0)</f>
        <v>241</v>
      </c>
      <c r="F71" s="13">
        <f t="shared" si="0"/>
        <v>2303.7399999999998</v>
      </c>
      <c r="G71" s="9">
        <f>ROUND(+'Acute Care'!S167,0)</f>
        <v>573607</v>
      </c>
      <c r="H71" s="9">
        <f>ROUND(+'Acute Care'!F167,0)</f>
        <v>265</v>
      </c>
      <c r="I71" s="13">
        <f t="shared" si="1"/>
        <v>2164.5500000000002</v>
      </c>
      <c r="K71" s="21">
        <f t="shared" si="2"/>
        <v>-6.0400000000000002E-2</v>
      </c>
    </row>
    <row r="72" spans="2:11" x14ac:dyDescent="0.2">
      <c r="B72" s="9">
        <f>+'Acute Care'!A67</f>
        <v>159</v>
      </c>
      <c r="C72" s="9" t="str">
        <f>+'Acute Care'!B67</f>
        <v>PROVIDENCE ST PETER HOSPITAL</v>
      </c>
      <c r="D72" s="9">
        <f>ROUND(+'Acute Care'!S67,0)</f>
        <v>128187360</v>
      </c>
      <c r="E72" s="9">
        <f>ROUND(+'Acute Care'!F67,0)</f>
        <v>41882</v>
      </c>
      <c r="F72" s="13">
        <f t="shared" si="0"/>
        <v>3060.68</v>
      </c>
      <c r="G72" s="9">
        <f>ROUND(+'Acute Care'!S168,0)</f>
        <v>134065714</v>
      </c>
      <c r="H72" s="9">
        <f>ROUND(+'Acute Care'!F168,0)</f>
        <v>45901</v>
      </c>
      <c r="I72" s="13">
        <f t="shared" si="1"/>
        <v>2920.76</v>
      </c>
      <c r="K72" s="21">
        <f t="shared" si="2"/>
        <v>-4.5699999999999998E-2</v>
      </c>
    </row>
    <row r="73" spans="2:11" x14ac:dyDescent="0.2">
      <c r="B73" s="9">
        <f>+'Acute Care'!A68</f>
        <v>161</v>
      </c>
      <c r="C73" s="9" t="str">
        <f>+'Acute Care'!B68</f>
        <v>KADLEC REGIONAL MEDICAL CENTER</v>
      </c>
      <c r="D73" s="9">
        <f>ROUND(+'Acute Care'!S68,0)</f>
        <v>99589876</v>
      </c>
      <c r="E73" s="9">
        <f>ROUND(+'Acute Care'!F68,0)</f>
        <v>39350</v>
      </c>
      <c r="F73" s="13">
        <f t="shared" si="0"/>
        <v>2530.87</v>
      </c>
      <c r="G73" s="9">
        <f>ROUND(+'Acute Care'!S169,0)</f>
        <v>127292471</v>
      </c>
      <c r="H73" s="9">
        <f>ROUND(+'Acute Care'!F169,0)</f>
        <v>40261</v>
      </c>
      <c r="I73" s="13">
        <f t="shared" si="1"/>
        <v>3161.68</v>
      </c>
      <c r="K73" s="21">
        <f t="shared" si="2"/>
        <v>0.2492</v>
      </c>
    </row>
    <row r="74" spans="2:11" x14ac:dyDescent="0.2">
      <c r="B74" s="9">
        <f>+'Acute Care'!A69</f>
        <v>162</v>
      </c>
      <c r="C74" s="9" t="str">
        <f>+'Acute Care'!B69</f>
        <v>PROVIDENCE SACRED HEART MEDICAL CENTER</v>
      </c>
      <c r="D74" s="9">
        <f>ROUND(+'Acute Care'!S69,0)</f>
        <v>167692981</v>
      </c>
      <c r="E74" s="9">
        <f>ROUND(+'Acute Care'!F69,0)</f>
        <v>87194</v>
      </c>
      <c r="F74" s="13">
        <f t="shared" si="0"/>
        <v>1923.22</v>
      </c>
      <c r="G74" s="9">
        <f>ROUND(+'Acute Care'!S170,0)</f>
        <v>170758984</v>
      </c>
      <c r="H74" s="9">
        <f>ROUND(+'Acute Care'!F170,0)</f>
        <v>91921</v>
      </c>
      <c r="I74" s="13">
        <f t="shared" si="1"/>
        <v>1857.67</v>
      </c>
      <c r="K74" s="21">
        <f t="shared" si="2"/>
        <v>-3.4099999999999998E-2</v>
      </c>
    </row>
    <row r="75" spans="2:11" x14ac:dyDescent="0.2">
      <c r="B75" s="9">
        <f>+'Acute Care'!A70</f>
        <v>164</v>
      </c>
      <c r="C75" s="9" t="str">
        <f>+'Acute Care'!B70</f>
        <v>EVERGREENHEALTH MEDICAL CENTER</v>
      </c>
      <c r="D75" s="9">
        <f>ROUND(+'Acute Care'!S70,0)</f>
        <v>46861080</v>
      </c>
      <c r="E75" s="9">
        <f>ROUND(+'Acute Care'!F70,0)</f>
        <v>23123</v>
      </c>
      <c r="F75" s="13">
        <f t="shared" ref="F75:F107" si="3">IF(D75=0,"",IF(E75=0,"",ROUND(D75/E75,2)))</f>
        <v>2026.6</v>
      </c>
      <c r="G75" s="9">
        <f>ROUND(+'Acute Care'!S171,0)</f>
        <v>59218420</v>
      </c>
      <c r="H75" s="9">
        <f>ROUND(+'Acute Care'!F171,0)</f>
        <v>25086</v>
      </c>
      <c r="I75" s="13">
        <f t="shared" ref="I75:I107" si="4">IF(G75=0,"",IF(H75=0,"",ROUND(G75/H75,2)))</f>
        <v>2360.62</v>
      </c>
      <c r="K75" s="21">
        <f t="shared" ref="K75:K107" si="5">IF(D75=0,"",IF(E75=0,"",IF(G75=0,"",IF(H75=0,"",ROUND(I75/F75-1,4)))))</f>
        <v>0.1648</v>
      </c>
    </row>
    <row r="76" spans="2:11" x14ac:dyDescent="0.2">
      <c r="B76" s="9">
        <f>+'Acute Care'!A71</f>
        <v>165</v>
      </c>
      <c r="C76" s="9" t="str">
        <f>+'Acute Care'!B71</f>
        <v>LAKE CHELAN COMMUNITY HOSPITAL</v>
      </c>
      <c r="D76" s="9">
        <f>ROUND(+'Acute Care'!S71,0)</f>
        <v>1899420</v>
      </c>
      <c r="E76" s="9">
        <f>ROUND(+'Acute Care'!F71,0)</f>
        <v>925</v>
      </c>
      <c r="F76" s="13">
        <f t="shared" si="3"/>
        <v>2053.4299999999998</v>
      </c>
      <c r="G76" s="9">
        <f>ROUND(+'Acute Care'!S172,0)</f>
        <v>2612676</v>
      </c>
      <c r="H76" s="9">
        <f>ROUND(+'Acute Care'!F172,0)</f>
        <v>782</v>
      </c>
      <c r="I76" s="13">
        <f t="shared" si="4"/>
        <v>3341.02</v>
      </c>
      <c r="K76" s="21">
        <f t="shared" si="5"/>
        <v>0.627</v>
      </c>
    </row>
    <row r="77" spans="2:11" x14ac:dyDescent="0.2">
      <c r="B77" s="9">
        <f>+'Acute Care'!A72</f>
        <v>167</v>
      </c>
      <c r="C77" s="9" t="str">
        <f>+'Acute Care'!B72</f>
        <v>FERRY COUNTY MEMORIAL HOSPITAL</v>
      </c>
      <c r="D77" s="9">
        <f>ROUND(+'Acute Care'!S72,0)</f>
        <v>0</v>
      </c>
      <c r="E77" s="9">
        <f>ROUND(+'Acute Care'!F72,0)</f>
        <v>0</v>
      </c>
      <c r="F77" s="13" t="str">
        <f t="shared" si="3"/>
        <v/>
      </c>
      <c r="G77" s="9">
        <f>ROUND(+'Acute Care'!S173,0)</f>
        <v>0</v>
      </c>
      <c r="H77" s="9">
        <f>ROUND(+'Acute Care'!F173,0)</f>
        <v>0</v>
      </c>
      <c r="I77" s="13" t="str">
        <f t="shared" si="4"/>
        <v/>
      </c>
      <c r="K77" s="21" t="str">
        <f t="shared" si="5"/>
        <v/>
      </c>
    </row>
    <row r="78" spans="2:11" x14ac:dyDescent="0.2">
      <c r="B78" s="9">
        <f>+'Acute Care'!A73</f>
        <v>168</v>
      </c>
      <c r="C78" s="9" t="str">
        <f>+'Acute Care'!B73</f>
        <v>CENTRAL WASHINGTON HOSPITAL</v>
      </c>
      <c r="D78" s="9">
        <f>ROUND(+'Acute Care'!S73,0)</f>
        <v>54767360</v>
      </c>
      <c r="E78" s="9">
        <f>ROUND(+'Acute Care'!F73,0)</f>
        <v>22615</v>
      </c>
      <c r="F78" s="13">
        <f t="shared" si="3"/>
        <v>2421.73</v>
      </c>
      <c r="G78" s="9">
        <f>ROUND(+'Acute Care'!S174,0)</f>
        <v>68059633</v>
      </c>
      <c r="H78" s="9">
        <f>ROUND(+'Acute Care'!F174,0)</f>
        <v>24060</v>
      </c>
      <c r="I78" s="13">
        <f t="shared" si="4"/>
        <v>2828.75</v>
      </c>
      <c r="K78" s="21">
        <f t="shared" si="5"/>
        <v>0.1681</v>
      </c>
    </row>
    <row r="79" spans="2:11" x14ac:dyDescent="0.2">
      <c r="B79" s="9">
        <f>+'Acute Care'!A74</f>
        <v>170</v>
      </c>
      <c r="C79" s="9" t="str">
        <f>+'Acute Care'!B74</f>
        <v>PEACEHEALTH SOUTHWEST MEDICAL CENTER</v>
      </c>
      <c r="D79" s="9">
        <f>ROUND(+'Acute Care'!S74,0)</f>
        <v>118886277</v>
      </c>
      <c r="E79" s="9">
        <f>ROUND(+'Acute Care'!F74,0)</f>
        <v>57102</v>
      </c>
      <c r="F79" s="13">
        <f t="shared" si="3"/>
        <v>2082</v>
      </c>
      <c r="G79" s="9">
        <f>ROUND(+'Acute Care'!S175,0)</f>
        <v>122717682</v>
      </c>
      <c r="H79" s="9">
        <f>ROUND(+'Acute Care'!F175,0)</f>
        <v>55627</v>
      </c>
      <c r="I79" s="13">
        <f t="shared" si="4"/>
        <v>2206.08</v>
      </c>
      <c r="K79" s="21">
        <f t="shared" si="5"/>
        <v>5.96E-2</v>
      </c>
    </row>
    <row r="80" spans="2:11" x14ac:dyDescent="0.2">
      <c r="B80" s="9">
        <f>+'Acute Care'!A75</f>
        <v>172</v>
      </c>
      <c r="C80" s="9" t="str">
        <f>+'Acute Care'!B75</f>
        <v>PULLMAN REGIONAL HOSPITAL</v>
      </c>
      <c r="D80" s="9">
        <f>ROUND(+'Acute Care'!S75,0)</f>
        <v>4450889</v>
      </c>
      <c r="E80" s="9">
        <f>ROUND(+'Acute Care'!F75,0)</f>
        <v>3123</v>
      </c>
      <c r="F80" s="13">
        <f t="shared" si="3"/>
        <v>1425.2</v>
      </c>
      <c r="G80" s="9">
        <f>ROUND(+'Acute Care'!S176,0)</f>
        <v>5079463</v>
      </c>
      <c r="H80" s="9">
        <f>ROUND(+'Acute Care'!F176,0)</f>
        <v>3305</v>
      </c>
      <c r="I80" s="13">
        <f t="shared" si="4"/>
        <v>1536.9</v>
      </c>
      <c r="K80" s="21">
        <f t="shared" si="5"/>
        <v>7.8399999999999997E-2</v>
      </c>
    </row>
    <row r="81" spans="2:11" x14ac:dyDescent="0.2">
      <c r="B81" s="9">
        <f>+'Acute Care'!A76</f>
        <v>173</v>
      </c>
      <c r="C81" s="9" t="str">
        <f>+'Acute Care'!B76</f>
        <v>MORTON GENERAL HOSPITAL</v>
      </c>
      <c r="D81" s="9">
        <f>ROUND(+'Acute Care'!S76,0)</f>
        <v>2698495</v>
      </c>
      <c r="E81" s="9">
        <f>ROUND(+'Acute Care'!F76,0)</f>
        <v>849</v>
      </c>
      <c r="F81" s="13">
        <f t="shared" si="3"/>
        <v>3178.44</v>
      </c>
      <c r="G81" s="9">
        <f>ROUND(+'Acute Care'!S177,0)</f>
        <v>2417238</v>
      </c>
      <c r="H81" s="9">
        <f>ROUND(+'Acute Care'!F177,0)</f>
        <v>691</v>
      </c>
      <c r="I81" s="13">
        <f t="shared" si="4"/>
        <v>3498.17</v>
      </c>
      <c r="K81" s="21">
        <f t="shared" si="5"/>
        <v>0.10059999999999999</v>
      </c>
    </row>
    <row r="82" spans="2:11" x14ac:dyDescent="0.2">
      <c r="B82" s="9">
        <f>+'Acute Care'!A77</f>
        <v>175</v>
      </c>
      <c r="C82" s="9" t="str">
        <f>+'Acute Care'!B77</f>
        <v>MARY BRIDGE CHILDRENS HEALTH CENTER</v>
      </c>
      <c r="D82" s="9">
        <f>ROUND(+'Acute Care'!S77,0)</f>
        <v>62621944</v>
      </c>
      <c r="E82" s="9">
        <f>ROUND(+'Acute Care'!F77,0)</f>
        <v>11258</v>
      </c>
      <c r="F82" s="13">
        <f t="shared" si="3"/>
        <v>5562.44</v>
      </c>
      <c r="G82" s="9">
        <f>ROUND(+'Acute Care'!S178,0)</f>
        <v>61488792</v>
      </c>
      <c r="H82" s="9">
        <f>ROUND(+'Acute Care'!F178,0)</f>
        <v>9459</v>
      </c>
      <c r="I82" s="13">
        <f t="shared" si="4"/>
        <v>6500.56</v>
      </c>
      <c r="K82" s="21">
        <f t="shared" si="5"/>
        <v>0.16869999999999999</v>
      </c>
    </row>
    <row r="83" spans="2:11" x14ac:dyDescent="0.2">
      <c r="B83" s="9">
        <f>+'Acute Care'!A78</f>
        <v>176</v>
      </c>
      <c r="C83" s="9" t="str">
        <f>+'Acute Care'!B78</f>
        <v>TACOMA GENERAL/ALLENMORE HOSPITAL</v>
      </c>
      <c r="D83" s="9">
        <f>ROUND(+'Acute Care'!S78,0)</f>
        <v>47914045</v>
      </c>
      <c r="E83" s="9">
        <f>ROUND(+'Acute Care'!F78,0)</f>
        <v>29332</v>
      </c>
      <c r="F83" s="13">
        <f t="shared" si="3"/>
        <v>1633.51</v>
      </c>
      <c r="G83" s="9">
        <f>ROUND(+'Acute Care'!S179,0)</f>
        <v>69234529</v>
      </c>
      <c r="H83" s="9">
        <f>ROUND(+'Acute Care'!F179,0)</f>
        <v>24750</v>
      </c>
      <c r="I83" s="13">
        <f t="shared" si="4"/>
        <v>2797.35</v>
      </c>
      <c r="K83" s="21">
        <f t="shared" si="5"/>
        <v>0.71250000000000002</v>
      </c>
    </row>
    <row r="84" spans="2:11" x14ac:dyDescent="0.2">
      <c r="B84" s="9">
        <f>+'Acute Care'!A79</f>
        <v>180</v>
      </c>
      <c r="C84" s="9" t="str">
        <f>+'Acute Care'!B79</f>
        <v>VALLEY HOSPITAL</v>
      </c>
      <c r="D84" s="9">
        <f>ROUND(+'Acute Care'!S79,0)</f>
        <v>26238615</v>
      </c>
      <c r="E84" s="9">
        <f>ROUND(+'Acute Care'!F79,0)</f>
        <v>14247</v>
      </c>
      <c r="F84" s="13">
        <f t="shared" si="3"/>
        <v>1841.69</v>
      </c>
      <c r="G84" s="9">
        <f>ROUND(+'Acute Care'!S180,0)</f>
        <v>25787090</v>
      </c>
      <c r="H84" s="9">
        <f>ROUND(+'Acute Care'!F180,0)</f>
        <v>12811</v>
      </c>
      <c r="I84" s="13">
        <f t="shared" si="4"/>
        <v>2012.89</v>
      </c>
      <c r="K84" s="21">
        <f t="shared" si="5"/>
        <v>9.2999999999999999E-2</v>
      </c>
    </row>
    <row r="85" spans="2:11" x14ac:dyDescent="0.2">
      <c r="B85" s="9">
        <f>+'Acute Care'!A80</f>
        <v>183</v>
      </c>
      <c r="C85" s="9" t="str">
        <f>+'Acute Care'!B80</f>
        <v>MULTICARE AUBURN MEDICAL CENTER</v>
      </c>
      <c r="D85" s="9">
        <f>ROUND(+'Acute Care'!S80,0)</f>
        <v>21431215</v>
      </c>
      <c r="E85" s="9">
        <f>ROUND(+'Acute Care'!F80,0)</f>
        <v>11722</v>
      </c>
      <c r="F85" s="13">
        <f t="shared" si="3"/>
        <v>1828.29</v>
      </c>
      <c r="G85" s="9">
        <f>ROUND(+'Acute Care'!S181,0)</f>
        <v>27898153</v>
      </c>
      <c r="H85" s="9">
        <f>ROUND(+'Acute Care'!F181,0)</f>
        <v>10075</v>
      </c>
      <c r="I85" s="13">
        <f t="shared" si="4"/>
        <v>2769.05</v>
      </c>
      <c r="K85" s="21">
        <f t="shared" si="5"/>
        <v>0.51459999999999995</v>
      </c>
    </row>
    <row r="86" spans="2:11" x14ac:dyDescent="0.2">
      <c r="B86" s="9">
        <f>+'Acute Care'!A81</f>
        <v>186</v>
      </c>
      <c r="C86" s="9" t="str">
        <f>+'Acute Care'!B81</f>
        <v>SUMMIT PACIFIC MEDICAL CENTER</v>
      </c>
      <c r="D86" s="9">
        <f>ROUND(+'Acute Care'!S81,0)</f>
        <v>1710445</v>
      </c>
      <c r="E86" s="9">
        <f>ROUND(+'Acute Care'!F81,0)</f>
        <v>1064</v>
      </c>
      <c r="F86" s="13">
        <f t="shared" si="3"/>
        <v>1607.56</v>
      </c>
      <c r="G86" s="9">
        <f>ROUND(+'Acute Care'!S182,0)</f>
        <v>3584571</v>
      </c>
      <c r="H86" s="9">
        <f>ROUND(+'Acute Care'!F182,0)</f>
        <v>744</v>
      </c>
      <c r="I86" s="13">
        <f t="shared" si="4"/>
        <v>4817.97</v>
      </c>
      <c r="K86" s="21">
        <f t="shared" si="5"/>
        <v>1.9971000000000001</v>
      </c>
    </row>
    <row r="87" spans="2:11" x14ac:dyDescent="0.2">
      <c r="B87" s="9">
        <f>+'Acute Care'!A82</f>
        <v>191</v>
      </c>
      <c r="C87" s="9" t="str">
        <f>+'Acute Care'!B82</f>
        <v>PROVIDENCE CENTRALIA HOSPITAL</v>
      </c>
      <c r="D87" s="9">
        <f>ROUND(+'Acute Care'!S82,0)</f>
        <v>44569931</v>
      </c>
      <c r="E87" s="9">
        <f>ROUND(+'Acute Care'!F82,0)</f>
        <v>13845</v>
      </c>
      <c r="F87" s="13">
        <f t="shared" si="3"/>
        <v>3219.21</v>
      </c>
      <c r="G87" s="9">
        <f>ROUND(+'Acute Care'!S183,0)</f>
        <v>52533283</v>
      </c>
      <c r="H87" s="9">
        <f>ROUND(+'Acute Care'!F183,0)</f>
        <v>13757</v>
      </c>
      <c r="I87" s="13">
        <f t="shared" si="4"/>
        <v>3818.66</v>
      </c>
      <c r="K87" s="21">
        <f t="shared" si="5"/>
        <v>0.1862</v>
      </c>
    </row>
    <row r="88" spans="2:11" x14ac:dyDescent="0.2">
      <c r="B88" s="9">
        <f>+'Acute Care'!A83</f>
        <v>193</v>
      </c>
      <c r="C88" s="9" t="str">
        <f>+'Acute Care'!B83</f>
        <v>PROVIDENCE MOUNT CARMEL HOSPITAL</v>
      </c>
      <c r="D88" s="9">
        <f>ROUND(+'Acute Care'!S83,0)</f>
        <v>7496127</v>
      </c>
      <c r="E88" s="9">
        <f>ROUND(+'Acute Care'!F83,0)</f>
        <v>2831</v>
      </c>
      <c r="F88" s="13">
        <f t="shared" si="3"/>
        <v>2647.87</v>
      </c>
      <c r="G88" s="9">
        <f>ROUND(+'Acute Care'!S184,0)</f>
        <v>8157162</v>
      </c>
      <c r="H88" s="9">
        <f>ROUND(+'Acute Care'!F184,0)</f>
        <v>2996</v>
      </c>
      <c r="I88" s="13">
        <f t="shared" si="4"/>
        <v>2722.68</v>
      </c>
      <c r="K88" s="21">
        <f t="shared" si="5"/>
        <v>2.8299999999999999E-2</v>
      </c>
    </row>
    <row r="89" spans="2:11" x14ac:dyDescent="0.2">
      <c r="B89" s="9">
        <f>+'Acute Care'!A84</f>
        <v>194</v>
      </c>
      <c r="C89" s="9" t="str">
        <f>+'Acute Care'!B84</f>
        <v>PROVIDENCE ST JOSEPHS HOSPITAL</v>
      </c>
      <c r="D89" s="9">
        <f>ROUND(+'Acute Care'!S84,0)</f>
        <v>4922488</v>
      </c>
      <c r="E89" s="9">
        <f>ROUND(+'Acute Care'!F84,0)</f>
        <v>2278</v>
      </c>
      <c r="F89" s="13">
        <f t="shared" si="3"/>
        <v>2160.88</v>
      </c>
      <c r="G89" s="9">
        <f>ROUND(+'Acute Care'!S185,0)</f>
        <v>4271549</v>
      </c>
      <c r="H89" s="9">
        <f>ROUND(+'Acute Care'!F185,0)</f>
        <v>2350</v>
      </c>
      <c r="I89" s="13">
        <f t="shared" si="4"/>
        <v>1817.68</v>
      </c>
      <c r="K89" s="21">
        <f t="shared" si="5"/>
        <v>-0.1588</v>
      </c>
    </row>
    <row r="90" spans="2:11" x14ac:dyDescent="0.2">
      <c r="B90" s="9">
        <f>+'Acute Care'!A85</f>
        <v>195</v>
      </c>
      <c r="C90" s="9" t="str">
        <f>+'Acute Care'!B85</f>
        <v>SNOQUALMIE VALLEY HOSPITAL</v>
      </c>
      <c r="D90" s="9">
        <f>ROUND(+'Acute Care'!S85,0)</f>
        <v>1155062</v>
      </c>
      <c r="E90" s="9">
        <f>ROUND(+'Acute Care'!F85,0)</f>
        <v>398</v>
      </c>
      <c r="F90" s="13">
        <f t="shared" si="3"/>
        <v>2902.17</v>
      </c>
      <c r="G90" s="9">
        <f>ROUND(+'Acute Care'!S186,0)</f>
        <v>584972</v>
      </c>
      <c r="H90" s="9">
        <f>ROUND(+'Acute Care'!F186,0)</f>
        <v>194</v>
      </c>
      <c r="I90" s="13">
        <f t="shared" si="4"/>
        <v>3015.32</v>
      </c>
      <c r="K90" s="21">
        <f t="shared" si="5"/>
        <v>3.9E-2</v>
      </c>
    </row>
    <row r="91" spans="2:11" x14ac:dyDescent="0.2">
      <c r="B91" s="9">
        <f>+'Acute Care'!A86</f>
        <v>197</v>
      </c>
      <c r="C91" s="9" t="str">
        <f>+'Acute Care'!B86</f>
        <v>CAPITAL MEDICAL CENTER</v>
      </c>
      <c r="D91" s="9">
        <f>ROUND(+'Acute Care'!S86,0)</f>
        <v>13816281</v>
      </c>
      <c r="E91" s="9">
        <f>ROUND(+'Acute Care'!F86,0)</f>
        <v>7003</v>
      </c>
      <c r="F91" s="13">
        <f t="shared" si="3"/>
        <v>1972.91</v>
      </c>
      <c r="G91" s="9">
        <f>ROUND(+'Acute Care'!S187,0)</f>
        <v>13523866</v>
      </c>
      <c r="H91" s="9">
        <f>ROUND(+'Acute Care'!F187,0)</f>
        <v>6894</v>
      </c>
      <c r="I91" s="13">
        <f t="shared" si="4"/>
        <v>1961.69</v>
      </c>
      <c r="K91" s="21">
        <f t="shared" si="5"/>
        <v>-5.7000000000000002E-3</v>
      </c>
    </row>
    <row r="92" spans="2:11" x14ac:dyDescent="0.2">
      <c r="B92" s="9">
        <f>+'Acute Care'!A87</f>
        <v>198</v>
      </c>
      <c r="C92" s="9" t="str">
        <f>+'Acute Care'!B87</f>
        <v>SUNNYSIDE COMMUNITY HOSPITAL</v>
      </c>
      <c r="D92" s="9">
        <f>ROUND(+'Acute Care'!S87,0)</f>
        <v>1107141</v>
      </c>
      <c r="E92" s="9">
        <f>ROUND(+'Acute Care'!F87,0)</f>
        <v>3649</v>
      </c>
      <c r="F92" s="13">
        <f t="shared" si="3"/>
        <v>303.41000000000003</v>
      </c>
      <c r="G92" s="9">
        <f>ROUND(+'Acute Care'!S188,0)</f>
        <v>10581510</v>
      </c>
      <c r="H92" s="9">
        <f>ROUND(+'Acute Care'!F188,0)</f>
        <v>4727</v>
      </c>
      <c r="I92" s="13">
        <f t="shared" si="4"/>
        <v>2238.5300000000002</v>
      </c>
      <c r="K92" s="21">
        <f t="shared" si="5"/>
        <v>6.3779000000000003</v>
      </c>
    </row>
    <row r="93" spans="2:11" x14ac:dyDescent="0.2">
      <c r="B93" s="9">
        <f>+'Acute Care'!A88</f>
        <v>199</v>
      </c>
      <c r="C93" s="9" t="str">
        <f>+'Acute Care'!B88</f>
        <v>TOPPENISH COMMUNITY HOSPITAL</v>
      </c>
      <c r="D93" s="9">
        <f>ROUND(+'Acute Care'!S88,0)</f>
        <v>3771405</v>
      </c>
      <c r="E93" s="9">
        <f>ROUND(+'Acute Care'!F88,0)</f>
        <v>2458</v>
      </c>
      <c r="F93" s="13">
        <f t="shared" si="3"/>
        <v>1534.34</v>
      </c>
      <c r="G93" s="9">
        <f>ROUND(+'Acute Care'!S189,0)</f>
        <v>3900377</v>
      </c>
      <c r="H93" s="9">
        <f>ROUND(+'Acute Care'!F189,0)</f>
        <v>2224</v>
      </c>
      <c r="I93" s="13">
        <f t="shared" si="4"/>
        <v>1753.77</v>
      </c>
      <c r="K93" s="21">
        <f t="shared" si="5"/>
        <v>0.14299999999999999</v>
      </c>
    </row>
    <row r="94" spans="2:11" x14ac:dyDescent="0.2">
      <c r="B94" s="9">
        <f>+'Acute Care'!A89</f>
        <v>201</v>
      </c>
      <c r="C94" s="9" t="str">
        <f>+'Acute Care'!B89</f>
        <v>ST FRANCIS COMMUNITY HOSPITAL</v>
      </c>
      <c r="D94" s="9">
        <f>ROUND(+'Acute Care'!S89,0)</f>
        <v>72528923</v>
      </c>
      <c r="E94" s="9">
        <f>ROUND(+'Acute Care'!F89,0)</f>
        <v>26024</v>
      </c>
      <c r="F94" s="13">
        <f t="shared" si="3"/>
        <v>2787</v>
      </c>
      <c r="G94" s="9">
        <f>ROUND(+'Acute Care'!S190,0)</f>
        <v>74922144</v>
      </c>
      <c r="H94" s="9">
        <f>ROUND(+'Acute Care'!F190,0)</f>
        <v>26613</v>
      </c>
      <c r="I94" s="13">
        <f t="shared" si="4"/>
        <v>2815.25</v>
      </c>
      <c r="K94" s="21">
        <f t="shared" si="5"/>
        <v>1.01E-2</v>
      </c>
    </row>
    <row r="95" spans="2:11" x14ac:dyDescent="0.2">
      <c r="B95" s="9">
        <f>+'Acute Care'!A90</f>
        <v>202</v>
      </c>
      <c r="C95" s="9" t="str">
        <f>+'Acute Care'!B90</f>
        <v>REGIONAL HOSPITAL</v>
      </c>
      <c r="D95" s="9">
        <f>ROUND(+'Acute Care'!S90,0)</f>
        <v>13655232</v>
      </c>
      <c r="E95" s="9">
        <f>ROUND(+'Acute Care'!F90,0)</f>
        <v>7716</v>
      </c>
      <c r="F95" s="13">
        <f t="shared" si="3"/>
        <v>1769.73</v>
      </c>
      <c r="G95" s="9">
        <f>ROUND(+'Acute Care'!S191,0)</f>
        <v>7420708</v>
      </c>
      <c r="H95" s="9">
        <f>ROUND(+'Acute Care'!F191,0)</f>
        <v>3987</v>
      </c>
      <c r="I95" s="13">
        <f t="shared" si="4"/>
        <v>1861.23</v>
      </c>
      <c r="K95" s="21">
        <f t="shared" si="5"/>
        <v>5.1700000000000003E-2</v>
      </c>
    </row>
    <row r="96" spans="2:11" x14ac:dyDescent="0.2">
      <c r="B96" s="9">
        <f>+'Acute Care'!A91</f>
        <v>204</v>
      </c>
      <c r="C96" s="9" t="str">
        <f>+'Acute Care'!B91</f>
        <v>SEATTLE CANCER CARE ALLIANCE</v>
      </c>
      <c r="D96" s="9">
        <f>ROUND(+'Acute Care'!S91,0)</f>
        <v>0</v>
      </c>
      <c r="E96" s="9">
        <f>ROUND(+'Acute Care'!F91,0)</f>
        <v>0</v>
      </c>
      <c r="F96" s="13" t="str">
        <f t="shared" si="3"/>
        <v/>
      </c>
      <c r="G96" s="9">
        <f>ROUND(+'Acute Care'!S192,0)</f>
        <v>0</v>
      </c>
      <c r="H96" s="9">
        <f>ROUND(+'Acute Care'!F192,0)</f>
        <v>0</v>
      </c>
      <c r="I96" s="13" t="str">
        <f t="shared" si="4"/>
        <v/>
      </c>
      <c r="K96" s="21" t="str">
        <f t="shared" si="5"/>
        <v/>
      </c>
    </row>
    <row r="97" spans="2:11" x14ac:dyDescent="0.2">
      <c r="B97" s="9">
        <f>+'Acute Care'!A92</f>
        <v>205</v>
      </c>
      <c r="C97" s="9" t="str">
        <f>+'Acute Care'!B92</f>
        <v>WENATCHEE VALLEY HOSPITAL</v>
      </c>
      <c r="D97" s="9">
        <f>ROUND(+'Acute Care'!S92,0)</f>
        <v>1030976</v>
      </c>
      <c r="E97" s="9">
        <f>ROUND(+'Acute Care'!F92,0)</f>
        <v>1244</v>
      </c>
      <c r="F97" s="13">
        <f t="shared" si="3"/>
        <v>828.76</v>
      </c>
      <c r="G97" s="9">
        <f>ROUND(+'Acute Care'!S193,0)</f>
        <v>735246</v>
      </c>
      <c r="H97" s="9">
        <f>ROUND(+'Acute Care'!F193,0)</f>
        <v>753</v>
      </c>
      <c r="I97" s="13">
        <f t="shared" si="4"/>
        <v>976.42</v>
      </c>
      <c r="K97" s="21">
        <f t="shared" si="5"/>
        <v>0.1782</v>
      </c>
    </row>
    <row r="98" spans="2:11" x14ac:dyDescent="0.2">
      <c r="B98" s="9">
        <f>+'Acute Care'!A93</f>
        <v>206</v>
      </c>
      <c r="C98" s="9" t="str">
        <f>+'Acute Care'!B93</f>
        <v>PEACEHEALTH UNITED GENERAL MEDICAL CENTER</v>
      </c>
      <c r="D98" s="9">
        <f>ROUND(+'Acute Care'!S93,0)</f>
        <v>5676467</v>
      </c>
      <c r="E98" s="9">
        <f>ROUND(+'Acute Care'!F93,0)</f>
        <v>1936</v>
      </c>
      <c r="F98" s="13">
        <f t="shared" si="3"/>
        <v>2932.06</v>
      </c>
      <c r="G98" s="9">
        <f>ROUND(+'Acute Care'!S194,0)</f>
        <v>1829564</v>
      </c>
      <c r="H98" s="9">
        <f>ROUND(+'Acute Care'!F194,0)</f>
        <v>618</v>
      </c>
      <c r="I98" s="13">
        <f t="shared" si="4"/>
        <v>2960.46</v>
      </c>
      <c r="K98" s="21">
        <f t="shared" si="5"/>
        <v>9.7000000000000003E-3</v>
      </c>
    </row>
    <row r="99" spans="2:11" x14ac:dyDescent="0.2">
      <c r="B99" s="9">
        <f>+'Acute Care'!A94</f>
        <v>207</v>
      </c>
      <c r="C99" s="9" t="str">
        <f>+'Acute Care'!B94</f>
        <v>SKAGIT VALLEY HOSPITAL</v>
      </c>
      <c r="D99" s="9">
        <f>ROUND(+'Acute Care'!S94,0)</f>
        <v>69233442</v>
      </c>
      <c r="E99" s="9">
        <f>ROUND(+'Acute Care'!F94,0)</f>
        <v>18011</v>
      </c>
      <c r="F99" s="13">
        <f t="shared" si="3"/>
        <v>3843.95</v>
      </c>
      <c r="G99" s="9">
        <f>ROUND(+'Acute Care'!S195,0)</f>
        <v>75448974</v>
      </c>
      <c r="H99" s="9">
        <f>ROUND(+'Acute Care'!F195,0)</f>
        <v>16893</v>
      </c>
      <c r="I99" s="13">
        <f t="shared" si="4"/>
        <v>4466.29</v>
      </c>
      <c r="K99" s="21">
        <f t="shared" si="5"/>
        <v>0.16189999999999999</v>
      </c>
    </row>
    <row r="100" spans="2:11" x14ac:dyDescent="0.2">
      <c r="B100" s="9">
        <f>+'Acute Care'!A95</f>
        <v>208</v>
      </c>
      <c r="C100" s="9" t="str">
        <f>+'Acute Care'!B95</f>
        <v>LEGACY SALMON CREEK HOSPITAL</v>
      </c>
      <c r="D100" s="9">
        <f>ROUND(+'Acute Care'!S95,0)</f>
        <v>42015575</v>
      </c>
      <c r="E100" s="9">
        <f>ROUND(+'Acute Care'!F95,0)</f>
        <v>14858</v>
      </c>
      <c r="F100" s="13">
        <f t="shared" si="3"/>
        <v>2827.81</v>
      </c>
      <c r="G100" s="9">
        <f>ROUND(+'Acute Care'!S196,0)</f>
        <v>49075140</v>
      </c>
      <c r="H100" s="9">
        <f>ROUND(+'Acute Care'!F196,0)</f>
        <v>16831</v>
      </c>
      <c r="I100" s="13">
        <f t="shared" si="4"/>
        <v>2915.76</v>
      </c>
      <c r="K100" s="21">
        <f t="shared" si="5"/>
        <v>3.1099999999999999E-2</v>
      </c>
    </row>
    <row r="101" spans="2:11" x14ac:dyDescent="0.2">
      <c r="B101" s="9">
        <f>+'Acute Care'!A96</f>
        <v>209</v>
      </c>
      <c r="C101" s="9" t="str">
        <f>+'Acute Care'!B96</f>
        <v>ST ANTHONY HOSPITAL</v>
      </c>
      <c r="D101" s="9">
        <f>ROUND(+'Acute Care'!S96,0)</f>
        <v>52975996</v>
      </c>
      <c r="E101" s="9">
        <f>ROUND(+'Acute Care'!F96,0)</f>
        <v>16758</v>
      </c>
      <c r="F101" s="13">
        <f t="shared" si="3"/>
        <v>3161.24</v>
      </c>
      <c r="G101" s="9">
        <f>ROUND(+'Acute Care'!S197,0)</f>
        <v>52301109</v>
      </c>
      <c r="H101" s="9">
        <f>ROUND(+'Acute Care'!F197,0)</f>
        <v>15880</v>
      </c>
      <c r="I101" s="13">
        <f t="shared" si="4"/>
        <v>3293.52</v>
      </c>
      <c r="K101" s="21">
        <f t="shared" si="5"/>
        <v>4.1799999999999997E-2</v>
      </c>
    </row>
    <row r="102" spans="2:11" x14ac:dyDescent="0.2">
      <c r="B102" s="9">
        <f>+'Acute Care'!A97</f>
        <v>210</v>
      </c>
      <c r="C102" s="9" t="str">
        <f>+'Acute Care'!B97</f>
        <v>SWEDISH MEDICAL CENTER - ISSAQUAH CAMPUS</v>
      </c>
      <c r="D102" s="9">
        <f>ROUND(+'Acute Care'!S97,0)</f>
        <v>12553955</v>
      </c>
      <c r="E102" s="9">
        <f>ROUND(+'Acute Care'!F97,0)</f>
        <v>6701</v>
      </c>
      <c r="F102" s="13">
        <f t="shared" si="3"/>
        <v>1873.45</v>
      </c>
      <c r="G102" s="9">
        <f>ROUND(+'Acute Care'!S198,0)</f>
        <v>20386590</v>
      </c>
      <c r="H102" s="9">
        <f>ROUND(+'Acute Care'!F198,0)</f>
        <v>7398</v>
      </c>
      <c r="I102" s="13">
        <f t="shared" si="4"/>
        <v>2755.69</v>
      </c>
      <c r="K102" s="21">
        <f t="shared" si="5"/>
        <v>0.47089999999999999</v>
      </c>
    </row>
    <row r="103" spans="2:11" x14ac:dyDescent="0.2">
      <c r="B103" s="9">
        <f>+'Acute Care'!A98</f>
        <v>211</v>
      </c>
      <c r="C103" s="9" t="str">
        <f>+'Acute Care'!B98</f>
        <v>PEACEHEALTH PEACE ISLAND MEDICAL CENTER</v>
      </c>
      <c r="D103" s="9">
        <f>ROUND(+'Acute Care'!S98,0)</f>
        <v>273250</v>
      </c>
      <c r="E103" s="9">
        <f>ROUND(+'Acute Care'!F98,0)</f>
        <v>109</v>
      </c>
      <c r="F103" s="13">
        <f t="shared" si="3"/>
        <v>2506.88</v>
      </c>
      <c r="G103" s="9">
        <f>ROUND(+'Acute Care'!S199,0)</f>
        <v>546576</v>
      </c>
      <c r="H103" s="9">
        <f>ROUND(+'Acute Care'!F199,0)</f>
        <v>230</v>
      </c>
      <c r="I103" s="13">
        <f t="shared" si="4"/>
        <v>2376.42</v>
      </c>
      <c r="K103" s="21">
        <f t="shared" si="5"/>
        <v>-5.1999999999999998E-2</v>
      </c>
    </row>
    <row r="104" spans="2:11" x14ac:dyDescent="0.2">
      <c r="B104" s="9">
        <f>+'Acute Care'!A99</f>
        <v>904</v>
      </c>
      <c r="C104" s="9" t="str">
        <f>+'Acute Care'!B99</f>
        <v>BHC FAIRFAX HOSPITAL</v>
      </c>
      <c r="D104" s="9">
        <f>ROUND(+'Acute Care'!S99,0)</f>
        <v>0</v>
      </c>
      <c r="E104" s="9">
        <f>ROUND(+'Acute Care'!F99,0)</f>
        <v>0</v>
      </c>
      <c r="F104" s="13" t="str">
        <f t="shared" si="3"/>
        <v/>
      </c>
      <c r="G104" s="9">
        <f>ROUND(+'Acute Care'!S200,0)</f>
        <v>0</v>
      </c>
      <c r="H104" s="9">
        <f>ROUND(+'Acute Care'!F200,0)</f>
        <v>0</v>
      </c>
      <c r="I104" s="13" t="str">
        <f t="shared" si="4"/>
        <v/>
      </c>
      <c r="K104" s="21" t="str">
        <f t="shared" si="5"/>
        <v/>
      </c>
    </row>
    <row r="105" spans="2:11" x14ac:dyDescent="0.2">
      <c r="B105" s="9">
        <f>+'Acute Care'!A100</f>
        <v>915</v>
      </c>
      <c r="C105" s="9" t="str">
        <f>+'Acute Care'!B100</f>
        <v>LOURDES COUNSELING CENTER</v>
      </c>
      <c r="D105" s="9">
        <f>ROUND(+'Acute Care'!S100,0)</f>
        <v>0</v>
      </c>
      <c r="E105" s="9">
        <f>ROUND(+'Acute Care'!F100,0)</f>
        <v>0</v>
      </c>
      <c r="F105" s="13" t="str">
        <f t="shared" si="3"/>
        <v/>
      </c>
      <c r="G105" s="9">
        <f>ROUND(+'Acute Care'!S201,0)</f>
        <v>0</v>
      </c>
      <c r="H105" s="9">
        <f>ROUND(+'Acute Care'!F201,0)</f>
        <v>0</v>
      </c>
      <c r="I105" s="13" t="str">
        <f t="shared" si="4"/>
        <v/>
      </c>
      <c r="K105" s="21" t="str">
        <f t="shared" si="5"/>
        <v/>
      </c>
    </row>
    <row r="106" spans="2:11" x14ac:dyDescent="0.2">
      <c r="B106" s="9">
        <f>+'Acute Care'!A101</f>
        <v>919</v>
      </c>
      <c r="C106" s="9" t="str">
        <f>+'Acute Care'!B101</f>
        <v>NAVOS</v>
      </c>
      <c r="D106" s="9">
        <f>ROUND(+'Acute Care'!S101,0)</f>
        <v>0</v>
      </c>
      <c r="E106" s="9">
        <f>ROUND(+'Acute Care'!F101,0)</f>
        <v>0</v>
      </c>
      <c r="F106" s="13" t="str">
        <f t="shared" si="3"/>
        <v/>
      </c>
      <c r="G106" s="9">
        <f>ROUND(+'Acute Care'!S202,0)</f>
        <v>0</v>
      </c>
      <c r="H106" s="9">
        <f>ROUND(+'Acute Care'!F202,0)</f>
        <v>0</v>
      </c>
      <c r="I106" s="13" t="str">
        <f t="shared" si="4"/>
        <v/>
      </c>
      <c r="K106" s="21" t="str">
        <f t="shared" si="5"/>
        <v/>
      </c>
    </row>
    <row r="107" spans="2:11" x14ac:dyDescent="0.2">
      <c r="B107" s="9">
        <f>+'Acute Care'!A102</f>
        <v>921</v>
      </c>
      <c r="C107" s="9" t="str">
        <f>+'Acute Care'!B102</f>
        <v>CASCADE BEHAVIORAL HEALTH</v>
      </c>
      <c r="D107" s="9">
        <f>ROUND(+'Acute Care'!S102,0)</f>
        <v>0</v>
      </c>
      <c r="E107" s="9">
        <f>ROUND(+'Acute Care'!F102,0)</f>
        <v>0</v>
      </c>
      <c r="F107" s="13" t="str">
        <f t="shared" si="3"/>
        <v/>
      </c>
      <c r="G107" s="9">
        <f>ROUND(+'Acute Care'!S203,0)</f>
        <v>0</v>
      </c>
      <c r="H107" s="9">
        <f>ROUND(+'Acute Care'!F203,0)</f>
        <v>0</v>
      </c>
      <c r="I107" s="13" t="str">
        <f t="shared" si="4"/>
        <v/>
      </c>
      <c r="K107" s="21" t="str">
        <f t="shared" si="5"/>
        <v/>
      </c>
    </row>
    <row r="108" spans="2:11" x14ac:dyDescent="0.2">
      <c r="B108" s="9">
        <f>+'Acute Care'!A103</f>
        <v>922</v>
      </c>
      <c r="C108" s="9" t="str">
        <f>+'Acute Care'!B103</f>
        <v>FAIRFAX EVERETT</v>
      </c>
      <c r="D108" s="9">
        <f>ROUND(+'Acute Care'!S103,0)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9">
        <f>ROUND(+'Acute Care'!S204,0)</f>
        <v>0</v>
      </c>
      <c r="H108" s="9">
        <f>ROUND(+'Acute Care'!F204,0)</f>
        <v>0</v>
      </c>
      <c r="I108" s="13" t="str">
        <f t="shared" ref="I108" si="7">IF(G108=0,"",IF(H108=0,"",ROUND(G108/H108,2)))</f>
        <v/>
      </c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108"/>
  <sheetViews>
    <sheetView zoomScale="75" workbookViewId="0">
      <selection activeCell="C14" sqref="C1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9.88671875" bestFit="1" customWidth="1"/>
    <col min="7" max="7" width="10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79</v>
      </c>
      <c r="F3" s="1"/>
      <c r="K3" s="19">
        <v>79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2013</v>
      </c>
      <c r="F7" s="6">
        <f>+E7</f>
        <v>2013</v>
      </c>
      <c r="G7" s="6"/>
      <c r="H7" s="1">
        <f>+F7+1</f>
        <v>2014</v>
      </c>
      <c r="I7" s="6">
        <f>+H7</f>
        <v>2014</v>
      </c>
      <c r="J7" s="6"/>
    </row>
    <row r="8" spans="1:11" x14ac:dyDescent="0.2">
      <c r="A8" s="10"/>
      <c r="B8" s="9"/>
      <c r="C8" s="9"/>
      <c r="D8" s="6"/>
      <c r="E8" s="6"/>
      <c r="F8" s="1" t="s">
        <v>4</v>
      </c>
      <c r="G8" s="6"/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11</v>
      </c>
      <c r="E9" s="1" t="s">
        <v>29</v>
      </c>
      <c r="F9" s="1" t="s">
        <v>30</v>
      </c>
      <c r="G9" s="1" t="s">
        <v>11</v>
      </c>
      <c r="H9" s="1" t="s">
        <v>29</v>
      </c>
      <c r="I9" s="1" t="s">
        <v>30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Care'!G5,0)</f>
        <v>36859897</v>
      </c>
      <c r="E10" s="13">
        <f>ROUND(+'Acute Care'!E5,2)</f>
        <v>445.15</v>
      </c>
      <c r="F10" s="13">
        <f>IF(D10=0,"",IF(E10=0,"",ROUND(D10/E10,2)))</f>
        <v>82803.320000000007</v>
      </c>
      <c r="G10" s="9">
        <f>ROUND(+'Acute Care'!G106,0)</f>
        <v>41292929</v>
      </c>
      <c r="H10" s="13">
        <f>ROUND(+'Acute Care'!E106,2)</f>
        <v>489.34</v>
      </c>
      <c r="I10" s="13">
        <f>IF(G10=0,"",IF(H10=0,"",ROUND(G10/H10,2)))</f>
        <v>84384.95</v>
      </c>
      <c r="J10" s="13"/>
      <c r="K10" s="21">
        <f>IF(D10=0,"",IF(E10=0,"",IF(G10=0,"",IF(H10=0,"",ROUND(I10/F10-1,4)))))</f>
        <v>1.9099999999999999E-2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Care'!G6,0)</f>
        <v>10079953</v>
      </c>
      <c r="E11" s="13">
        <f>ROUND(+'Acute Care'!E6,2)</f>
        <v>122.81</v>
      </c>
      <c r="F11" s="13">
        <f t="shared" ref="F11:F74" si="0">IF(D11=0,"",IF(E11=0,"",ROUND(D11/E11,2)))</f>
        <v>82077.62</v>
      </c>
      <c r="G11" s="9">
        <f>ROUND(+'Acute Care'!G107,0)</f>
        <v>11033547</v>
      </c>
      <c r="H11" s="13">
        <f>ROUND(+'Acute Care'!E107,2)</f>
        <v>137.88</v>
      </c>
      <c r="I11" s="13">
        <f t="shared" ref="I11:I74" si="1">IF(G11=0,"",IF(H11=0,"",ROUND(G11/H11,2)))</f>
        <v>80022.820000000007</v>
      </c>
      <c r="J11" s="13"/>
      <c r="K11" s="21">
        <f t="shared" ref="K11:K74" si="2">IF(D11=0,"",IF(E11=0,"",IF(G11=0,"",IF(H11=0,"",ROUND(I11/F11-1,4)))))</f>
        <v>-2.5000000000000001E-2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Care'!G7,0)</f>
        <v>1240557</v>
      </c>
      <c r="E12" s="13">
        <f>ROUND(+'Acute Care'!E7,2)</f>
        <v>19.89</v>
      </c>
      <c r="F12" s="13">
        <f t="shared" si="0"/>
        <v>62370.89</v>
      </c>
      <c r="G12" s="9">
        <f>ROUND(+'Acute Care'!G108,0)</f>
        <v>1295009</v>
      </c>
      <c r="H12" s="13">
        <f>ROUND(+'Acute Care'!E108,2)</f>
        <v>22.78</v>
      </c>
      <c r="I12" s="13">
        <f t="shared" si="1"/>
        <v>56848.51</v>
      </c>
      <c r="J12" s="13"/>
      <c r="K12" s="21">
        <f t="shared" si="2"/>
        <v>-8.8499999999999995E-2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Care'!G8,0)</f>
        <v>36675412</v>
      </c>
      <c r="E13" s="13">
        <f>ROUND(+'Acute Care'!E8,2)</f>
        <v>504.45</v>
      </c>
      <c r="F13" s="13">
        <f t="shared" si="0"/>
        <v>72703.759999999995</v>
      </c>
      <c r="G13" s="9">
        <f>ROUND(+'Acute Care'!G109,0)</f>
        <v>39389694</v>
      </c>
      <c r="H13" s="13">
        <f>ROUND(+'Acute Care'!E109,2)</f>
        <v>525.37</v>
      </c>
      <c r="I13" s="13">
        <f t="shared" si="1"/>
        <v>74975.149999999994</v>
      </c>
      <c r="J13" s="13"/>
      <c r="K13" s="21">
        <f t="shared" si="2"/>
        <v>3.1199999999999999E-2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Care'!G9,0)</f>
        <v>32468006</v>
      </c>
      <c r="E14" s="13">
        <f>ROUND(+'Acute Care'!E9,2)</f>
        <v>407.8</v>
      </c>
      <c r="F14" s="13">
        <f t="shared" si="0"/>
        <v>79617.47</v>
      </c>
      <c r="G14" s="9">
        <f>ROUND(+'Acute Care'!G110,0)</f>
        <v>35015698</v>
      </c>
      <c r="H14" s="13">
        <f>ROUND(+'Acute Care'!E110,2)</f>
        <v>429.96</v>
      </c>
      <c r="I14" s="13">
        <f t="shared" si="1"/>
        <v>81439.429999999993</v>
      </c>
      <c r="J14" s="13"/>
      <c r="K14" s="21">
        <f t="shared" si="2"/>
        <v>2.29E-2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Care'!G10,0)</f>
        <v>0</v>
      </c>
      <c r="E15" s="13">
        <f>ROUND(+'Acute Care'!E10,2)</f>
        <v>0</v>
      </c>
      <c r="F15" s="13" t="str">
        <f t="shared" si="0"/>
        <v/>
      </c>
      <c r="G15" s="9">
        <f>ROUND(+'Acute Care'!G111,0)</f>
        <v>0</v>
      </c>
      <c r="H15" s="13">
        <f>ROUND(+'Acute Care'!E111,2)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Care'!G11,0)</f>
        <v>1687343</v>
      </c>
      <c r="E16" s="13">
        <f>ROUND(+'Acute Care'!E11,2)</f>
        <v>25.16</v>
      </c>
      <c r="F16" s="13">
        <f t="shared" si="0"/>
        <v>67064.509999999995</v>
      </c>
      <c r="G16" s="9">
        <f>ROUND(+'Acute Care'!G112,0)</f>
        <v>1711111</v>
      </c>
      <c r="H16" s="13">
        <f>ROUND(+'Acute Care'!E112,2)</f>
        <v>24</v>
      </c>
      <c r="I16" s="13">
        <f t="shared" si="1"/>
        <v>71296.289999999994</v>
      </c>
      <c r="J16" s="13"/>
      <c r="K16" s="21">
        <f t="shared" si="2"/>
        <v>6.3100000000000003E-2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Care'!G12,0)</f>
        <v>2909142</v>
      </c>
      <c r="E17" s="13">
        <f>ROUND(+'Acute Care'!E12,2)</f>
        <v>40.03</v>
      </c>
      <c r="F17" s="13">
        <f t="shared" si="0"/>
        <v>72674.039999999994</v>
      </c>
      <c r="G17" s="9">
        <f>ROUND(+'Acute Care'!G113,0)</f>
        <v>2737502</v>
      </c>
      <c r="H17" s="13">
        <f>ROUND(+'Acute Care'!E113,2)</f>
        <v>44.26</v>
      </c>
      <c r="I17" s="13">
        <f t="shared" si="1"/>
        <v>61850.47</v>
      </c>
      <c r="J17" s="13"/>
      <c r="K17" s="21">
        <f t="shared" si="2"/>
        <v>-0.1489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Care'!G13,0)</f>
        <v>817224</v>
      </c>
      <c r="E18" s="13">
        <f>ROUND(+'Acute Care'!E13,2)</f>
        <v>14.55</v>
      </c>
      <c r="F18" s="13">
        <f t="shared" si="0"/>
        <v>56166.6</v>
      </c>
      <c r="G18" s="9">
        <f>ROUND(+'Acute Care'!G114,0)</f>
        <v>601169</v>
      </c>
      <c r="H18" s="13">
        <f>ROUND(+'Acute Care'!E114,2)</f>
        <v>8.68</v>
      </c>
      <c r="I18" s="13">
        <f t="shared" si="1"/>
        <v>69259.100000000006</v>
      </c>
      <c r="J18" s="13"/>
      <c r="K18" s="21">
        <f t="shared" si="2"/>
        <v>0.2331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Care'!G14,0)</f>
        <v>11698779</v>
      </c>
      <c r="E19" s="13">
        <f>ROUND(+'Acute Care'!E14,2)</f>
        <v>165.3</v>
      </c>
      <c r="F19" s="13">
        <f t="shared" si="0"/>
        <v>70773.009999999995</v>
      </c>
      <c r="G19" s="9">
        <f>ROUND(+'Acute Care'!G115,0)</f>
        <v>10532755</v>
      </c>
      <c r="H19" s="13">
        <f>ROUND(+'Acute Care'!E115,2)</f>
        <v>147.88</v>
      </c>
      <c r="I19" s="13">
        <f t="shared" si="1"/>
        <v>71225.009999999995</v>
      </c>
      <c r="J19" s="13"/>
      <c r="K19" s="21">
        <f t="shared" si="2"/>
        <v>6.4000000000000003E-3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Care'!G15,0)</f>
        <v>39515574</v>
      </c>
      <c r="E20" s="13">
        <f>ROUND(+'Acute Care'!E15,2)</f>
        <v>550.25</v>
      </c>
      <c r="F20" s="13">
        <f t="shared" si="0"/>
        <v>71813.86</v>
      </c>
      <c r="G20" s="9">
        <f>ROUND(+'Acute Care'!G116,0)</f>
        <v>40144223</v>
      </c>
      <c r="H20" s="13">
        <f>ROUND(+'Acute Care'!E116,2)</f>
        <v>550.96</v>
      </c>
      <c r="I20" s="13">
        <f t="shared" si="1"/>
        <v>72862.320000000007</v>
      </c>
      <c r="J20" s="13"/>
      <c r="K20" s="21">
        <f t="shared" si="2"/>
        <v>1.46E-2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Care'!G16,0)</f>
        <v>26436806</v>
      </c>
      <c r="E21" s="13">
        <f>ROUND(+'Acute Care'!E16,2)</f>
        <v>377.99</v>
      </c>
      <c r="F21" s="13">
        <f t="shared" si="0"/>
        <v>69940.490000000005</v>
      </c>
      <c r="G21" s="9">
        <f>ROUND(+'Acute Care'!G117,0)</f>
        <v>25355433</v>
      </c>
      <c r="H21" s="13">
        <f>ROUND(+'Acute Care'!E117,2)</f>
        <v>368.91</v>
      </c>
      <c r="I21" s="13">
        <f t="shared" si="1"/>
        <v>68730.67</v>
      </c>
      <c r="J21" s="13"/>
      <c r="K21" s="21">
        <f t="shared" si="2"/>
        <v>-1.7299999999999999E-2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Care'!G17,0)</f>
        <v>2704597</v>
      </c>
      <c r="E22" s="13">
        <f>ROUND(+'Acute Care'!E17,2)</f>
        <v>33.74</v>
      </c>
      <c r="F22" s="13">
        <f t="shared" si="0"/>
        <v>80159.960000000006</v>
      </c>
      <c r="G22" s="9">
        <f>ROUND(+'Acute Care'!G118,0)</f>
        <v>2934452</v>
      </c>
      <c r="H22" s="13">
        <f>ROUND(+'Acute Care'!E118,2)</f>
        <v>35.42</v>
      </c>
      <c r="I22" s="13">
        <f t="shared" si="1"/>
        <v>82847.320000000007</v>
      </c>
      <c r="J22" s="13"/>
      <c r="K22" s="21">
        <f t="shared" si="2"/>
        <v>3.3500000000000002E-2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ROUND(+'Acute Care'!G18,0)</f>
        <v>11225864</v>
      </c>
      <c r="E23" s="13">
        <f>ROUND(+'Acute Care'!E18,2)</f>
        <v>158.29</v>
      </c>
      <c r="F23" s="13">
        <f t="shared" si="0"/>
        <v>70919.600000000006</v>
      </c>
      <c r="G23" s="9">
        <f>ROUND(+'Acute Care'!G119,0)</f>
        <v>12061270</v>
      </c>
      <c r="H23" s="13">
        <f>ROUND(+'Acute Care'!E119,2)</f>
        <v>158.29</v>
      </c>
      <c r="I23" s="13">
        <f t="shared" si="1"/>
        <v>76197.3</v>
      </c>
      <c r="J23" s="13"/>
      <c r="K23" s="21">
        <f t="shared" si="2"/>
        <v>7.4399999999999994E-2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Care'!G19,0)</f>
        <v>5285502</v>
      </c>
      <c r="E24" s="13">
        <f>ROUND(+'Acute Care'!E19,2)</f>
        <v>71.14</v>
      </c>
      <c r="F24" s="13">
        <f t="shared" si="0"/>
        <v>74297.19</v>
      </c>
      <c r="G24" s="9">
        <f>ROUND(+'Acute Care'!G120,0)</f>
        <v>5588386</v>
      </c>
      <c r="H24" s="13">
        <f>ROUND(+'Acute Care'!E120,2)</f>
        <v>73.58</v>
      </c>
      <c r="I24" s="13">
        <f t="shared" si="1"/>
        <v>75949.8</v>
      </c>
      <c r="J24" s="13"/>
      <c r="K24" s="21">
        <f t="shared" si="2"/>
        <v>2.2200000000000001E-2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Care'!G20,0)</f>
        <v>4747990</v>
      </c>
      <c r="E25" s="13">
        <f>ROUND(+'Acute Care'!E20,2)</f>
        <v>65.8</v>
      </c>
      <c r="F25" s="13">
        <f t="shared" si="0"/>
        <v>72157.899999999994</v>
      </c>
      <c r="G25" s="9">
        <f>ROUND(+'Acute Care'!G121,0)</f>
        <v>5497871</v>
      </c>
      <c r="H25" s="13">
        <f>ROUND(+'Acute Care'!E121,2)</f>
        <v>102.6</v>
      </c>
      <c r="I25" s="13">
        <f t="shared" si="1"/>
        <v>53585.49</v>
      </c>
      <c r="J25" s="13"/>
      <c r="K25" s="21">
        <f t="shared" si="2"/>
        <v>-0.25740000000000002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ROUND(+'Acute Care'!G21,0)</f>
        <v>0</v>
      </c>
      <c r="E26" s="13">
        <f>ROUND(+'Acute Care'!E21,2)</f>
        <v>0</v>
      </c>
      <c r="F26" s="13" t="str">
        <f t="shared" si="0"/>
        <v/>
      </c>
      <c r="G26" s="9">
        <f>ROUND(+'Acute Care'!G122,0)</f>
        <v>1023887</v>
      </c>
      <c r="H26" s="13">
        <f>ROUND(+'Acute Care'!E122,2)</f>
        <v>13.76</v>
      </c>
      <c r="I26" s="13">
        <f t="shared" si="1"/>
        <v>74410.39</v>
      </c>
      <c r="J26" s="13"/>
      <c r="K26" s="21" t="str">
        <f t="shared" si="2"/>
        <v/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ROUND(+'Acute Care'!G22,0)</f>
        <v>0</v>
      </c>
      <c r="E27" s="13">
        <f>ROUND(+'Acute Care'!E22,2)</f>
        <v>0</v>
      </c>
      <c r="F27" s="13" t="str">
        <f t="shared" si="0"/>
        <v/>
      </c>
      <c r="G27" s="9">
        <f>ROUND(+'Acute Care'!G123,0)</f>
        <v>0</v>
      </c>
      <c r="H27" s="13">
        <f>ROUND(+'Acute Care'!E123,2)</f>
        <v>0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ROUND(+'Acute Care'!G23,0)</f>
        <v>1082616</v>
      </c>
      <c r="E28" s="13">
        <f>ROUND(+'Acute Care'!E23,2)</f>
        <v>14.91</v>
      </c>
      <c r="F28" s="13">
        <f t="shared" si="0"/>
        <v>72610.06</v>
      </c>
      <c r="G28" s="9">
        <f>ROUND(+'Acute Care'!G124,0)</f>
        <v>0</v>
      </c>
      <c r="H28" s="13">
        <f>ROUND(+'Acute Care'!E124,2)</f>
        <v>0</v>
      </c>
      <c r="I28" s="13" t="str">
        <f t="shared" si="1"/>
        <v/>
      </c>
      <c r="J28" s="13"/>
      <c r="K28" s="21" t="str">
        <f t="shared" si="2"/>
        <v/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ROUND(+'Acute Care'!G24,0)</f>
        <v>2443824</v>
      </c>
      <c r="E29" s="13">
        <f>ROUND(+'Acute Care'!E24,2)</f>
        <v>36.020000000000003</v>
      </c>
      <c r="F29" s="13">
        <f t="shared" si="0"/>
        <v>67846.31</v>
      </c>
      <c r="G29" s="9">
        <f>ROUND(+'Acute Care'!G125,0)</f>
        <v>2362118</v>
      </c>
      <c r="H29" s="13">
        <f>ROUND(+'Acute Care'!E125,2)</f>
        <v>32.950000000000003</v>
      </c>
      <c r="I29" s="13">
        <f t="shared" si="1"/>
        <v>71687.95</v>
      </c>
      <c r="J29" s="13"/>
      <c r="K29" s="21">
        <f t="shared" si="2"/>
        <v>5.6599999999999998E-2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ROUND(+'Acute Care'!G25,0)</f>
        <v>642699</v>
      </c>
      <c r="E30" s="13">
        <f>ROUND(+'Acute Care'!E25,2)</f>
        <v>9.94</v>
      </c>
      <c r="F30" s="13">
        <f t="shared" si="0"/>
        <v>64657.85</v>
      </c>
      <c r="G30" s="9">
        <f>ROUND(+'Acute Care'!G126,0)</f>
        <v>651402</v>
      </c>
      <c r="H30" s="13">
        <f>ROUND(+'Acute Care'!E126,2)</f>
        <v>9.74</v>
      </c>
      <c r="I30" s="13">
        <f t="shared" si="1"/>
        <v>66879.06</v>
      </c>
      <c r="J30" s="13"/>
      <c r="K30" s="21">
        <f t="shared" si="2"/>
        <v>3.44E-2</v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ROUND(+'Acute Care'!G26,0)</f>
        <v>1759726</v>
      </c>
      <c r="E31" s="13">
        <f>ROUND(+'Acute Care'!E26,2)</f>
        <v>26.65</v>
      </c>
      <c r="F31" s="13">
        <f t="shared" si="0"/>
        <v>66030.990000000005</v>
      </c>
      <c r="G31" s="9">
        <f>ROUND(+'Acute Care'!G127,0)</f>
        <v>1778157</v>
      </c>
      <c r="H31" s="13">
        <f>ROUND(+'Acute Care'!E127,2)</f>
        <v>26.46</v>
      </c>
      <c r="I31" s="13">
        <f t="shared" si="1"/>
        <v>67201.7</v>
      </c>
      <c r="J31" s="13"/>
      <c r="K31" s="21">
        <f t="shared" si="2"/>
        <v>1.77E-2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ROUND(+'Acute Care'!G27,0)</f>
        <v>14209263</v>
      </c>
      <c r="E32" s="13">
        <f>ROUND(+'Acute Care'!E27,2)</f>
        <v>239.66</v>
      </c>
      <c r="F32" s="13">
        <f t="shared" si="0"/>
        <v>59289.26</v>
      </c>
      <c r="G32" s="9">
        <f>ROUND(+'Acute Care'!G128,0)</f>
        <v>14382577</v>
      </c>
      <c r="H32" s="13">
        <f>ROUND(+'Acute Care'!E128,2)</f>
        <v>233.74</v>
      </c>
      <c r="I32" s="13">
        <f t="shared" si="1"/>
        <v>61532.37</v>
      </c>
      <c r="J32" s="13"/>
      <c r="K32" s="21">
        <f t="shared" si="2"/>
        <v>3.78E-2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ROUND(+'Acute Care'!G28,0)</f>
        <v>7356150</v>
      </c>
      <c r="E33" s="13">
        <f>ROUND(+'Acute Care'!E28,2)</f>
        <v>106.19</v>
      </c>
      <c r="F33" s="13">
        <f t="shared" si="0"/>
        <v>69273.47</v>
      </c>
      <c r="G33" s="9">
        <f>ROUND(+'Acute Care'!G129,0)</f>
        <v>7020931</v>
      </c>
      <c r="H33" s="13">
        <f>ROUND(+'Acute Care'!E129,2)</f>
        <v>99.6</v>
      </c>
      <c r="I33" s="13">
        <f t="shared" si="1"/>
        <v>70491.28</v>
      </c>
      <c r="J33" s="13"/>
      <c r="K33" s="21">
        <f t="shared" si="2"/>
        <v>1.7600000000000001E-2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ROUND(+'Acute Care'!G29,0)</f>
        <v>1725014</v>
      </c>
      <c r="E34" s="13">
        <f>ROUND(+'Acute Care'!E29,2)</f>
        <v>23.19</v>
      </c>
      <c r="F34" s="13">
        <f t="shared" si="0"/>
        <v>74386.11</v>
      </c>
      <c r="G34" s="9">
        <f>ROUND(+'Acute Care'!G130,0)</f>
        <v>1830236</v>
      </c>
      <c r="H34" s="13">
        <f>ROUND(+'Acute Care'!E130,2)</f>
        <v>24.59</v>
      </c>
      <c r="I34" s="13">
        <f t="shared" si="1"/>
        <v>74430.09</v>
      </c>
      <c r="J34" s="13"/>
      <c r="K34" s="21">
        <f t="shared" si="2"/>
        <v>5.9999999999999995E-4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ROUND(+'Acute Care'!G30,0)</f>
        <v>1569638</v>
      </c>
      <c r="E35" s="13">
        <f>ROUND(+'Acute Care'!E30,2)</f>
        <v>17.25</v>
      </c>
      <c r="F35" s="13">
        <f t="shared" si="0"/>
        <v>90993.51</v>
      </c>
      <c r="G35" s="9">
        <f>ROUND(+'Acute Care'!G131,0)</f>
        <v>1750255</v>
      </c>
      <c r="H35" s="13">
        <f>ROUND(+'Acute Care'!E131,2)</f>
        <v>25.22</v>
      </c>
      <c r="I35" s="13">
        <f t="shared" si="1"/>
        <v>69399.48</v>
      </c>
      <c r="J35" s="13"/>
      <c r="K35" s="21">
        <f t="shared" si="2"/>
        <v>-0.23730000000000001</v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ROUND(+'Acute Care'!G31,0)</f>
        <v>40315</v>
      </c>
      <c r="E36" s="13">
        <f>ROUND(+'Acute Care'!E31,2)</f>
        <v>0.89</v>
      </c>
      <c r="F36" s="13">
        <f t="shared" si="0"/>
        <v>45297.75</v>
      </c>
      <c r="G36" s="9">
        <f>ROUND(+'Acute Care'!G132,0)</f>
        <v>41651</v>
      </c>
      <c r="H36" s="13">
        <f>ROUND(+'Acute Care'!E132,2)</f>
        <v>0.9</v>
      </c>
      <c r="I36" s="13">
        <f t="shared" si="1"/>
        <v>46278.89</v>
      </c>
      <c r="J36" s="13"/>
      <c r="K36" s="21">
        <f t="shared" si="2"/>
        <v>2.1700000000000001E-2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ROUND(+'Acute Care'!G32,0)</f>
        <v>8779907</v>
      </c>
      <c r="E37" s="13">
        <f>ROUND(+'Acute Care'!E32,2)</f>
        <v>125.78</v>
      </c>
      <c r="F37" s="13">
        <f t="shared" si="0"/>
        <v>69803.679999999993</v>
      </c>
      <c r="G37" s="9">
        <f>ROUND(+'Acute Care'!G133,0)</f>
        <v>17029478</v>
      </c>
      <c r="H37" s="13">
        <f>ROUND(+'Acute Care'!E133,2)</f>
        <v>342.44</v>
      </c>
      <c r="I37" s="13">
        <f t="shared" si="1"/>
        <v>49729.82</v>
      </c>
      <c r="J37" s="13"/>
      <c r="K37" s="21">
        <f t="shared" si="2"/>
        <v>-0.28760000000000002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ROUND(+'Acute Care'!G33,0)</f>
        <v>122481</v>
      </c>
      <c r="E38" s="13">
        <f>ROUND(+'Acute Care'!E33,2)</f>
        <v>3.11</v>
      </c>
      <c r="F38" s="13">
        <f t="shared" si="0"/>
        <v>39382.959999999999</v>
      </c>
      <c r="G38" s="9">
        <f>ROUND(+'Acute Care'!G134,0)</f>
        <v>338634</v>
      </c>
      <c r="H38" s="13">
        <f>ROUND(+'Acute Care'!E134,2)</f>
        <v>7.82</v>
      </c>
      <c r="I38" s="13">
        <f t="shared" si="1"/>
        <v>43303.58</v>
      </c>
      <c r="J38" s="13"/>
      <c r="K38" s="21">
        <f t="shared" si="2"/>
        <v>9.9599999999999994E-2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ROUND(+'Acute Care'!G34,0)</f>
        <v>32478836</v>
      </c>
      <c r="E39" s="13">
        <f>ROUND(+'Acute Care'!E34,2)</f>
        <v>452.14</v>
      </c>
      <c r="F39" s="13">
        <f t="shared" si="0"/>
        <v>71833.58</v>
      </c>
      <c r="G39" s="9">
        <f>ROUND(+'Acute Care'!G135,0)</f>
        <v>35768647</v>
      </c>
      <c r="H39" s="13">
        <f>ROUND(+'Acute Care'!E135,2)</f>
        <v>487.22</v>
      </c>
      <c r="I39" s="13">
        <f t="shared" si="1"/>
        <v>73413.75</v>
      </c>
      <c r="J39" s="13"/>
      <c r="K39" s="21">
        <f t="shared" si="2"/>
        <v>2.1999999999999999E-2</v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ROUND(+'Acute Care'!G35,0)</f>
        <v>2343707</v>
      </c>
      <c r="E40" s="13">
        <f>ROUND(+'Acute Care'!E35,2)</f>
        <v>33.5</v>
      </c>
      <c r="F40" s="13">
        <f t="shared" si="0"/>
        <v>69961.399999999994</v>
      </c>
      <c r="G40" s="9">
        <f>ROUND(+'Acute Care'!G136,0)</f>
        <v>2341398</v>
      </c>
      <c r="H40" s="13">
        <f>ROUND(+'Acute Care'!E136,2)</f>
        <v>34.770000000000003</v>
      </c>
      <c r="I40" s="13">
        <f t="shared" si="1"/>
        <v>67339.600000000006</v>
      </c>
      <c r="J40" s="13"/>
      <c r="K40" s="21">
        <f t="shared" si="2"/>
        <v>-3.7499999999999999E-2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ROUND(+'Acute Care'!G36,0)</f>
        <v>1050402</v>
      </c>
      <c r="E41" s="13">
        <f>ROUND(+'Acute Care'!E36,2)</f>
        <v>0</v>
      </c>
      <c r="F41" s="13" t="str">
        <f t="shared" si="0"/>
        <v/>
      </c>
      <c r="G41" s="9">
        <f>ROUND(+'Acute Care'!G137,0)</f>
        <v>1178659</v>
      </c>
      <c r="H41" s="13">
        <f>ROUND(+'Acute Care'!E137,2)</f>
        <v>18.649999999999999</v>
      </c>
      <c r="I41" s="13">
        <f t="shared" si="1"/>
        <v>63198.87</v>
      </c>
      <c r="J41" s="13"/>
      <c r="K41" s="21" t="str">
        <f t="shared" si="2"/>
        <v/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ROUND(+'Acute Care'!G37,0)</f>
        <v>3569281</v>
      </c>
      <c r="E42" s="13">
        <f>ROUND(+'Acute Care'!E37,2)</f>
        <v>47.8</v>
      </c>
      <c r="F42" s="13">
        <f t="shared" si="0"/>
        <v>74671.149999999994</v>
      </c>
      <c r="G42" s="9">
        <f>ROUND(+'Acute Care'!G138,0)</f>
        <v>2694780</v>
      </c>
      <c r="H42" s="13">
        <f>ROUND(+'Acute Care'!E138,2)</f>
        <v>34.799999999999997</v>
      </c>
      <c r="I42" s="13">
        <f t="shared" si="1"/>
        <v>77436.210000000006</v>
      </c>
      <c r="J42" s="13"/>
      <c r="K42" s="21">
        <f t="shared" si="2"/>
        <v>3.6999999999999998E-2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ROUND(+'Acute Care'!G38,0)</f>
        <v>0</v>
      </c>
      <c r="E43" s="13">
        <f>ROUND(+'Acute Care'!E38,2)</f>
        <v>0</v>
      </c>
      <c r="F43" s="13" t="str">
        <f t="shared" si="0"/>
        <v/>
      </c>
      <c r="G43" s="9">
        <f>ROUND(+'Acute Care'!G139,0)</f>
        <v>0</v>
      </c>
      <c r="H43" s="13">
        <f>ROUND(+'Acute Care'!E139,2)</f>
        <v>0</v>
      </c>
      <c r="I43" s="13" t="str">
        <f t="shared" si="1"/>
        <v/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ROUND(+'Acute Care'!G39,0)</f>
        <v>3268425</v>
      </c>
      <c r="E44" s="13">
        <f>ROUND(+'Acute Care'!E39,2)</f>
        <v>42.96</v>
      </c>
      <c r="F44" s="13">
        <f t="shared" si="0"/>
        <v>76080.66</v>
      </c>
      <c r="G44" s="9">
        <f>ROUND(+'Acute Care'!G140,0)</f>
        <v>3441399</v>
      </c>
      <c r="H44" s="13">
        <f>ROUND(+'Acute Care'!E140,2)</f>
        <v>44.84</v>
      </c>
      <c r="I44" s="13">
        <f t="shared" si="1"/>
        <v>76748.42</v>
      </c>
      <c r="J44" s="13"/>
      <c r="K44" s="21">
        <f t="shared" si="2"/>
        <v>8.8000000000000005E-3</v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ROUND(+'Acute Care'!G40,0)</f>
        <v>703062</v>
      </c>
      <c r="E45" s="13">
        <f>ROUND(+'Acute Care'!E40,2)</f>
        <v>11.29</v>
      </c>
      <c r="F45" s="13">
        <f t="shared" si="0"/>
        <v>62272.98</v>
      </c>
      <c r="G45" s="9">
        <f>ROUND(+'Acute Care'!G141,0)</f>
        <v>717748</v>
      </c>
      <c r="H45" s="13">
        <f>ROUND(+'Acute Care'!E141,2)</f>
        <v>13.74</v>
      </c>
      <c r="I45" s="13">
        <f t="shared" si="1"/>
        <v>52237.85</v>
      </c>
      <c r="J45" s="13"/>
      <c r="K45" s="21">
        <f t="shared" si="2"/>
        <v>-0.16109999999999999</v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ROUND(+'Acute Care'!G41,0)</f>
        <v>1518292</v>
      </c>
      <c r="E46" s="13">
        <f>ROUND(+'Acute Care'!E41,2)</f>
        <v>28.98</v>
      </c>
      <c r="F46" s="13">
        <f t="shared" si="0"/>
        <v>52391.03</v>
      </c>
      <c r="G46" s="9">
        <f>ROUND(+'Acute Care'!G142,0)</f>
        <v>1543104</v>
      </c>
      <c r="H46" s="13">
        <f>ROUND(+'Acute Care'!E142,2)</f>
        <v>28.02</v>
      </c>
      <c r="I46" s="13">
        <f t="shared" si="1"/>
        <v>55071.519999999997</v>
      </c>
      <c r="J46" s="13"/>
      <c r="K46" s="21">
        <f t="shared" si="2"/>
        <v>5.1200000000000002E-2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ROUND(+'Acute Care'!G42,0)</f>
        <v>539564</v>
      </c>
      <c r="E47" s="13">
        <f>ROUND(+'Acute Care'!E42,2)</f>
        <v>9.08</v>
      </c>
      <c r="F47" s="13">
        <f t="shared" si="0"/>
        <v>59423.35</v>
      </c>
      <c r="G47" s="9">
        <f>ROUND(+'Acute Care'!G143,0)</f>
        <v>732096</v>
      </c>
      <c r="H47" s="13">
        <f>ROUND(+'Acute Care'!E143,2)</f>
        <v>9.2100000000000009</v>
      </c>
      <c r="I47" s="13">
        <f t="shared" si="1"/>
        <v>79489.25</v>
      </c>
      <c r="J47" s="13"/>
      <c r="K47" s="21">
        <f t="shared" si="2"/>
        <v>0.3377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ROUND(+'Acute Care'!G43,0)</f>
        <v>0</v>
      </c>
      <c r="E48" s="13">
        <f>ROUND(+'Acute Care'!E43,2)</f>
        <v>0</v>
      </c>
      <c r="F48" s="13" t="str">
        <f t="shared" si="0"/>
        <v/>
      </c>
      <c r="G48" s="9">
        <f>ROUND(+'Acute Care'!G144,0)</f>
        <v>0</v>
      </c>
      <c r="H48" s="13">
        <f>ROUND(+'Acute Care'!E144,2)</f>
        <v>0</v>
      </c>
      <c r="I48" s="13" t="str">
        <f t="shared" si="1"/>
        <v/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ROUND(+'Acute Care'!G44,0)</f>
        <v>3023264</v>
      </c>
      <c r="E49" s="13">
        <f>ROUND(+'Acute Care'!E44,2)</f>
        <v>87.17</v>
      </c>
      <c r="F49" s="13">
        <f t="shared" si="0"/>
        <v>34682.39</v>
      </c>
      <c r="G49" s="9">
        <f>ROUND(+'Acute Care'!G145,0)</f>
        <v>13288567</v>
      </c>
      <c r="H49" s="13">
        <f>ROUND(+'Acute Care'!E145,2)</f>
        <v>196.95</v>
      </c>
      <c r="I49" s="13">
        <f t="shared" si="1"/>
        <v>67471.78</v>
      </c>
      <c r="J49" s="13"/>
      <c r="K49" s="21">
        <f t="shared" si="2"/>
        <v>0.94540000000000002</v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ROUND(+'Acute Care'!G45,0)</f>
        <v>51113275</v>
      </c>
      <c r="E50" s="13">
        <f>ROUND(+'Acute Care'!E45,2)</f>
        <v>684.92</v>
      </c>
      <c r="F50" s="13">
        <f t="shared" si="0"/>
        <v>74626.64</v>
      </c>
      <c r="G50" s="9">
        <f>ROUND(+'Acute Care'!G146,0)</f>
        <v>51370614</v>
      </c>
      <c r="H50" s="13">
        <f>ROUND(+'Acute Care'!E146,2)</f>
        <v>675.23</v>
      </c>
      <c r="I50" s="13">
        <f t="shared" si="1"/>
        <v>76078.69</v>
      </c>
      <c r="J50" s="13"/>
      <c r="K50" s="21">
        <f t="shared" si="2"/>
        <v>1.95E-2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ROUND(+'Acute Care'!G46,0)</f>
        <v>0</v>
      </c>
      <c r="E51" s="13">
        <f>ROUND(+'Acute Care'!E46,2)</f>
        <v>0</v>
      </c>
      <c r="F51" s="13" t="str">
        <f t="shared" si="0"/>
        <v/>
      </c>
      <c r="G51" s="9">
        <f>ROUND(+'Acute Care'!G147,0)</f>
        <v>0</v>
      </c>
      <c r="H51" s="13">
        <f>ROUND(+'Acute Care'!E147,2)</f>
        <v>0</v>
      </c>
      <c r="I51" s="13" t="str">
        <f t="shared" si="1"/>
        <v/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ROUND(+'Acute Care'!G47,0)</f>
        <v>12519619</v>
      </c>
      <c r="E52" s="13">
        <f>ROUND(+'Acute Care'!E47,2)</f>
        <v>176.05</v>
      </c>
      <c r="F52" s="13">
        <f t="shared" si="0"/>
        <v>71114</v>
      </c>
      <c r="G52" s="9">
        <f>ROUND(+'Acute Care'!G148,0)</f>
        <v>12976235</v>
      </c>
      <c r="H52" s="13">
        <f>ROUND(+'Acute Care'!E148,2)</f>
        <v>180.8</v>
      </c>
      <c r="I52" s="13">
        <f t="shared" si="1"/>
        <v>71771.210000000006</v>
      </c>
      <c r="J52" s="13"/>
      <c r="K52" s="21">
        <f t="shared" si="2"/>
        <v>9.1999999999999998E-3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ROUND(+'Acute Care'!G48,0)</f>
        <v>27586234</v>
      </c>
      <c r="E53" s="13">
        <f>ROUND(+'Acute Care'!E48,2)</f>
        <v>360.1</v>
      </c>
      <c r="F53" s="13">
        <f t="shared" si="0"/>
        <v>76607.149999999994</v>
      </c>
      <c r="G53" s="9">
        <f>ROUND(+'Acute Care'!G149,0)</f>
        <v>26129417</v>
      </c>
      <c r="H53" s="13">
        <f>ROUND(+'Acute Care'!E149,2)</f>
        <v>323.26</v>
      </c>
      <c r="I53" s="13">
        <f t="shared" si="1"/>
        <v>80830.960000000006</v>
      </c>
      <c r="J53" s="13"/>
      <c r="K53" s="21">
        <f t="shared" si="2"/>
        <v>5.5100000000000003E-2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ROUND(+'Acute Care'!G49,0)</f>
        <v>8000231</v>
      </c>
      <c r="E54" s="13">
        <f>ROUND(+'Acute Care'!E49,2)</f>
        <v>120.44</v>
      </c>
      <c r="F54" s="13">
        <f t="shared" si="0"/>
        <v>66425.03</v>
      </c>
      <c r="G54" s="9">
        <f>ROUND(+'Acute Care'!G150,0)</f>
        <v>8326863</v>
      </c>
      <c r="H54" s="13">
        <f>ROUND(+'Acute Care'!E150,2)</f>
        <v>121.84</v>
      </c>
      <c r="I54" s="13">
        <f t="shared" si="1"/>
        <v>68342.61</v>
      </c>
      <c r="J54" s="13"/>
      <c r="K54" s="21">
        <f t="shared" si="2"/>
        <v>2.8899999999999999E-2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ROUND(+'Acute Care'!G50,0)</f>
        <v>4150555</v>
      </c>
      <c r="E55" s="13">
        <f>ROUND(+'Acute Care'!E50,2)</f>
        <v>58.52</v>
      </c>
      <c r="F55" s="13">
        <f t="shared" si="0"/>
        <v>70925.41</v>
      </c>
      <c r="G55" s="9">
        <f>ROUND(+'Acute Care'!G151,0)</f>
        <v>4147503</v>
      </c>
      <c r="H55" s="13">
        <f>ROUND(+'Acute Care'!E151,2)</f>
        <v>58.26</v>
      </c>
      <c r="I55" s="13">
        <f t="shared" si="1"/>
        <v>71189.55</v>
      </c>
      <c r="J55" s="13"/>
      <c r="K55" s="21">
        <f t="shared" si="2"/>
        <v>3.7000000000000002E-3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ROUND(+'Acute Care'!G51,0)</f>
        <v>1409431</v>
      </c>
      <c r="E56" s="13">
        <f>ROUND(+'Acute Care'!E51,2)</f>
        <v>25.44</v>
      </c>
      <c r="F56" s="13">
        <f t="shared" si="0"/>
        <v>55402.16</v>
      </c>
      <c r="G56" s="9">
        <f>ROUND(+'Acute Care'!G152,0)</f>
        <v>1610898</v>
      </c>
      <c r="H56" s="13">
        <f>ROUND(+'Acute Care'!E152,2)</f>
        <v>24.18</v>
      </c>
      <c r="I56" s="13">
        <f t="shared" si="1"/>
        <v>66621.09</v>
      </c>
      <c r="J56" s="13"/>
      <c r="K56" s="21">
        <f t="shared" si="2"/>
        <v>0.20250000000000001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ROUND(+'Acute Care'!G52,0)</f>
        <v>3919846</v>
      </c>
      <c r="E57" s="13">
        <f>ROUND(+'Acute Care'!E52,2)</f>
        <v>47.08</v>
      </c>
      <c r="F57" s="13">
        <f t="shared" si="0"/>
        <v>83259.259999999995</v>
      </c>
      <c r="G57" s="9">
        <f>ROUND(+'Acute Care'!G153,0)</f>
        <v>4283209</v>
      </c>
      <c r="H57" s="13">
        <f>ROUND(+'Acute Care'!E153,2)</f>
        <v>50.88</v>
      </c>
      <c r="I57" s="13">
        <f t="shared" si="1"/>
        <v>84182.57</v>
      </c>
      <c r="J57" s="13"/>
      <c r="K57" s="21">
        <f t="shared" si="2"/>
        <v>1.11E-2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ROUND(+'Acute Care'!G53,0)</f>
        <v>4547205</v>
      </c>
      <c r="E58" s="13">
        <f>ROUND(+'Acute Care'!E53,2)</f>
        <v>58.08</v>
      </c>
      <c r="F58" s="13">
        <f t="shared" si="0"/>
        <v>78292.100000000006</v>
      </c>
      <c r="G58" s="9">
        <f>ROUND(+'Acute Care'!G154,0)</f>
        <v>7571541</v>
      </c>
      <c r="H58" s="13">
        <f>ROUND(+'Acute Care'!E154,2)</f>
        <v>103.67</v>
      </c>
      <c r="I58" s="13">
        <f t="shared" si="1"/>
        <v>73035.02</v>
      </c>
      <c r="J58" s="13"/>
      <c r="K58" s="21">
        <f t="shared" si="2"/>
        <v>-6.7100000000000007E-2</v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ROUND(+'Acute Care'!G54,0)</f>
        <v>1307778</v>
      </c>
      <c r="E59" s="13">
        <f>ROUND(+'Acute Care'!E54,2)</f>
        <v>20.69</v>
      </c>
      <c r="F59" s="13">
        <f t="shared" si="0"/>
        <v>63208.22</v>
      </c>
      <c r="G59" s="9">
        <f>ROUND(+'Acute Care'!G155,0)</f>
        <v>1572800</v>
      </c>
      <c r="H59" s="13">
        <f>ROUND(+'Acute Care'!E155,2)</f>
        <v>23.76</v>
      </c>
      <c r="I59" s="13">
        <f t="shared" si="1"/>
        <v>66195.289999999994</v>
      </c>
      <c r="J59" s="13"/>
      <c r="K59" s="21">
        <f t="shared" si="2"/>
        <v>4.7300000000000002E-2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ROUND(+'Acute Care'!G55,0)</f>
        <v>0</v>
      </c>
      <c r="E60" s="13">
        <f>ROUND(+'Acute Care'!E55,2)</f>
        <v>0</v>
      </c>
      <c r="F60" s="13" t="str">
        <f t="shared" si="0"/>
        <v/>
      </c>
      <c r="G60" s="9">
        <f>ROUND(+'Acute Care'!G156,0)</f>
        <v>0</v>
      </c>
      <c r="H60" s="13">
        <f>ROUND(+'Acute Care'!E156,2)</f>
        <v>0</v>
      </c>
      <c r="I60" s="13" t="str">
        <f t="shared" si="1"/>
        <v/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ROUND(+'Acute Care'!G56,0)</f>
        <v>28359078</v>
      </c>
      <c r="E61" s="13">
        <f>ROUND(+'Acute Care'!E56,2)</f>
        <v>403.36</v>
      </c>
      <c r="F61" s="13">
        <f t="shared" si="0"/>
        <v>70307.12</v>
      </c>
      <c r="G61" s="9">
        <f>ROUND(+'Acute Care'!G157,0)</f>
        <v>26148133</v>
      </c>
      <c r="H61" s="13">
        <f>ROUND(+'Acute Care'!E157,2)</f>
        <v>363.88</v>
      </c>
      <c r="I61" s="13">
        <f t="shared" si="1"/>
        <v>71859.22</v>
      </c>
      <c r="J61" s="13"/>
      <c r="K61" s="21">
        <f t="shared" si="2"/>
        <v>2.2100000000000002E-2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ROUND(+'Acute Care'!G57,0)</f>
        <v>17133863</v>
      </c>
      <c r="E62" s="13">
        <f>ROUND(+'Acute Care'!E57,2)</f>
        <v>235.83</v>
      </c>
      <c r="F62" s="13">
        <f t="shared" si="0"/>
        <v>72653.45</v>
      </c>
      <c r="G62" s="9">
        <f>ROUND(+'Acute Care'!G158,0)</f>
        <v>19168633</v>
      </c>
      <c r="H62" s="13">
        <f>ROUND(+'Acute Care'!E158,2)</f>
        <v>251.36</v>
      </c>
      <c r="I62" s="13">
        <f t="shared" si="1"/>
        <v>76259.679999999993</v>
      </c>
      <c r="J62" s="13"/>
      <c r="K62" s="21">
        <f t="shared" si="2"/>
        <v>4.9599999999999998E-2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ROUND(+'Acute Care'!G58,0)</f>
        <v>1848404</v>
      </c>
      <c r="E63" s="13">
        <f>ROUND(+'Acute Care'!E58,2)</f>
        <v>31.35</v>
      </c>
      <c r="F63" s="13">
        <f t="shared" si="0"/>
        <v>58960.26</v>
      </c>
      <c r="G63" s="9">
        <f>ROUND(+'Acute Care'!G159,0)</f>
        <v>1870421</v>
      </c>
      <c r="H63" s="13">
        <f>ROUND(+'Acute Care'!E159,2)</f>
        <v>29.6</v>
      </c>
      <c r="I63" s="13">
        <f t="shared" si="1"/>
        <v>63189.9</v>
      </c>
      <c r="J63" s="13"/>
      <c r="K63" s="21">
        <f t="shared" si="2"/>
        <v>7.17E-2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ROUND(+'Acute Care'!G59,0)</f>
        <v>5918362</v>
      </c>
      <c r="E64" s="13">
        <f>ROUND(+'Acute Care'!E59,2)</f>
        <v>97.3</v>
      </c>
      <c r="F64" s="13">
        <f t="shared" si="0"/>
        <v>60825.919999999998</v>
      </c>
      <c r="G64" s="9">
        <f>ROUND(+'Acute Care'!G160,0)</f>
        <v>5294912</v>
      </c>
      <c r="H64" s="13">
        <f>ROUND(+'Acute Care'!E160,2)</f>
        <v>88.3</v>
      </c>
      <c r="I64" s="13">
        <f t="shared" si="1"/>
        <v>59965.03</v>
      </c>
      <c r="J64" s="13"/>
      <c r="K64" s="21">
        <f t="shared" si="2"/>
        <v>-1.4200000000000001E-2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ROUND(+'Acute Care'!G60,0)</f>
        <v>2152792</v>
      </c>
      <c r="E65" s="13">
        <f>ROUND(+'Acute Care'!E60,2)</f>
        <v>32.97</v>
      </c>
      <c r="F65" s="13">
        <f t="shared" si="0"/>
        <v>65295.48</v>
      </c>
      <c r="G65" s="9">
        <f>ROUND(+'Acute Care'!G161,0)</f>
        <v>2732311</v>
      </c>
      <c r="H65" s="13">
        <f>ROUND(+'Acute Care'!E161,2)</f>
        <v>35.299999999999997</v>
      </c>
      <c r="I65" s="13">
        <f t="shared" si="1"/>
        <v>77402.58</v>
      </c>
      <c r="J65" s="13"/>
      <c r="K65" s="21">
        <f t="shared" si="2"/>
        <v>0.18540000000000001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ROUND(+'Acute Care'!G61,0)</f>
        <v>4131528</v>
      </c>
      <c r="E66" s="13">
        <f>ROUND(+'Acute Care'!E61,2)</f>
        <v>51.24</v>
      </c>
      <c r="F66" s="13">
        <f t="shared" si="0"/>
        <v>80630.91</v>
      </c>
      <c r="G66" s="9">
        <f>ROUND(+'Acute Care'!G162,0)</f>
        <v>4186242</v>
      </c>
      <c r="H66" s="13">
        <f>ROUND(+'Acute Care'!E162,2)</f>
        <v>53.27</v>
      </c>
      <c r="I66" s="13">
        <f t="shared" si="1"/>
        <v>78585.36</v>
      </c>
      <c r="J66" s="13"/>
      <c r="K66" s="21">
        <f t="shared" si="2"/>
        <v>-2.5399999999999999E-2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ROUND(+'Acute Care'!G62,0)</f>
        <v>2455221</v>
      </c>
      <c r="E67" s="13">
        <f>ROUND(+'Acute Care'!E62,2)</f>
        <v>34.89</v>
      </c>
      <c r="F67" s="13">
        <f t="shared" si="0"/>
        <v>70370.34</v>
      </c>
      <c r="G67" s="9">
        <f>ROUND(+'Acute Care'!G163,0)</f>
        <v>2580466</v>
      </c>
      <c r="H67" s="13">
        <f>ROUND(+'Acute Care'!E163,2)</f>
        <v>34.85</v>
      </c>
      <c r="I67" s="13">
        <f t="shared" si="1"/>
        <v>74044.94</v>
      </c>
      <c r="J67" s="13"/>
      <c r="K67" s="21">
        <f t="shared" si="2"/>
        <v>5.2200000000000003E-2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ROUND(+'Acute Care'!G63,0)</f>
        <v>25010104</v>
      </c>
      <c r="E68" s="13">
        <f>ROUND(+'Acute Care'!E63,2)</f>
        <v>255.95</v>
      </c>
      <c r="F68" s="13">
        <f t="shared" si="0"/>
        <v>97714.8</v>
      </c>
      <c r="G68" s="9">
        <f>ROUND(+'Acute Care'!G164,0)</f>
        <v>24838578</v>
      </c>
      <c r="H68" s="13">
        <f>ROUND(+'Acute Care'!E164,2)</f>
        <v>235.4</v>
      </c>
      <c r="I68" s="13">
        <f t="shared" si="1"/>
        <v>105516.47</v>
      </c>
      <c r="J68" s="13"/>
      <c r="K68" s="21">
        <f t="shared" si="2"/>
        <v>7.9799999999999996E-2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ROUND(+'Acute Care'!G64,0)</f>
        <v>0</v>
      </c>
      <c r="E69" s="13">
        <f>ROUND(+'Acute Care'!E64,2)</f>
        <v>0</v>
      </c>
      <c r="F69" s="13" t="str">
        <f t="shared" si="0"/>
        <v/>
      </c>
      <c r="G69" s="9">
        <f>ROUND(+'Acute Care'!G165,0)</f>
        <v>3401410</v>
      </c>
      <c r="H69" s="13">
        <f>ROUND(+'Acute Care'!E165,2)</f>
        <v>48.8</v>
      </c>
      <c r="I69" s="13">
        <f t="shared" si="1"/>
        <v>69701.02</v>
      </c>
      <c r="J69" s="13"/>
      <c r="K69" s="21" t="str">
        <f t="shared" si="2"/>
        <v/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ROUND(+'Acute Care'!G65,0)</f>
        <v>0</v>
      </c>
      <c r="E70" s="13">
        <f>ROUND(+'Acute Care'!E65,2)</f>
        <v>0</v>
      </c>
      <c r="F70" s="13" t="str">
        <f t="shared" si="0"/>
        <v/>
      </c>
      <c r="G70" s="9">
        <f>ROUND(+'Acute Care'!G166,0)</f>
        <v>0</v>
      </c>
      <c r="H70" s="13">
        <f>ROUND(+'Acute Care'!E166,2)</f>
        <v>0</v>
      </c>
      <c r="I70" s="13" t="str">
        <f t="shared" si="1"/>
        <v/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ROUND(+'Acute Care'!G66,0)</f>
        <v>199944</v>
      </c>
      <c r="E71" s="13">
        <f>ROUND(+'Acute Care'!E66,2)</f>
        <v>2.4</v>
      </c>
      <c r="F71" s="13">
        <f t="shared" si="0"/>
        <v>83310</v>
      </c>
      <c r="G71" s="9">
        <f>ROUND(+'Acute Care'!G167,0)</f>
        <v>359923</v>
      </c>
      <c r="H71" s="13">
        <f>ROUND(+'Acute Care'!E167,2)</f>
        <v>4.74</v>
      </c>
      <c r="I71" s="13">
        <f t="shared" si="1"/>
        <v>75933.119999999995</v>
      </c>
      <c r="J71" s="13"/>
      <c r="K71" s="21">
        <f t="shared" si="2"/>
        <v>-8.8499999999999995E-2</v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ROUND(+'Acute Care'!G67,0)</f>
        <v>21744903</v>
      </c>
      <c r="E72" s="13">
        <f>ROUND(+'Acute Care'!E67,2)</f>
        <v>283</v>
      </c>
      <c r="F72" s="13">
        <f t="shared" si="0"/>
        <v>76837.11</v>
      </c>
      <c r="G72" s="9">
        <f>ROUND(+'Acute Care'!G168,0)</f>
        <v>22919467</v>
      </c>
      <c r="H72" s="13">
        <f>ROUND(+'Acute Care'!E168,2)</f>
        <v>288</v>
      </c>
      <c r="I72" s="13">
        <f t="shared" si="1"/>
        <v>79581.48</v>
      </c>
      <c r="J72" s="13"/>
      <c r="K72" s="21">
        <f t="shared" si="2"/>
        <v>3.5700000000000003E-2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ROUND(+'Acute Care'!G68,0)</f>
        <v>16526310</v>
      </c>
      <c r="E73" s="13">
        <f>ROUND(+'Acute Care'!E68,2)</f>
        <v>242.99</v>
      </c>
      <c r="F73" s="13">
        <f t="shared" si="0"/>
        <v>68012.31</v>
      </c>
      <c r="G73" s="9">
        <f>ROUND(+'Acute Care'!G169,0)</f>
        <v>16933480</v>
      </c>
      <c r="H73" s="13">
        <f>ROUND(+'Acute Care'!E169,2)</f>
        <v>248.94</v>
      </c>
      <c r="I73" s="13">
        <f t="shared" si="1"/>
        <v>68022.33</v>
      </c>
      <c r="J73" s="13"/>
      <c r="K73" s="21">
        <f t="shared" si="2"/>
        <v>1E-4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ROUND(+'Acute Care'!G69,0)</f>
        <v>45774535</v>
      </c>
      <c r="E74" s="13">
        <f>ROUND(+'Acute Care'!E69,2)</f>
        <v>574.55999999999995</v>
      </c>
      <c r="F74" s="13">
        <f t="shared" si="0"/>
        <v>79668.850000000006</v>
      </c>
      <c r="G74" s="9">
        <f>ROUND(+'Acute Care'!G170,0)</f>
        <v>44704257</v>
      </c>
      <c r="H74" s="13">
        <f>ROUND(+'Acute Care'!E170,2)</f>
        <v>605.71</v>
      </c>
      <c r="I74" s="13">
        <f t="shared" si="1"/>
        <v>73804.72</v>
      </c>
      <c r="J74" s="13"/>
      <c r="K74" s="21">
        <f t="shared" si="2"/>
        <v>-7.3599999999999999E-2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ROUND(+'Acute Care'!G70,0)</f>
        <v>11444324</v>
      </c>
      <c r="E75" s="13">
        <f>ROUND(+'Acute Care'!E70,2)</f>
        <v>163.68</v>
      </c>
      <c r="F75" s="13">
        <f t="shared" ref="F75:F107" si="3">IF(D75=0,"",IF(E75=0,"",ROUND(D75/E75,2)))</f>
        <v>69918.89</v>
      </c>
      <c r="G75" s="9">
        <f>ROUND(+'Acute Care'!G171,0)</f>
        <v>13016117</v>
      </c>
      <c r="H75" s="13">
        <f>ROUND(+'Acute Care'!E171,2)</f>
        <v>182.47</v>
      </c>
      <c r="I75" s="13">
        <f t="shared" ref="I75:I107" si="4">IF(G75=0,"",IF(H75=0,"",ROUND(G75/H75,2)))</f>
        <v>71332.91</v>
      </c>
      <c r="J75" s="13"/>
      <c r="K75" s="21">
        <f t="shared" ref="K75:K107" si="5">IF(D75=0,"",IF(E75=0,"",IF(G75=0,"",IF(H75=0,"",ROUND(I75/F75-1,4)))))</f>
        <v>2.0199999999999999E-2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ROUND(+'Acute Care'!G71,0)</f>
        <v>683660</v>
      </c>
      <c r="E76" s="13">
        <f>ROUND(+'Acute Care'!E71,2)</f>
        <v>11.77</v>
      </c>
      <c r="F76" s="13">
        <f t="shared" si="3"/>
        <v>58084.959999999999</v>
      </c>
      <c r="G76" s="9">
        <f>ROUND(+'Acute Care'!G172,0)</f>
        <v>803484</v>
      </c>
      <c r="H76" s="13">
        <f>ROUND(+'Acute Care'!E172,2)</f>
        <v>22.12</v>
      </c>
      <c r="I76" s="13">
        <f t="shared" si="4"/>
        <v>36323.870000000003</v>
      </c>
      <c r="J76" s="13"/>
      <c r="K76" s="21">
        <f t="shared" si="5"/>
        <v>-0.37459999999999999</v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ROUND(+'Acute Care'!G72,0)</f>
        <v>0</v>
      </c>
      <c r="E77" s="13">
        <f>ROUND(+'Acute Care'!E72,2)</f>
        <v>0</v>
      </c>
      <c r="F77" s="13" t="str">
        <f t="shared" si="3"/>
        <v/>
      </c>
      <c r="G77" s="9">
        <f>ROUND(+'Acute Care'!G173,0)</f>
        <v>0</v>
      </c>
      <c r="H77" s="13">
        <f>ROUND(+'Acute Care'!E173,2)</f>
        <v>0</v>
      </c>
      <c r="I77" s="13" t="str">
        <f t="shared" si="4"/>
        <v/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ROUND(+'Acute Care'!G73,0)</f>
        <v>10905622</v>
      </c>
      <c r="E78" s="13">
        <f>ROUND(+'Acute Care'!E73,2)</f>
        <v>150.05000000000001</v>
      </c>
      <c r="F78" s="13">
        <f t="shared" si="3"/>
        <v>72679.92</v>
      </c>
      <c r="G78" s="9">
        <f>ROUND(+'Acute Care'!G174,0)</f>
        <v>11795394</v>
      </c>
      <c r="H78" s="13">
        <f>ROUND(+'Acute Care'!E174,2)</f>
        <v>160.08000000000001</v>
      </c>
      <c r="I78" s="13">
        <f t="shared" si="4"/>
        <v>73684.37</v>
      </c>
      <c r="J78" s="13"/>
      <c r="K78" s="21">
        <f t="shared" si="5"/>
        <v>1.38E-2</v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ROUND(+'Acute Care'!G74,0)</f>
        <v>25531258</v>
      </c>
      <c r="E79" s="13">
        <f>ROUND(+'Acute Care'!E74,2)</f>
        <v>362.52</v>
      </c>
      <c r="F79" s="13">
        <f t="shared" si="3"/>
        <v>70427.17</v>
      </c>
      <c r="G79" s="9">
        <f>ROUND(+'Acute Care'!G175,0)</f>
        <v>25630526</v>
      </c>
      <c r="H79" s="13">
        <f>ROUND(+'Acute Care'!E175,2)</f>
        <v>358.82</v>
      </c>
      <c r="I79" s="13">
        <f t="shared" si="4"/>
        <v>71430.039999999994</v>
      </c>
      <c r="J79" s="13"/>
      <c r="K79" s="21">
        <f t="shared" si="5"/>
        <v>1.4200000000000001E-2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ROUND(+'Acute Care'!G75,0)</f>
        <v>2244675</v>
      </c>
      <c r="E80" s="13">
        <f>ROUND(+'Acute Care'!E75,2)</f>
        <v>27.47</v>
      </c>
      <c r="F80" s="13">
        <f t="shared" si="3"/>
        <v>81713.69</v>
      </c>
      <c r="G80" s="9">
        <f>ROUND(+'Acute Care'!G176,0)</f>
        <v>2214495</v>
      </c>
      <c r="H80" s="13">
        <f>ROUND(+'Acute Care'!E176,2)</f>
        <v>26.4</v>
      </c>
      <c r="I80" s="13">
        <f t="shared" si="4"/>
        <v>83882.39</v>
      </c>
      <c r="J80" s="13"/>
      <c r="K80" s="21">
        <f t="shared" si="5"/>
        <v>2.6499999999999999E-2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ROUND(+'Acute Care'!G76,0)</f>
        <v>2005423</v>
      </c>
      <c r="E81" s="13">
        <f>ROUND(+'Acute Care'!E76,2)</f>
        <v>31.24</v>
      </c>
      <c r="F81" s="13">
        <f t="shared" si="3"/>
        <v>64194.080000000002</v>
      </c>
      <c r="G81" s="9">
        <f>ROUND(+'Acute Care'!G177,0)</f>
        <v>1806476</v>
      </c>
      <c r="H81" s="13">
        <f>ROUND(+'Acute Care'!E177,2)</f>
        <v>29.11</v>
      </c>
      <c r="I81" s="13">
        <f t="shared" si="4"/>
        <v>62056.89</v>
      </c>
      <c r="J81" s="13"/>
      <c r="K81" s="21">
        <f t="shared" si="5"/>
        <v>-3.3300000000000003E-2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ROUND(+'Acute Care'!G77,0)</f>
        <v>7185510</v>
      </c>
      <c r="E82" s="13">
        <f>ROUND(+'Acute Care'!E77,2)</f>
        <v>92.37</v>
      </c>
      <c r="F82" s="13">
        <f t="shared" si="3"/>
        <v>77790.52</v>
      </c>
      <c r="G82" s="9">
        <f>ROUND(+'Acute Care'!G178,0)</f>
        <v>6715703</v>
      </c>
      <c r="H82" s="13">
        <f>ROUND(+'Acute Care'!E178,2)</f>
        <v>134.41999999999999</v>
      </c>
      <c r="I82" s="13">
        <f t="shared" si="4"/>
        <v>49960.59</v>
      </c>
      <c r="J82" s="13"/>
      <c r="K82" s="21">
        <f t="shared" si="5"/>
        <v>-0.35780000000000001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ROUND(+'Acute Care'!G78,0)</f>
        <v>10107257</v>
      </c>
      <c r="E83" s="13">
        <f>ROUND(+'Acute Care'!E78,2)</f>
        <v>138.38999999999999</v>
      </c>
      <c r="F83" s="13">
        <f t="shared" si="3"/>
        <v>73034.59</v>
      </c>
      <c r="G83" s="9">
        <f>ROUND(+'Acute Care'!G179,0)</f>
        <v>13009508</v>
      </c>
      <c r="H83" s="13">
        <f>ROUND(+'Acute Care'!E179,2)</f>
        <v>239.26</v>
      </c>
      <c r="I83" s="13">
        <f t="shared" si="4"/>
        <v>54373.94</v>
      </c>
      <c r="J83" s="13"/>
      <c r="K83" s="21">
        <f t="shared" si="5"/>
        <v>-0.2555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ROUND(+'Acute Care'!G79,0)</f>
        <v>6272878</v>
      </c>
      <c r="E84" s="13">
        <f>ROUND(+'Acute Care'!E79,2)</f>
        <v>92.32</v>
      </c>
      <c r="F84" s="13">
        <f t="shared" si="3"/>
        <v>67947.12</v>
      </c>
      <c r="G84" s="9">
        <f>ROUND(+'Acute Care'!G180,0)</f>
        <v>5994550</v>
      </c>
      <c r="H84" s="13">
        <f>ROUND(+'Acute Care'!E180,2)</f>
        <v>84.04</v>
      </c>
      <c r="I84" s="13">
        <f t="shared" si="4"/>
        <v>71329.72</v>
      </c>
      <c r="J84" s="13"/>
      <c r="K84" s="21">
        <f t="shared" si="5"/>
        <v>4.9799999999999997E-2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ROUND(+'Acute Care'!G80,0)</f>
        <v>5336803</v>
      </c>
      <c r="E85" s="13">
        <f>ROUND(+'Acute Care'!E80,2)</f>
        <v>67.709999999999994</v>
      </c>
      <c r="F85" s="13">
        <f t="shared" si="3"/>
        <v>78818.53</v>
      </c>
      <c r="G85" s="9">
        <f>ROUND(+'Acute Care'!G181,0)</f>
        <v>4927453</v>
      </c>
      <c r="H85" s="13">
        <f>ROUND(+'Acute Care'!E181,2)</f>
        <v>98.18</v>
      </c>
      <c r="I85" s="13">
        <f t="shared" si="4"/>
        <v>50187.95</v>
      </c>
      <c r="J85" s="13"/>
      <c r="K85" s="21">
        <f t="shared" si="5"/>
        <v>-0.36320000000000002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ROUND(+'Acute Care'!G81,0)</f>
        <v>868286</v>
      </c>
      <c r="E86" s="13">
        <f>ROUND(+'Acute Care'!E81,2)</f>
        <v>14</v>
      </c>
      <c r="F86" s="13">
        <f t="shared" si="3"/>
        <v>62020.43</v>
      </c>
      <c r="G86" s="9">
        <f>ROUND(+'Acute Care'!G182,0)</f>
        <v>1330741</v>
      </c>
      <c r="H86" s="13">
        <f>ROUND(+'Acute Care'!E182,2)</f>
        <v>17.600000000000001</v>
      </c>
      <c r="I86" s="13">
        <f t="shared" si="4"/>
        <v>75610.28</v>
      </c>
      <c r="J86" s="13"/>
      <c r="K86" s="21">
        <f t="shared" si="5"/>
        <v>0.21909999999999999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ROUND(+'Acute Care'!G82,0)</f>
        <v>8865014</v>
      </c>
      <c r="E87" s="13">
        <f>ROUND(+'Acute Care'!E82,2)</f>
        <v>107</v>
      </c>
      <c r="F87" s="13">
        <f t="shared" si="3"/>
        <v>82850.600000000006</v>
      </c>
      <c r="G87" s="9">
        <f>ROUND(+'Acute Care'!G183,0)</f>
        <v>9099064</v>
      </c>
      <c r="H87" s="13">
        <f>ROUND(+'Acute Care'!E183,2)</f>
        <v>104.2</v>
      </c>
      <c r="I87" s="13">
        <f t="shared" si="4"/>
        <v>87323.07</v>
      </c>
      <c r="J87" s="13"/>
      <c r="K87" s="21">
        <f t="shared" si="5"/>
        <v>5.3999999999999999E-2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ROUND(+'Acute Care'!G83,0)</f>
        <v>2433934</v>
      </c>
      <c r="E88" s="13">
        <f>ROUND(+'Acute Care'!E83,2)</f>
        <v>36.15</v>
      </c>
      <c r="F88" s="13">
        <f t="shared" si="3"/>
        <v>67328.740000000005</v>
      </c>
      <c r="G88" s="9">
        <f>ROUND(+'Acute Care'!G184,0)</f>
        <v>2204815</v>
      </c>
      <c r="H88" s="13">
        <f>ROUND(+'Acute Care'!E184,2)</f>
        <v>32.43</v>
      </c>
      <c r="I88" s="13">
        <f t="shared" si="4"/>
        <v>67986.89</v>
      </c>
      <c r="J88" s="13"/>
      <c r="K88" s="21">
        <f t="shared" si="5"/>
        <v>9.7999999999999997E-3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ROUND(+'Acute Care'!G84,0)</f>
        <v>1183467</v>
      </c>
      <c r="E89" s="13">
        <f>ROUND(+'Acute Care'!E84,2)</f>
        <v>18.989999999999998</v>
      </c>
      <c r="F89" s="13">
        <f t="shared" si="3"/>
        <v>62320.54</v>
      </c>
      <c r="G89" s="9">
        <f>ROUND(+'Acute Care'!G185,0)</f>
        <v>1077667</v>
      </c>
      <c r="H89" s="13">
        <f>ROUND(+'Acute Care'!E185,2)</f>
        <v>18.46</v>
      </c>
      <c r="I89" s="13">
        <f t="shared" si="4"/>
        <v>58378.49</v>
      </c>
      <c r="J89" s="13"/>
      <c r="K89" s="21">
        <f t="shared" si="5"/>
        <v>-6.3299999999999995E-2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ROUND(+'Acute Care'!G85,0)</f>
        <v>232089</v>
      </c>
      <c r="E90" s="13">
        <f>ROUND(+'Acute Care'!E85,2)</f>
        <v>4.49</v>
      </c>
      <c r="F90" s="13">
        <f t="shared" si="3"/>
        <v>51690.2</v>
      </c>
      <c r="G90" s="9">
        <f>ROUND(+'Acute Care'!G186,0)</f>
        <v>116838</v>
      </c>
      <c r="H90" s="13">
        <f>ROUND(+'Acute Care'!E186,2)</f>
        <v>1.84</v>
      </c>
      <c r="I90" s="13">
        <f t="shared" si="4"/>
        <v>63498.91</v>
      </c>
      <c r="J90" s="13"/>
      <c r="K90" s="21">
        <f t="shared" si="5"/>
        <v>0.22850000000000001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ROUND(+'Acute Care'!G86,0)</f>
        <v>2833745</v>
      </c>
      <c r="E91" s="13">
        <f>ROUND(+'Acute Care'!E86,2)</f>
        <v>39.340000000000003</v>
      </c>
      <c r="F91" s="13">
        <f t="shared" si="3"/>
        <v>72032.160000000003</v>
      </c>
      <c r="G91" s="9">
        <f>ROUND(+'Acute Care'!G187,0)</f>
        <v>2796355</v>
      </c>
      <c r="H91" s="13">
        <f>ROUND(+'Acute Care'!E187,2)</f>
        <v>38.03</v>
      </c>
      <c r="I91" s="13">
        <f t="shared" si="4"/>
        <v>73530.240000000005</v>
      </c>
      <c r="J91" s="13"/>
      <c r="K91" s="21">
        <f t="shared" si="5"/>
        <v>2.0799999999999999E-2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ROUND(+'Acute Care'!G87,0)</f>
        <v>2885423</v>
      </c>
      <c r="E92" s="13">
        <f>ROUND(+'Acute Care'!E87,2)</f>
        <v>33.07</v>
      </c>
      <c r="F92" s="13">
        <f t="shared" si="3"/>
        <v>87251.98</v>
      </c>
      <c r="G92" s="9">
        <f>ROUND(+'Acute Care'!G188,0)</f>
        <v>3208139</v>
      </c>
      <c r="H92" s="13">
        <f>ROUND(+'Acute Care'!E188,2)</f>
        <v>38.950000000000003</v>
      </c>
      <c r="I92" s="13">
        <f t="shared" si="4"/>
        <v>82365.570000000007</v>
      </c>
      <c r="J92" s="13"/>
      <c r="K92" s="21">
        <f t="shared" si="5"/>
        <v>-5.6000000000000001E-2</v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ROUND(+'Acute Care'!G88,0)</f>
        <v>899836</v>
      </c>
      <c r="E93" s="13">
        <f>ROUND(+'Acute Care'!E88,2)</f>
        <v>13.7</v>
      </c>
      <c r="F93" s="13">
        <f t="shared" si="3"/>
        <v>65681.460000000006</v>
      </c>
      <c r="G93" s="9">
        <f>ROUND(+'Acute Care'!G189,0)</f>
        <v>791796</v>
      </c>
      <c r="H93" s="13">
        <f>ROUND(+'Acute Care'!E189,2)</f>
        <v>12.2</v>
      </c>
      <c r="I93" s="13">
        <f t="shared" si="4"/>
        <v>64901.31</v>
      </c>
      <c r="J93" s="13"/>
      <c r="K93" s="21">
        <f t="shared" si="5"/>
        <v>-1.1900000000000001E-2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ROUND(+'Acute Care'!G89,0)</f>
        <v>11689852</v>
      </c>
      <c r="E94" s="13">
        <f>ROUND(+'Acute Care'!E89,2)</f>
        <v>160.35</v>
      </c>
      <c r="F94" s="13">
        <f t="shared" si="3"/>
        <v>72902.100000000006</v>
      </c>
      <c r="G94" s="9">
        <f>ROUND(+'Acute Care'!G190,0)</f>
        <v>12457252</v>
      </c>
      <c r="H94" s="13">
        <f>ROUND(+'Acute Care'!E190,2)</f>
        <v>167</v>
      </c>
      <c r="I94" s="13">
        <f t="shared" si="4"/>
        <v>74594.320000000007</v>
      </c>
      <c r="J94" s="13"/>
      <c r="K94" s="21">
        <f t="shared" si="5"/>
        <v>2.3199999999999998E-2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ROUND(+'Acute Care'!G90,0)</f>
        <v>4516883</v>
      </c>
      <c r="E95" s="13">
        <f>ROUND(+'Acute Care'!E90,2)</f>
        <v>51.04</v>
      </c>
      <c r="F95" s="13">
        <f t="shared" si="3"/>
        <v>88496.92</v>
      </c>
      <c r="G95" s="9">
        <f>ROUND(+'Acute Care'!G191,0)</f>
        <v>2347207</v>
      </c>
      <c r="H95" s="13">
        <f>ROUND(+'Acute Care'!E191,2)</f>
        <v>49.34</v>
      </c>
      <c r="I95" s="13">
        <f t="shared" si="4"/>
        <v>47572.09</v>
      </c>
      <c r="J95" s="13"/>
      <c r="K95" s="21">
        <f t="shared" si="5"/>
        <v>-0.46239999999999998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ROUND(+'Acute Care'!G91,0)</f>
        <v>0</v>
      </c>
      <c r="E96" s="13">
        <f>ROUND(+'Acute Care'!E91,2)</f>
        <v>0</v>
      </c>
      <c r="F96" s="13" t="str">
        <f t="shared" si="3"/>
        <v/>
      </c>
      <c r="G96" s="9">
        <f>ROUND(+'Acute Care'!G192,0)</f>
        <v>0</v>
      </c>
      <c r="H96" s="13">
        <f>ROUND(+'Acute Care'!E192,2)</f>
        <v>0</v>
      </c>
      <c r="I96" s="13" t="str">
        <f t="shared" si="4"/>
        <v/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ROUND(+'Acute Care'!G92,0)</f>
        <v>2202213</v>
      </c>
      <c r="E97" s="13">
        <f>ROUND(+'Acute Care'!E92,2)</f>
        <v>30.8</v>
      </c>
      <c r="F97" s="13">
        <f t="shared" si="3"/>
        <v>71500.42</v>
      </c>
      <c r="G97" s="9">
        <f>ROUND(+'Acute Care'!G193,0)</f>
        <v>2040892</v>
      </c>
      <c r="H97" s="13">
        <f>ROUND(+'Acute Care'!E193,2)</f>
        <v>11.71</v>
      </c>
      <c r="I97" s="13">
        <f t="shared" si="4"/>
        <v>174286.25</v>
      </c>
      <c r="J97" s="13"/>
      <c r="K97" s="21">
        <f t="shared" si="5"/>
        <v>1.4376</v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ROUND(+'Acute Care'!G93,0)</f>
        <v>1660840</v>
      </c>
      <c r="E98" s="13">
        <f>ROUND(+'Acute Care'!E93,2)</f>
        <v>19.95</v>
      </c>
      <c r="F98" s="13">
        <f t="shared" si="3"/>
        <v>83250.13</v>
      </c>
      <c r="G98" s="9">
        <f>ROUND(+'Acute Care'!G194,0)</f>
        <v>360469</v>
      </c>
      <c r="H98" s="13">
        <f>ROUND(+'Acute Care'!E194,2)</f>
        <v>17.079999999999998</v>
      </c>
      <c r="I98" s="13">
        <f t="shared" si="4"/>
        <v>21104.74</v>
      </c>
      <c r="J98" s="13"/>
      <c r="K98" s="21">
        <f t="shared" si="5"/>
        <v>-0.74650000000000005</v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ROUND(+'Acute Care'!G94,0)</f>
        <v>12337604</v>
      </c>
      <c r="E99" s="13">
        <f>ROUND(+'Acute Care'!E94,2)</f>
        <v>157.59</v>
      </c>
      <c r="F99" s="13">
        <f t="shared" si="3"/>
        <v>78289.259999999995</v>
      </c>
      <c r="G99" s="9">
        <f>ROUND(+'Acute Care'!G195,0)</f>
        <v>12959982</v>
      </c>
      <c r="H99" s="13">
        <f>ROUND(+'Acute Care'!E195,2)</f>
        <v>162.91999999999999</v>
      </c>
      <c r="I99" s="13">
        <f t="shared" si="4"/>
        <v>79548.13</v>
      </c>
      <c r="J99" s="13"/>
      <c r="K99" s="21">
        <f t="shared" si="5"/>
        <v>1.61E-2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ROUND(+'Acute Care'!G95,0)</f>
        <v>12321885</v>
      </c>
      <c r="E100" s="13">
        <f>ROUND(+'Acute Care'!E95,2)</f>
        <v>107.62</v>
      </c>
      <c r="F100" s="13">
        <f t="shared" si="3"/>
        <v>114494.38</v>
      </c>
      <c r="G100" s="9">
        <f>ROUND(+'Acute Care'!G196,0)</f>
        <v>13972567</v>
      </c>
      <c r="H100" s="13">
        <f>ROUND(+'Acute Care'!E196,2)</f>
        <v>123.25</v>
      </c>
      <c r="I100" s="13">
        <f t="shared" si="4"/>
        <v>113367.67999999999</v>
      </c>
      <c r="J100" s="13"/>
      <c r="K100" s="21">
        <f t="shared" si="5"/>
        <v>-9.7999999999999997E-3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ROUND(+'Acute Care'!G96,0)</f>
        <v>8342245</v>
      </c>
      <c r="E101" s="13">
        <f>ROUND(+'Acute Care'!E96,2)</f>
        <v>120.36</v>
      </c>
      <c r="F101" s="13">
        <f t="shared" si="3"/>
        <v>69310.78</v>
      </c>
      <c r="G101" s="9">
        <f>ROUND(+'Acute Care'!G197,0)</f>
        <v>8539102</v>
      </c>
      <c r="H101" s="13">
        <f>ROUND(+'Acute Care'!E197,2)</f>
        <v>123.94</v>
      </c>
      <c r="I101" s="13">
        <f t="shared" si="4"/>
        <v>68897.06</v>
      </c>
      <c r="J101" s="13"/>
      <c r="K101" s="21">
        <f t="shared" si="5"/>
        <v>-6.0000000000000001E-3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ROUND(+'Acute Care'!G97,0)</f>
        <v>3103057</v>
      </c>
      <c r="E102" s="13">
        <f>ROUND(+'Acute Care'!E97,2)</f>
        <v>52</v>
      </c>
      <c r="F102" s="13">
        <f t="shared" si="3"/>
        <v>59674.17</v>
      </c>
      <c r="G102" s="9">
        <f>ROUND(+'Acute Care'!G198,0)</f>
        <v>4333221</v>
      </c>
      <c r="H102" s="13">
        <f>ROUND(+'Acute Care'!E198,2)</f>
        <v>55.35</v>
      </c>
      <c r="I102" s="13">
        <f t="shared" si="4"/>
        <v>78287.64</v>
      </c>
      <c r="J102" s="13"/>
      <c r="K102" s="21">
        <f t="shared" si="5"/>
        <v>0.31190000000000001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ROUND(+'Acute Care'!G98,0)</f>
        <v>30395</v>
      </c>
      <c r="E103" s="13">
        <f>ROUND(+'Acute Care'!E98,2)</f>
        <v>1.04</v>
      </c>
      <c r="F103" s="13">
        <f t="shared" si="3"/>
        <v>29225.96</v>
      </c>
      <c r="G103" s="9">
        <f>ROUND(+'Acute Care'!G199,0)</f>
        <v>433099</v>
      </c>
      <c r="H103" s="13">
        <f>ROUND(+'Acute Care'!E199,2)</f>
        <v>6.25</v>
      </c>
      <c r="I103" s="13">
        <f t="shared" si="4"/>
        <v>69295.839999999997</v>
      </c>
      <c r="J103" s="13"/>
      <c r="K103" s="21">
        <f t="shared" si="5"/>
        <v>1.371</v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ROUND(+'Acute Care'!G99,0)</f>
        <v>0</v>
      </c>
      <c r="E104" s="13">
        <f>ROUND(+'Acute Care'!E99,2)</f>
        <v>0</v>
      </c>
      <c r="F104" s="13" t="str">
        <f t="shared" si="3"/>
        <v/>
      </c>
      <c r="G104" s="9">
        <f>ROUND(+'Acute Care'!G200,0)</f>
        <v>0</v>
      </c>
      <c r="H104" s="13">
        <f>ROUND(+'Acute Care'!E200,2)</f>
        <v>0</v>
      </c>
      <c r="I104" s="13" t="str">
        <f t="shared" si="4"/>
        <v/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ROUND(+'Acute Care'!G100,0)</f>
        <v>0</v>
      </c>
      <c r="E105" s="13">
        <f>ROUND(+'Acute Care'!E100,2)</f>
        <v>0</v>
      </c>
      <c r="F105" s="13" t="str">
        <f t="shared" si="3"/>
        <v/>
      </c>
      <c r="G105" s="9">
        <f>ROUND(+'Acute Care'!G201,0)</f>
        <v>0</v>
      </c>
      <c r="H105" s="13">
        <f>ROUND(+'Acute Care'!E201,2)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ROUND(+'Acute Care'!G101,0)</f>
        <v>0</v>
      </c>
      <c r="E106" s="13">
        <f>ROUND(+'Acute Care'!E101,2)</f>
        <v>0</v>
      </c>
      <c r="F106" s="13" t="str">
        <f t="shared" si="3"/>
        <v/>
      </c>
      <c r="G106" s="9">
        <f>ROUND(+'Acute Care'!G202,0)</f>
        <v>0</v>
      </c>
      <c r="H106" s="13">
        <f>ROUND(+'Acute Care'!E202,2)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ROUND(+'Acute Care'!G102,0)</f>
        <v>0</v>
      </c>
      <c r="E107" s="13">
        <f>ROUND(+'Acute Care'!E102,2)</f>
        <v>0</v>
      </c>
      <c r="F107" s="13" t="str">
        <f t="shared" si="3"/>
        <v/>
      </c>
      <c r="G107" s="9">
        <f>ROUND(+'Acute Care'!G203,0)</f>
        <v>0</v>
      </c>
      <c r="H107" s="13">
        <f>ROUND(+'Acute Care'!E203,2)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922</v>
      </c>
      <c r="C108" t="str">
        <f>+'Acute Care'!B103</f>
        <v>FAIRFAX EVERETT</v>
      </c>
      <c r="D108" s="9">
        <f>ROUND(+'Acute Care'!G103,0)</f>
        <v>0</v>
      </c>
      <c r="E108" s="13">
        <f>ROUND(+'Acute Care'!E103,2)</f>
        <v>0</v>
      </c>
      <c r="F108" s="13" t="str">
        <f t="shared" ref="F108" si="6">IF(D108=0,"",IF(E108=0,"",ROUND(D108/E108,2)))</f>
        <v/>
      </c>
      <c r="G108" s="9">
        <f>ROUND(+'Acute Care'!G204,0)</f>
        <v>0</v>
      </c>
      <c r="H108" s="13">
        <f>ROUND(+'Acute Care'!E204,2)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31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81</v>
      </c>
      <c r="F3" s="1"/>
      <c r="K3" s="19">
        <v>81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2013</v>
      </c>
      <c r="F7" s="6">
        <f>+E7</f>
        <v>2013</v>
      </c>
      <c r="G7" s="6"/>
      <c r="H7" s="1">
        <f>+F7+1</f>
        <v>2014</v>
      </c>
      <c r="I7" s="6">
        <f>+H7</f>
        <v>2014</v>
      </c>
      <c r="J7" s="6"/>
    </row>
    <row r="8" spans="1:11" x14ac:dyDescent="0.2">
      <c r="A8" s="10"/>
      <c r="B8" s="9"/>
      <c r="C8" s="9"/>
      <c r="D8" s="1" t="s">
        <v>13</v>
      </c>
      <c r="E8" s="6"/>
      <c r="F8" s="1" t="s">
        <v>4</v>
      </c>
      <c r="G8" s="1" t="s">
        <v>13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14</v>
      </c>
      <c r="E9" s="1" t="s">
        <v>29</v>
      </c>
      <c r="F9" s="1" t="s">
        <v>30</v>
      </c>
      <c r="G9" s="1" t="s">
        <v>14</v>
      </c>
      <c r="H9" s="1" t="s">
        <v>29</v>
      </c>
      <c r="I9" s="1" t="s">
        <v>30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Care'!H5,0)</f>
        <v>9188510</v>
      </c>
      <c r="E10" s="13">
        <f>ROUND(+'Acute Care'!E5,2)</f>
        <v>445.15</v>
      </c>
      <c r="F10" s="13">
        <f>IF(D10=0,"",IF(E10=0,"",ROUND(D10/E10,2)))</f>
        <v>20641.38</v>
      </c>
      <c r="G10" s="9">
        <f>ROUND(+'Acute Care'!H106,0)</f>
        <v>8112061</v>
      </c>
      <c r="H10" s="13">
        <f>ROUND(+'Acute Care'!E106,2)</f>
        <v>489.34</v>
      </c>
      <c r="I10" s="13">
        <f>IF(G10=0,"",IF(H10=0,"",ROUND(G10/H10,2)))</f>
        <v>16577.560000000001</v>
      </c>
      <c r="J10" s="13"/>
      <c r="K10" s="21">
        <f>IF(D10=0,"",IF(E10=0,"",IF(G10=0,"",IF(H10=0,"",ROUND(I10/F10-1,4)))))</f>
        <v>-0.19689999999999999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Care'!H6,0)</f>
        <v>1557014</v>
      </c>
      <c r="E11" s="13">
        <f>ROUND(+'Acute Care'!E6,2)</f>
        <v>122.81</v>
      </c>
      <c r="F11" s="13">
        <f t="shared" ref="F11:F74" si="0">IF(D11=0,"",IF(E11=0,"",ROUND(D11/E11,2)))</f>
        <v>12678.23</v>
      </c>
      <c r="G11" s="9">
        <f>ROUND(+'Acute Care'!H107,0)</f>
        <v>1677539</v>
      </c>
      <c r="H11" s="13">
        <f>ROUND(+'Acute Care'!E107,2)</f>
        <v>137.88</v>
      </c>
      <c r="I11" s="13">
        <f t="shared" ref="I11:I74" si="1">IF(G11=0,"",IF(H11=0,"",ROUND(G11/H11,2)))</f>
        <v>12166.66</v>
      </c>
      <c r="J11" s="13"/>
      <c r="K11" s="21">
        <f t="shared" ref="K11:K74" si="2">IF(D11=0,"",IF(E11=0,"",IF(G11=0,"",IF(H11=0,"",ROUND(I11/F11-1,4)))))</f>
        <v>-4.0399999999999998E-2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Care'!H7,0)</f>
        <v>265498</v>
      </c>
      <c r="E12" s="13">
        <f>ROUND(+'Acute Care'!E7,2)</f>
        <v>19.89</v>
      </c>
      <c r="F12" s="13">
        <f t="shared" si="0"/>
        <v>13348.32</v>
      </c>
      <c r="G12" s="9">
        <f>ROUND(+'Acute Care'!H108,0)</f>
        <v>306079</v>
      </c>
      <c r="H12" s="13">
        <f>ROUND(+'Acute Care'!E108,2)</f>
        <v>22.78</v>
      </c>
      <c r="I12" s="13">
        <f t="shared" si="1"/>
        <v>13436.3</v>
      </c>
      <c r="J12" s="13"/>
      <c r="K12" s="21">
        <f t="shared" si="2"/>
        <v>6.6E-3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Care'!H8,0)</f>
        <v>6831459</v>
      </c>
      <c r="E13" s="13">
        <f>ROUND(+'Acute Care'!E8,2)</f>
        <v>504.45</v>
      </c>
      <c r="F13" s="13">
        <f t="shared" si="0"/>
        <v>13542.39</v>
      </c>
      <c r="G13" s="9">
        <f>ROUND(+'Acute Care'!H109,0)</f>
        <v>7125405</v>
      </c>
      <c r="H13" s="13">
        <f>ROUND(+'Acute Care'!E109,2)</f>
        <v>525.37</v>
      </c>
      <c r="I13" s="13">
        <f t="shared" si="1"/>
        <v>13562.64</v>
      </c>
      <c r="J13" s="13"/>
      <c r="K13" s="21">
        <f t="shared" si="2"/>
        <v>1.5E-3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Care'!H9,0)</f>
        <v>9205698</v>
      </c>
      <c r="E14" s="13">
        <f>ROUND(+'Acute Care'!E9,2)</f>
        <v>407.8</v>
      </c>
      <c r="F14" s="13">
        <f t="shared" si="0"/>
        <v>22574.05</v>
      </c>
      <c r="G14" s="9">
        <f>ROUND(+'Acute Care'!H110,0)</f>
        <v>9806576</v>
      </c>
      <c r="H14" s="13">
        <f>ROUND(+'Acute Care'!E110,2)</f>
        <v>429.96</v>
      </c>
      <c r="I14" s="13">
        <f t="shared" si="1"/>
        <v>22808.11</v>
      </c>
      <c r="J14" s="13"/>
      <c r="K14" s="21">
        <f t="shared" si="2"/>
        <v>1.04E-2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Care'!H10,0)</f>
        <v>0</v>
      </c>
      <c r="E15" s="13">
        <f>ROUND(+'Acute Care'!E10,2)</f>
        <v>0</v>
      </c>
      <c r="F15" s="13" t="str">
        <f t="shared" si="0"/>
        <v/>
      </c>
      <c r="G15" s="9">
        <f>ROUND(+'Acute Care'!H111,0)</f>
        <v>0</v>
      </c>
      <c r="H15" s="13">
        <f>ROUND(+'Acute Care'!E111,2)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Care'!H11,0)</f>
        <v>399514</v>
      </c>
      <c r="E16" s="13">
        <f>ROUND(+'Acute Care'!E11,2)</f>
        <v>25.16</v>
      </c>
      <c r="F16" s="13">
        <f t="shared" si="0"/>
        <v>15878.93</v>
      </c>
      <c r="G16" s="9">
        <f>ROUND(+'Acute Care'!H112,0)</f>
        <v>411137</v>
      </c>
      <c r="H16" s="13">
        <f>ROUND(+'Acute Care'!E112,2)</f>
        <v>24</v>
      </c>
      <c r="I16" s="13">
        <f t="shared" si="1"/>
        <v>17130.71</v>
      </c>
      <c r="J16" s="13"/>
      <c r="K16" s="21">
        <f t="shared" si="2"/>
        <v>7.8799999999999995E-2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Care'!H12,0)</f>
        <v>889672</v>
      </c>
      <c r="E17" s="13">
        <f>ROUND(+'Acute Care'!E12,2)</f>
        <v>40.03</v>
      </c>
      <c r="F17" s="13">
        <f t="shared" si="0"/>
        <v>22225.13</v>
      </c>
      <c r="G17" s="9">
        <f>ROUND(+'Acute Care'!H113,0)</f>
        <v>802420</v>
      </c>
      <c r="H17" s="13">
        <f>ROUND(+'Acute Care'!E113,2)</f>
        <v>44.26</v>
      </c>
      <c r="I17" s="13">
        <f t="shared" si="1"/>
        <v>18129.689999999999</v>
      </c>
      <c r="J17" s="13"/>
      <c r="K17" s="21">
        <f t="shared" si="2"/>
        <v>-0.18429999999999999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Care'!H13,0)</f>
        <v>193444</v>
      </c>
      <c r="E18" s="13">
        <f>ROUND(+'Acute Care'!E13,2)</f>
        <v>14.55</v>
      </c>
      <c r="F18" s="13">
        <f t="shared" si="0"/>
        <v>13295.12</v>
      </c>
      <c r="G18" s="9">
        <f>ROUND(+'Acute Care'!H114,0)</f>
        <v>116270</v>
      </c>
      <c r="H18" s="13">
        <f>ROUND(+'Acute Care'!E114,2)</f>
        <v>8.68</v>
      </c>
      <c r="I18" s="13">
        <f t="shared" si="1"/>
        <v>13395.16</v>
      </c>
      <c r="J18" s="13"/>
      <c r="K18" s="21">
        <f t="shared" si="2"/>
        <v>7.4999999999999997E-3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Care'!H14,0)</f>
        <v>4187340</v>
      </c>
      <c r="E19" s="13">
        <f>ROUND(+'Acute Care'!E14,2)</f>
        <v>165.3</v>
      </c>
      <c r="F19" s="13">
        <f t="shared" si="0"/>
        <v>25331.759999999998</v>
      </c>
      <c r="G19" s="9">
        <f>ROUND(+'Acute Care'!H115,0)</f>
        <v>3679611</v>
      </c>
      <c r="H19" s="13">
        <f>ROUND(+'Acute Care'!E115,2)</f>
        <v>147.88</v>
      </c>
      <c r="I19" s="13">
        <f t="shared" si="1"/>
        <v>24882.41</v>
      </c>
      <c r="J19" s="13"/>
      <c r="K19" s="21">
        <f t="shared" si="2"/>
        <v>-1.77E-2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Care'!H15,0)</f>
        <v>13000503</v>
      </c>
      <c r="E20" s="13">
        <f>ROUND(+'Acute Care'!E15,2)</f>
        <v>550.25</v>
      </c>
      <c r="F20" s="13">
        <f t="shared" si="0"/>
        <v>23626.54</v>
      </c>
      <c r="G20" s="9">
        <f>ROUND(+'Acute Care'!H116,0)</f>
        <v>12214676</v>
      </c>
      <c r="H20" s="13">
        <f>ROUND(+'Acute Care'!E116,2)</f>
        <v>550.96</v>
      </c>
      <c r="I20" s="13">
        <f t="shared" si="1"/>
        <v>22169.81</v>
      </c>
      <c r="J20" s="13"/>
      <c r="K20" s="21">
        <f t="shared" si="2"/>
        <v>-6.1699999999999998E-2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Care'!H16,0)</f>
        <v>7253144</v>
      </c>
      <c r="E21" s="13">
        <f>ROUND(+'Acute Care'!E16,2)</f>
        <v>377.99</v>
      </c>
      <c r="F21" s="13">
        <f t="shared" si="0"/>
        <v>19188.72</v>
      </c>
      <c r="G21" s="9">
        <f>ROUND(+'Acute Care'!H117,0)</f>
        <v>7314737</v>
      </c>
      <c r="H21" s="13">
        <f>ROUND(+'Acute Care'!E117,2)</f>
        <v>368.91</v>
      </c>
      <c r="I21" s="13">
        <f t="shared" si="1"/>
        <v>19827.97</v>
      </c>
      <c r="J21" s="13"/>
      <c r="K21" s="21">
        <f t="shared" si="2"/>
        <v>3.3300000000000003E-2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Care'!H17,0)</f>
        <v>650574</v>
      </c>
      <c r="E22" s="13">
        <f>ROUND(+'Acute Care'!E17,2)</f>
        <v>33.74</v>
      </c>
      <c r="F22" s="13">
        <f t="shared" si="0"/>
        <v>19281.98</v>
      </c>
      <c r="G22" s="9">
        <f>ROUND(+'Acute Care'!H118,0)</f>
        <v>696768</v>
      </c>
      <c r="H22" s="13">
        <f>ROUND(+'Acute Care'!E118,2)</f>
        <v>35.42</v>
      </c>
      <c r="I22" s="13">
        <f t="shared" si="1"/>
        <v>19671.599999999999</v>
      </c>
      <c r="J22" s="13"/>
      <c r="K22" s="21">
        <f t="shared" si="2"/>
        <v>2.0199999999999999E-2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ROUND(+'Acute Care'!H18,0)</f>
        <v>2908906</v>
      </c>
      <c r="E23" s="13">
        <f>ROUND(+'Acute Care'!E18,2)</f>
        <v>158.29</v>
      </c>
      <c r="F23" s="13">
        <f t="shared" si="0"/>
        <v>18377.07</v>
      </c>
      <c r="G23" s="9">
        <f>ROUND(+'Acute Care'!H119,0)</f>
        <v>3343415</v>
      </c>
      <c r="H23" s="13">
        <f>ROUND(+'Acute Care'!E119,2)</f>
        <v>158.29</v>
      </c>
      <c r="I23" s="13">
        <f t="shared" si="1"/>
        <v>21122.09</v>
      </c>
      <c r="J23" s="13"/>
      <c r="K23" s="21">
        <f t="shared" si="2"/>
        <v>0.14940000000000001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Care'!H19,0)</f>
        <v>1503799</v>
      </c>
      <c r="E24" s="13">
        <f>ROUND(+'Acute Care'!E19,2)</f>
        <v>71.14</v>
      </c>
      <c r="F24" s="13">
        <f t="shared" si="0"/>
        <v>21138.59</v>
      </c>
      <c r="G24" s="9">
        <f>ROUND(+'Acute Care'!H120,0)</f>
        <v>1582490</v>
      </c>
      <c r="H24" s="13">
        <f>ROUND(+'Acute Care'!E120,2)</f>
        <v>73.58</v>
      </c>
      <c r="I24" s="13">
        <f t="shared" si="1"/>
        <v>21507.07</v>
      </c>
      <c r="J24" s="13"/>
      <c r="K24" s="21">
        <f t="shared" si="2"/>
        <v>1.7399999999999999E-2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Care'!H20,0)</f>
        <v>1142054</v>
      </c>
      <c r="E25" s="13">
        <f>ROUND(+'Acute Care'!E20,2)</f>
        <v>65.8</v>
      </c>
      <c r="F25" s="13">
        <f t="shared" si="0"/>
        <v>17356.439999999999</v>
      </c>
      <c r="G25" s="9">
        <f>ROUND(+'Acute Care'!H121,0)</f>
        <v>1341753</v>
      </c>
      <c r="H25" s="13">
        <f>ROUND(+'Acute Care'!E121,2)</f>
        <v>102.6</v>
      </c>
      <c r="I25" s="13">
        <f t="shared" si="1"/>
        <v>13077.51</v>
      </c>
      <c r="J25" s="13"/>
      <c r="K25" s="21">
        <f t="shared" si="2"/>
        <v>-0.2465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ROUND(+'Acute Care'!H21,0)</f>
        <v>0</v>
      </c>
      <c r="E26" s="13">
        <f>ROUND(+'Acute Care'!E21,2)</f>
        <v>0</v>
      </c>
      <c r="F26" s="13" t="str">
        <f t="shared" si="0"/>
        <v/>
      </c>
      <c r="G26" s="9">
        <f>ROUND(+'Acute Care'!H122,0)</f>
        <v>357813</v>
      </c>
      <c r="H26" s="13">
        <f>ROUND(+'Acute Care'!E122,2)</f>
        <v>13.76</v>
      </c>
      <c r="I26" s="13">
        <f t="shared" si="1"/>
        <v>26003.85</v>
      </c>
      <c r="J26" s="13"/>
      <c r="K26" s="21" t="str">
        <f t="shared" si="2"/>
        <v/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ROUND(+'Acute Care'!H22,0)</f>
        <v>0</v>
      </c>
      <c r="E27" s="13">
        <f>ROUND(+'Acute Care'!E22,2)</f>
        <v>0</v>
      </c>
      <c r="F27" s="13" t="str">
        <f t="shared" si="0"/>
        <v/>
      </c>
      <c r="G27" s="9">
        <f>ROUND(+'Acute Care'!H123,0)</f>
        <v>0</v>
      </c>
      <c r="H27" s="13">
        <f>ROUND(+'Acute Care'!E123,2)</f>
        <v>0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ROUND(+'Acute Care'!H23,0)</f>
        <v>216996</v>
      </c>
      <c r="E28" s="13">
        <f>ROUND(+'Acute Care'!E23,2)</f>
        <v>14.91</v>
      </c>
      <c r="F28" s="13">
        <f t="shared" si="0"/>
        <v>14553.72</v>
      </c>
      <c r="G28" s="9">
        <f>ROUND(+'Acute Care'!H124,0)</f>
        <v>0</v>
      </c>
      <c r="H28" s="13">
        <f>ROUND(+'Acute Care'!E124,2)</f>
        <v>0</v>
      </c>
      <c r="I28" s="13" t="str">
        <f t="shared" si="1"/>
        <v/>
      </c>
      <c r="J28" s="13"/>
      <c r="K28" s="21" t="str">
        <f t="shared" si="2"/>
        <v/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ROUND(+'Acute Care'!H24,0)</f>
        <v>768601</v>
      </c>
      <c r="E29" s="13">
        <f>ROUND(+'Acute Care'!E24,2)</f>
        <v>36.020000000000003</v>
      </c>
      <c r="F29" s="13">
        <f t="shared" si="0"/>
        <v>21338.17</v>
      </c>
      <c r="G29" s="9">
        <f>ROUND(+'Acute Care'!H125,0)</f>
        <v>236868</v>
      </c>
      <c r="H29" s="13">
        <f>ROUND(+'Acute Care'!E125,2)</f>
        <v>32.950000000000003</v>
      </c>
      <c r="I29" s="13">
        <f t="shared" si="1"/>
        <v>7188.71</v>
      </c>
      <c r="J29" s="13"/>
      <c r="K29" s="21">
        <f t="shared" si="2"/>
        <v>-0.66310000000000002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ROUND(+'Acute Care'!H25,0)</f>
        <v>196827</v>
      </c>
      <c r="E30" s="13">
        <f>ROUND(+'Acute Care'!E25,2)</f>
        <v>9.94</v>
      </c>
      <c r="F30" s="13">
        <f t="shared" si="0"/>
        <v>19801.509999999998</v>
      </c>
      <c r="G30" s="9">
        <f>ROUND(+'Acute Care'!H126,0)</f>
        <v>196804</v>
      </c>
      <c r="H30" s="13">
        <f>ROUND(+'Acute Care'!E126,2)</f>
        <v>9.74</v>
      </c>
      <c r="I30" s="13">
        <f t="shared" si="1"/>
        <v>20205.75</v>
      </c>
      <c r="J30" s="13"/>
      <c r="K30" s="21">
        <f t="shared" si="2"/>
        <v>2.0400000000000001E-2</v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ROUND(+'Acute Care'!H26,0)</f>
        <v>500788</v>
      </c>
      <c r="E31" s="13">
        <f>ROUND(+'Acute Care'!E26,2)</f>
        <v>26.65</v>
      </c>
      <c r="F31" s="13">
        <f t="shared" si="0"/>
        <v>18791.29</v>
      </c>
      <c r="G31" s="9">
        <f>ROUND(+'Acute Care'!H127,0)</f>
        <v>470715</v>
      </c>
      <c r="H31" s="13">
        <f>ROUND(+'Acute Care'!E127,2)</f>
        <v>26.46</v>
      </c>
      <c r="I31" s="13">
        <f t="shared" si="1"/>
        <v>17789.68</v>
      </c>
      <c r="J31" s="13"/>
      <c r="K31" s="21">
        <f t="shared" si="2"/>
        <v>-5.33E-2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ROUND(+'Acute Care'!H27,0)</f>
        <v>4075108</v>
      </c>
      <c r="E32" s="13">
        <f>ROUND(+'Acute Care'!E27,2)</f>
        <v>239.66</v>
      </c>
      <c r="F32" s="13">
        <f t="shared" si="0"/>
        <v>17003.71</v>
      </c>
      <c r="G32" s="9">
        <f>ROUND(+'Acute Care'!H128,0)</f>
        <v>3716432</v>
      </c>
      <c r="H32" s="13">
        <f>ROUND(+'Acute Care'!E128,2)</f>
        <v>233.74</v>
      </c>
      <c r="I32" s="13">
        <f t="shared" si="1"/>
        <v>15899.85</v>
      </c>
      <c r="J32" s="13"/>
      <c r="K32" s="21">
        <f t="shared" si="2"/>
        <v>-6.4899999999999999E-2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ROUND(+'Acute Care'!H28,0)</f>
        <v>2950581</v>
      </c>
      <c r="E33" s="13">
        <f>ROUND(+'Acute Care'!E28,2)</f>
        <v>106.19</v>
      </c>
      <c r="F33" s="13">
        <f t="shared" si="0"/>
        <v>27785.86</v>
      </c>
      <c r="G33" s="9">
        <f>ROUND(+'Acute Care'!H129,0)</f>
        <v>3194752</v>
      </c>
      <c r="H33" s="13">
        <f>ROUND(+'Acute Care'!E129,2)</f>
        <v>99.6</v>
      </c>
      <c r="I33" s="13">
        <f t="shared" si="1"/>
        <v>32075.82</v>
      </c>
      <c r="J33" s="13"/>
      <c r="K33" s="21">
        <f t="shared" si="2"/>
        <v>0.15440000000000001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ROUND(+'Acute Care'!H29,0)</f>
        <v>439418</v>
      </c>
      <c r="E34" s="13">
        <f>ROUND(+'Acute Care'!E29,2)</f>
        <v>23.19</v>
      </c>
      <c r="F34" s="13">
        <f t="shared" si="0"/>
        <v>18948.599999999999</v>
      </c>
      <c r="G34" s="9">
        <f>ROUND(+'Acute Care'!H130,0)</f>
        <v>445476</v>
      </c>
      <c r="H34" s="13">
        <f>ROUND(+'Acute Care'!E130,2)</f>
        <v>24.59</v>
      </c>
      <c r="I34" s="13">
        <f t="shared" si="1"/>
        <v>18116.14</v>
      </c>
      <c r="J34" s="13"/>
      <c r="K34" s="21">
        <f t="shared" si="2"/>
        <v>-4.3900000000000002E-2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ROUND(+'Acute Care'!H30,0)</f>
        <v>418461</v>
      </c>
      <c r="E35" s="13">
        <f>ROUND(+'Acute Care'!E30,2)</f>
        <v>17.25</v>
      </c>
      <c r="F35" s="13">
        <f t="shared" si="0"/>
        <v>24258.61</v>
      </c>
      <c r="G35" s="9">
        <f>ROUND(+'Acute Care'!H131,0)</f>
        <v>550237</v>
      </c>
      <c r="H35" s="13">
        <f>ROUND(+'Acute Care'!E131,2)</f>
        <v>25.22</v>
      </c>
      <c r="I35" s="13">
        <f t="shared" si="1"/>
        <v>21817.49</v>
      </c>
      <c r="J35" s="13"/>
      <c r="K35" s="21">
        <f t="shared" si="2"/>
        <v>-0.10059999999999999</v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ROUND(+'Acute Care'!H31,0)</f>
        <v>10455</v>
      </c>
      <c r="E36" s="13">
        <f>ROUND(+'Acute Care'!E31,2)</f>
        <v>0.89</v>
      </c>
      <c r="F36" s="13">
        <f t="shared" si="0"/>
        <v>11747.19</v>
      </c>
      <c r="G36" s="9">
        <f>ROUND(+'Acute Care'!H132,0)</f>
        <v>10828</v>
      </c>
      <c r="H36" s="13">
        <f>ROUND(+'Acute Care'!E132,2)</f>
        <v>0.9</v>
      </c>
      <c r="I36" s="13">
        <f t="shared" si="1"/>
        <v>12031.11</v>
      </c>
      <c r="J36" s="13"/>
      <c r="K36" s="21">
        <f t="shared" si="2"/>
        <v>2.4199999999999999E-2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ROUND(+'Acute Care'!H32,0)</f>
        <v>2715192</v>
      </c>
      <c r="E37" s="13">
        <f>ROUND(+'Acute Care'!E32,2)</f>
        <v>125.78</v>
      </c>
      <c r="F37" s="13">
        <f t="shared" si="0"/>
        <v>21586.83</v>
      </c>
      <c r="G37" s="9">
        <f>ROUND(+'Acute Care'!H133,0)</f>
        <v>4961537</v>
      </c>
      <c r="H37" s="13">
        <f>ROUND(+'Acute Care'!E133,2)</f>
        <v>342.44</v>
      </c>
      <c r="I37" s="13">
        <f t="shared" si="1"/>
        <v>14488.78</v>
      </c>
      <c r="J37" s="13"/>
      <c r="K37" s="21">
        <f t="shared" si="2"/>
        <v>-0.32879999999999998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ROUND(+'Acute Care'!H33,0)</f>
        <v>27126</v>
      </c>
      <c r="E38" s="13">
        <f>ROUND(+'Acute Care'!E33,2)</f>
        <v>3.11</v>
      </c>
      <c r="F38" s="13">
        <f t="shared" si="0"/>
        <v>8722.19</v>
      </c>
      <c r="G38" s="9">
        <f>ROUND(+'Acute Care'!H134,0)</f>
        <v>106018</v>
      </c>
      <c r="H38" s="13">
        <f>ROUND(+'Acute Care'!E134,2)</f>
        <v>7.82</v>
      </c>
      <c r="I38" s="13">
        <f t="shared" si="1"/>
        <v>13557.29</v>
      </c>
      <c r="J38" s="13"/>
      <c r="K38" s="21">
        <f t="shared" si="2"/>
        <v>0.55430000000000001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ROUND(+'Acute Care'!H34,0)</f>
        <v>10153292</v>
      </c>
      <c r="E39" s="13">
        <f>ROUND(+'Acute Care'!E34,2)</f>
        <v>452.14</v>
      </c>
      <c r="F39" s="13">
        <f t="shared" si="0"/>
        <v>22456.080000000002</v>
      </c>
      <c r="G39" s="9">
        <f>ROUND(+'Acute Care'!H135,0)</f>
        <v>3440210</v>
      </c>
      <c r="H39" s="13">
        <f>ROUND(+'Acute Care'!E135,2)</f>
        <v>487.22</v>
      </c>
      <c r="I39" s="13">
        <f t="shared" si="1"/>
        <v>7060.9</v>
      </c>
      <c r="J39" s="13"/>
      <c r="K39" s="21">
        <f t="shared" si="2"/>
        <v>-0.68559999999999999</v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ROUND(+'Acute Care'!H35,0)</f>
        <v>591075</v>
      </c>
      <c r="E40" s="13">
        <f>ROUND(+'Acute Care'!E35,2)</f>
        <v>33.5</v>
      </c>
      <c r="F40" s="13">
        <f t="shared" si="0"/>
        <v>17644.03</v>
      </c>
      <c r="G40" s="9">
        <f>ROUND(+'Acute Care'!H136,0)</f>
        <v>554395</v>
      </c>
      <c r="H40" s="13">
        <f>ROUND(+'Acute Care'!E136,2)</f>
        <v>34.770000000000003</v>
      </c>
      <c r="I40" s="13">
        <f t="shared" si="1"/>
        <v>15944.64</v>
      </c>
      <c r="J40" s="13"/>
      <c r="K40" s="21">
        <f t="shared" si="2"/>
        <v>-9.6299999999999997E-2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ROUND(+'Acute Care'!H36,0)</f>
        <v>276428</v>
      </c>
      <c r="E41" s="13">
        <f>ROUND(+'Acute Care'!E36,2)</f>
        <v>0</v>
      </c>
      <c r="F41" s="13" t="str">
        <f t="shared" si="0"/>
        <v/>
      </c>
      <c r="G41" s="9">
        <f>ROUND(+'Acute Care'!H137,0)</f>
        <v>262587</v>
      </c>
      <c r="H41" s="13">
        <f>ROUND(+'Acute Care'!E137,2)</f>
        <v>18.649999999999999</v>
      </c>
      <c r="I41" s="13">
        <f t="shared" si="1"/>
        <v>14079.73</v>
      </c>
      <c r="J41" s="13"/>
      <c r="K41" s="21" t="str">
        <f t="shared" si="2"/>
        <v/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ROUND(+'Acute Care'!H37,0)</f>
        <v>875542</v>
      </c>
      <c r="E42" s="13">
        <f>ROUND(+'Acute Care'!E37,2)</f>
        <v>47.8</v>
      </c>
      <c r="F42" s="13">
        <f t="shared" si="0"/>
        <v>18316.78</v>
      </c>
      <c r="G42" s="9">
        <f>ROUND(+'Acute Care'!H138,0)</f>
        <v>701452</v>
      </c>
      <c r="H42" s="13">
        <f>ROUND(+'Acute Care'!E138,2)</f>
        <v>34.799999999999997</v>
      </c>
      <c r="I42" s="13">
        <f t="shared" si="1"/>
        <v>20156.669999999998</v>
      </c>
      <c r="J42" s="13"/>
      <c r="K42" s="21">
        <f t="shared" si="2"/>
        <v>0.1004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ROUND(+'Acute Care'!H38,0)</f>
        <v>0</v>
      </c>
      <c r="E43" s="13">
        <f>ROUND(+'Acute Care'!E38,2)</f>
        <v>0</v>
      </c>
      <c r="F43" s="13" t="str">
        <f t="shared" si="0"/>
        <v/>
      </c>
      <c r="G43" s="9">
        <f>ROUND(+'Acute Care'!H139,0)</f>
        <v>0</v>
      </c>
      <c r="H43" s="13">
        <f>ROUND(+'Acute Care'!E139,2)</f>
        <v>0</v>
      </c>
      <c r="I43" s="13" t="str">
        <f t="shared" si="1"/>
        <v/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ROUND(+'Acute Care'!H39,0)</f>
        <v>767954</v>
      </c>
      <c r="E44" s="13">
        <f>ROUND(+'Acute Care'!E39,2)</f>
        <v>42.96</v>
      </c>
      <c r="F44" s="13">
        <f t="shared" si="0"/>
        <v>17876.02</v>
      </c>
      <c r="G44" s="9">
        <f>ROUND(+'Acute Care'!H140,0)</f>
        <v>756152</v>
      </c>
      <c r="H44" s="13">
        <f>ROUND(+'Acute Care'!E140,2)</f>
        <v>44.84</v>
      </c>
      <c r="I44" s="13">
        <f t="shared" si="1"/>
        <v>16863.34</v>
      </c>
      <c r="J44" s="13"/>
      <c r="K44" s="21">
        <f t="shared" si="2"/>
        <v>-5.67E-2</v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ROUND(+'Acute Care'!H40,0)</f>
        <v>170926</v>
      </c>
      <c r="E45" s="13">
        <f>ROUND(+'Acute Care'!E40,2)</f>
        <v>11.29</v>
      </c>
      <c r="F45" s="13">
        <f t="shared" si="0"/>
        <v>15139.59</v>
      </c>
      <c r="G45" s="9">
        <f>ROUND(+'Acute Care'!H141,0)</f>
        <v>268724</v>
      </c>
      <c r="H45" s="13">
        <f>ROUND(+'Acute Care'!E141,2)</f>
        <v>13.74</v>
      </c>
      <c r="I45" s="13">
        <f t="shared" si="1"/>
        <v>19557.79</v>
      </c>
      <c r="J45" s="13"/>
      <c r="K45" s="21">
        <f t="shared" si="2"/>
        <v>0.2918</v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ROUND(+'Acute Care'!H41,0)</f>
        <v>293153</v>
      </c>
      <c r="E46" s="13">
        <f>ROUND(+'Acute Care'!E41,2)</f>
        <v>28.98</v>
      </c>
      <c r="F46" s="13">
        <f t="shared" si="0"/>
        <v>10115.700000000001</v>
      </c>
      <c r="G46" s="9">
        <f>ROUND(+'Acute Care'!H142,0)</f>
        <v>359652</v>
      </c>
      <c r="H46" s="13">
        <f>ROUND(+'Acute Care'!E142,2)</f>
        <v>28.02</v>
      </c>
      <c r="I46" s="13">
        <f t="shared" si="1"/>
        <v>12835.55</v>
      </c>
      <c r="J46" s="13"/>
      <c r="K46" s="21">
        <f t="shared" si="2"/>
        <v>0.26889999999999997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ROUND(+'Acute Care'!H42,0)</f>
        <v>105667</v>
      </c>
      <c r="E47" s="13">
        <f>ROUND(+'Acute Care'!E42,2)</f>
        <v>9.08</v>
      </c>
      <c r="F47" s="13">
        <f t="shared" si="0"/>
        <v>11637.33</v>
      </c>
      <c r="G47" s="9">
        <f>ROUND(+'Acute Care'!H143,0)</f>
        <v>150403</v>
      </c>
      <c r="H47" s="13">
        <f>ROUND(+'Acute Care'!E143,2)</f>
        <v>9.2100000000000009</v>
      </c>
      <c r="I47" s="13">
        <f t="shared" si="1"/>
        <v>16330.4</v>
      </c>
      <c r="J47" s="13"/>
      <c r="K47" s="21">
        <f t="shared" si="2"/>
        <v>0.40329999999999999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ROUND(+'Acute Care'!H43,0)</f>
        <v>0</v>
      </c>
      <c r="E48" s="13">
        <f>ROUND(+'Acute Care'!E43,2)</f>
        <v>0</v>
      </c>
      <c r="F48" s="13" t="str">
        <f t="shared" si="0"/>
        <v/>
      </c>
      <c r="G48" s="9">
        <f>ROUND(+'Acute Care'!H144,0)</f>
        <v>0</v>
      </c>
      <c r="H48" s="13">
        <f>ROUND(+'Acute Care'!E144,2)</f>
        <v>0</v>
      </c>
      <c r="I48" s="13" t="str">
        <f t="shared" si="1"/>
        <v/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ROUND(+'Acute Care'!H44,0)</f>
        <v>1036963</v>
      </c>
      <c r="E49" s="13">
        <f>ROUND(+'Acute Care'!E44,2)</f>
        <v>87.17</v>
      </c>
      <c r="F49" s="13">
        <f t="shared" si="0"/>
        <v>11895.87</v>
      </c>
      <c r="G49" s="9">
        <f>ROUND(+'Acute Care'!H145,0)</f>
        <v>4115845</v>
      </c>
      <c r="H49" s="13">
        <f>ROUND(+'Acute Care'!E145,2)</f>
        <v>196.95</v>
      </c>
      <c r="I49" s="13">
        <f t="shared" si="1"/>
        <v>20897.919999999998</v>
      </c>
      <c r="J49" s="13"/>
      <c r="K49" s="21">
        <f t="shared" si="2"/>
        <v>0.75670000000000004</v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ROUND(+'Acute Care'!H45,0)</f>
        <v>17051338</v>
      </c>
      <c r="E50" s="13">
        <f>ROUND(+'Acute Care'!E45,2)</f>
        <v>684.92</v>
      </c>
      <c r="F50" s="13">
        <f t="shared" si="0"/>
        <v>24895.37</v>
      </c>
      <c r="G50" s="9">
        <f>ROUND(+'Acute Care'!H146,0)</f>
        <v>16103585</v>
      </c>
      <c r="H50" s="13">
        <f>ROUND(+'Acute Care'!E146,2)</f>
        <v>675.23</v>
      </c>
      <c r="I50" s="13">
        <f t="shared" si="1"/>
        <v>23849.040000000001</v>
      </c>
      <c r="J50" s="13"/>
      <c r="K50" s="21">
        <f t="shared" si="2"/>
        <v>-4.2000000000000003E-2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ROUND(+'Acute Care'!H46,0)</f>
        <v>0</v>
      </c>
      <c r="E51" s="13">
        <f>ROUND(+'Acute Care'!E46,2)</f>
        <v>0</v>
      </c>
      <c r="F51" s="13" t="str">
        <f t="shared" si="0"/>
        <v/>
      </c>
      <c r="G51" s="9">
        <f>ROUND(+'Acute Care'!H147,0)</f>
        <v>0</v>
      </c>
      <c r="H51" s="13">
        <f>ROUND(+'Acute Care'!E147,2)</f>
        <v>0</v>
      </c>
      <c r="I51" s="13" t="str">
        <f t="shared" si="1"/>
        <v/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ROUND(+'Acute Care'!H47,0)</f>
        <v>3380298</v>
      </c>
      <c r="E52" s="13">
        <f>ROUND(+'Acute Care'!E47,2)</f>
        <v>176.05</v>
      </c>
      <c r="F52" s="13">
        <f t="shared" si="0"/>
        <v>19200.78</v>
      </c>
      <c r="G52" s="9">
        <f>ROUND(+'Acute Care'!H148,0)</f>
        <v>3502671</v>
      </c>
      <c r="H52" s="13">
        <f>ROUND(+'Acute Care'!E148,2)</f>
        <v>180.8</v>
      </c>
      <c r="I52" s="13">
        <f t="shared" si="1"/>
        <v>19373.18</v>
      </c>
      <c r="J52" s="13"/>
      <c r="K52" s="21">
        <f t="shared" si="2"/>
        <v>8.9999999999999993E-3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ROUND(+'Acute Care'!H48,0)</f>
        <v>7240151</v>
      </c>
      <c r="E53" s="13">
        <f>ROUND(+'Acute Care'!E48,2)</f>
        <v>360.1</v>
      </c>
      <c r="F53" s="13">
        <f t="shared" si="0"/>
        <v>20105.95</v>
      </c>
      <c r="G53" s="9">
        <f>ROUND(+'Acute Care'!H149,0)</f>
        <v>6112980</v>
      </c>
      <c r="H53" s="13">
        <f>ROUND(+'Acute Care'!E149,2)</f>
        <v>323.26</v>
      </c>
      <c r="I53" s="13">
        <f t="shared" si="1"/>
        <v>18910.41</v>
      </c>
      <c r="J53" s="13"/>
      <c r="K53" s="21">
        <f t="shared" si="2"/>
        <v>-5.9499999999999997E-2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ROUND(+'Acute Care'!H49,0)</f>
        <v>2187454</v>
      </c>
      <c r="E54" s="13">
        <f>ROUND(+'Acute Care'!E49,2)</f>
        <v>120.44</v>
      </c>
      <c r="F54" s="13">
        <f t="shared" si="0"/>
        <v>18162.189999999999</v>
      </c>
      <c r="G54" s="9">
        <f>ROUND(+'Acute Care'!H150,0)</f>
        <v>2207576</v>
      </c>
      <c r="H54" s="13">
        <f>ROUND(+'Acute Care'!E150,2)</f>
        <v>121.84</v>
      </c>
      <c r="I54" s="13">
        <f t="shared" si="1"/>
        <v>18118.650000000001</v>
      </c>
      <c r="J54" s="13"/>
      <c r="K54" s="21">
        <f t="shared" si="2"/>
        <v>-2.3999999999999998E-3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ROUND(+'Acute Care'!H50,0)</f>
        <v>1062813</v>
      </c>
      <c r="E55" s="13">
        <f>ROUND(+'Acute Care'!E50,2)</f>
        <v>58.52</v>
      </c>
      <c r="F55" s="13">
        <f t="shared" si="0"/>
        <v>18161.53</v>
      </c>
      <c r="G55" s="9">
        <f>ROUND(+'Acute Care'!H151,0)</f>
        <v>1093197</v>
      </c>
      <c r="H55" s="13">
        <f>ROUND(+'Acute Care'!E151,2)</f>
        <v>58.26</v>
      </c>
      <c r="I55" s="13">
        <f t="shared" si="1"/>
        <v>18764.11</v>
      </c>
      <c r="J55" s="13"/>
      <c r="K55" s="21">
        <f t="shared" si="2"/>
        <v>3.32E-2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ROUND(+'Acute Care'!H51,0)</f>
        <v>393679</v>
      </c>
      <c r="E56" s="13">
        <f>ROUND(+'Acute Care'!E51,2)</f>
        <v>25.44</v>
      </c>
      <c r="F56" s="13">
        <f t="shared" si="0"/>
        <v>15474.8</v>
      </c>
      <c r="G56" s="9">
        <f>ROUND(+'Acute Care'!H152,0)</f>
        <v>452710</v>
      </c>
      <c r="H56" s="13">
        <f>ROUND(+'Acute Care'!E152,2)</f>
        <v>24.18</v>
      </c>
      <c r="I56" s="13">
        <f t="shared" si="1"/>
        <v>18722.5</v>
      </c>
      <c r="J56" s="13"/>
      <c r="K56" s="21">
        <f t="shared" si="2"/>
        <v>0.2099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ROUND(+'Acute Care'!H52,0)</f>
        <v>639094</v>
      </c>
      <c r="E57" s="13">
        <f>ROUND(+'Acute Care'!E52,2)</f>
        <v>47.08</v>
      </c>
      <c r="F57" s="13">
        <f t="shared" si="0"/>
        <v>13574.64</v>
      </c>
      <c r="G57" s="9">
        <f>ROUND(+'Acute Care'!H153,0)</f>
        <v>669613</v>
      </c>
      <c r="H57" s="13">
        <f>ROUND(+'Acute Care'!E153,2)</f>
        <v>50.88</v>
      </c>
      <c r="I57" s="13">
        <f t="shared" si="1"/>
        <v>13160.63</v>
      </c>
      <c r="J57" s="13"/>
      <c r="K57" s="21">
        <f t="shared" si="2"/>
        <v>-3.0499999999999999E-2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ROUND(+'Acute Care'!H53,0)</f>
        <v>1523306</v>
      </c>
      <c r="E58" s="13">
        <f>ROUND(+'Acute Care'!E53,2)</f>
        <v>58.08</v>
      </c>
      <c r="F58" s="13">
        <f t="shared" si="0"/>
        <v>26227.72</v>
      </c>
      <c r="G58" s="9">
        <f>ROUND(+'Acute Care'!H154,0)</f>
        <v>708796</v>
      </c>
      <c r="H58" s="13">
        <f>ROUND(+'Acute Care'!E154,2)</f>
        <v>103.67</v>
      </c>
      <c r="I58" s="13">
        <f t="shared" si="1"/>
        <v>6837.04</v>
      </c>
      <c r="J58" s="13"/>
      <c r="K58" s="21">
        <f t="shared" si="2"/>
        <v>-0.73929999999999996</v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ROUND(+'Acute Care'!H54,0)</f>
        <v>310317</v>
      </c>
      <c r="E59" s="13">
        <f>ROUND(+'Acute Care'!E54,2)</f>
        <v>20.69</v>
      </c>
      <c r="F59" s="13">
        <f t="shared" si="0"/>
        <v>14998.41</v>
      </c>
      <c r="G59" s="9">
        <f>ROUND(+'Acute Care'!H155,0)</f>
        <v>345901</v>
      </c>
      <c r="H59" s="13">
        <f>ROUND(+'Acute Care'!E155,2)</f>
        <v>23.76</v>
      </c>
      <c r="I59" s="13">
        <f t="shared" si="1"/>
        <v>14558.12</v>
      </c>
      <c r="J59" s="13"/>
      <c r="K59" s="21">
        <f t="shared" si="2"/>
        <v>-2.9399999999999999E-2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ROUND(+'Acute Care'!H55,0)</f>
        <v>0</v>
      </c>
      <c r="E60" s="13">
        <f>ROUND(+'Acute Care'!E55,2)</f>
        <v>0</v>
      </c>
      <c r="F60" s="13" t="str">
        <f t="shared" si="0"/>
        <v/>
      </c>
      <c r="G60" s="9">
        <f>ROUND(+'Acute Care'!H156,0)</f>
        <v>0</v>
      </c>
      <c r="H60" s="13">
        <f>ROUND(+'Acute Care'!E156,2)</f>
        <v>0</v>
      </c>
      <c r="I60" s="13" t="str">
        <f t="shared" si="1"/>
        <v/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ROUND(+'Acute Care'!H56,0)</f>
        <v>7713822</v>
      </c>
      <c r="E61" s="13">
        <f>ROUND(+'Acute Care'!E56,2)</f>
        <v>403.36</v>
      </c>
      <c r="F61" s="13">
        <f t="shared" si="0"/>
        <v>19123.91</v>
      </c>
      <c r="G61" s="9">
        <f>ROUND(+'Acute Care'!H157,0)</f>
        <v>6974703</v>
      </c>
      <c r="H61" s="13">
        <f>ROUND(+'Acute Care'!E157,2)</f>
        <v>363.88</v>
      </c>
      <c r="I61" s="13">
        <f t="shared" si="1"/>
        <v>19167.59</v>
      </c>
      <c r="J61" s="13"/>
      <c r="K61" s="21">
        <f t="shared" si="2"/>
        <v>2.3E-3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ROUND(+'Acute Care'!H57,0)</f>
        <v>6288738</v>
      </c>
      <c r="E62" s="13">
        <f>ROUND(+'Acute Care'!E57,2)</f>
        <v>235.83</v>
      </c>
      <c r="F62" s="13">
        <f t="shared" si="0"/>
        <v>26666.400000000001</v>
      </c>
      <c r="G62" s="9">
        <f>ROUND(+'Acute Care'!H158,0)</f>
        <v>6344050</v>
      </c>
      <c r="H62" s="13">
        <f>ROUND(+'Acute Care'!E158,2)</f>
        <v>251.36</v>
      </c>
      <c r="I62" s="13">
        <f t="shared" si="1"/>
        <v>25238.9</v>
      </c>
      <c r="J62" s="13"/>
      <c r="K62" s="21">
        <f t="shared" si="2"/>
        <v>-5.3499999999999999E-2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ROUND(+'Acute Care'!H58,0)</f>
        <v>529435</v>
      </c>
      <c r="E63" s="13">
        <f>ROUND(+'Acute Care'!E58,2)</f>
        <v>31.35</v>
      </c>
      <c r="F63" s="13">
        <f t="shared" si="0"/>
        <v>16887.88</v>
      </c>
      <c r="G63" s="9">
        <f>ROUND(+'Acute Care'!H159,0)</f>
        <v>477011</v>
      </c>
      <c r="H63" s="13">
        <f>ROUND(+'Acute Care'!E159,2)</f>
        <v>29.6</v>
      </c>
      <c r="I63" s="13">
        <f t="shared" si="1"/>
        <v>16115.24</v>
      </c>
      <c r="J63" s="13"/>
      <c r="K63" s="21">
        <f t="shared" si="2"/>
        <v>-4.58E-2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ROUND(+'Acute Care'!H59,0)</f>
        <v>744124</v>
      </c>
      <c r="E64" s="13">
        <f>ROUND(+'Acute Care'!E59,2)</f>
        <v>97.3</v>
      </c>
      <c r="F64" s="13">
        <f t="shared" si="0"/>
        <v>7647.73</v>
      </c>
      <c r="G64" s="9">
        <f>ROUND(+'Acute Care'!H160,0)</f>
        <v>713324</v>
      </c>
      <c r="H64" s="13">
        <f>ROUND(+'Acute Care'!E160,2)</f>
        <v>88.3</v>
      </c>
      <c r="I64" s="13">
        <f t="shared" si="1"/>
        <v>8078.41</v>
      </c>
      <c r="J64" s="13"/>
      <c r="K64" s="21">
        <f t="shared" si="2"/>
        <v>5.6300000000000003E-2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ROUND(+'Acute Care'!H60,0)</f>
        <v>490871</v>
      </c>
      <c r="E65" s="13">
        <f>ROUND(+'Acute Care'!E60,2)</f>
        <v>32.97</v>
      </c>
      <c r="F65" s="13">
        <f t="shared" si="0"/>
        <v>14888.41</v>
      </c>
      <c r="G65" s="9">
        <f>ROUND(+'Acute Care'!H161,0)</f>
        <v>424973</v>
      </c>
      <c r="H65" s="13">
        <f>ROUND(+'Acute Care'!E161,2)</f>
        <v>35.299999999999997</v>
      </c>
      <c r="I65" s="13">
        <f t="shared" si="1"/>
        <v>12038.9</v>
      </c>
      <c r="J65" s="13"/>
      <c r="K65" s="21">
        <f t="shared" si="2"/>
        <v>-0.19139999999999999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ROUND(+'Acute Care'!H61,0)</f>
        <v>1724152</v>
      </c>
      <c r="E66" s="13">
        <f>ROUND(+'Acute Care'!E61,2)</f>
        <v>51.24</v>
      </c>
      <c r="F66" s="13">
        <f t="shared" si="0"/>
        <v>33648.559999999998</v>
      </c>
      <c r="G66" s="9">
        <f>ROUND(+'Acute Care'!H162,0)</f>
        <v>1534237</v>
      </c>
      <c r="H66" s="13">
        <f>ROUND(+'Acute Care'!E162,2)</f>
        <v>53.27</v>
      </c>
      <c r="I66" s="13">
        <f t="shared" si="1"/>
        <v>28801.15</v>
      </c>
      <c r="J66" s="13"/>
      <c r="K66" s="21">
        <f t="shared" si="2"/>
        <v>-0.14410000000000001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ROUND(+'Acute Care'!H62,0)</f>
        <v>605459</v>
      </c>
      <c r="E67" s="13">
        <f>ROUND(+'Acute Care'!E62,2)</f>
        <v>34.89</v>
      </c>
      <c r="F67" s="13">
        <f t="shared" si="0"/>
        <v>17353.37</v>
      </c>
      <c r="G67" s="9">
        <f>ROUND(+'Acute Care'!H163,0)</f>
        <v>626165</v>
      </c>
      <c r="H67" s="13">
        <f>ROUND(+'Acute Care'!E163,2)</f>
        <v>34.85</v>
      </c>
      <c r="I67" s="13">
        <f t="shared" si="1"/>
        <v>17967.43</v>
      </c>
      <c r="J67" s="13"/>
      <c r="K67" s="21">
        <f t="shared" si="2"/>
        <v>3.5400000000000001E-2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ROUND(+'Acute Care'!H63,0)</f>
        <v>8756114</v>
      </c>
      <c r="E68" s="13">
        <f>ROUND(+'Acute Care'!E63,2)</f>
        <v>255.95</v>
      </c>
      <c r="F68" s="13">
        <f t="shared" si="0"/>
        <v>34210.25</v>
      </c>
      <c r="G68" s="9">
        <f>ROUND(+'Acute Care'!H164,0)</f>
        <v>7372432</v>
      </c>
      <c r="H68" s="13">
        <f>ROUND(+'Acute Care'!E164,2)</f>
        <v>235.4</v>
      </c>
      <c r="I68" s="13">
        <f t="shared" si="1"/>
        <v>31318.74</v>
      </c>
      <c r="J68" s="13"/>
      <c r="K68" s="21">
        <f t="shared" si="2"/>
        <v>-8.4500000000000006E-2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ROUND(+'Acute Care'!H64,0)</f>
        <v>0</v>
      </c>
      <c r="E69" s="13">
        <f>ROUND(+'Acute Care'!E64,2)</f>
        <v>0</v>
      </c>
      <c r="F69" s="13" t="str">
        <f t="shared" si="0"/>
        <v/>
      </c>
      <c r="G69" s="9">
        <f>ROUND(+'Acute Care'!H165,0)</f>
        <v>857129</v>
      </c>
      <c r="H69" s="13">
        <f>ROUND(+'Acute Care'!E165,2)</f>
        <v>48.8</v>
      </c>
      <c r="I69" s="13">
        <f t="shared" si="1"/>
        <v>17564.12</v>
      </c>
      <c r="J69" s="13"/>
      <c r="K69" s="21" t="str">
        <f t="shared" si="2"/>
        <v/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ROUND(+'Acute Care'!H65,0)</f>
        <v>0</v>
      </c>
      <c r="E70" s="13">
        <f>ROUND(+'Acute Care'!E65,2)</f>
        <v>0</v>
      </c>
      <c r="F70" s="13" t="str">
        <f t="shared" si="0"/>
        <v/>
      </c>
      <c r="G70" s="9">
        <f>ROUND(+'Acute Care'!H166,0)</f>
        <v>0</v>
      </c>
      <c r="H70" s="13">
        <f>ROUND(+'Acute Care'!E166,2)</f>
        <v>0</v>
      </c>
      <c r="I70" s="13" t="str">
        <f t="shared" si="1"/>
        <v/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ROUND(+'Acute Care'!H66,0)</f>
        <v>45402</v>
      </c>
      <c r="E71" s="13">
        <f>ROUND(+'Acute Care'!E66,2)</f>
        <v>2.4</v>
      </c>
      <c r="F71" s="13">
        <f t="shared" si="0"/>
        <v>18917.5</v>
      </c>
      <c r="G71" s="9">
        <f>ROUND(+'Acute Care'!H167,0)</f>
        <v>81130</v>
      </c>
      <c r="H71" s="13">
        <f>ROUND(+'Acute Care'!E167,2)</f>
        <v>4.74</v>
      </c>
      <c r="I71" s="13">
        <f t="shared" si="1"/>
        <v>17116.03</v>
      </c>
      <c r="J71" s="13"/>
      <c r="K71" s="21">
        <f t="shared" si="2"/>
        <v>-9.5200000000000007E-2</v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ROUND(+'Acute Care'!H67,0)</f>
        <v>6544791</v>
      </c>
      <c r="E72" s="13">
        <f>ROUND(+'Acute Care'!E67,2)</f>
        <v>283</v>
      </c>
      <c r="F72" s="13">
        <f t="shared" si="0"/>
        <v>23126.47</v>
      </c>
      <c r="G72" s="9">
        <f>ROUND(+'Acute Care'!H168,0)</f>
        <v>2256616</v>
      </c>
      <c r="H72" s="13">
        <f>ROUND(+'Acute Care'!E168,2)</f>
        <v>288</v>
      </c>
      <c r="I72" s="13">
        <f t="shared" si="1"/>
        <v>7835.47</v>
      </c>
      <c r="J72" s="13"/>
      <c r="K72" s="21">
        <f t="shared" si="2"/>
        <v>-0.66120000000000001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ROUND(+'Acute Care'!H68,0)</f>
        <v>3430619</v>
      </c>
      <c r="E73" s="13">
        <f>ROUND(+'Acute Care'!E68,2)</f>
        <v>242.99</v>
      </c>
      <c r="F73" s="13">
        <f t="shared" si="0"/>
        <v>14118.35</v>
      </c>
      <c r="G73" s="9">
        <f>ROUND(+'Acute Care'!H169,0)</f>
        <v>3635635</v>
      </c>
      <c r="H73" s="13">
        <f>ROUND(+'Acute Care'!E169,2)</f>
        <v>248.94</v>
      </c>
      <c r="I73" s="13">
        <f t="shared" si="1"/>
        <v>14604.46</v>
      </c>
      <c r="J73" s="13"/>
      <c r="K73" s="21">
        <f t="shared" si="2"/>
        <v>3.44E-2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ROUND(+'Acute Care'!H69,0)</f>
        <v>13041717</v>
      </c>
      <c r="E74" s="13">
        <f>ROUND(+'Acute Care'!E69,2)</f>
        <v>574.55999999999995</v>
      </c>
      <c r="F74" s="13">
        <f t="shared" si="0"/>
        <v>22698.62</v>
      </c>
      <c r="G74" s="9">
        <f>ROUND(+'Acute Care'!H170,0)</f>
        <v>4050613</v>
      </c>
      <c r="H74" s="13">
        <f>ROUND(+'Acute Care'!E170,2)</f>
        <v>605.71</v>
      </c>
      <c r="I74" s="13">
        <f t="shared" si="1"/>
        <v>6687.38</v>
      </c>
      <c r="J74" s="13"/>
      <c r="K74" s="21">
        <f t="shared" si="2"/>
        <v>-0.70540000000000003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ROUND(+'Acute Care'!H70,0)</f>
        <v>3305105</v>
      </c>
      <c r="E75" s="13">
        <f>ROUND(+'Acute Care'!E70,2)</f>
        <v>163.68</v>
      </c>
      <c r="F75" s="13">
        <f t="shared" ref="F75:F107" si="3">IF(D75=0,"",IF(E75=0,"",ROUND(D75/E75,2)))</f>
        <v>20192.48</v>
      </c>
      <c r="G75" s="9">
        <f>ROUND(+'Acute Care'!H171,0)</f>
        <v>3459581</v>
      </c>
      <c r="H75" s="13">
        <f>ROUND(+'Acute Care'!E171,2)</f>
        <v>182.47</v>
      </c>
      <c r="I75" s="13">
        <f t="shared" ref="I75:I107" si="4">IF(G75=0,"",IF(H75=0,"",ROUND(G75/H75,2)))</f>
        <v>18959.72</v>
      </c>
      <c r="J75" s="13"/>
      <c r="K75" s="21">
        <f t="shared" ref="K75:K107" si="5">IF(D75=0,"",IF(E75=0,"",IF(G75=0,"",IF(H75=0,"",ROUND(I75/F75-1,4)))))</f>
        <v>-6.1100000000000002E-2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ROUND(+'Acute Care'!H71,0)</f>
        <v>151175</v>
      </c>
      <c r="E76" s="13">
        <f>ROUND(+'Acute Care'!E71,2)</f>
        <v>11.77</v>
      </c>
      <c r="F76" s="13">
        <f t="shared" si="3"/>
        <v>12844.1</v>
      </c>
      <c r="G76" s="9">
        <f>ROUND(+'Acute Care'!H172,0)</f>
        <v>205296</v>
      </c>
      <c r="H76" s="13">
        <f>ROUND(+'Acute Care'!E172,2)</f>
        <v>22.12</v>
      </c>
      <c r="I76" s="13">
        <f t="shared" si="4"/>
        <v>9281.01</v>
      </c>
      <c r="J76" s="13"/>
      <c r="K76" s="21">
        <f t="shared" si="5"/>
        <v>-0.27739999999999998</v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ROUND(+'Acute Care'!H72,0)</f>
        <v>0</v>
      </c>
      <c r="E77" s="13">
        <f>ROUND(+'Acute Care'!E72,2)</f>
        <v>0</v>
      </c>
      <c r="F77" s="13" t="str">
        <f t="shared" si="3"/>
        <v/>
      </c>
      <c r="G77" s="9">
        <f>ROUND(+'Acute Care'!H173,0)</f>
        <v>0</v>
      </c>
      <c r="H77" s="13">
        <f>ROUND(+'Acute Care'!E173,2)</f>
        <v>0</v>
      </c>
      <c r="I77" s="13" t="str">
        <f t="shared" si="4"/>
        <v/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ROUND(+'Acute Care'!H73,0)</f>
        <v>3055650</v>
      </c>
      <c r="E78" s="13">
        <f>ROUND(+'Acute Care'!E73,2)</f>
        <v>150.05000000000001</v>
      </c>
      <c r="F78" s="13">
        <f t="shared" si="3"/>
        <v>20364.21</v>
      </c>
      <c r="G78" s="9">
        <f>ROUND(+'Acute Care'!H174,0)</f>
        <v>3318219</v>
      </c>
      <c r="H78" s="13">
        <f>ROUND(+'Acute Care'!E174,2)</f>
        <v>160.08000000000001</v>
      </c>
      <c r="I78" s="13">
        <f t="shared" si="4"/>
        <v>20728.5</v>
      </c>
      <c r="J78" s="13"/>
      <c r="K78" s="21">
        <f t="shared" si="5"/>
        <v>1.7899999999999999E-2</v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ROUND(+'Acute Care'!H74,0)</f>
        <v>8329859</v>
      </c>
      <c r="E79" s="13">
        <f>ROUND(+'Acute Care'!E74,2)</f>
        <v>362.52</v>
      </c>
      <c r="F79" s="13">
        <f t="shared" si="3"/>
        <v>22977.65</v>
      </c>
      <c r="G79" s="9">
        <f>ROUND(+'Acute Care'!H175,0)</f>
        <v>7496678</v>
      </c>
      <c r="H79" s="13">
        <f>ROUND(+'Acute Care'!E175,2)</f>
        <v>358.82</v>
      </c>
      <c r="I79" s="13">
        <f t="shared" si="4"/>
        <v>20892.59</v>
      </c>
      <c r="J79" s="13"/>
      <c r="K79" s="21">
        <f t="shared" si="5"/>
        <v>-9.0700000000000003E-2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ROUND(+'Acute Care'!H75,0)</f>
        <v>467798</v>
      </c>
      <c r="E80" s="13">
        <f>ROUND(+'Acute Care'!E75,2)</f>
        <v>27.47</v>
      </c>
      <c r="F80" s="13">
        <f t="shared" si="3"/>
        <v>17029.41</v>
      </c>
      <c r="G80" s="9">
        <f>ROUND(+'Acute Care'!H176,0)</f>
        <v>474222</v>
      </c>
      <c r="H80" s="13">
        <f>ROUND(+'Acute Care'!E176,2)</f>
        <v>26.4</v>
      </c>
      <c r="I80" s="13">
        <f t="shared" si="4"/>
        <v>17962.95</v>
      </c>
      <c r="J80" s="13"/>
      <c r="K80" s="21">
        <f t="shared" si="5"/>
        <v>5.4800000000000001E-2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ROUND(+'Acute Care'!H76,0)</f>
        <v>559509</v>
      </c>
      <c r="E81" s="13">
        <f>ROUND(+'Acute Care'!E76,2)</f>
        <v>31.24</v>
      </c>
      <c r="F81" s="13">
        <f t="shared" si="3"/>
        <v>17910.02</v>
      </c>
      <c r="G81" s="9">
        <f>ROUND(+'Acute Care'!H177,0)</f>
        <v>547398</v>
      </c>
      <c r="H81" s="13">
        <f>ROUND(+'Acute Care'!E177,2)</f>
        <v>29.11</v>
      </c>
      <c r="I81" s="13">
        <f t="shared" si="4"/>
        <v>18804.47</v>
      </c>
      <c r="J81" s="13"/>
      <c r="K81" s="21">
        <f t="shared" si="5"/>
        <v>4.99E-2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ROUND(+'Acute Care'!H77,0)</f>
        <v>2188065</v>
      </c>
      <c r="E82" s="13">
        <f>ROUND(+'Acute Care'!E77,2)</f>
        <v>92.37</v>
      </c>
      <c r="F82" s="13">
        <f t="shared" si="3"/>
        <v>23688.05</v>
      </c>
      <c r="G82" s="9">
        <f>ROUND(+'Acute Care'!H178,0)</f>
        <v>2012471</v>
      </c>
      <c r="H82" s="13">
        <f>ROUND(+'Acute Care'!E178,2)</f>
        <v>134.41999999999999</v>
      </c>
      <c r="I82" s="13">
        <f t="shared" si="4"/>
        <v>14971.51</v>
      </c>
      <c r="J82" s="13"/>
      <c r="K82" s="21">
        <f t="shared" si="5"/>
        <v>-0.36799999999999999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ROUND(+'Acute Care'!H78,0)</f>
        <v>3085417</v>
      </c>
      <c r="E83" s="13">
        <f>ROUND(+'Acute Care'!E78,2)</f>
        <v>138.38999999999999</v>
      </c>
      <c r="F83" s="13">
        <f t="shared" si="3"/>
        <v>22295.09</v>
      </c>
      <c r="G83" s="9">
        <f>ROUND(+'Acute Care'!H179,0)</f>
        <v>3343338</v>
      </c>
      <c r="H83" s="13">
        <f>ROUND(+'Acute Care'!E179,2)</f>
        <v>239.26</v>
      </c>
      <c r="I83" s="13">
        <f t="shared" si="4"/>
        <v>13973.66</v>
      </c>
      <c r="J83" s="13"/>
      <c r="K83" s="21">
        <f t="shared" si="5"/>
        <v>-0.37319999999999998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ROUND(+'Acute Care'!H79,0)</f>
        <v>1675620</v>
      </c>
      <c r="E84" s="13">
        <f>ROUND(+'Acute Care'!E79,2)</f>
        <v>92.32</v>
      </c>
      <c r="F84" s="13">
        <f t="shared" si="3"/>
        <v>18150.13</v>
      </c>
      <c r="G84" s="9">
        <f>ROUND(+'Acute Care'!H180,0)</f>
        <v>1587879</v>
      </c>
      <c r="H84" s="13">
        <f>ROUND(+'Acute Care'!E180,2)</f>
        <v>84.04</v>
      </c>
      <c r="I84" s="13">
        <f t="shared" si="4"/>
        <v>18894.32</v>
      </c>
      <c r="J84" s="13"/>
      <c r="K84" s="21">
        <f t="shared" si="5"/>
        <v>4.1000000000000002E-2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ROUND(+'Acute Care'!H80,0)</f>
        <v>1270839</v>
      </c>
      <c r="E85" s="13">
        <f>ROUND(+'Acute Care'!E80,2)</f>
        <v>67.709999999999994</v>
      </c>
      <c r="F85" s="13">
        <f t="shared" si="3"/>
        <v>18768.849999999999</v>
      </c>
      <c r="G85" s="9">
        <f>ROUND(+'Acute Care'!H181,0)</f>
        <v>1405904</v>
      </c>
      <c r="H85" s="13">
        <f>ROUND(+'Acute Care'!E181,2)</f>
        <v>98.18</v>
      </c>
      <c r="I85" s="13">
        <f t="shared" si="4"/>
        <v>14319.66</v>
      </c>
      <c r="J85" s="13"/>
      <c r="K85" s="21">
        <f t="shared" si="5"/>
        <v>-0.23710000000000001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ROUND(+'Acute Care'!H81,0)</f>
        <v>150627</v>
      </c>
      <c r="E86" s="13">
        <f>ROUND(+'Acute Care'!E81,2)</f>
        <v>14</v>
      </c>
      <c r="F86" s="13">
        <f t="shared" si="3"/>
        <v>10759.07</v>
      </c>
      <c r="G86" s="9">
        <f>ROUND(+'Acute Care'!H182,0)</f>
        <v>192660</v>
      </c>
      <c r="H86" s="13">
        <f>ROUND(+'Acute Care'!E182,2)</f>
        <v>17.600000000000001</v>
      </c>
      <c r="I86" s="13">
        <f t="shared" si="4"/>
        <v>10946.59</v>
      </c>
      <c r="J86" s="13"/>
      <c r="K86" s="21">
        <f t="shared" si="5"/>
        <v>1.7399999999999999E-2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ROUND(+'Acute Care'!H82,0)</f>
        <v>2579845</v>
      </c>
      <c r="E87" s="13">
        <f>ROUND(+'Acute Care'!E82,2)</f>
        <v>107</v>
      </c>
      <c r="F87" s="13">
        <f t="shared" si="3"/>
        <v>24110.7</v>
      </c>
      <c r="G87" s="9">
        <f>ROUND(+'Acute Care'!H183,0)</f>
        <v>626648</v>
      </c>
      <c r="H87" s="13">
        <f>ROUND(+'Acute Care'!E183,2)</f>
        <v>104.2</v>
      </c>
      <c r="I87" s="13">
        <f t="shared" si="4"/>
        <v>6013.9</v>
      </c>
      <c r="J87" s="13"/>
      <c r="K87" s="21">
        <f t="shared" si="5"/>
        <v>-0.75060000000000004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ROUND(+'Acute Care'!H83,0)</f>
        <v>715627</v>
      </c>
      <c r="E88" s="13">
        <f>ROUND(+'Acute Care'!E83,2)</f>
        <v>36.15</v>
      </c>
      <c r="F88" s="13">
        <f t="shared" si="3"/>
        <v>19796.04</v>
      </c>
      <c r="G88" s="9">
        <f>ROUND(+'Acute Care'!H184,0)</f>
        <v>202969</v>
      </c>
      <c r="H88" s="13">
        <f>ROUND(+'Acute Care'!E184,2)</f>
        <v>32.43</v>
      </c>
      <c r="I88" s="13">
        <f t="shared" si="4"/>
        <v>6258.68</v>
      </c>
      <c r="J88" s="13"/>
      <c r="K88" s="21">
        <f t="shared" si="5"/>
        <v>-0.68379999999999996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ROUND(+'Acute Care'!H84,0)</f>
        <v>415498</v>
      </c>
      <c r="E89" s="13">
        <f>ROUND(+'Acute Care'!E84,2)</f>
        <v>18.989999999999998</v>
      </c>
      <c r="F89" s="13">
        <f t="shared" si="3"/>
        <v>21879.83</v>
      </c>
      <c r="G89" s="9">
        <f>ROUND(+'Acute Care'!H185,0)</f>
        <v>99065</v>
      </c>
      <c r="H89" s="13">
        <f>ROUND(+'Acute Care'!E185,2)</f>
        <v>18.46</v>
      </c>
      <c r="I89" s="13">
        <f t="shared" si="4"/>
        <v>5366.47</v>
      </c>
      <c r="J89" s="13"/>
      <c r="K89" s="21">
        <f t="shared" si="5"/>
        <v>-0.75470000000000004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ROUND(+'Acute Care'!H85,0)</f>
        <v>52008</v>
      </c>
      <c r="E90" s="13">
        <f>ROUND(+'Acute Care'!E85,2)</f>
        <v>4.49</v>
      </c>
      <c r="F90" s="13">
        <f t="shared" si="3"/>
        <v>11583.07</v>
      </c>
      <c r="G90" s="9">
        <f>ROUND(+'Acute Care'!H186,0)</f>
        <v>33646</v>
      </c>
      <c r="H90" s="13">
        <f>ROUND(+'Acute Care'!E186,2)</f>
        <v>1.84</v>
      </c>
      <c r="I90" s="13">
        <f t="shared" si="4"/>
        <v>18285.87</v>
      </c>
      <c r="J90" s="13"/>
      <c r="K90" s="21">
        <f t="shared" si="5"/>
        <v>0.57869999999999999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ROUND(+'Acute Care'!H86,0)</f>
        <v>202744</v>
      </c>
      <c r="E91" s="13">
        <f>ROUND(+'Acute Care'!E86,2)</f>
        <v>39.340000000000003</v>
      </c>
      <c r="F91" s="13">
        <f t="shared" si="3"/>
        <v>5153.63</v>
      </c>
      <c r="G91" s="9">
        <f>ROUND(+'Acute Care'!H187,0)</f>
        <v>200730</v>
      </c>
      <c r="H91" s="13">
        <f>ROUND(+'Acute Care'!E187,2)</f>
        <v>38.03</v>
      </c>
      <c r="I91" s="13">
        <f t="shared" si="4"/>
        <v>5278.2</v>
      </c>
      <c r="J91" s="13"/>
      <c r="K91" s="21">
        <f t="shared" si="5"/>
        <v>2.4199999999999999E-2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ROUND(+'Acute Care'!H87,0)</f>
        <v>852584</v>
      </c>
      <c r="E92" s="13">
        <f>ROUND(+'Acute Care'!E87,2)</f>
        <v>33.07</v>
      </c>
      <c r="F92" s="13">
        <f t="shared" si="3"/>
        <v>25781.19</v>
      </c>
      <c r="G92" s="9">
        <f>ROUND(+'Acute Care'!H188,0)</f>
        <v>937184</v>
      </c>
      <c r="H92" s="13">
        <f>ROUND(+'Acute Care'!E188,2)</f>
        <v>38.950000000000003</v>
      </c>
      <c r="I92" s="13">
        <f t="shared" si="4"/>
        <v>24061.21</v>
      </c>
      <c r="J92" s="13"/>
      <c r="K92" s="21">
        <f t="shared" si="5"/>
        <v>-6.6699999999999995E-2</v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ROUND(+'Acute Care'!H88,0)</f>
        <v>223179</v>
      </c>
      <c r="E93" s="13">
        <f>ROUND(+'Acute Care'!E88,2)</f>
        <v>13.7</v>
      </c>
      <c r="F93" s="13">
        <f t="shared" si="3"/>
        <v>16290.44</v>
      </c>
      <c r="G93" s="9">
        <f>ROUND(+'Acute Care'!H189,0)</f>
        <v>210806</v>
      </c>
      <c r="H93" s="13">
        <f>ROUND(+'Acute Care'!E189,2)</f>
        <v>12.2</v>
      </c>
      <c r="I93" s="13">
        <f t="shared" si="4"/>
        <v>17279.18</v>
      </c>
      <c r="J93" s="13"/>
      <c r="K93" s="21">
        <f t="shared" si="5"/>
        <v>6.0699999999999997E-2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ROUND(+'Acute Care'!H89,0)</f>
        <v>3034854</v>
      </c>
      <c r="E94" s="13">
        <f>ROUND(+'Acute Care'!E89,2)</f>
        <v>160.35</v>
      </c>
      <c r="F94" s="13">
        <f t="shared" si="3"/>
        <v>18926.439999999999</v>
      </c>
      <c r="G94" s="9">
        <f>ROUND(+'Acute Care'!H190,0)</f>
        <v>3229770</v>
      </c>
      <c r="H94" s="13">
        <f>ROUND(+'Acute Care'!E190,2)</f>
        <v>167</v>
      </c>
      <c r="I94" s="13">
        <f t="shared" si="4"/>
        <v>19339.939999999999</v>
      </c>
      <c r="J94" s="13"/>
      <c r="K94" s="21">
        <f t="shared" si="5"/>
        <v>2.18E-2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ROUND(+'Acute Care'!H90,0)</f>
        <v>1341173</v>
      </c>
      <c r="E95" s="13">
        <f>ROUND(+'Acute Care'!E90,2)</f>
        <v>51.04</v>
      </c>
      <c r="F95" s="13">
        <f t="shared" si="3"/>
        <v>26276.9</v>
      </c>
      <c r="G95" s="9">
        <f>ROUND(+'Acute Care'!H191,0)</f>
        <v>737348</v>
      </c>
      <c r="H95" s="13">
        <f>ROUND(+'Acute Care'!E191,2)</f>
        <v>49.34</v>
      </c>
      <c r="I95" s="13">
        <f t="shared" si="4"/>
        <v>14944.22</v>
      </c>
      <c r="J95" s="13"/>
      <c r="K95" s="21">
        <f t="shared" si="5"/>
        <v>-0.43130000000000002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ROUND(+'Acute Care'!H91,0)</f>
        <v>0</v>
      </c>
      <c r="E96" s="13">
        <f>ROUND(+'Acute Care'!E91,2)</f>
        <v>0</v>
      </c>
      <c r="F96" s="13" t="str">
        <f t="shared" si="3"/>
        <v/>
      </c>
      <c r="G96" s="9">
        <f>ROUND(+'Acute Care'!H192,0)</f>
        <v>0</v>
      </c>
      <c r="H96" s="13">
        <f>ROUND(+'Acute Care'!E192,2)</f>
        <v>0</v>
      </c>
      <c r="I96" s="13" t="str">
        <f t="shared" si="4"/>
        <v/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ROUND(+'Acute Care'!H92,0)</f>
        <v>654752</v>
      </c>
      <c r="E97" s="13">
        <f>ROUND(+'Acute Care'!E92,2)</f>
        <v>30.8</v>
      </c>
      <c r="F97" s="13">
        <f t="shared" si="3"/>
        <v>21258.18</v>
      </c>
      <c r="G97" s="9">
        <f>ROUND(+'Acute Care'!H193,0)</f>
        <v>362485</v>
      </c>
      <c r="H97" s="13">
        <f>ROUND(+'Acute Care'!E193,2)</f>
        <v>11.71</v>
      </c>
      <c r="I97" s="13">
        <f t="shared" si="4"/>
        <v>30955.17</v>
      </c>
      <c r="J97" s="13"/>
      <c r="K97" s="21">
        <f t="shared" si="5"/>
        <v>0.45619999999999999</v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ROUND(+'Acute Care'!H93,0)</f>
        <v>463385</v>
      </c>
      <c r="E98" s="13">
        <f>ROUND(+'Acute Care'!E93,2)</f>
        <v>19.95</v>
      </c>
      <c r="F98" s="13">
        <f t="shared" si="3"/>
        <v>23227.32</v>
      </c>
      <c r="G98" s="9">
        <f>ROUND(+'Acute Care'!H194,0)</f>
        <v>103291</v>
      </c>
      <c r="H98" s="13">
        <f>ROUND(+'Acute Care'!E194,2)</f>
        <v>17.079999999999998</v>
      </c>
      <c r="I98" s="13">
        <f t="shared" si="4"/>
        <v>6047.48</v>
      </c>
      <c r="J98" s="13"/>
      <c r="K98" s="21">
        <f t="shared" si="5"/>
        <v>-0.73960000000000004</v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ROUND(+'Acute Care'!H94,0)</f>
        <v>2786778</v>
      </c>
      <c r="E99" s="13">
        <f>ROUND(+'Acute Care'!E94,2)</f>
        <v>157.59</v>
      </c>
      <c r="F99" s="13">
        <f t="shared" si="3"/>
        <v>17683.72</v>
      </c>
      <c r="G99" s="9">
        <f>ROUND(+'Acute Care'!H195,0)</f>
        <v>2663887</v>
      </c>
      <c r="H99" s="13">
        <f>ROUND(+'Acute Care'!E195,2)</f>
        <v>162.91999999999999</v>
      </c>
      <c r="I99" s="13">
        <f t="shared" si="4"/>
        <v>16350.89</v>
      </c>
      <c r="J99" s="13"/>
      <c r="K99" s="21">
        <f t="shared" si="5"/>
        <v>-7.5399999999999995E-2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ROUND(+'Acute Care'!H95,0)</f>
        <v>3932434</v>
      </c>
      <c r="E100" s="13">
        <f>ROUND(+'Acute Care'!E95,2)</f>
        <v>107.62</v>
      </c>
      <c r="F100" s="13">
        <f t="shared" si="3"/>
        <v>36539.99</v>
      </c>
      <c r="G100" s="9">
        <f>ROUND(+'Acute Care'!H196,0)</f>
        <v>3779960</v>
      </c>
      <c r="H100" s="13">
        <f>ROUND(+'Acute Care'!E196,2)</f>
        <v>123.25</v>
      </c>
      <c r="I100" s="13">
        <f t="shared" si="4"/>
        <v>30669.05</v>
      </c>
      <c r="J100" s="13"/>
      <c r="K100" s="21">
        <f t="shared" si="5"/>
        <v>-0.16070000000000001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ROUND(+'Acute Care'!H96,0)</f>
        <v>2081754</v>
      </c>
      <c r="E101" s="13">
        <f>ROUND(+'Acute Care'!E96,2)</f>
        <v>120.36</v>
      </c>
      <c r="F101" s="13">
        <f t="shared" si="3"/>
        <v>17296.060000000001</v>
      </c>
      <c r="G101" s="9">
        <f>ROUND(+'Acute Care'!H197,0)</f>
        <v>2253125</v>
      </c>
      <c r="H101" s="13">
        <f>ROUND(+'Acute Care'!E197,2)</f>
        <v>123.94</v>
      </c>
      <c r="I101" s="13">
        <f t="shared" si="4"/>
        <v>18179.16</v>
      </c>
      <c r="J101" s="13"/>
      <c r="K101" s="21">
        <f t="shared" si="5"/>
        <v>5.11E-2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ROUND(+'Acute Care'!H97,0)</f>
        <v>784247</v>
      </c>
      <c r="E102" s="13">
        <f>ROUND(+'Acute Care'!E97,2)</f>
        <v>52</v>
      </c>
      <c r="F102" s="13">
        <f t="shared" si="3"/>
        <v>15081.67</v>
      </c>
      <c r="G102" s="9">
        <f>ROUND(+'Acute Care'!H198,0)</f>
        <v>863868</v>
      </c>
      <c r="H102" s="13">
        <f>ROUND(+'Acute Care'!E198,2)</f>
        <v>55.35</v>
      </c>
      <c r="I102" s="13">
        <f t="shared" si="4"/>
        <v>15607.37</v>
      </c>
      <c r="J102" s="13"/>
      <c r="K102" s="21">
        <f t="shared" si="5"/>
        <v>3.49E-2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ROUND(+'Acute Care'!H98,0)</f>
        <v>1294</v>
      </c>
      <c r="E103" s="13">
        <f>ROUND(+'Acute Care'!E98,2)</f>
        <v>1.04</v>
      </c>
      <c r="F103" s="13">
        <f t="shared" si="3"/>
        <v>1244.23</v>
      </c>
      <c r="G103" s="9">
        <f>ROUND(+'Acute Care'!H199,0)</f>
        <v>131965</v>
      </c>
      <c r="H103" s="13">
        <f>ROUND(+'Acute Care'!E199,2)</f>
        <v>6.25</v>
      </c>
      <c r="I103" s="13">
        <f t="shared" si="4"/>
        <v>21114.400000000001</v>
      </c>
      <c r="J103" s="13"/>
      <c r="K103" s="21">
        <f t="shared" si="5"/>
        <v>15.969900000000001</v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ROUND(+'Acute Care'!H99,0)</f>
        <v>0</v>
      </c>
      <c r="E104" s="13">
        <f>ROUND(+'Acute Care'!E99,2)</f>
        <v>0</v>
      </c>
      <c r="F104" s="13" t="str">
        <f t="shared" si="3"/>
        <v/>
      </c>
      <c r="G104" s="9">
        <f>ROUND(+'Acute Care'!H200,0)</f>
        <v>0</v>
      </c>
      <c r="H104" s="13">
        <f>ROUND(+'Acute Care'!E200,2)</f>
        <v>0</v>
      </c>
      <c r="I104" s="13" t="str">
        <f t="shared" si="4"/>
        <v/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ROUND(+'Acute Care'!H100,0)</f>
        <v>0</v>
      </c>
      <c r="E105" s="13">
        <f>ROUND(+'Acute Care'!E100,2)</f>
        <v>0</v>
      </c>
      <c r="F105" s="13" t="str">
        <f t="shared" si="3"/>
        <v/>
      </c>
      <c r="G105" s="9">
        <f>ROUND(+'Acute Care'!H201,0)</f>
        <v>0</v>
      </c>
      <c r="H105" s="13">
        <f>ROUND(+'Acute Care'!E201,2)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ROUND(+'Acute Care'!H101,0)</f>
        <v>0</v>
      </c>
      <c r="E106" s="13">
        <f>ROUND(+'Acute Care'!E101,2)</f>
        <v>0</v>
      </c>
      <c r="F106" s="13" t="str">
        <f t="shared" si="3"/>
        <v/>
      </c>
      <c r="G106" s="9">
        <f>ROUND(+'Acute Care'!H202,0)</f>
        <v>0</v>
      </c>
      <c r="H106" s="13">
        <f>ROUND(+'Acute Care'!E202,2)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ROUND(+'Acute Care'!H102,0)</f>
        <v>0</v>
      </c>
      <c r="E107" s="13">
        <f>ROUND(+'Acute Care'!E102,2)</f>
        <v>0</v>
      </c>
      <c r="F107" s="13" t="str">
        <f t="shared" si="3"/>
        <v/>
      </c>
      <c r="G107" s="9">
        <f>ROUND(+'Acute Care'!H203,0)</f>
        <v>0</v>
      </c>
      <c r="H107" s="13">
        <f>ROUND(+'Acute Care'!E203,2)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922</v>
      </c>
      <c r="C108" t="str">
        <f>+'Acute Care'!B103</f>
        <v>FAIRFAX EVERETT</v>
      </c>
      <c r="D108" s="9">
        <f>ROUND(+'Acute Care'!H103,0)</f>
        <v>0</v>
      </c>
      <c r="E108" s="13">
        <f>ROUND(+'Acute Care'!E103,2)</f>
        <v>0</v>
      </c>
      <c r="F108" s="13" t="str">
        <f t="shared" ref="F108" si="6">IF(D108=0,"",IF(E108=0,"",ROUND(D108/E108,2)))</f>
        <v/>
      </c>
      <c r="G108" s="9">
        <f>ROUND(+'Acute Care'!H204,0)</f>
        <v>0</v>
      </c>
      <c r="H108" s="13">
        <f>ROUND(+'Acute Care'!E204,2)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108"/>
  <sheetViews>
    <sheetView zoomScale="75" workbookViewId="0">
      <selection activeCell="A11" sqref="A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3" bestFit="1" customWidth="1"/>
    <col min="5" max="5" width="6.88671875" bestFit="1" customWidth="1"/>
    <col min="6" max="6" width="5.88671875" bestFit="1" customWidth="1"/>
    <col min="7" max="7" width="13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32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83</v>
      </c>
      <c r="F3" s="1"/>
      <c r="K3" s="19">
        <v>83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50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2013</v>
      </c>
      <c r="F7" s="6">
        <f>+E7</f>
        <v>2013</v>
      </c>
      <c r="G7" s="6"/>
      <c r="H7" s="1">
        <f>+F7+1</f>
        <v>2014</v>
      </c>
      <c r="I7" s="6">
        <f>+H7</f>
        <v>2014</v>
      </c>
      <c r="J7" s="6"/>
    </row>
    <row r="8" spans="1:11" x14ac:dyDescent="0.2">
      <c r="A8" s="10"/>
      <c r="B8" s="9"/>
      <c r="C8" s="9"/>
      <c r="D8" s="1" t="s">
        <v>33</v>
      </c>
      <c r="E8" s="6"/>
      <c r="F8" s="1" t="s">
        <v>4</v>
      </c>
      <c r="G8" s="1" t="s">
        <v>33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34</v>
      </c>
      <c r="E9" s="1" t="s">
        <v>6</v>
      </c>
      <c r="F9" s="1" t="s">
        <v>6</v>
      </c>
      <c r="G9" s="1" t="s">
        <v>34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13">
        <f>ROUND(+'Acute Care'!E5*2080,0)</f>
        <v>925912</v>
      </c>
      <c r="E10" s="9">
        <f>ROUND(+'Acute Care'!F5,0)</f>
        <v>73846</v>
      </c>
      <c r="F10" s="13">
        <f>IF(D10=0,"",IF(E10=0,"",ROUND(D10/E10,2)))</f>
        <v>12.54</v>
      </c>
      <c r="G10" s="13">
        <f>ROUND(+'Acute Care'!E106*2080,0)</f>
        <v>1017827</v>
      </c>
      <c r="H10" s="9">
        <f>ROUND(+'Acute Care'!F106,0)</f>
        <v>71212</v>
      </c>
      <c r="I10" s="13">
        <f>IF(G10=0,"",IF(H10=0,"",ROUND(G10/H10,2)))</f>
        <v>14.29</v>
      </c>
      <c r="J10" s="13"/>
      <c r="K10" s="21">
        <f>IF(D10=0,"",IF(E10=0,"",IF(G10=0,"",IF(H10=0,"",ROUND(I10/F10-1,4)))))</f>
        <v>0.1396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13">
        <f>ROUND(+'Acute Care'!E6*2080,0)</f>
        <v>255445</v>
      </c>
      <c r="E11" s="9">
        <f>ROUND(+'Acute Care'!F6,0)</f>
        <v>19317</v>
      </c>
      <c r="F11" s="13">
        <f t="shared" ref="F11:F74" si="0">IF(D11=0,"",IF(E11=0,"",ROUND(D11/E11,2)))</f>
        <v>13.22</v>
      </c>
      <c r="G11" s="13">
        <f>ROUND(+'Acute Care'!E107*2080,0)</f>
        <v>286790</v>
      </c>
      <c r="H11" s="9">
        <f>ROUND(+'Acute Care'!F107,0)</f>
        <v>19539</v>
      </c>
      <c r="I11" s="13">
        <f t="shared" ref="I11:I74" si="1">IF(G11=0,"",IF(H11=0,"",ROUND(G11/H11,2)))</f>
        <v>14.68</v>
      </c>
      <c r="J11" s="13"/>
      <c r="K11" s="21">
        <f t="shared" ref="K11:K74" si="2">IF(D11=0,"",IF(E11=0,"",IF(G11=0,"",IF(H11=0,"",ROUND(I11/F11-1,4)))))</f>
        <v>0.1104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13">
        <f>ROUND(+'Acute Care'!E7*2080,0)</f>
        <v>41371</v>
      </c>
      <c r="E12" s="9">
        <f>ROUND(+'Acute Care'!F7,0)</f>
        <v>521</v>
      </c>
      <c r="F12" s="13">
        <f t="shared" si="0"/>
        <v>79.41</v>
      </c>
      <c r="G12" s="13">
        <f>ROUND(+'Acute Care'!E108*2080,0)</f>
        <v>47382</v>
      </c>
      <c r="H12" s="9">
        <f>ROUND(+'Acute Care'!F108,0)</f>
        <v>616</v>
      </c>
      <c r="I12" s="13">
        <f t="shared" si="1"/>
        <v>76.92</v>
      </c>
      <c r="J12" s="13"/>
      <c r="K12" s="21">
        <f t="shared" si="2"/>
        <v>-3.1399999999999997E-2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13">
        <f>ROUND(+'Acute Care'!E8*2080,0)</f>
        <v>1049256</v>
      </c>
      <c r="E13" s="9">
        <f>ROUND(+'Acute Care'!F8,0)</f>
        <v>62010</v>
      </c>
      <c r="F13" s="13">
        <f t="shared" si="0"/>
        <v>16.920000000000002</v>
      </c>
      <c r="G13" s="13">
        <f>ROUND(+'Acute Care'!E109*2080,0)</f>
        <v>1092770</v>
      </c>
      <c r="H13" s="9">
        <f>ROUND(+'Acute Care'!F109,0)</f>
        <v>67729</v>
      </c>
      <c r="I13" s="13">
        <f t="shared" si="1"/>
        <v>16.13</v>
      </c>
      <c r="J13" s="13"/>
      <c r="K13" s="21">
        <f t="shared" si="2"/>
        <v>-4.6699999999999998E-2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13">
        <f>ROUND(+'Acute Care'!E9*2080,0)</f>
        <v>848224</v>
      </c>
      <c r="E14" s="9">
        <f>ROUND(+'Acute Care'!F9,0)</f>
        <v>51957</v>
      </c>
      <c r="F14" s="13">
        <f t="shared" si="0"/>
        <v>16.329999999999998</v>
      </c>
      <c r="G14" s="13">
        <f>ROUND(+'Acute Care'!E110*2080,0)</f>
        <v>894317</v>
      </c>
      <c r="H14" s="9">
        <f>ROUND(+'Acute Care'!F110,0)</f>
        <v>56682</v>
      </c>
      <c r="I14" s="13">
        <f t="shared" si="1"/>
        <v>15.78</v>
      </c>
      <c r="J14" s="13"/>
      <c r="K14" s="21">
        <f t="shared" si="2"/>
        <v>-3.3700000000000001E-2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13">
        <f>ROUND(+'Acute Care'!E10*2080,0)</f>
        <v>0</v>
      </c>
      <c r="E15" s="9">
        <f>ROUND(+'Acute Care'!F10,0)</f>
        <v>0</v>
      </c>
      <c r="F15" s="13" t="str">
        <f t="shared" si="0"/>
        <v/>
      </c>
      <c r="G15" s="13">
        <f>ROUND(+'Acute Care'!E111*2080,0)</f>
        <v>0</v>
      </c>
      <c r="H15" s="9">
        <f>ROUND(+'Acute Care'!F111,0)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13">
        <f>ROUND(+'Acute Care'!E11*2080,0)</f>
        <v>52333</v>
      </c>
      <c r="E16" s="9">
        <f>ROUND(+'Acute Care'!F11,0)</f>
        <v>1323</v>
      </c>
      <c r="F16" s="13">
        <f t="shared" si="0"/>
        <v>39.56</v>
      </c>
      <c r="G16" s="13">
        <f>ROUND(+'Acute Care'!E112*2080,0)</f>
        <v>49920</v>
      </c>
      <c r="H16" s="9">
        <f>ROUND(+'Acute Care'!F112,0)</f>
        <v>1151</v>
      </c>
      <c r="I16" s="13">
        <f t="shared" si="1"/>
        <v>43.37</v>
      </c>
      <c r="J16" s="13"/>
      <c r="K16" s="21">
        <f t="shared" si="2"/>
        <v>9.6299999999999997E-2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13">
        <f>ROUND(+'Acute Care'!E12*2080,0)</f>
        <v>83262</v>
      </c>
      <c r="E17" s="9">
        <f>ROUND(+'Acute Care'!F12,0)</f>
        <v>5041</v>
      </c>
      <c r="F17" s="13">
        <f t="shared" si="0"/>
        <v>16.52</v>
      </c>
      <c r="G17" s="13">
        <f>ROUND(+'Acute Care'!E113*2080,0)</f>
        <v>92061</v>
      </c>
      <c r="H17" s="9">
        <f>ROUND(+'Acute Care'!F113,0)</f>
        <v>4809</v>
      </c>
      <c r="I17" s="13">
        <f t="shared" si="1"/>
        <v>19.14</v>
      </c>
      <c r="J17" s="13"/>
      <c r="K17" s="21">
        <f t="shared" si="2"/>
        <v>0.15859999999999999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13">
        <f>ROUND(+'Acute Care'!E13*2080,0)</f>
        <v>30264</v>
      </c>
      <c r="E18" s="9">
        <f>ROUND(+'Acute Care'!F13,0)</f>
        <v>604</v>
      </c>
      <c r="F18" s="13">
        <f t="shared" si="0"/>
        <v>50.11</v>
      </c>
      <c r="G18" s="13">
        <f>ROUND(+'Acute Care'!E114*2080,0)</f>
        <v>18054</v>
      </c>
      <c r="H18" s="9">
        <f>ROUND(+'Acute Care'!F114,0)</f>
        <v>586</v>
      </c>
      <c r="I18" s="13">
        <f t="shared" si="1"/>
        <v>30.81</v>
      </c>
      <c r="J18" s="13"/>
      <c r="K18" s="21">
        <f t="shared" si="2"/>
        <v>-0.38519999999999999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13">
        <f>ROUND(+'Acute Care'!E14*2080,0)</f>
        <v>343824</v>
      </c>
      <c r="E19" s="9">
        <f>ROUND(+'Acute Care'!F14,0)</f>
        <v>20048</v>
      </c>
      <c r="F19" s="13">
        <f t="shared" si="0"/>
        <v>17.149999999999999</v>
      </c>
      <c r="G19" s="13">
        <f>ROUND(+'Acute Care'!E115*2080,0)</f>
        <v>307590</v>
      </c>
      <c r="H19" s="9">
        <f>ROUND(+'Acute Care'!F115,0)</f>
        <v>18000</v>
      </c>
      <c r="I19" s="13">
        <f t="shared" si="1"/>
        <v>17.09</v>
      </c>
      <c r="J19" s="13"/>
      <c r="K19" s="21">
        <f t="shared" si="2"/>
        <v>-3.5000000000000001E-3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13">
        <f>ROUND(+'Acute Care'!E15*2080,0)</f>
        <v>1144520</v>
      </c>
      <c r="E20" s="9">
        <f>ROUND(+'Acute Care'!F15,0)</f>
        <v>77901</v>
      </c>
      <c r="F20" s="13">
        <f t="shared" si="0"/>
        <v>14.69</v>
      </c>
      <c r="G20" s="13">
        <f>ROUND(+'Acute Care'!E116*2080,0)</f>
        <v>1145997</v>
      </c>
      <c r="H20" s="9">
        <f>ROUND(+'Acute Care'!F116,0)</f>
        <v>74635</v>
      </c>
      <c r="I20" s="13">
        <f t="shared" si="1"/>
        <v>15.35</v>
      </c>
      <c r="J20" s="13"/>
      <c r="K20" s="21">
        <f t="shared" si="2"/>
        <v>4.4900000000000002E-2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13">
        <f>ROUND(+'Acute Care'!E16*2080,0)</f>
        <v>786219</v>
      </c>
      <c r="E21" s="9">
        <f>ROUND(+'Acute Care'!F16,0)</f>
        <v>73359</v>
      </c>
      <c r="F21" s="13">
        <f t="shared" si="0"/>
        <v>10.72</v>
      </c>
      <c r="G21" s="13">
        <f>ROUND(+'Acute Care'!E117*2080,0)</f>
        <v>767333</v>
      </c>
      <c r="H21" s="9">
        <f>ROUND(+'Acute Care'!F117,0)</f>
        <v>69858</v>
      </c>
      <c r="I21" s="13">
        <f t="shared" si="1"/>
        <v>10.98</v>
      </c>
      <c r="J21" s="13"/>
      <c r="K21" s="21">
        <f t="shared" si="2"/>
        <v>2.4299999999999999E-2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13">
        <f>ROUND(+'Acute Care'!E17*2080,0)</f>
        <v>70179</v>
      </c>
      <c r="E22" s="9">
        <f>ROUND(+'Acute Care'!F17,0)</f>
        <v>3957</v>
      </c>
      <c r="F22" s="13">
        <f t="shared" si="0"/>
        <v>17.739999999999998</v>
      </c>
      <c r="G22" s="13">
        <f>ROUND(+'Acute Care'!E118*2080,0)</f>
        <v>73674</v>
      </c>
      <c r="H22" s="9">
        <f>ROUND(+'Acute Care'!F118,0)</f>
        <v>4954</v>
      </c>
      <c r="I22" s="13">
        <f t="shared" si="1"/>
        <v>14.87</v>
      </c>
      <c r="J22" s="13"/>
      <c r="K22" s="21">
        <f t="shared" si="2"/>
        <v>-0.1618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13">
        <f>ROUND(+'Acute Care'!E18*2080,0)</f>
        <v>329243</v>
      </c>
      <c r="E23" s="9">
        <f>ROUND(+'Acute Care'!F18,0)</f>
        <v>29746</v>
      </c>
      <c r="F23" s="13">
        <f t="shared" si="0"/>
        <v>11.07</v>
      </c>
      <c r="G23" s="13">
        <f>ROUND(+'Acute Care'!E119*2080,0)</f>
        <v>329243</v>
      </c>
      <c r="H23" s="9">
        <f>ROUND(+'Acute Care'!F119,0)</f>
        <v>31878</v>
      </c>
      <c r="I23" s="13">
        <f t="shared" si="1"/>
        <v>10.33</v>
      </c>
      <c r="J23" s="13"/>
      <c r="K23" s="21">
        <f t="shared" si="2"/>
        <v>-6.6799999999999998E-2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13">
        <f>ROUND(+'Acute Care'!E19*2080,0)</f>
        <v>147971</v>
      </c>
      <c r="E24" s="9">
        <f>ROUND(+'Acute Care'!F19,0)</f>
        <v>10593</v>
      </c>
      <c r="F24" s="13">
        <f t="shared" si="0"/>
        <v>13.97</v>
      </c>
      <c r="G24" s="13">
        <f>ROUND(+'Acute Care'!E120*2080,0)</f>
        <v>153046</v>
      </c>
      <c r="H24" s="9">
        <f>ROUND(+'Acute Care'!F120,0)</f>
        <v>10431</v>
      </c>
      <c r="I24" s="13">
        <f t="shared" si="1"/>
        <v>14.67</v>
      </c>
      <c r="J24" s="13"/>
      <c r="K24" s="21">
        <f t="shared" si="2"/>
        <v>5.0099999999999999E-2</v>
      </c>
    </row>
    <row r="25" spans="2:11" x14ac:dyDescent="0.2">
      <c r="B25">
        <f>+'Acute Care'!A20</f>
        <v>39</v>
      </c>
      <c r="C25" t="str">
        <f>+'Acute Care'!B20</f>
        <v>TRIOS HEALTH</v>
      </c>
      <c r="D25" s="13">
        <f>ROUND(+'Acute Care'!E20*2080,0)</f>
        <v>136864</v>
      </c>
      <c r="E25" s="9">
        <f>ROUND(+'Acute Care'!F20,0)</f>
        <v>10540</v>
      </c>
      <c r="F25" s="13">
        <f t="shared" si="0"/>
        <v>12.99</v>
      </c>
      <c r="G25" s="13">
        <f>ROUND(+'Acute Care'!E121*2080,0)</f>
        <v>213408</v>
      </c>
      <c r="H25" s="9">
        <f>ROUND(+'Acute Care'!F121,0)</f>
        <v>11753</v>
      </c>
      <c r="I25" s="13">
        <f t="shared" si="1"/>
        <v>18.16</v>
      </c>
      <c r="J25" s="13"/>
      <c r="K25" s="21">
        <f t="shared" si="2"/>
        <v>0.39800000000000002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13">
        <f>ROUND(+'Acute Care'!E21*2080,0)</f>
        <v>0</v>
      </c>
      <c r="E26" s="9">
        <f>ROUND(+'Acute Care'!F21,0)</f>
        <v>0</v>
      </c>
      <c r="F26" s="13" t="str">
        <f t="shared" si="0"/>
        <v/>
      </c>
      <c r="G26" s="13">
        <f>ROUND(+'Acute Care'!E122*2080,0)</f>
        <v>28621</v>
      </c>
      <c r="H26" s="9">
        <f>ROUND(+'Acute Care'!F122,0)</f>
        <v>2271</v>
      </c>
      <c r="I26" s="13">
        <f t="shared" si="1"/>
        <v>12.6</v>
      </c>
      <c r="J26" s="13"/>
      <c r="K26" s="21" t="str">
        <f t="shared" si="2"/>
        <v/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13">
        <f>ROUND(+'Acute Care'!E22*2080,0)</f>
        <v>0</v>
      </c>
      <c r="E27" s="9">
        <f>ROUND(+'Acute Care'!F22,0)</f>
        <v>325</v>
      </c>
      <c r="F27" s="13" t="str">
        <f t="shared" si="0"/>
        <v/>
      </c>
      <c r="G27" s="13">
        <f>ROUND(+'Acute Care'!E123*2080,0)</f>
        <v>0</v>
      </c>
      <c r="H27" s="9">
        <f>ROUND(+'Acute Care'!F123,0)</f>
        <v>401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13">
        <f>ROUND(+'Acute Care'!E23*2080,0)</f>
        <v>31013</v>
      </c>
      <c r="E28" s="9">
        <f>ROUND(+'Acute Care'!F23,0)</f>
        <v>1864</v>
      </c>
      <c r="F28" s="13">
        <f t="shared" si="0"/>
        <v>16.64</v>
      </c>
      <c r="G28" s="13">
        <f>ROUND(+'Acute Care'!E124*2080,0)</f>
        <v>0</v>
      </c>
      <c r="H28" s="9">
        <f>ROUND(+'Acute Care'!F124,0)</f>
        <v>0</v>
      </c>
      <c r="I28" s="13" t="str">
        <f t="shared" si="1"/>
        <v/>
      </c>
      <c r="J28" s="13"/>
      <c r="K28" s="21" t="str">
        <f t="shared" si="2"/>
        <v/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13">
        <f>ROUND(+'Acute Care'!E24*2080,0)</f>
        <v>74922</v>
      </c>
      <c r="E29" s="9">
        <f>ROUND(+'Acute Care'!F24,0)</f>
        <v>11156</v>
      </c>
      <c r="F29" s="13">
        <f t="shared" si="0"/>
        <v>6.72</v>
      </c>
      <c r="G29" s="13">
        <f>ROUND(+'Acute Care'!E125*2080,0)</f>
        <v>68536</v>
      </c>
      <c r="H29" s="9">
        <f>ROUND(+'Acute Care'!F125,0)</f>
        <v>4249</v>
      </c>
      <c r="I29" s="13">
        <f t="shared" si="1"/>
        <v>16.13</v>
      </c>
      <c r="J29" s="13"/>
      <c r="K29" s="21">
        <f t="shared" si="2"/>
        <v>1.4003000000000001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13">
        <f>ROUND(+'Acute Care'!E25*2080,0)</f>
        <v>20675</v>
      </c>
      <c r="E30" s="9">
        <f>ROUND(+'Acute Care'!F25,0)</f>
        <v>1171</v>
      </c>
      <c r="F30" s="13">
        <f t="shared" si="0"/>
        <v>17.66</v>
      </c>
      <c r="G30" s="13">
        <f>ROUND(+'Acute Care'!E126*2080,0)</f>
        <v>20259</v>
      </c>
      <c r="H30" s="9">
        <f>ROUND(+'Acute Care'!F126,0)</f>
        <v>858</v>
      </c>
      <c r="I30" s="13">
        <f t="shared" si="1"/>
        <v>23.61</v>
      </c>
      <c r="J30" s="13"/>
      <c r="K30" s="21">
        <f t="shared" si="2"/>
        <v>0.33689999999999998</v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13">
        <f>ROUND(+'Acute Care'!E26*2080,0)</f>
        <v>55432</v>
      </c>
      <c r="E31" s="9">
        <f>ROUND(+'Acute Care'!F26,0)</f>
        <v>817</v>
      </c>
      <c r="F31" s="13">
        <f t="shared" si="0"/>
        <v>67.849999999999994</v>
      </c>
      <c r="G31" s="13">
        <f>ROUND(+'Acute Care'!E127*2080,0)</f>
        <v>55037</v>
      </c>
      <c r="H31" s="9">
        <f>ROUND(+'Acute Care'!F127,0)</f>
        <v>814</v>
      </c>
      <c r="I31" s="13">
        <f t="shared" si="1"/>
        <v>67.61</v>
      </c>
      <c r="J31" s="13"/>
      <c r="K31" s="21">
        <f t="shared" si="2"/>
        <v>-3.5000000000000001E-3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13">
        <f>ROUND(+'Acute Care'!E27*2080,0)</f>
        <v>498493</v>
      </c>
      <c r="E32" s="9">
        <f>ROUND(+'Acute Care'!F27,0)</f>
        <v>31447</v>
      </c>
      <c r="F32" s="13">
        <f t="shared" si="0"/>
        <v>15.85</v>
      </c>
      <c r="G32" s="13">
        <f>ROUND(+'Acute Care'!E128*2080,0)</f>
        <v>486179</v>
      </c>
      <c r="H32" s="9">
        <f>ROUND(+'Acute Care'!F128,0)</f>
        <v>30330</v>
      </c>
      <c r="I32" s="13">
        <f t="shared" si="1"/>
        <v>16.03</v>
      </c>
      <c r="J32" s="13"/>
      <c r="K32" s="21">
        <f t="shared" si="2"/>
        <v>1.14E-2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13">
        <f>ROUND(+'Acute Care'!E28*2080,0)</f>
        <v>220875</v>
      </c>
      <c r="E33" s="9">
        <f>ROUND(+'Acute Care'!F28,0)</f>
        <v>10230</v>
      </c>
      <c r="F33" s="13">
        <f t="shared" si="0"/>
        <v>21.59</v>
      </c>
      <c r="G33" s="13">
        <f>ROUND(+'Acute Care'!E129*2080,0)</f>
        <v>207168</v>
      </c>
      <c r="H33" s="9">
        <f>ROUND(+'Acute Care'!F129,0)</f>
        <v>9728</v>
      </c>
      <c r="I33" s="13">
        <f t="shared" si="1"/>
        <v>21.3</v>
      </c>
      <c r="J33" s="13"/>
      <c r="K33" s="21">
        <f t="shared" si="2"/>
        <v>-1.34E-2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13">
        <f>ROUND(+'Acute Care'!E29*2080,0)</f>
        <v>48235</v>
      </c>
      <c r="E34" s="9">
        <f>ROUND(+'Acute Care'!F29,0)</f>
        <v>3225</v>
      </c>
      <c r="F34" s="13">
        <f t="shared" si="0"/>
        <v>14.96</v>
      </c>
      <c r="G34" s="13">
        <f>ROUND(+'Acute Care'!E130*2080,0)</f>
        <v>51147</v>
      </c>
      <c r="H34" s="9">
        <f>ROUND(+'Acute Care'!F130,0)</f>
        <v>3643</v>
      </c>
      <c r="I34" s="13">
        <f t="shared" si="1"/>
        <v>14.04</v>
      </c>
      <c r="J34" s="13"/>
      <c r="K34" s="21">
        <f t="shared" si="2"/>
        <v>-6.1499999999999999E-2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13">
        <f>ROUND(+'Acute Care'!E30*2080,0)</f>
        <v>35880</v>
      </c>
      <c r="E35" s="9">
        <f>ROUND(+'Acute Care'!F30,0)</f>
        <v>1067</v>
      </c>
      <c r="F35" s="13">
        <f t="shared" si="0"/>
        <v>33.630000000000003</v>
      </c>
      <c r="G35" s="13">
        <f>ROUND(+'Acute Care'!E131*2080,0)</f>
        <v>52458</v>
      </c>
      <c r="H35" s="9">
        <f>ROUND(+'Acute Care'!F131,0)</f>
        <v>1124</v>
      </c>
      <c r="I35" s="13">
        <f t="shared" si="1"/>
        <v>46.67</v>
      </c>
      <c r="J35" s="13"/>
      <c r="K35" s="21">
        <f t="shared" si="2"/>
        <v>0.38769999999999999</v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13">
        <f>ROUND(+'Acute Care'!E31*2080,0)</f>
        <v>1851</v>
      </c>
      <c r="E36" s="9">
        <f>ROUND(+'Acute Care'!F31,0)</f>
        <v>22</v>
      </c>
      <c r="F36" s="13">
        <f t="shared" si="0"/>
        <v>84.14</v>
      </c>
      <c r="G36" s="13">
        <f>ROUND(+'Acute Care'!E132*2080,0)</f>
        <v>1872</v>
      </c>
      <c r="H36" s="9">
        <f>ROUND(+'Acute Care'!F132,0)</f>
        <v>10</v>
      </c>
      <c r="I36" s="13">
        <f t="shared" si="1"/>
        <v>187.2</v>
      </c>
      <c r="J36" s="13"/>
      <c r="K36" s="21">
        <f t="shared" si="2"/>
        <v>1.2249000000000001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13">
        <f>ROUND(+'Acute Care'!E32*2080,0)</f>
        <v>261622</v>
      </c>
      <c r="E37" s="9">
        <f>ROUND(+'Acute Care'!F32,0)</f>
        <v>19311</v>
      </c>
      <c r="F37" s="13">
        <f t="shared" si="0"/>
        <v>13.55</v>
      </c>
      <c r="G37" s="13">
        <f>ROUND(+'Acute Care'!E133*2080,0)</f>
        <v>712275</v>
      </c>
      <c r="H37" s="9">
        <f>ROUND(+'Acute Care'!F133,0)</f>
        <v>33832</v>
      </c>
      <c r="I37" s="13">
        <f t="shared" si="1"/>
        <v>21.05</v>
      </c>
      <c r="J37" s="13"/>
      <c r="K37" s="21">
        <f t="shared" si="2"/>
        <v>0.55349999999999999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13">
        <f>ROUND(+'Acute Care'!E33*2080,0)</f>
        <v>6469</v>
      </c>
      <c r="E38" s="9">
        <f>ROUND(+'Acute Care'!F33,0)</f>
        <v>95</v>
      </c>
      <c r="F38" s="13">
        <f t="shared" si="0"/>
        <v>68.09</v>
      </c>
      <c r="G38" s="13">
        <f>ROUND(+'Acute Care'!E134*2080,0)</f>
        <v>16266</v>
      </c>
      <c r="H38" s="9">
        <f>ROUND(+'Acute Care'!F134,0)</f>
        <v>71</v>
      </c>
      <c r="I38" s="13">
        <f t="shared" si="1"/>
        <v>229.1</v>
      </c>
      <c r="J38" s="13"/>
      <c r="K38" s="21">
        <f t="shared" si="2"/>
        <v>2.3647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13">
        <f>ROUND(+'Acute Care'!E34*2080,0)</f>
        <v>940451</v>
      </c>
      <c r="E39" s="9">
        <f>ROUND(+'Acute Care'!F34,0)</f>
        <v>65591</v>
      </c>
      <c r="F39" s="13">
        <f t="shared" si="0"/>
        <v>14.34</v>
      </c>
      <c r="G39" s="13">
        <f>ROUND(+'Acute Care'!E135*2080,0)</f>
        <v>1013418</v>
      </c>
      <c r="H39" s="9">
        <f>ROUND(+'Acute Care'!F135,0)</f>
        <v>70765</v>
      </c>
      <c r="I39" s="13">
        <f t="shared" si="1"/>
        <v>14.32</v>
      </c>
      <c r="J39" s="13"/>
      <c r="K39" s="21">
        <f t="shared" si="2"/>
        <v>-1.4E-3</v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13">
        <f>ROUND(+'Acute Care'!E35*2080,0)</f>
        <v>69680</v>
      </c>
      <c r="E40" s="9">
        <f>ROUND(+'Acute Care'!F35,0)</f>
        <v>3453</v>
      </c>
      <c r="F40" s="13">
        <f t="shared" si="0"/>
        <v>20.18</v>
      </c>
      <c r="G40" s="13">
        <f>ROUND(+'Acute Care'!E136*2080,0)</f>
        <v>72322</v>
      </c>
      <c r="H40" s="9">
        <f>ROUND(+'Acute Care'!F136,0)</f>
        <v>3432</v>
      </c>
      <c r="I40" s="13">
        <f t="shared" si="1"/>
        <v>21.07</v>
      </c>
      <c r="J40" s="13"/>
      <c r="K40" s="21">
        <f t="shared" si="2"/>
        <v>4.41E-2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13">
        <f>ROUND(+'Acute Care'!E36*2080,0)</f>
        <v>0</v>
      </c>
      <c r="E41" s="9">
        <f>ROUND(+'Acute Care'!F36,0)</f>
        <v>855</v>
      </c>
      <c r="F41" s="13" t="str">
        <f t="shared" si="0"/>
        <v/>
      </c>
      <c r="G41" s="13">
        <f>ROUND(+'Acute Care'!E137*2080,0)</f>
        <v>38792</v>
      </c>
      <c r="H41" s="9">
        <f>ROUND(+'Acute Care'!F137,0)</f>
        <v>748</v>
      </c>
      <c r="I41" s="13">
        <f t="shared" si="1"/>
        <v>51.86</v>
      </c>
      <c r="J41" s="13"/>
      <c r="K41" s="21" t="str">
        <f t="shared" si="2"/>
        <v/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13">
        <f>ROUND(+'Acute Care'!E37*2080,0)</f>
        <v>99424</v>
      </c>
      <c r="E42" s="9">
        <f>ROUND(+'Acute Care'!F37,0)</f>
        <v>8221</v>
      </c>
      <c r="F42" s="13">
        <f t="shared" si="0"/>
        <v>12.09</v>
      </c>
      <c r="G42" s="13">
        <f>ROUND(+'Acute Care'!E138*2080,0)</f>
        <v>72384</v>
      </c>
      <c r="H42" s="9">
        <f>ROUND(+'Acute Care'!F138,0)</f>
        <v>5868</v>
      </c>
      <c r="I42" s="13">
        <f t="shared" si="1"/>
        <v>12.34</v>
      </c>
      <c r="J42" s="13"/>
      <c r="K42" s="21">
        <f t="shared" si="2"/>
        <v>2.07E-2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13">
        <f>ROUND(+'Acute Care'!E38*2080,0)</f>
        <v>0</v>
      </c>
      <c r="E43" s="9">
        <f>ROUND(+'Acute Care'!F38,0)</f>
        <v>0</v>
      </c>
      <c r="F43" s="13" t="str">
        <f t="shared" si="0"/>
        <v/>
      </c>
      <c r="G43" s="13">
        <f>ROUND(+'Acute Care'!E139*2080,0)</f>
        <v>0</v>
      </c>
      <c r="H43" s="9">
        <f>ROUND(+'Acute Care'!F139,0)</f>
        <v>0</v>
      </c>
      <c r="I43" s="13" t="str">
        <f t="shared" si="1"/>
        <v/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13">
        <f>ROUND(+'Acute Care'!E39*2080,0)</f>
        <v>89357</v>
      </c>
      <c r="E44" s="9">
        <f>ROUND(+'Acute Care'!F39,0)</f>
        <v>4335</v>
      </c>
      <c r="F44" s="13">
        <f t="shared" si="0"/>
        <v>20.61</v>
      </c>
      <c r="G44" s="13">
        <f>ROUND(+'Acute Care'!E140*2080,0)</f>
        <v>93267</v>
      </c>
      <c r="H44" s="9">
        <f>ROUND(+'Acute Care'!F140,0)</f>
        <v>4522</v>
      </c>
      <c r="I44" s="13">
        <f t="shared" si="1"/>
        <v>20.63</v>
      </c>
      <c r="J44" s="13"/>
      <c r="K44" s="21">
        <f t="shared" si="2"/>
        <v>1E-3</v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13">
        <f>ROUND(+'Acute Care'!E40*2080,0)</f>
        <v>23483</v>
      </c>
      <c r="E45" s="9">
        <f>ROUND(+'Acute Care'!F40,0)</f>
        <v>1238</v>
      </c>
      <c r="F45" s="13">
        <f t="shared" si="0"/>
        <v>18.97</v>
      </c>
      <c r="G45" s="13">
        <f>ROUND(+'Acute Care'!E141*2080,0)</f>
        <v>28579</v>
      </c>
      <c r="H45" s="9">
        <f>ROUND(+'Acute Care'!F141,0)</f>
        <v>1065</v>
      </c>
      <c r="I45" s="13">
        <f t="shared" si="1"/>
        <v>26.83</v>
      </c>
      <c r="J45" s="13"/>
      <c r="K45" s="21">
        <f t="shared" si="2"/>
        <v>0.4143</v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13">
        <f>ROUND(+'Acute Care'!E41*2080,0)</f>
        <v>60278</v>
      </c>
      <c r="E46" s="9">
        <f>ROUND(+'Acute Care'!F41,0)</f>
        <v>2677</v>
      </c>
      <c r="F46" s="13">
        <f t="shared" si="0"/>
        <v>22.52</v>
      </c>
      <c r="G46" s="13">
        <f>ROUND(+'Acute Care'!E142*2080,0)</f>
        <v>58282</v>
      </c>
      <c r="H46" s="9">
        <f>ROUND(+'Acute Care'!F142,0)</f>
        <v>2678</v>
      </c>
      <c r="I46" s="13">
        <f t="shared" si="1"/>
        <v>21.76</v>
      </c>
      <c r="J46" s="13"/>
      <c r="K46" s="21">
        <f t="shared" si="2"/>
        <v>-3.3700000000000001E-2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13">
        <f>ROUND(+'Acute Care'!E42*2080,0)</f>
        <v>18886</v>
      </c>
      <c r="E47" s="9">
        <f>ROUND(+'Acute Care'!F42,0)</f>
        <v>82</v>
      </c>
      <c r="F47" s="13">
        <f t="shared" si="0"/>
        <v>230.32</v>
      </c>
      <c r="G47" s="13">
        <f>ROUND(+'Acute Care'!E143*2080,0)</f>
        <v>19157</v>
      </c>
      <c r="H47" s="9">
        <f>ROUND(+'Acute Care'!F143,0)</f>
        <v>89</v>
      </c>
      <c r="I47" s="13">
        <f t="shared" si="1"/>
        <v>215.25</v>
      </c>
      <c r="J47" s="13"/>
      <c r="K47" s="21">
        <f t="shared" si="2"/>
        <v>-6.54E-2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13">
        <f>ROUND(+'Acute Care'!E43*2080,0)</f>
        <v>0</v>
      </c>
      <c r="E48" s="9">
        <f>ROUND(+'Acute Care'!F43,0)</f>
        <v>0</v>
      </c>
      <c r="F48" s="13" t="str">
        <f t="shared" si="0"/>
        <v/>
      </c>
      <c r="G48" s="13">
        <f>ROUND(+'Acute Care'!E144*2080,0)</f>
        <v>0</v>
      </c>
      <c r="H48" s="9">
        <f>ROUND(+'Acute Care'!F144,0)</f>
        <v>0</v>
      </c>
      <c r="I48" s="13" t="str">
        <f t="shared" si="1"/>
        <v/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13">
        <f>ROUND(+'Acute Care'!E44*2080,0)</f>
        <v>181314</v>
      </c>
      <c r="E49" s="9">
        <f>ROUND(+'Acute Care'!F44,0)</f>
        <v>6708</v>
      </c>
      <c r="F49" s="13">
        <f t="shared" si="0"/>
        <v>27.03</v>
      </c>
      <c r="G49" s="13">
        <f>ROUND(+'Acute Care'!E145*2080,0)</f>
        <v>409656</v>
      </c>
      <c r="H49" s="9">
        <f>ROUND(+'Acute Care'!F145,0)</f>
        <v>26417</v>
      </c>
      <c r="I49" s="13">
        <f t="shared" si="1"/>
        <v>15.51</v>
      </c>
      <c r="J49" s="13"/>
      <c r="K49" s="21">
        <f t="shared" si="2"/>
        <v>-0.42620000000000002</v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13">
        <f>ROUND(+'Acute Care'!E45*2080,0)</f>
        <v>1424634</v>
      </c>
      <c r="E50" s="9">
        <f>ROUND(+'Acute Care'!F45,0)</f>
        <v>84208</v>
      </c>
      <c r="F50" s="13">
        <f t="shared" si="0"/>
        <v>16.920000000000002</v>
      </c>
      <c r="G50" s="13">
        <f>ROUND(+'Acute Care'!E146*2080,0)</f>
        <v>1404478</v>
      </c>
      <c r="H50" s="9">
        <f>ROUND(+'Acute Care'!F146,0)</f>
        <v>83825</v>
      </c>
      <c r="I50" s="13">
        <f t="shared" si="1"/>
        <v>16.75</v>
      </c>
      <c r="J50" s="13"/>
      <c r="K50" s="21">
        <f t="shared" si="2"/>
        <v>-0.01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13">
        <f>ROUND(+'Acute Care'!E46*2080,0)</f>
        <v>0</v>
      </c>
      <c r="E51" s="9">
        <f>ROUND(+'Acute Care'!F46,0)</f>
        <v>0</v>
      </c>
      <c r="F51" s="13" t="str">
        <f t="shared" si="0"/>
        <v/>
      </c>
      <c r="G51" s="13">
        <f>ROUND(+'Acute Care'!E147*2080,0)</f>
        <v>0</v>
      </c>
      <c r="H51" s="9">
        <f>ROUND(+'Acute Care'!F147,0)</f>
        <v>0</v>
      </c>
      <c r="I51" s="13" t="str">
        <f t="shared" si="1"/>
        <v/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13">
        <f>ROUND(+'Acute Care'!E47*2080,0)</f>
        <v>366184</v>
      </c>
      <c r="E52" s="9">
        <f>ROUND(+'Acute Care'!F47,0)</f>
        <v>23468</v>
      </c>
      <c r="F52" s="13">
        <f t="shared" si="0"/>
        <v>15.6</v>
      </c>
      <c r="G52" s="13">
        <f>ROUND(+'Acute Care'!E148*2080,0)</f>
        <v>376064</v>
      </c>
      <c r="H52" s="9">
        <f>ROUND(+'Acute Care'!F148,0)</f>
        <v>23570</v>
      </c>
      <c r="I52" s="13">
        <f t="shared" si="1"/>
        <v>15.96</v>
      </c>
      <c r="J52" s="13"/>
      <c r="K52" s="21">
        <f t="shared" si="2"/>
        <v>2.3099999999999999E-2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13">
        <f>ROUND(+'Acute Care'!E48*2080,0)</f>
        <v>749008</v>
      </c>
      <c r="E53" s="9">
        <f>ROUND(+'Acute Care'!F48,0)</f>
        <v>48942</v>
      </c>
      <c r="F53" s="13">
        <f t="shared" si="0"/>
        <v>15.3</v>
      </c>
      <c r="G53" s="13">
        <f>ROUND(+'Acute Care'!E149*2080,0)</f>
        <v>672381</v>
      </c>
      <c r="H53" s="9">
        <f>ROUND(+'Acute Care'!F149,0)</f>
        <v>46431</v>
      </c>
      <c r="I53" s="13">
        <f t="shared" si="1"/>
        <v>14.48</v>
      </c>
      <c r="J53" s="13"/>
      <c r="K53" s="21">
        <f t="shared" si="2"/>
        <v>-5.3600000000000002E-2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13">
        <f>ROUND(+'Acute Care'!E49*2080,0)</f>
        <v>250515</v>
      </c>
      <c r="E54" s="9">
        <f>ROUND(+'Acute Care'!F49,0)</f>
        <v>26175</v>
      </c>
      <c r="F54" s="13">
        <f t="shared" si="0"/>
        <v>9.57</v>
      </c>
      <c r="G54" s="13">
        <f>ROUND(+'Acute Care'!E150*2080,0)</f>
        <v>253427</v>
      </c>
      <c r="H54" s="9">
        <f>ROUND(+'Acute Care'!F150,0)</f>
        <v>25932</v>
      </c>
      <c r="I54" s="13">
        <f t="shared" si="1"/>
        <v>9.77</v>
      </c>
      <c r="J54" s="13"/>
      <c r="K54" s="21">
        <f t="shared" si="2"/>
        <v>2.0899999999999998E-2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13">
        <f>ROUND(+'Acute Care'!E50*2080,0)</f>
        <v>121722</v>
      </c>
      <c r="E55" s="9">
        <f>ROUND(+'Acute Care'!F50,0)</f>
        <v>8752</v>
      </c>
      <c r="F55" s="13">
        <f t="shared" si="0"/>
        <v>13.91</v>
      </c>
      <c r="G55" s="13">
        <f>ROUND(+'Acute Care'!E151*2080,0)</f>
        <v>121181</v>
      </c>
      <c r="H55" s="9">
        <f>ROUND(+'Acute Care'!F151,0)</f>
        <v>8069</v>
      </c>
      <c r="I55" s="13">
        <f t="shared" si="1"/>
        <v>15.02</v>
      </c>
      <c r="J55" s="13"/>
      <c r="K55" s="21">
        <f t="shared" si="2"/>
        <v>7.9799999999999996E-2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13">
        <f>ROUND(+'Acute Care'!E51*2080,0)</f>
        <v>52915</v>
      </c>
      <c r="E56" s="9">
        <f>ROUND(+'Acute Care'!F51,0)</f>
        <v>1362</v>
      </c>
      <c r="F56" s="13">
        <f t="shared" si="0"/>
        <v>38.85</v>
      </c>
      <c r="G56" s="13">
        <f>ROUND(+'Acute Care'!E152*2080,0)</f>
        <v>50294</v>
      </c>
      <c r="H56" s="9">
        <f>ROUND(+'Acute Care'!F152,0)</f>
        <v>1229</v>
      </c>
      <c r="I56" s="13">
        <f t="shared" si="1"/>
        <v>40.92</v>
      </c>
      <c r="J56" s="13"/>
      <c r="K56" s="21">
        <f t="shared" si="2"/>
        <v>5.33E-2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13">
        <f>ROUND(+'Acute Care'!E52*2080,0)</f>
        <v>97926</v>
      </c>
      <c r="E57" s="9">
        <f>ROUND(+'Acute Care'!F52,0)</f>
        <v>7114</v>
      </c>
      <c r="F57" s="13">
        <f t="shared" si="0"/>
        <v>13.77</v>
      </c>
      <c r="G57" s="13">
        <f>ROUND(+'Acute Care'!E153*2080,0)</f>
        <v>105830</v>
      </c>
      <c r="H57" s="9">
        <f>ROUND(+'Acute Care'!F153,0)</f>
        <v>7842</v>
      </c>
      <c r="I57" s="13">
        <f t="shared" si="1"/>
        <v>13.5</v>
      </c>
      <c r="J57" s="13"/>
      <c r="K57" s="21">
        <f t="shared" si="2"/>
        <v>-1.9599999999999999E-2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13">
        <f>ROUND(+'Acute Care'!E53*2080,0)</f>
        <v>120806</v>
      </c>
      <c r="E58" s="9">
        <f>ROUND(+'Acute Care'!F53,0)</f>
        <v>19905</v>
      </c>
      <c r="F58" s="13">
        <f t="shared" si="0"/>
        <v>6.07</v>
      </c>
      <c r="G58" s="13">
        <f>ROUND(+'Acute Care'!E154*2080,0)</f>
        <v>215634</v>
      </c>
      <c r="H58" s="9">
        <f>ROUND(+'Acute Care'!F154,0)</f>
        <v>19290</v>
      </c>
      <c r="I58" s="13">
        <f t="shared" si="1"/>
        <v>11.18</v>
      </c>
      <c r="J58" s="13"/>
      <c r="K58" s="21">
        <f t="shared" si="2"/>
        <v>0.84179999999999999</v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13">
        <f>ROUND(+'Acute Care'!E54*2080,0)</f>
        <v>43035</v>
      </c>
      <c r="E59" s="9">
        <f>ROUND(+'Acute Care'!F54,0)</f>
        <v>3165</v>
      </c>
      <c r="F59" s="13">
        <f t="shared" si="0"/>
        <v>13.6</v>
      </c>
      <c r="G59" s="13">
        <f>ROUND(+'Acute Care'!E155*2080,0)</f>
        <v>49421</v>
      </c>
      <c r="H59" s="9">
        <f>ROUND(+'Acute Care'!F155,0)</f>
        <v>3307</v>
      </c>
      <c r="I59" s="13">
        <f t="shared" si="1"/>
        <v>14.94</v>
      </c>
      <c r="J59" s="13"/>
      <c r="K59" s="21">
        <f t="shared" si="2"/>
        <v>9.8500000000000004E-2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13">
        <f>ROUND(+'Acute Care'!E55*2080,0)</f>
        <v>0</v>
      </c>
      <c r="E60" s="9">
        <f>ROUND(+'Acute Care'!F55,0)</f>
        <v>0</v>
      </c>
      <c r="F60" s="13" t="str">
        <f t="shared" si="0"/>
        <v/>
      </c>
      <c r="G60" s="13">
        <f>ROUND(+'Acute Care'!E156*2080,0)</f>
        <v>0</v>
      </c>
      <c r="H60" s="9">
        <f>ROUND(+'Acute Care'!F156,0)</f>
        <v>0</v>
      </c>
      <c r="I60" s="13" t="str">
        <f t="shared" si="1"/>
        <v/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13">
        <f>ROUND(+'Acute Care'!E56*2080,0)</f>
        <v>838989</v>
      </c>
      <c r="E61" s="9">
        <f>ROUND(+'Acute Care'!F56,0)</f>
        <v>48800</v>
      </c>
      <c r="F61" s="13">
        <f t="shared" si="0"/>
        <v>17.190000000000001</v>
      </c>
      <c r="G61" s="13">
        <f>ROUND(+'Acute Care'!E157*2080,0)</f>
        <v>756870</v>
      </c>
      <c r="H61" s="9">
        <f>ROUND(+'Acute Care'!F157,0)</f>
        <v>50486</v>
      </c>
      <c r="I61" s="13">
        <f t="shared" si="1"/>
        <v>14.99</v>
      </c>
      <c r="J61" s="13"/>
      <c r="K61" s="21">
        <f t="shared" si="2"/>
        <v>-0.128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13">
        <f>ROUND(+'Acute Care'!E57*2080,0)</f>
        <v>490526</v>
      </c>
      <c r="E62" s="9">
        <f>ROUND(+'Acute Care'!F57,0)</f>
        <v>37943</v>
      </c>
      <c r="F62" s="13">
        <f t="shared" si="0"/>
        <v>12.93</v>
      </c>
      <c r="G62" s="13">
        <f>ROUND(+'Acute Care'!E158*2080,0)</f>
        <v>522829</v>
      </c>
      <c r="H62" s="9">
        <f>ROUND(+'Acute Care'!F158,0)</f>
        <v>38219</v>
      </c>
      <c r="I62" s="13">
        <f t="shared" si="1"/>
        <v>13.68</v>
      </c>
      <c r="J62" s="13"/>
      <c r="K62" s="21">
        <f t="shared" si="2"/>
        <v>5.8000000000000003E-2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13">
        <f>ROUND(+'Acute Care'!E58*2080,0)</f>
        <v>65208</v>
      </c>
      <c r="E63" s="9">
        <f>ROUND(+'Acute Care'!F58,0)</f>
        <v>2732</v>
      </c>
      <c r="F63" s="13">
        <f t="shared" si="0"/>
        <v>23.87</v>
      </c>
      <c r="G63" s="13">
        <f>ROUND(+'Acute Care'!E159*2080,0)</f>
        <v>61568</v>
      </c>
      <c r="H63" s="9">
        <f>ROUND(+'Acute Care'!F159,0)</f>
        <v>2372</v>
      </c>
      <c r="I63" s="13">
        <f t="shared" si="1"/>
        <v>25.96</v>
      </c>
      <c r="J63" s="13"/>
      <c r="K63" s="21">
        <f t="shared" si="2"/>
        <v>8.7599999999999997E-2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13">
        <f>ROUND(+'Acute Care'!E59*2080,0)</f>
        <v>202384</v>
      </c>
      <c r="E64" s="9">
        <f>ROUND(+'Acute Care'!F59,0)</f>
        <v>17968</v>
      </c>
      <c r="F64" s="13">
        <f t="shared" si="0"/>
        <v>11.26</v>
      </c>
      <c r="G64" s="13">
        <f>ROUND(+'Acute Care'!E160*2080,0)</f>
        <v>183664</v>
      </c>
      <c r="H64" s="9">
        <f>ROUND(+'Acute Care'!F160,0)</f>
        <v>17191</v>
      </c>
      <c r="I64" s="13">
        <f t="shared" si="1"/>
        <v>10.68</v>
      </c>
      <c r="J64" s="13"/>
      <c r="K64" s="21">
        <f t="shared" si="2"/>
        <v>-5.1499999999999997E-2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13">
        <f>ROUND(+'Acute Care'!E60*2080,0)</f>
        <v>68578</v>
      </c>
      <c r="E65" s="9">
        <f>ROUND(+'Acute Care'!F60,0)</f>
        <v>1154</v>
      </c>
      <c r="F65" s="13">
        <f t="shared" si="0"/>
        <v>59.43</v>
      </c>
      <c r="G65" s="13">
        <f>ROUND(+'Acute Care'!E161*2080,0)</f>
        <v>73424</v>
      </c>
      <c r="H65" s="9">
        <f>ROUND(+'Acute Care'!F161,0)</f>
        <v>887</v>
      </c>
      <c r="I65" s="13">
        <f t="shared" si="1"/>
        <v>82.78</v>
      </c>
      <c r="J65" s="13"/>
      <c r="K65" s="21">
        <f t="shared" si="2"/>
        <v>0.39290000000000003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13">
        <f>ROUND(+'Acute Care'!E61*2080,0)</f>
        <v>106579</v>
      </c>
      <c r="E66" s="9">
        <f>ROUND(+'Acute Care'!F61,0)</f>
        <v>3765</v>
      </c>
      <c r="F66" s="13">
        <f t="shared" si="0"/>
        <v>28.31</v>
      </c>
      <c r="G66" s="13">
        <f>ROUND(+'Acute Care'!E162*2080,0)</f>
        <v>110802</v>
      </c>
      <c r="H66" s="9">
        <f>ROUND(+'Acute Care'!F162,0)</f>
        <v>3658</v>
      </c>
      <c r="I66" s="13">
        <f t="shared" si="1"/>
        <v>30.29</v>
      </c>
      <c r="J66" s="13"/>
      <c r="K66" s="21">
        <f t="shared" si="2"/>
        <v>6.9900000000000004E-2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13">
        <f>ROUND(+'Acute Care'!E62*2080,0)</f>
        <v>72571</v>
      </c>
      <c r="E67" s="9">
        <f>ROUND(+'Acute Care'!F62,0)</f>
        <v>2008</v>
      </c>
      <c r="F67" s="13">
        <f t="shared" si="0"/>
        <v>36.14</v>
      </c>
      <c r="G67" s="13">
        <f>ROUND(+'Acute Care'!E163*2080,0)</f>
        <v>72488</v>
      </c>
      <c r="H67" s="9">
        <f>ROUND(+'Acute Care'!F163,0)</f>
        <v>1979</v>
      </c>
      <c r="I67" s="13">
        <f t="shared" si="1"/>
        <v>36.630000000000003</v>
      </c>
      <c r="J67" s="13"/>
      <c r="K67" s="21">
        <f t="shared" si="2"/>
        <v>1.3599999999999999E-2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13">
        <f>ROUND(+'Acute Care'!E63*2080,0)</f>
        <v>532376</v>
      </c>
      <c r="E68" s="9">
        <f>ROUND(+'Acute Care'!F63,0)</f>
        <v>56919</v>
      </c>
      <c r="F68" s="13">
        <f t="shared" si="0"/>
        <v>9.35</v>
      </c>
      <c r="G68" s="13">
        <f>ROUND(+'Acute Care'!E164*2080,0)</f>
        <v>489632</v>
      </c>
      <c r="H68" s="9">
        <f>ROUND(+'Acute Care'!F164,0)</f>
        <v>53489</v>
      </c>
      <c r="I68" s="13">
        <f t="shared" si="1"/>
        <v>9.15</v>
      </c>
      <c r="J68" s="13"/>
      <c r="K68" s="21">
        <f t="shared" si="2"/>
        <v>-2.1399999999999999E-2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13">
        <f>ROUND(+'Acute Care'!E64*2080,0)</f>
        <v>0</v>
      </c>
      <c r="E69" s="9">
        <f>ROUND(+'Acute Care'!F64,0)</f>
        <v>0</v>
      </c>
      <c r="F69" s="13" t="str">
        <f t="shared" si="0"/>
        <v/>
      </c>
      <c r="G69" s="13">
        <f>ROUND(+'Acute Care'!E165*2080,0)</f>
        <v>101504</v>
      </c>
      <c r="H69" s="9">
        <f>ROUND(+'Acute Care'!F165,0)</f>
        <v>4621</v>
      </c>
      <c r="I69" s="13">
        <f t="shared" si="1"/>
        <v>21.97</v>
      </c>
      <c r="J69" s="13"/>
      <c r="K69" s="21" t="str">
        <f t="shared" si="2"/>
        <v/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13">
        <f>ROUND(+'Acute Care'!E65*2080,0)</f>
        <v>0</v>
      </c>
      <c r="E70" s="9">
        <f>ROUND(+'Acute Care'!F65,0)</f>
        <v>0</v>
      </c>
      <c r="F70" s="13" t="str">
        <f t="shared" si="0"/>
        <v/>
      </c>
      <c r="G70" s="13">
        <f>ROUND(+'Acute Care'!E166*2080,0)</f>
        <v>0</v>
      </c>
      <c r="H70" s="9">
        <f>ROUND(+'Acute Care'!F166,0)</f>
        <v>0</v>
      </c>
      <c r="I70" s="13" t="str">
        <f t="shared" si="1"/>
        <v/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13">
        <f>ROUND(+'Acute Care'!E66*2080,0)</f>
        <v>4992</v>
      </c>
      <c r="E71" s="9">
        <f>ROUND(+'Acute Care'!F66,0)</f>
        <v>241</v>
      </c>
      <c r="F71" s="13">
        <f t="shared" si="0"/>
        <v>20.71</v>
      </c>
      <c r="G71" s="13">
        <f>ROUND(+'Acute Care'!E167*2080,0)</f>
        <v>9859</v>
      </c>
      <c r="H71" s="9">
        <f>ROUND(+'Acute Care'!F167,0)</f>
        <v>265</v>
      </c>
      <c r="I71" s="13">
        <f t="shared" si="1"/>
        <v>37.200000000000003</v>
      </c>
      <c r="J71" s="13"/>
      <c r="K71" s="21">
        <f t="shared" si="2"/>
        <v>0.79620000000000002</v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13">
        <f>ROUND(+'Acute Care'!E67*2080,0)</f>
        <v>588640</v>
      </c>
      <c r="E72" s="9">
        <f>ROUND(+'Acute Care'!F67,0)</f>
        <v>41882</v>
      </c>
      <c r="F72" s="13">
        <f t="shared" si="0"/>
        <v>14.05</v>
      </c>
      <c r="G72" s="13">
        <f>ROUND(+'Acute Care'!E168*2080,0)</f>
        <v>599040</v>
      </c>
      <c r="H72" s="9">
        <f>ROUND(+'Acute Care'!F168,0)</f>
        <v>45901</v>
      </c>
      <c r="I72" s="13">
        <f t="shared" si="1"/>
        <v>13.05</v>
      </c>
      <c r="J72" s="13"/>
      <c r="K72" s="21">
        <f t="shared" si="2"/>
        <v>-7.1199999999999999E-2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13">
        <f>ROUND(+'Acute Care'!E68*2080,0)</f>
        <v>505419</v>
      </c>
      <c r="E73" s="9">
        <f>ROUND(+'Acute Care'!F68,0)</f>
        <v>39350</v>
      </c>
      <c r="F73" s="13">
        <f t="shared" si="0"/>
        <v>12.84</v>
      </c>
      <c r="G73" s="13">
        <f>ROUND(+'Acute Care'!E169*2080,0)</f>
        <v>517795</v>
      </c>
      <c r="H73" s="9">
        <f>ROUND(+'Acute Care'!F169,0)</f>
        <v>40261</v>
      </c>
      <c r="I73" s="13">
        <f t="shared" si="1"/>
        <v>12.86</v>
      </c>
      <c r="J73" s="13"/>
      <c r="K73" s="21">
        <f t="shared" si="2"/>
        <v>1.6000000000000001E-3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13">
        <f>ROUND(+'Acute Care'!E69*2080,0)</f>
        <v>1195085</v>
      </c>
      <c r="E74" s="9">
        <f>ROUND(+'Acute Care'!F69,0)</f>
        <v>87194</v>
      </c>
      <c r="F74" s="13">
        <f t="shared" si="0"/>
        <v>13.71</v>
      </c>
      <c r="G74" s="13">
        <f>ROUND(+'Acute Care'!E170*2080,0)</f>
        <v>1259877</v>
      </c>
      <c r="H74" s="9">
        <f>ROUND(+'Acute Care'!F170,0)</f>
        <v>91921</v>
      </c>
      <c r="I74" s="13">
        <f t="shared" si="1"/>
        <v>13.71</v>
      </c>
      <c r="J74" s="13"/>
      <c r="K74" s="21">
        <f t="shared" si="2"/>
        <v>0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13">
        <f>ROUND(+'Acute Care'!E70*2080,0)</f>
        <v>340454</v>
      </c>
      <c r="E75" s="9">
        <f>ROUND(+'Acute Care'!F70,0)</f>
        <v>23123</v>
      </c>
      <c r="F75" s="13">
        <f t="shared" ref="F75:F107" si="3">IF(D75=0,"",IF(E75=0,"",ROUND(D75/E75,2)))</f>
        <v>14.72</v>
      </c>
      <c r="G75" s="13">
        <f>ROUND(+'Acute Care'!E171*2080,0)</f>
        <v>379538</v>
      </c>
      <c r="H75" s="9">
        <f>ROUND(+'Acute Care'!F171,0)</f>
        <v>25086</v>
      </c>
      <c r="I75" s="13">
        <f t="shared" ref="I75:I107" si="4">IF(G75=0,"",IF(H75=0,"",ROUND(G75/H75,2)))</f>
        <v>15.13</v>
      </c>
      <c r="J75" s="13"/>
      <c r="K75" s="21">
        <f t="shared" ref="K75:K107" si="5">IF(D75=0,"",IF(E75=0,"",IF(G75=0,"",IF(H75=0,"",ROUND(I75/F75-1,4)))))</f>
        <v>2.7900000000000001E-2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13">
        <f>ROUND(+'Acute Care'!E71*2080,0)</f>
        <v>24482</v>
      </c>
      <c r="E76" s="9">
        <f>ROUND(+'Acute Care'!F71,0)</f>
        <v>925</v>
      </c>
      <c r="F76" s="13">
        <f t="shared" si="3"/>
        <v>26.47</v>
      </c>
      <c r="G76" s="13">
        <f>ROUND(+'Acute Care'!E172*2080,0)</f>
        <v>46010</v>
      </c>
      <c r="H76" s="9">
        <f>ROUND(+'Acute Care'!F172,0)</f>
        <v>782</v>
      </c>
      <c r="I76" s="13">
        <f t="shared" si="4"/>
        <v>58.84</v>
      </c>
      <c r="J76" s="13"/>
      <c r="K76" s="21">
        <f t="shared" si="5"/>
        <v>1.2229000000000001</v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13">
        <f>ROUND(+'Acute Care'!E72*2080,0)</f>
        <v>0</v>
      </c>
      <c r="E77" s="9">
        <f>ROUND(+'Acute Care'!F72,0)</f>
        <v>0</v>
      </c>
      <c r="F77" s="13" t="str">
        <f t="shared" si="3"/>
        <v/>
      </c>
      <c r="G77" s="13">
        <f>ROUND(+'Acute Care'!E173*2080,0)</f>
        <v>0</v>
      </c>
      <c r="H77" s="9">
        <f>ROUND(+'Acute Care'!F173,0)</f>
        <v>0</v>
      </c>
      <c r="I77" s="13" t="str">
        <f t="shared" si="4"/>
        <v/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13">
        <f>ROUND(+'Acute Care'!E73*2080,0)</f>
        <v>312104</v>
      </c>
      <c r="E78" s="9">
        <f>ROUND(+'Acute Care'!F73,0)</f>
        <v>22615</v>
      </c>
      <c r="F78" s="13">
        <f t="shared" si="3"/>
        <v>13.8</v>
      </c>
      <c r="G78" s="13">
        <f>ROUND(+'Acute Care'!E174*2080,0)</f>
        <v>332966</v>
      </c>
      <c r="H78" s="9">
        <f>ROUND(+'Acute Care'!F174,0)</f>
        <v>24060</v>
      </c>
      <c r="I78" s="13">
        <f t="shared" si="4"/>
        <v>13.84</v>
      </c>
      <c r="J78" s="13"/>
      <c r="K78" s="21">
        <f t="shared" si="5"/>
        <v>2.8999999999999998E-3</v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13">
        <f>ROUND(+'Acute Care'!E74*2080,0)</f>
        <v>754042</v>
      </c>
      <c r="E79" s="9">
        <f>ROUND(+'Acute Care'!F74,0)</f>
        <v>57102</v>
      </c>
      <c r="F79" s="13">
        <f t="shared" si="3"/>
        <v>13.21</v>
      </c>
      <c r="G79" s="13">
        <f>ROUND(+'Acute Care'!E175*2080,0)</f>
        <v>746346</v>
      </c>
      <c r="H79" s="9">
        <f>ROUND(+'Acute Care'!F175,0)</f>
        <v>55627</v>
      </c>
      <c r="I79" s="13">
        <f t="shared" si="4"/>
        <v>13.42</v>
      </c>
      <c r="J79" s="13"/>
      <c r="K79" s="21">
        <f t="shared" si="5"/>
        <v>1.5900000000000001E-2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13">
        <f>ROUND(+'Acute Care'!E75*2080,0)</f>
        <v>57138</v>
      </c>
      <c r="E80" s="9">
        <f>ROUND(+'Acute Care'!F75,0)</f>
        <v>3123</v>
      </c>
      <c r="F80" s="13">
        <f t="shared" si="3"/>
        <v>18.3</v>
      </c>
      <c r="G80" s="13">
        <f>ROUND(+'Acute Care'!E176*2080,0)</f>
        <v>54912</v>
      </c>
      <c r="H80" s="9">
        <f>ROUND(+'Acute Care'!F176,0)</f>
        <v>3305</v>
      </c>
      <c r="I80" s="13">
        <f t="shared" si="4"/>
        <v>16.61</v>
      </c>
      <c r="J80" s="13"/>
      <c r="K80" s="21">
        <f t="shared" si="5"/>
        <v>-9.2299999999999993E-2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13">
        <f>ROUND(+'Acute Care'!E76*2080,0)</f>
        <v>64979</v>
      </c>
      <c r="E81" s="9">
        <f>ROUND(+'Acute Care'!F76,0)</f>
        <v>849</v>
      </c>
      <c r="F81" s="13">
        <f t="shared" si="3"/>
        <v>76.540000000000006</v>
      </c>
      <c r="G81" s="13">
        <f>ROUND(+'Acute Care'!E177*2080,0)</f>
        <v>60549</v>
      </c>
      <c r="H81" s="9">
        <f>ROUND(+'Acute Care'!F177,0)</f>
        <v>691</v>
      </c>
      <c r="I81" s="13">
        <f t="shared" si="4"/>
        <v>87.63</v>
      </c>
      <c r="J81" s="13"/>
      <c r="K81" s="21">
        <f t="shared" si="5"/>
        <v>0.1449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13">
        <f>ROUND(+'Acute Care'!E77*2080,0)</f>
        <v>192130</v>
      </c>
      <c r="E82" s="9">
        <f>ROUND(+'Acute Care'!F77,0)</f>
        <v>11258</v>
      </c>
      <c r="F82" s="13">
        <f t="shared" si="3"/>
        <v>17.07</v>
      </c>
      <c r="G82" s="13">
        <f>ROUND(+'Acute Care'!E178*2080,0)</f>
        <v>279594</v>
      </c>
      <c r="H82" s="9">
        <f>ROUND(+'Acute Care'!F178,0)</f>
        <v>9459</v>
      </c>
      <c r="I82" s="13">
        <f t="shared" si="4"/>
        <v>29.56</v>
      </c>
      <c r="J82" s="13"/>
      <c r="K82" s="21">
        <f t="shared" si="5"/>
        <v>0.73170000000000002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13">
        <f>ROUND(+'Acute Care'!E78*2080,0)</f>
        <v>287851</v>
      </c>
      <c r="E83" s="9">
        <f>ROUND(+'Acute Care'!F78,0)</f>
        <v>29332</v>
      </c>
      <c r="F83" s="13">
        <f t="shared" si="3"/>
        <v>9.81</v>
      </c>
      <c r="G83" s="13">
        <f>ROUND(+'Acute Care'!E179*2080,0)</f>
        <v>497661</v>
      </c>
      <c r="H83" s="9">
        <f>ROUND(+'Acute Care'!F179,0)</f>
        <v>24750</v>
      </c>
      <c r="I83" s="13">
        <f t="shared" si="4"/>
        <v>20.11</v>
      </c>
      <c r="J83" s="13"/>
      <c r="K83" s="21">
        <f t="shared" si="5"/>
        <v>1.0499000000000001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13">
        <f>ROUND(+'Acute Care'!E79*2080,0)</f>
        <v>192026</v>
      </c>
      <c r="E84" s="9">
        <f>ROUND(+'Acute Care'!F79,0)</f>
        <v>14247</v>
      </c>
      <c r="F84" s="13">
        <f t="shared" si="3"/>
        <v>13.48</v>
      </c>
      <c r="G84" s="13">
        <f>ROUND(+'Acute Care'!E180*2080,0)</f>
        <v>174803</v>
      </c>
      <c r="H84" s="9">
        <f>ROUND(+'Acute Care'!F180,0)</f>
        <v>12811</v>
      </c>
      <c r="I84" s="13">
        <f t="shared" si="4"/>
        <v>13.64</v>
      </c>
      <c r="J84" s="13"/>
      <c r="K84" s="21">
        <f t="shared" si="5"/>
        <v>1.1900000000000001E-2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13">
        <f>ROUND(+'Acute Care'!E80*2080,0)</f>
        <v>140837</v>
      </c>
      <c r="E85" s="9">
        <f>ROUND(+'Acute Care'!F80,0)</f>
        <v>11722</v>
      </c>
      <c r="F85" s="13">
        <f t="shared" si="3"/>
        <v>12.01</v>
      </c>
      <c r="G85" s="13">
        <f>ROUND(+'Acute Care'!E181*2080,0)</f>
        <v>204214</v>
      </c>
      <c r="H85" s="9">
        <f>ROUND(+'Acute Care'!F181,0)</f>
        <v>10075</v>
      </c>
      <c r="I85" s="13">
        <f t="shared" si="4"/>
        <v>20.27</v>
      </c>
      <c r="J85" s="13"/>
      <c r="K85" s="21">
        <f t="shared" si="5"/>
        <v>0.68779999999999997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13">
        <f>ROUND(+'Acute Care'!E81*2080,0)</f>
        <v>29120</v>
      </c>
      <c r="E86" s="9">
        <f>ROUND(+'Acute Care'!F81,0)</f>
        <v>1064</v>
      </c>
      <c r="F86" s="13">
        <f t="shared" si="3"/>
        <v>27.37</v>
      </c>
      <c r="G86" s="13">
        <f>ROUND(+'Acute Care'!E182*2080,0)</f>
        <v>36608</v>
      </c>
      <c r="H86" s="9">
        <f>ROUND(+'Acute Care'!F182,0)</f>
        <v>744</v>
      </c>
      <c r="I86" s="13">
        <f t="shared" si="4"/>
        <v>49.2</v>
      </c>
      <c r="J86" s="13"/>
      <c r="K86" s="21">
        <f t="shared" si="5"/>
        <v>0.79759999999999998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13">
        <f>ROUND(+'Acute Care'!E82*2080,0)</f>
        <v>222560</v>
      </c>
      <c r="E87" s="9">
        <f>ROUND(+'Acute Care'!F82,0)</f>
        <v>13845</v>
      </c>
      <c r="F87" s="13">
        <f t="shared" si="3"/>
        <v>16.079999999999998</v>
      </c>
      <c r="G87" s="13">
        <f>ROUND(+'Acute Care'!E183*2080,0)</f>
        <v>216736</v>
      </c>
      <c r="H87" s="9">
        <f>ROUND(+'Acute Care'!F183,0)</f>
        <v>13757</v>
      </c>
      <c r="I87" s="13">
        <f t="shared" si="4"/>
        <v>15.75</v>
      </c>
      <c r="J87" s="13"/>
      <c r="K87" s="21">
        <f t="shared" si="5"/>
        <v>-2.0500000000000001E-2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13">
        <f>ROUND(+'Acute Care'!E83*2080,0)</f>
        <v>75192</v>
      </c>
      <c r="E88" s="9">
        <f>ROUND(+'Acute Care'!F83,0)</f>
        <v>2831</v>
      </c>
      <c r="F88" s="13">
        <f t="shared" si="3"/>
        <v>26.56</v>
      </c>
      <c r="G88" s="13">
        <f>ROUND(+'Acute Care'!E184*2080,0)</f>
        <v>67454</v>
      </c>
      <c r="H88" s="9">
        <f>ROUND(+'Acute Care'!F184,0)</f>
        <v>2996</v>
      </c>
      <c r="I88" s="13">
        <f t="shared" si="4"/>
        <v>22.51</v>
      </c>
      <c r="J88" s="13"/>
      <c r="K88" s="21">
        <f t="shared" si="5"/>
        <v>-0.1525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13">
        <f>ROUND(+'Acute Care'!E84*2080,0)</f>
        <v>39499</v>
      </c>
      <c r="E89" s="9">
        <f>ROUND(+'Acute Care'!F84,0)</f>
        <v>2278</v>
      </c>
      <c r="F89" s="13">
        <f t="shared" si="3"/>
        <v>17.34</v>
      </c>
      <c r="G89" s="13">
        <f>ROUND(+'Acute Care'!E185*2080,0)</f>
        <v>38397</v>
      </c>
      <c r="H89" s="9">
        <f>ROUND(+'Acute Care'!F185,0)</f>
        <v>2350</v>
      </c>
      <c r="I89" s="13">
        <f t="shared" si="4"/>
        <v>16.34</v>
      </c>
      <c r="J89" s="13"/>
      <c r="K89" s="21">
        <f t="shared" si="5"/>
        <v>-5.7700000000000001E-2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13">
        <f>ROUND(+'Acute Care'!E85*2080,0)</f>
        <v>9339</v>
      </c>
      <c r="E90" s="9">
        <f>ROUND(+'Acute Care'!F85,0)</f>
        <v>398</v>
      </c>
      <c r="F90" s="13">
        <f t="shared" si="3"/>
        <v>23.46</v>
      </c>
      <c r="G90" s="13">
        <f>ROUND(+'Acute Care'!E186*2080,0)</f>
        <v>3827</v>
      </c>
      <c r="H90" s="9">
        <f>ROUND(+'Acute Care'!F186,0)</f>
        <v>194</v>
      </c>
      <c r="I90" s="13">
        <f t="shared" si="4"/>
        <v>19.73</v>
      </c>
      <c r="J90" s="13"/>
      <c r="K90" s="21">
        <f t="shared" si="5"/>
        <v>-0.159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13">
        <f>ROUND(+'Acute Care'!E86*2080,0)</f>
        <v>81827</v>
      </c>
      <c r="E91" s="9">
        <f>ROUND(+'Acute Care'!F86,0)</f>
        <v>7003</v>
      </c>
      <c r="F91" s="13">
        <f t="shared" si="3"/>
        <v>11.68</v>
      </c>
      <c r="G91" s="13">
        <f>ROUND(+'Acute Care'!E187*2080,0)</f>
        <v>79102</v>
      </c>
      <c r="H91" s="9">
        <f>ROUND(+'Acute Care'!F187,0)</f>
        <v>6894</v>
      </c>
      <c r="I91" s="13">
        <f t="shared" si="4"/>
        <v>11.47</v>
      </c>
      <c r="J91" s="13"/>
      <c r="K91" s="21">
        <f t="shared" si="5"/>
        <v>-1.7999999999999999E-2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13">
        <f>ROUND(+'Acute Care'!E87*2080,0)</f>
        <v>68786</v>
      </c>
      <c r="E92" s="9">
        <f>ROUND(+'Acute Care'!F87,0)</f>
        <v>3649</v>
      </c>
      <c r="F92" s="13">
        <f t="shared" si="3"/>
        <v>18.850000000000001</v>
      </c>
      <c r="G92" s="13">
        <f>ROUND(+'Acute Care'!E188*2080,0)</f>
        <v>81016</v>
      </c>
      <c r="H92" s="9">
        <f>ROUND(+'Acute Care'!F188,0)</f>
        <v>4727</v>
      </c>
      <c r="I92" s="13">
        <f t="shared" si="4"/>
        <v>17.14</v>
      </c>
      <c r="J92" s="13"/>
      <c r="K92" s="21">
        <f t="shared" si="5"/>
        <v>-9.0700000000000003E-2</v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13">
        <f>ROUND(+'Acute Care'!E88*2080,0)</f>
        <v>28496</v>
      </c>
      <c r="E93" s="9">
        <f>ROUND(+'Acute Care'!F88,0)</f>
        <v>2458</v>
      </c>
      <c r="F93" s="13">
        <f t="shared" si="3"/>
        <v>11.59</v>
      </c>
      <c r="G93" s="13">
        <f>ROUND(+'Acute Care'!E189*2080,0)</f>
        <v>25376</v>
      </c>
      <c r="H93" s="9">
        <f>ROUND(+'Acute Care'!F189,0)</f>
        <v>2224</v>
      </c>
      <c r="I93" s="13">
        <f t="shared" si="4"/>
        <v>11.41</v>
      </c>
      <c r="J93" s="13"/>
      <c r="K93" s="21">
        <f t="shared" si="5"/>
        <v>-1.55E-2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13">
        <f>ROUND(+'Acute Care'!E89*2080,0)</f>
        <v>333528</v>
      </c>
      <c r="E94" s="9">
        <f>ROUND(+'Acute Care'!F89,0)</f>
        <v>26024</v>
      </c>
      <c r="F94" s="13">
        <f t="shared" si="3"/>
        <v>12.82</v>
      </c>
      <c r="G94" s="13">
        <f>ROUND(+'Acute Care'!E190*2080,0)</f>
        <v>347360</v>
      </c>
      <c r="H94" s="9">
        <f>ROUND(+'Acute Care'!F190,0)</f>
        <v>26613</v>
      </c>
      <c r="I94" s="13">
        <f t="shared" si="4"/>
        <v>13.05</v>
      </c>
      <c r="J94" s="13"/>
      <c r="K94" s="21">
        <f t="shared" si="5"/>
        <v>1.7899999999999999E-2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13">
        <f>ROUND(+'Acute Care'!E90*2080,0)</f>
        <v>106163</v>
      </c>
      <c r="E95" s="9">
        <f>ROUND(+'Acute Care'!F90,0)</f>
        <v>7716</v>
      </c>
      <c r="F95" s="13">
        <f t="shared" si="3"/>
        <v>13.76</v>
      </c>
      <c r="G95" s="13">
        <f>ROUND(+'Acute Care'!E191*2080,0)</f>
        <v>102627</v>
      </c>
      <c r="H95" s="9">
        <f>ROUND(+'Acute Care'!F191,0)</f>
        <v>3987</v>
      </c>
      <c r="I95" s="13">
        <f t="shared" si="4"/>
        <v>25.74</v>
      </c>
      <c r="J95" s="13"/>
      <c r="K95" s="21">
        <f t="shared" si="5"/>
        <v>0.87060000000000004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13">
        <f>ROUND(+'Acute Care'!E91*2080,0)</f>
        <v>0</v>
      </c>
      <c r="E96" s="9">
        <f>ROUND(+'Acute Care'!F91,0)</f>
        <v>0</v>
      </c>
      <c r="F96" s="13" t="str">
        <f t="shared" si="3"/>
        <v/>
      </c>
      <c r="G96" s="13">
        <f>ROUND(+'Acute Care'!E192*2080,0)</f>
        <v>0</v>
      </c>
      <c r="H96" s="9">
        <f>ROUND(+'Acute Care'!F192,0)</f>
        <v>0</v>
      </c>
      <c r="I96" s="13" t="str">
        <f t="shared" si="4"/>
        <v/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13">
        <f>ROUND(+'Acute Care'!E92*2080,0)</f>
        <v>64064</v>
      </c>
      <c r="E97" s="9">
        <f>ROUND(+'Acute Care'!F92,0)</f>
        <v>1244</v>
      </c>
      <c r="F97" s="13">
        <f t="shared" si="3"/>
        <v>51.5</v>
      </c>
      <c r="G97" s="13">
        <f>ROUND(+'Acute Care'!E193*2080,0)</f>
        <v>24357</v>
      </c>
      <c r="H97" s="9">
        <f>ROUND(+'Acute Care'!F193,0)</f>
        <v>753</v>
      </c>
      <c r="I97" s="13">
        <f t="shared" si="4"/>
        <v>32.35</v>
      </c>
      <c r="J97" s="13"/>
      <c r="K97" s="21">
        <f t="shared" si="5"/>
        <v>-0.37180000000000002</v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13">
        <f>ROUND(+'Acute Care'!E93*2080,0)</f>
        <v>41496</v>
      </c>
      <c r="E98" s="9">
        <f>ROUND(+'Acute Care'!F93,0)</f>
        <v>1936</v>
      </c>
      <c r="F98" s="13">
        <f t="shared" si="3"/>
        <v>21.43</v>
      </c>
      <c r="G98" s="13">
        <f>ROUND(+'Acute Care'!E194*2080,0)</f>
        <v>35526</v>
      </c>
      <c r="H98" s="9">
        <f>ROUND(+'Acute Care'!F194,0)</f>
        <v>618</v>
      </c>
      <c r="I98" s="13">
        <f t="shared" si="4"/>
        <v>57.49</v>
      </c>
      <c r="J98" s="13"/>
      <c r="K98" s="21">
        <f t="shared" si="5"/>
        <v>1.6827000000000001</v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13">
        <f>ROUND(+'Acute Care'!E94*2080,0)</f>
        <v>327787</v>
      </c>
      <c r="E99" s="9">
        <f>ROUND(+'Acute Care'!F94,0)</f>
        <v>18011</v>
      </c>
      <c r="F99" s="13">
        <f t="shared" si="3"/>
        <v>18.2</v>
      </c>
      <c r="G99" s="13">
        <f>ROUND(+'Acute Care'!E195*2080,0)</f>
        <v>338874</v>
      </c>
      <c r="H99" s="9">
        <f>ROUND(+'Acute Care'!F195,0)</f>
        <v>16893</v>
      </c>
      <c r="I99" s="13">
        <f t="shared" si="4"/>
        <v>20.059999999999999</v>
      </c>
      <c r="J99" s="13"/>
      <c r="K99" s="21">
        <f t="shared" si="5"/>
        <v>0.1022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13">
        <f>ROUND(+'Acute Care'!E95*2080,0)</f>
        <v>223850</v>
      </c>
      <c r="E100" s="9">
        <f>ROUND(+'Acute Care'!F95,0)</f>
        <v>14858</v>
      </c>
      <c r="F100" s="13">
        <f t="shared" si="3"/>
        <v>15.07</v>
      </c>
      <c r="G100" s="13">
        <f>ROUND(+'Acute Care'!E196*2080,0)</f>
        <v>256360</v>
      </c>
      <c r="H100" s="9">
        <f>ROUND(+'Acute Care'!F196,0)</f>
        <v>16831</v>
      </c>
      <c r="I100" s="13">
        <f t="shared" si="4"/>
        <v>15.23</v>
      </c>
      <c r="J100" s="13"/>
      <c r="K100" s="21">
        <f t="shared" si="5"/>
        <v>1.06E-2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13">
        <f>ROUND(+'Acute Care'!E96*2080,0)</f>
        <v>250349</v>
      </c>
      <c r="E101" s="9">
        <f>ROUND(+'Acute Care'!F96,0)</f>
        <v>16758</v>
      </c>
      <c r="F101" s="13">
        <f t="shared" si="3"/>
        <v>14.94</v>
      </c>
      <c r="G101" s="13">
        <f>ROUND(+'Acute Care'!E197*2080,0)</f>
        <v>257795</v>
      </c>
      <c r="H101" s="9">
        <f>ROUND(+'Acute Care'!F197,0)</f>
        <v>15880</v>
      </c>
      <c r="I101" s="13">
        <f t="shared" si="4"/>
        <v>16.23</v>
      </c>
      <c r="J101" s="13"/>
      <c r="K101" s="21">
        <f t="shared" si="5"/>
        <v>8.6300000000000002E-2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13">
        <f>ROUND(+'Acute Care'!E97*2080,0)</f>
        <v>108160</v>
      </c>
      <c r="E102" s="9">
        <f>ROUND(+'Acute Care'!F97,0)</f>
        <v>6701</v>
      </c>
      <c r="F102" s="13">
        <f t="shared" si="3"/>
        <v>16.14</v>
      </c>
      <c r="G102" s="13">
        <f>ROUND(+'Acute Care'!E198*2080,0)</f>
        <v>115128</v>
      </c>
      <c r="H102" s="9">
        <f>ROUND(+'Acute Care'!F198,0)</f>
        <v>7398</v>
      </c>
      <c r="I102" s="13">
        <f t="shared" si="4"/>
        <v>15.56</v>
      </c>
      <c r="J102" s="13"/>
      <c r="K102" s="21">
        <f t="shared" si="5"/>
        <v>-3.5900000000000001E-2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13">
        <f>ROUND(+'Acute Care'!E98*2080,0)</f>
        <v>2163</v>
      </c>
      <c r="E103" s="9">
        <f>ROUND(+'Acute Care'!F98,0)</f>
        <v>109</v>
      </c>
      <c r="F103" s="13">
        <f t="shared" si="3"/>
        <v>19.84</v>
      </c>
      <c r="G103" s="13">
        <f>ROUND(+'Acute Care'!E199*2080,0)</f>
        <v>13000</v>
      </c>
      <c r="H103" s="9">
        <f>ROUND(+'Acute Care'!F199,0)</f>
        <v>230</v>
      </c>
      <c r="I103" s="13">
        <f t="shared" si="4"/>
        <v>56.52</v>
      </c>
      <c r="J103" s="13"/>
      <c r="K103" s="21">
        <f t="shared" si="5"/>
        <v>1.8488</v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13">
        <f>ROUND(+'Acute Care'!E99*2080,0)</f>
        <v>0</v>
      </c>
      <c r="E104" s="9">
        <f>ROUND(+'Acute Care'!F99,0)</f>
        <v>0</v>
      </c>
      <c r="F104" s="13" t="str">
        <f t="shared" si="3"/>
        <v/>
      </c>
      <c r="G104" s="13">
        <f>ROUND(+'Acute Care'!E200*2080,0)</f>
        <v>0</v>
      </c>
      <c r="H104" s="9">
        <f>ROUND(+'Acute Care'!F200,0)</f>
        <v>0</v>
      </c>
      <c r="I104" s="13" t="str">
        <f t="shared" si="4"/>
        <v/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13">
        <f>ROUND(+'Acute Care'!E100*2080,0)</f>
        <v>0</v>
      </c>
      <c r="E105" s="9">
        <f>ROUND(+'Acute Care'!F100,0)</f>
        <v>0</v>
      </c>
      <c r="F105" s="13" t="str">
        <f t="shared" si="3"/>
        <v/>
      </c>
      <c r="G105" s="13">
        <f>ROUND(+'Acute Care'!E201*2080,0)</f>
        <v>0</v>
      </c>
      <c r="H105" s="9">
        <f>ROUND(+'Acute Care'!F201,0)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13">
        <f>ROUND(+'Acute Care'!E101*2080,0)</f>
        <v>0</v>
      </c>
      <c r="E106" s="9">
        <f>ROUND(+'Acute Care'!F101,0)</f>
        <v>0</v>
      </c>
      <c r="F106" s="13" t="str">
        <f t="shared" si="3"/>
        <v/>
      </c>
      <c r="G106" s="13">
        <f>ROUND(+'Acute Care'!E202*2080,0)</f>
        <v>0</v>
      </c>
      <c r="H106" s="9">
        <f>ROUND(+'Acute Care'!F202,0)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13">
        <f>ROUND(+'Acute Care'!E102*2080,0)</f>
        <v>0</v>
      </c>
      <c r="E107" s="9">
        <f>ROUND(+'Acute Care'!F102,0)</f>
        <v>0</v>
      </c>
      <c r="F107" s="13" t="str">
        <f t="shared" si="3"/>
        <v/>
      </c>
      <c r="G107" s="13">
        <f>ROUND(+'Acute Care'!E203*2080,0)</f>
        <v>0</v>
      </c>
      <c r="H107" s="9">
        <f>ROUND(+'Acute Care'!F203,0)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922</v>
      </c>
      <c r="C108" t="str">
        <f>+'Acute Care'!B103</f>
        <v>FAIRFAX EVERETT</v>
      </c>
      <c r="D108" s="13">
        <f>ROUND(+'Acute Care'!E103*2080,0)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13">
        <f>ROUND(+'Acute Care'!E204*2080,0)</f>
        <v>0</v>
      </c>
      <c r="H108" s="9">
        <f>ROUND(+'Acute Care'!F204,0)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8" bestFit="1" customWidth="1"/>
    <col min="5" max="5" width="9.88671875" bestFit="1" customWidth="1"/>
    <col min="6" max="6" width="7.109375" bestFit="1" customWidth="1"/>
    <col min="7" max="7" width="8" bestFit="1" customWidth="1"/>
    <col min="8" max="8" width="9.88671875" bestFit="1" customWidth="1"/>
    <col min="9" max="9" width="8.1093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35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85</v>
      </c>
      <c r="F3" s="1"/>
      <c r="K3" s="19">
        <v>85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51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2013</v>
      </c>
      <c r="F7" s="6">
        <f>+E7</f>
        <v>2013</v>
      </c>
      <c r="G7" s="6"/>
      <c r="H7" s="1">
        <f>+F7+1</f>
        <v>2014</v>
      </c>
      <c r="I7" s="6">
        <f>+H7</f>
        <v>2014</v>
      </c>
      <c r="J7" s="6"/>
    </row>
    <row r="8" spans="1:11" x14ac:dyDescent="0.2">
      <c r="A8" s="10"/>
      <c r="B8" s="9"/>
      <c r="C8" s="9"/>
      <c r="D8" s="1" t="s">
        <v>36</v>
      </c>
      <c r="E8" s="1" t="s">
        <v>37</v>
      </c>
      <c r="F8" s="6"/>
      <c r="G8" s="1" t="s">
        <v>36</v>
      </c>
      <c r="H8" s="1" t="s">
        <v>37</v>
      </c>
      <c r="I8" s="6"/>
      <c r="J8" s="6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38</v>
      </c>
      <c r="E9" s="1" t="s">
        <v>38</v>
      </c>
      <c r="F9" s="1" t="s">
        <v>39</v>
      </c>
      <c r="G9" s="1" t="s">
        <v>38</v>
      </c>
      <c r="H9" s="1" t="s">
        <v>38</v>
      </c>
      <c r="I9" s="1" t="s">
        <v>39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Care'!F5,0)</f>
        <v>73846</v>
      </c>
      <c r="E10" s="9">
        <f>ROUND(+'Acute Care'!Y5*365,0)</f>
        <v>187610</v>
      </c>
      <c r="F10" s="21">
        <f>IF(D10=0,"",IF(E10=0,"",D10/E10))</f>
        <v>0.39361441287777837</v>
      </c>
      <c r="G10" s="9">
        <f>ROUND(+'Acute Care'!F106,0)</f>
        <v>71212</v>
      </c>
      <c r="H10" s="9">
        <f>ROUND(+'Acute Care'!Y106*365,0)</f>
        <v>187610</v>
      </c>
      <c r="I10" s="21">
        <f>IF(G10=0,"",IF(H10=0,"",G10/H10))</f>
        <v>0.37957464953893716</v>
      </c>
      <c r="J10" s="21"/>
      <c r="K10" s="21">
        <f>IF(D10=0,"",IF(E10=0,"",IF(G10=0,"",IF(H10=0,"",ROUND(I10/F10-1,4)))))</f>
        <v>-3.5700000000000003E-2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Care'!F6,0)</f>
        <v>19317</v>
      </c>
      <c r="E11" s="9">
        <f>ROUND(+'Acute Care'!Y6*365,0)</f>
        <v>45625</v>
      </c>
      <c r="F11" s="21">
        <f t="shared" ref="F11:F74" si="0">IF(D11=0,"",IF(E11=0,"",D11/E11))</f>
        <v>0.42338630136986299</v>
      </c>
      <c r="G11" s="9">
        <f>ROUND(+'Acute Care'!F107,0)</f>
        <v>19539</v>
      </c>
      <c r="H11" s="9">
        <f>ROUND(+'Acute Care'!Y107*365,0)</f>
        <v>45625</v>
      </c>
      <c r="I11" s="21">
        <f t="shared" ref="I11:I74" si="1">IF(G11=0,"",IF(H11=0,"",G11/H11))</f>
        <v>0.42825205479452055</v>
      </c>
      <c r="J11" s="21"/>
      <c r="K11" s="21">
        <f t="shared" ref="K11:K74" si="2">IF(D11=0,"",IF(E11=0,"",IF(G11=0,"",IF(H11=0,"",ROUND(I11/F11-1,4)))))</f>
        <v>1.15E-2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Care'!F7,0)</f>
        <v>521</v>
      </c>
      <c r="E12" s="9">
        <f>ROUND(+'Acute Care'!Y7*365,0)</f>
        <v>0</v>
      </c>
      <c r="F12" s="21" t="str">
        <f t="shared" si="0"/>
        <v/>
      </c>
      <c r="G12" s="9">
        <f>ROUND(+'Acute Care'!F108,0)</f>
        <v>616</v>
      </c>
      <c r="H12" s="9">
        <f>ROUND(+'Acute Care'!Y108*365,0)</f>
        <v>0</v>
      </c>
      <c r="I12" s="21" t="str">
        <f t="shared" si="1"/>
        <v/>
      </c>
      <c r="J12" s="21"/>
      <c r="K12" s="21" t="str">
        <f t="shared" si="2"/>
        <v/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Care'!F8,0)</f>
        <v>62010</v>
      </c>
      <c r="E13" s="9">
        <f>ROUND(+'Acute Care'!Y8*365,0)</f>
        <v>74460</v>
      </c>
      <c r="F13" s="21">
        <f t="shared" si="0"/>
        <v>0.83279613215149073</v>
      </c>
      <c r="G13" s="9">
        <f>ROUND(+'Acute Care'!F109,0)</f>
        <v>67729</v>
      </c>
      <c r="H13" s="9">
        <f>ROUND(+'Acute Care'!Y109*365,0)</f>
        <v>75920</v>
      </c>
      <c r="I13" s="21">
        <f t="shared" si="1"/>
        <v>0.89211011591148581</v>
      </c>
      <c r="J13" s="21"/>
      <c r="K13" s="21">
        <f t="shared" si="2"/>
        <v>7.1199999999999999E-2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Care'!F9,0)</f>
        <v>51957</v>
      </c>
      <c r="E14" s="9">
        <f>ROUND(+'Acute Care'!Y9*365,0)</f>
        <v>69350</v>
      </c>
      <c r="F14" s="21">
        <f t="shared" si="0"/>
        <v>0.74919971160778664</v>
      </c>
      <c r="G14" s="9">
        <f>ROUND(+'Acute Care'!F110,0)</f>
        <v>56682</v>
      </c>
      <c r="H14" s="9">
        <f>ROUND(+'Acute Care'!Y110*365,0)</f>
        <v>69350</v>
      </c>
      <c r="I14" s="21">
        <f t="shared" si="1"/>
        <v>0.81733237202595532</v>
      </c>
      <c r="J14" s="21"/>
      <c r="K14" s="21">
        <f t="shared" si="2"/>
        <v>9.0899999999999995E-2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Care'!F10,0)</f>
        <v>0</v>
      </c>
      <c r="E15" s="9">
        <f>ROUND(+'Acute Care'!Y10*365,0)</f>
        <v>5110</v>
      </c>
      <c r="F15" s="21" t="str">
        <f t="shared" si="0"/>
        <v/>
      </c>
      <c r="G15" s="9">
        <f>ROUND(+'Acute Care'!F111,0)</f>
        <v>0</v>
      </c>
      <c r="H15" s="9">
        <f>ROUND(+'Acute Care'!Y111*365,0)</f>
        <v>5110</v>
      </c>
      <c r="I15" s="21" t="str">
        <f t="shared" si="1"/>
        <v/>
      </c>
      <c r="J15" s="21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Care'!F11,0)</f>
        <v>1323</v>
      </c>
      <c r="E16" s="9">
        <f>ROUND(+'Acute Care'!Y11*365,0)</f>
        <v>8760</v>
      </c>
      <c r="F16" s="21">
        <f t="shared" si="0"/>
        <v>0.15102739726027398</v>
      </c>
      <c r="G16" s="9">
        <f>ROUND(+'Acute Care'!F112,0)</f>
        <v>1151</v>
      </c>
      <c r="H16" s="9">
        <f>ROUND(+'Acute Care'!Y112*365,0)</f>
        <v>8760</v>
      </c>
      <c r="I16" s="21">
        <f t="shared" si="1"/>
        <v>0.13139269406392695</v>
      </c>
      <c r="J16" s="21"/>
      <c r="K16" s="21">
        <f t="shared" si="2"/>
        <v>-0.13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Care'!F12,0)</f>
        <v>5041</v>
      </c>
      <c r="E17" s="9">
        <f>ROUND(+'Acute Care'!Y12*365,0)</f>
        <v>6935</v>
      </c>
      <c r="F17" s="21">
        <f t="shared" si="0"/>
        <v>0.72689257390050466</v>
      </c>
      <c r="G17" s="9">
        <f>ROUND(+'Acute Care'!F113,0)</f>
        <v>4809</v>
      </c>
      <c r="H17" s="9">
        <f>ROUND(+'Acute Care'!Y113*365,0)</f>
        <v>6935</v>
      </c>
      <c r="I17" s="21">
        <f t="shared" si="1"/>
        <v>0.69343907714491704</v>
      </c>
      <c r="J17" s="21"/>
      <c r="K17" s="21">
        <f t="shared" si="2"/>
        <v>-4.5999999999999999E-2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Care'!F13,0)</f>
        <v>604</v>
      </c>
      <c r="E18" s="9">
        <f>ROUND(+'Acute Care'!Y13*365,0)</f>
        <v>7300</v>
      </c>
      <c r="F18" s="21">
        <f t="shared" si="0"/>
        <v>8.2739726027397265E-2</v>
      </c>
      <c r="G18" s="9">
        <f>ROUND(+'Acute Care'!F114,0)</f>
        <v>586</v>
      </c>
      <c r="H18" s="9">
        <f>ROUND(+'Acute Care'!Y114*365,0)</f>
        <v>7300</v>
      </c>
      <c r="I18" s="21">
        <f t="shared" si="1"/>
        <v>8.0273972602739732E-2</v>
      </c>
      <c r="J18" s="21"/>
      <c r="K18" s="21">
        <f t="shared" si="2"/>
        <v>-2.98E-2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Care'!F14,0)</f>
        <v>20048</v>
      </c>
      <c r="E19" s="9">
        <f>ROUND(+'Acute Care'!Y14*365,0)</f>
        <v>51100</v>
      </c>
      <c r="F19" s="21">
        <f t="shared" si="0"/>
        <v>0.39232876712328768</v>
      </c>
      <c r="G19" s="9">
        <f>ROUND(+'Acute Care'!F115,0)</f>
        <v>18000</v>
      </c>
      <c r="H19" s="9">
        <f>ROUND(+'Acute Care'!Y115*365,0)</f>
        <v>51100</v>
      </c>
      <c r="I19" s="21">
        <f t="shared" si="1"/>
        <v>0.35225048923679059</v>
      </c>
      <c r="J19" s="21"/>
      <c r="K19" s="21">
        <f t="shared" si="2"/>
        <v>-0.1022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Care'!F15,0)</f>
        <v>77901</v>
      </c>
      <c r="E20" s="9">
        <f>ROUND(+'Acute Care'!Y15*365,0)</f>
        <v>87235</v>
      </c>
      <c r="F20" s="21">
        <f t="shared" si="0"/>
        <v>0.8930016621768786</v>
      </c>
      <c r="G20" s="9">
        <f>ROUND(+'Acute Care'!F116,0)</f>
        <v>74635</v>
      </c>
      <c r="H20" s="9">
        <f>ROUND(+'Acute Care'!Y116*365,0)</f>
        <v>87235</v>
      </c>
      <c r="I20" s="21">
        <f t="shared" si="1"/>
        <v>0.85556256089872185</v>
      </c>
      <c r="J20" s="21"/>
      <c r="K20" s="21">
        <f t="shared" si="2"/>
        <v>-4.19E-2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Care'!F16,0)</f>
        <v>73359</v>
      </c>
      <c r="E21" s="9">
        <f>ROUND(+'Acute Care'!Y16*365,0)</f>
        <v>80300</v>
      </c>
      <c r="F21" s="21">
        <f t="shared" si="0"/>
        <v>0.91356164383561644</v>
      </c>
      <c r="G21" s="9">
        <f>ROUND(+'Acute Care'!F117,0)</f>
        <v>69858</v>
      </c>
      <c r="H21" s="9">
        <f>ROUND(+'Acute Care'!Y117*365,0)</f>
        <v>80300</v>
      </c>
      <c r="I21" s="21">
        <f t="shared" si="1"/>
        <v>0.86996264009962643</v>
      </c>
      <c r="J21" s="21"/>
      <c r="K21" s="21">
        <f t="shared" si="2"/>
        <v>-4.7699999999999999E-2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Care'!F17,0)</f>
        <v>3957</v>
      </c>
      <c r="E22" s="9">
        <f>ROUND(+'Acute Care'!Y17*365,0)</f>
        <v>10950</v>
      </c>
      <c r="F22" s="21">
        <f t="shared" si="0"/>
        <v>0.36136986301369861</v>
      </c>
      <c r="G22" s="9">
        <f>ROUND(+'Acute Care'!F118,0)</f>
        <v>4954</v>
      </c>
      <c r="H22" s="9">
        <f>ROUND(+'Acute Care'!Y118*365,0)</f>
        <v>10950</v>
      </c>
      <c r="I22" s="21">
        <f t="shared" si="1"/>
        <v>0.45242009132420091</v>
      </c>
      <c r="J22" s="21"/>
      <c r="K22" s="21">
        <f t="shared" si="2"/>
        <v>0.252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ROUND(+'Acute Care'!F18,0)</f>
        <v>29746</v>
      </c>
      <c r="E23" s="9">
        <f>ROUND(+'Acute Care'!Y18*365,0)</f>
        <v>90885</v>
      </c>
      <c r="F23" s="21">
        <f t="shared" si="0"/>
        <v>0.32729273257413216</v>
      </c>
      <c r="G23" s="9">
        <f>ROUND(+'Acute Care'!F119,0)</f>
        <v>31878</v>
      </c>
      <c r="H23" s="9">
        <f>ROUND(+'Acute Care'!Y119*365,0)</f>
        <v>90885</v>
      </c>
      <c r="I23" s="21">
        <f t="shared" si="1"/>
        <v>0.3507509490014854</v>
      </c>
      <c r="J23" s="21"/>
      <c r="K23" s="21">
        <f t="shared" si="2"/>
        <v>7.17E-2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Care'!F19,0)</f>
        <v>10593</v>
      </c>
      <c r="E24" s="9">
        <f>ROUND(+'Acute Care'!Y19*365,0)</f>
        <v>21535</v>
      </c>
      <c r="F24" s="21">
        <f t="shared" si="0"/>
        <v>0.49189691200371488</v>
      </c>
      <c r="G24" s="9">
        <f>ROUND(+'Acute Care'!F120,0)</f>
        <v>10431</v>
      </c>
      <c r="H24" s="9">
        <f>ROUND(+'Acute Care'!Y120*365,0)</f>
        <v>21535</v>
      </c>
      <c r="I24" s="21">
        <f t="shared" si="1"/>
        <v>0.48437427443696307</v>
      </c>
      <c r="J24" s="21"/>
      <c r="K24" s="21">
        <f t="shared" si="2"/>
        <v>-1.5299999999999999E-2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Care'!F20,0)</f>
        <v>10540</v>
      </c>
      <c r="E25" s="9">
        <f>ROUND(+'Acute Care'!Y20*365,0)</f>
        <v>30660</v>
      </c>
      <c r="F25" s="21">
        <f t="shared" si="0"/>
        <v>0.34377038486627526</v>
      </c>
      <c r="G25" s="9">
        <f>ROUND(+'Acute Care'!F121,0)</f>
        <v>11753</v>
      </c>
      <c r="H25" s="9">
        <f>ROUND(+'Acute Care'!Y121*365,0)</f>
        <v>31755</v>
      </c>
      <c r="I25" s="21">
        <f t="shared" si="1"/>
        <v>0.37011494252873561</v>
      </c>
      <c r="J25" s="21"/>
      <c r="K25" s="21">
        <f t="shared" si="2"/>
        <v>7.6600000000000001E-2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ROUND(+'Acute Care'!F21,0)</f>
        <v>0</v>
      </c>
      <c r="E26" s="9">
        <f>ROUND(+'Acute Care'!Y21*365,0)</f>
        <v>0</v>
      </c>
      <c r="F26" s="21" t="str">
        <f t="shared" si="0"/>
        <v/>
      </c>
      <c r="G26" s="9">
        <f>ROUND(+'Acute Care'!F122,0)</f>
        <v>2271</v>
      </c>
      <c r="H26" s="9">
        <f>ROUND(+'Acute Care'!Y122*365,0)</f>
        <v>11680</v>
      </c>
      <c r="I26" s="21">
        <f t="shared" si="1"/>
        <v>0.19443493150684932</v>
      </c>
      <c r="J26" s="21"/>
      <c r="K26" s="21" t="str">
        <f t="shared" si="2"/>
        <v/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ROUND(+'Acute Care'!F22,0)</f>
        <v>325</v>
      </c>
      <c r="E27" s="9">
        <f>ROUND(+'Acute Care'!Y22*365,0)</f>
        <v>1460</v>
      </c>
      <c r="F27" s="21">
        <f t="shared" si="0"/>
        <v>0.2226027397260274</v>
      </c>
      <c r="G27" s="9">
        <f>ROUND(+'Acute Care'!F123,0)</f>
        <v>401</v>
      </c>
      <c r="H27" s="9">
        <f>ROUND(+'Acute Care'!Y123*365,0)</f>
        <v>1460</v>
      </c>
      <c r="I27" s="21">
        <f t="shared" si="1"/>
        <v>0.27465753424657535</v>
      </c>
      <c r="J27" s="21"/>
      <c r="K27" s="21">
        <f t="shared" si="2"/>
        <v>0.23380000000000001</v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ROUND(+'Acute Care'!F23,0)</f>
        <v>1864</v>
      </c>
      <c r="E28" s="9">
        <f>ROUND(+'Acute Care'!Y23*365,0)</f>
        <v>6935</v>
      </c>
      <c r="F28" s="21">
        <f t="shared" si="0"/>
        <v>0.26878154289834172</v>
      </c>
      <c r="G28" s="9">
        <f>ROUND(+'Acute Care'!F124,0)</f>
        <v>0</v>
      </c>
      <c r="H28" s="9">
        <f>ROUND(+'Acute Care'!Y124*365,0)</f>
        <v>0</v>
      </c>
      <c r="I28" s="21" t="str">
        <f t="shared" si="1"/>
        <v/>
      </c>
      <c r="J28" s="21"/>
      <c r="K28" s="21" t="str">
        <f t="shared" si="2"/>
        <v/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ROUND(+'Acute Care'!F24,0)</f>
        <v>11156</v>
      </c>
      <c r="E29" s="9">
        <f>ROUND(+'Acute Care'!Y24*365,0)</f>
        <v>22995</v>
      </c>
      <c r="F29" s="21">
        <f t="shared" si="0"/>
        <v>0.48514894542291803</v>
      </c>
      <c r="G29" s="9">
        <f>ROUND(+'Acute Care'!F125,0)</f>
        <v>4249</v>
      </c>
      <c r="H29" s="9">
        <f>ROUND(+'Acute Care'!Y125*365,0)</f>
        <v>21170</v>
      </c>
      <c r="I29" s="21">
        <f t="shared" si="1"/>
        <v>0.20070854983467171</v>
      </c>
      <c r="J29" s="21"/>
      <c r="K29" s="21">
        <f t="shared" si="2"/>
        <v>-0.58630000000000004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ROUND(+'Acute Care'!F25,0)</f>
        <v>1171</v>
      </c>
      <c r="E30" s="9">
        <f>ROUND(+'Acute Care'!Y25*365,0)</f>
        <v>9125</v>
      </c>
      <c r="F30" s="21">
        <f t="shared" si="0"/>
        <v>0.12832876712328767</v>
      </c>
      <c r="G30" s="9">
        <f>ROUND(+'Acute Care'!F126,0)</f>
        <v>858</v>
      </c>
      <c r="H30" s="9">
        <f>ROUND(+'Acute Care'!Y126*365,0)</f>
        <v>9125</v>
      </c>
      <c r="I30" s="21">
        <f t="shared" si="1"/>
        <v>9.4027397260273968E-2</v>
      </c>
      <c r="J30" s="21"/>
      <c r="K30" s="21">
        <f t="shared" si="2"/>
        <v>-0.26729999999999998</v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ROUND(+'Acute Care'!F26,0)</f>
        <v>817</v>
      </c>
      <c r="E31" s="9">
        <f>ROUND(+'Acute Care'!Y26*365,0)</f>
        <v>5475</v>
      </c>
      <c r="F31" s="21">
        <f t="shared" si="0"/>
        <v>0.14922374429223745</v>
      </c>
      <c r="G31" s="9">
        <f>ROUND(+'Acute Care'!F127,0)</f>
        <v>814</v>
      </c>
      <c r="H31" s="9">
        <f>ROUND(+'Acute Care'!Y127*365,0)</f>
        <v>3650</v>
      </c>
      <c r="I31" s="21">
        <f t="shared" si="1"/>
        <v>0.22301369863013698</v>
      </c>
      <c r="J31" s="21"/>
      <c r="K31" s="21">
        <f t="shared" si="2"/>
        <v>0.4945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ROUND(+'Acute Care'!F27,0)</f>
        <v>31447</v>
      </c>
      <c r="E32" s="9">
        <f>ROUND(+'Acute Care'!Y27*365,0)</f>
        <v>69350</v>
      </c>
      <c r="F32" s="21">
        <f t="shared" si="0"/>
        <v>0.4534534967555876</v>
      </c>
      <c r="G32" s="9">
        <f>ROUND(+'Acute Care'!F128,0)</f>
        <v>30330</v>
      </c>
      <c r="H32" s="9">
        <f>ROUND(+'Acute Care'!Y128*365,0)</f>
        <v>69350</v>
      </c>
      <c r="I32" s="21">
        <f t="shared" si="1"/>
        <v>0.43734679163662582</v>
      </c>
      <c r="J32" s="21"/>
      <c r="K32" s="21">
        <f t="shared" si="2"/>
        <v>-3.5499999999999997E-2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ROUND(+'Acute Care'!F28,0)</f>
        <v>10230</v>
      </c>
      <c r="E33" s="9">
        <f>ROUND(+'Acute Care'!Y28*365,0)</f>
        <v>25185</v>
      </c>
      <c r="F33" s="21">
        <f t="shared" si="0"/>
        <v>0.40619416319237639</v>
      </c>
      <c r="G33" s="9">
        <f>ROUND(+'Acute Care'!F129,0)</f>
        <v>9728</v>
      </c>
      <c r="H33" s="9">
        <f>ROUND(+'Acute Care'!Y129*365,0)</f>
        <v>25185</v>
      </c>
      <c r="I33" s="21">
        <f t="shared" si="1"/>
        <v>0.38626166368870357</v>
      </c>
      <c r="J33" s="21"/>
      <c r="K33" s="21">
        <f t="shared" si="2"/>
        <v>-4.9099999999999998E-2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ROUND(+'Acute Care'!F29,0)</f>
        <v>3225</v>
      </c>
      <c r="E34" s="9">
        <f>ROUND(+'Acute Care'!Y29*365,0)</f>
        <v>13505</v>
      </c>
      <c r="F34" s="21">
        <f t="shared" si="0"/>
        <v>0.23880044427989633</v>
      </c>
      <c r="G34" s="9">
        <f>ROUND(+'Acute Care'!F130,0)</f>
        <v>3643</v>
      </c>
      <c r="H34" s="9">
        <f>ROUND(+'Acute Care'!Y130*365,0)</f>
        <v>13505</v>
      </c>
      <c r="I34" s="21">
        <f t="shared" si="1"/>
        <v>0.26975194372454647</v>
      </c>
      <c r="J34" s="21"/>
      <c r="K34" s="21">
        <f t="shared" si="2"/>
        <v>0.12959999999999999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ROUND(+'Acute Care'!F30,0)</f>
        <v>1067</v>
      </c>
      <c r="E35" s="9">
        <f>ROUND(+'Acute Care'!Y30*365,0)</f>
        <v>0</v>
      </c>
      <c r="F35" s="21" t="str">
        <f t="shared" si="0"/>
        <v/>
      </c>
      <c r="G35" s="9">
        <f>ROUND(+'Acute Care'!F131,0)</f>
        <v>1124</v>
      </c>
      <c r="H35" s="9">
        <f>ROUND(+'Acute Care'!Y131*365,0)</f>
        <v>0</v>
      </c>
      <c r="I35" s="21" t="str">
        <f t="shared" si="1"/>
        <v/>
      </c>
      <c r="J35" s="21"/>
      <c r="K35" s="21" t="str">
        <f t="shared" si="2"/>
        <v/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ROUND(+'Acute Care'!F31,0)</f>
        <v>22</v>
      </c>
      <c r="E36" s="9">
        <f>ROUND(+'Acute Care'!Y31*365,0)</f>
        <v>9125</v>
      </c>
      <c r="F36" s="21">
        <f t="shared" si="0"/>
        <v>2.4109589041095892E-3</v>
      </c>
      <c r="G36" s="9">
        <f>ROUND(+'Acute Care'!F132,0)</f>
        <v>10</v>
      </c>
      <c r="H36" s="9">
        <f>ROUND(+'Acute Care'!Y132*365,0)</f>
        <v>9125</v>
      </c>
      <c r="I36" s="21">
        <f t="shared" si="1"/>
        <v>1.095890410958904E-3</v>
      </c>
      <c r="J36" s="21"/>
      <c r="K36" s="21">
        <f t="shared" si="2"/>
        <v>-0.54549999999999998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ROUND(+'Acute Care'!F32,0)</f>
        <v>19311</v>
      </c>
      <c r="E37" s="9">
        <f>ROUND(+'Acute Care'!Y32*365,0)</f>
        <v>42705</v>
      </c>
      <c r="F37" s="21">
        <f t="shared" si="0"/>
        <v>0.45219529329118369</v>
      </c>
      <c r="G37" s="9">
        <f>ROUND(+'Acute Care'!F133,0)</f>
        <v>33832</v>
      </c>
      <c r="H37" s="9">
        <f>ROUND(+'Acute Care'!Y133*365,0)</f>
        <v>42705</v>
      </c>
      <c r="I37" s="21">
        <f t="shared" si="1"/>
        <v>0.79222573469148816</v>
      </c>
      <c r="J37" s="21"/>
      <c r="K37" s="21">
        <f t="shared" si="2"/>
        <v>0.752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ROUND(+'Acute Care'!F33,0)</f>
        <v>95</v>
      </c>
      <c r="E38" s="9">
        <f>ROUND(+'Acute Care'!Y33*365,0)</f>
        <v>0</v>
      </c>
      <c r="F38" s="21" t="str">
        <f t="shared" si="0"/>
        <v/>
      </c>
      <c r="G38" s="9">
        <f>ROUND(+'Acute Care'!F134,0)</f>
        <v>71</v>
      </c>
      <c r="H38" s="9">
        <f>ROUND(+'Acute Care'!Y134*365,0)</f>
        <v>0</v>
      </c>
      <c r="I38" s="21" t="str">
        <f t="shared" si="1"/>
        <v/>
      </c>
      <c r="J38" s="21"/>
      <c r="K38" s="21" t="str">
        <f t="shared" si="2"/>
        <v/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ROUND(+'Acute Care'!F34,0)</f>
        <v>65591</v>
      </c>
      <c r="E39" s="9">
        <f>ROUND(+'Acute Care'!Y34*365,0)</f>
        <v>92345</v>
      </c>
      <c r="F39" s="21">
        <f t="shared" si="0"/>
        <v>0.71028209432021228</v>
      </c>
      <c r="G39" s="9">
        <f>ROUND(+'Acute Care'!F135,0)</f>
        <v>70765</v>
      </c>
      <c r="H39" s="9">
        <f>ROUND(+'Acute Care'!Y135*365,0)</f>
        <v>95995</v>
      </c>
      <c r="I39" s="21">
        <f t="shared" si="1"/>
        <v>0.73717381113599667</v>
      </c>
      <c r="J39" s="21"/>
      <c r="K39" s="21">
        <f t="shared" si="2"/>
        <v>3.7900000000000003E-2</v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ROUND(+'Acute Care'!F35,0)</f>
        <v>3453</v>
      </c>
      <c r="E40" s="9">
        <f>ROUND(+'Acute Care'!Y35*365,0)</f>
        <v>5110</v>
      </c>
      <c r="F40" s="21">
        <f t="shared" si="0"/>
        <v>0.67573385518591</v>
      </c>
      <c r="G40" s="9">
        <f>ROUND(+'Acute Care'!F136,0)</f>
        <v>3432</v>
      </c>
      <c r="H40" s="9">
        <f>ROUND(+'Acute Care'!Y136*365,0)</f>
        <v>5110</v>
      </c>
      <c r="I40" s="21">
        <f t="shared" si="1"/>
        <v>0.67162426614481407</v>
      </c>
      <c r="J40" s="21"/>
      <c r="K40" s="21">
        <f t="shared" si="2"/>
        <v>-6.1000000000000004E-3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ROUND(+'Acute Care'!F36,0)</f>
        <v>855</v>
      </c>
      <c r="E41" s="9">
        <f>ROUND(+'Acute Care'!Y36*365,0)</f>
        <v>6205</v>
      </c>
      <c r="F41" s="21">
        <f t="shared" si="0"/>
        <v>0.13779210314262691</v>
      </c>
      <c r="G41" s="9">
        <f>ROUND(+'Acute Care'!F137,0)</f>
        <v>748</v>
      </c>
      <c r="H41" s="9">
        <f>ROUND(+'Acute Care'!Y137*365,0)</f>
        <v>6205</v>
      </c>
      <c r="I41" s="21">
        <f t="shared" si="1"/>
        <v>0.12054794520547946</v>
      </c>
      <c r="J41" s="21"/>
      <c r="K41" s="21">
        <f t="shared" si="2"/>
        <v>-0.12509999999999999</v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ROUND(+'Acute Care'!F37,0)</f>
        <v>8221</v>
      </c>
      <c r="E42" s="9">
        <f>ROUND(+'Acute Care'!Y37*365,0)</f>
        <v>24455</v>
      </c>
      <c r="F42" s="21">
        <f t="shared" si="0"/>
        <v>0.3361684727049683</v>
      </c>
      <c r="G42" s="9">
        <f>ROUND(+'Acute Care'!F138,0)</f>
        <v>5868</v>
      </c>
      <c r="H42" s="9">
        <f>ROUND(+'Acute Care'!Y138*365,0)</f>
        <v>16060</v>
      </c>
      <c r="I42" s="21">
        <f t="shared" si="1"/>
        <v>0.36537982565379823</v>
      </c>
      <c r="J42" s="21"/>
      <c r="K42" s="21">
        <f t="shared" si="2"/>
        <v>8.6900000000000005E-2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ROUND(+'Acute Care'!F38,0)</f>
        <v>0</v>
      </c>
      <c r="E43" s="9">
        <f>ROUND(+'Acute Care'!Y38*365,0)</f>
        <v>0</v>
      </c>
      <c r="F43" s="21" t="str">
        <f t="shared" si="0"/>
        <v/>
      </c>
      <c r="G43" s="9">
        <f>ROUND(+'Acute Care'!F139,0)</f>
        <v>0</v>
      </c>
      <c r="H43" s="9">
        <f>ROUND(+'Acute Care'!Y139*365,0)</f>
        <v>0</v>
      </c>
      <c r="I43" s="21" t="str">
        <f t="shared" si="1"/>
        <v/>
      </c>
      <c r="J43" s="21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ROUND(+'Acute Care'!F39,0)</f>
        <v>4335</v>
      </c>
      <c r="E44" s="9">
        <f>ROUND(+'Acute Care'!Y39*365,0)</f>
        <v>15330</v>
      </c>
      <c r="F44" s="21">
        <f t="shared" si="0"/>
        <v>0.2827788649706458</v>
      </c>
      <c r="G44" s="9">
        <f>ROUND(+'Acute Care'!F140,0)</f>
        <v>4522</v>
      </c>
      <c r="H44" s="9">
        <f>ROUND(+'Acute Care'!Y140*365,0)</f>
        <v>15330</v>
      </c>
      <c r="I44" s="21">
        <f t="shared" si="1"/>
        <v>0.29497716894977166</v>
      </c>
      <c r="J44" s="21"/>
      <c r="K44" s="21">
        <f t="shared" si="2"/>
        <v>4.3099999999999999E-2</v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ROUND(+'Acute Care'!F40,0)</f>
        <v>1238</v>
      </c>
      <c r="E45" s="9">
        <f>ROUND(+'Acute Care'!Y40*365,0)</f>
        <v>9125</v>
      </c>
      <c r="F45" s="21">
        <f t="shared" si="0"/>
        <v>0.13567123287671232</v>
      </c>
      <c r="G45" s="9">
        <f>ROUND(+'Acute Care'!F141,0)</f>
        <v>1065</v>
      </c>
      <c r="H45" s="9">
        <f>ROUND(+'Acute Care'!Y141*365,0)</f>
        <v>9125</v>
      </c>
      <c r="I45" s="21">
        <f t="shared" si="1"/>
        <v>0.11671232876712329</v>
      </c>
      <c r="J45" s="21"/>
      <c r="K45" s="21">
        <f t="shared" si="2"/>
        <v>-0.13969999999999999</v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ROUND(+'Acute Care'!F41,0)</f>
        <v>2677</v>
      </c>
      <c r="E46" s="9">
        <f>ROUND(+'Acute Care'!Y41*365,0)</f>
        <v>7665</v>
      </c>
      <c r="F46" s="21">
        <f t="shared" si="0"/>
        <v>0.34924983692106981</v>
      </c>
      <c r="G46" s="9">
        <f>ROUND(+'Acute Care'!F142,0)</f>
        <v>2678</v>
      </c>
      <c r="H46" s="9">
        <f>ROUND(+'Acute Care'!Y142*365,0)</f>
        <v>7665</v>
      </c>
      <c r="I46" s="21">
        <f t="shared" si="1"/>
        <v>0.34938030006523157</v>
      </c>
      <c r="J46" s="21"/>
      <c r="K46" s="21">
        <f t="shared" si="2"/>
        <v>4.0000000000000002E-4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ROUND(+'Acute Care'!F42,0)</f>
        <v>82</v>
      </c>
      <c r="E47" s="9">
        <f>ROUND(+'Acute Care'!Y42*365,0)</f>
        <v>2920</v>
      </c>
      <c r="F47" s="21">
        <f t="shared" si="0"/>
        <v>2.8082191780821917E-2</v>
      </c>
      <c r="G47" s="9">
        <f>ROUND(+'Acute Care'!F143,0)</f>
        <v>89</v>
      </c>
      <c r="H47" s="9">
        <f>ROUND(+'Acute Care'!Y143*365,0)</f>
        <v>2920</v>
      </c>
      <c r="I47" s="21">
        <f t="shared" si="1"/>
        <v>3.047945205479452E-2</v>
      </c>
      <c r="J47" s="21"/>
      <c r="K47" s="21">
        <f t="shared" si="2"/>
        <v>8.5400000000000004E-2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ROUND(+'Acute Care'!F43,0)</f>
        <v>0</v>
      </c>
      <c r="E48" s="9">
        <f>ROUND(+'Acute Care'!Y43*365,0)</f>
        <v>0</v>
      </c>
      <c r="F48" s="21" t="str">
        <f t="shared" si="0"/>
        <v/>
      </c>
      <c r="G48" s="9">
        <f>ROUND(+'Acute Care'!F144,0)</f>
        <v>0</v>
      </c>
      <c r="H48" s="9">
        <f>ROUND(+'Acute Care'!Y144*365,0)</f>
        <v>0</v>
      </c>
      <c r="I48" s="21" t="str">
        <f t="shared" si="1"/>
        <v/>
      </c>
      <c r="J48" s="21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ROUND(+'Acute Care'!F44,0)</f>
        <v>6708</v>
      </c>
      <c r="E49" s="9">
        <f>ROUND(+'Acute Care'!Y44*365,0)</f>
        <v>36135</v>
      </c>
      <c r="F49" s="21">
        <f t="shared" si="0"/>
        <v>0.18563719385637195</v>
      </c>
      <c r="G49" s="9">
        <f>ROUND(+'Acute Care'!F145,0)</f>
        <v>26417</v>
      </c>
      <c r="H49" s="9">
        <f>ROUND(+'Acute Care'!Y145*365,0)</f>
        <v>36135</v>
      </c>
      <c r="I49" s="21">
        <f t="shared" si="1"/>
        <v>0.73106406531064061</v>
      </c>
      <c r="J49" s="21"/>
      <c r="K49" s="21">
        <f t="shared" si="2"/>
        <v>2.9380999999999999</v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ROUND(+'Acute Care'!F45,0)</f>
        <v>84208</v>
      </c>
      <c r="E50" s="9">
        <f>ROUND(+'Acute Care'!Y45*365,0)</f>
        <v>113150</v>
      </c>
      <c r="F50" s="21">
        <f t="shared" si="0"/>
        <v>0.74421564295183384</v>
      </c>
      <c r="G50" s="9">
        <f>ROUND(+'Acute Care'!F146,0)</f>
        <v>83825</v>
      </c>
      <c r="H50" s="9">
        <f>ROUND(+'Acute Care'!Y146*365,0)</f>
        <v>109500</v>
      </c>
      <c r="I50" s="21">
        <f t="shared" si="1"/>
        <v>0.76552511415525115</v>
      </c>
      <c r="J50" s="21"/>
      <c r="K50" s="21">
        <f t="shared" si="2"/>
        <v>2.86E-2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ROUND(+'Acute Care'!F46,0)</f>
        <v>0</v>
      </c>
      <c r="E51" s="9">
        <f>ROUND(+'Acute Care'!Y46*365,0)</f>
        <v>0</v>
      </c>
      <c r="F51" s="21" t="str">
        <f t="shared" si="0"/>
        <v/>
      </c>
      <c r="G51" s="9">
        <f>ROUND(+'Acute Care'!F147,0)</f>
        <v>0</v>
      </c>
      <c r="H51" s="9">
        <f>ROUND(+'Acute Care'!Y147*365,0)</f>
        <v>0</v>
      </c>
      <c r="I51" s="21" t="str">
        <f t="shared" si="1"/>
        <v/>
      </c>
      <c r="J51" s="21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ROUND(+'Acute Care'!F47,0)</f>
        <v>23468</v>
      </c>
      <c r="E52" s="9">
        <f>ROUND(+'Acute Care'!Y47*365,0)</f>
        <v>53290</v>
      </c>
      <c r="F52" s="21">
        <f t="shared" si="0"/>
        <v>0.44038281103396509</v>
      </c>
      <c r="G52" s="9">
        <f>ROUND(+'Acute Care'!F148,0)</f>
        <v>23570</v>
      </c>
      <c r="H52" s="9">
        <f>ROUND(+'Acute Care'!Y148*365,0)</f>
        <v>53290</v>
      </c>
      <c r="I52" s="21">
        <f t="shared" si="1"/>
        <v>0.44229686620379061</v>
      </c>
      <c r="J52" s="21"/>
      <c r="K52" s="21">
        <f t="shared" si="2"/>
        <v>4.3E-3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ROUND(+'Acute Care'!F48,0)</f>
        <v>48942</v>
      </c>
      <c r="E53" s="9">
        <f>ROUND(+'Acute Care'!Y48*365,0)</f>
        <v>85410</v>
      </c>
      <c r="F53" s="21">
        <f t="shared" si="0"/>
        <v>0.57302423603793462</v>
      </c>
      <c r="G53" s="9">
        <f>ROUND(+'Acute Care'!F149,0)</f>
        <v>46431</v>
      </c>
      <c r="H53" s="9">
        <f>ROUND(+'Acute Care'!Y149*365,0)</f>
        <v>79570</v>
      </c>
      <c r="I53" s="21">
        <f t="shared" si="1"/>
        <v>0.5835239411838633</v>
      </c>
      <c r="J53" s="21"/>
      <c r="K53" s="21">
        <f t="shared" si="2"/>
        <v>1.83E-2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ROUND(+'Acute Care'!F49,0)</f>
        <v>26175</v>
      </c>
      <c r="E54" s="9">
        <f>ROUND(+'Acute Care'!Y49*365,0)</f>
        <v>27375</v>
      </c>
      <c r="F54" s="21">
        <f t="shared" si="0"/>
        <v>0.95616438356164379</v>
      </c>
      <c r="G54" s="9">
        <f>ROUND(+'Acute Care'!F150,0)</f>
        <v>25932</v>
      </c>
      <c r="H54" s="9">
        <f>ROUND(+'Acute Care'!Y150*365,0)</f>
        <v>27375</v>
      </c>
      <c r="I54" s="21">
        <f t="shared" si="1"/>
        <v>0.94728767123287672</v>
      </c>
      <c r="J54" s="21"/>
      <c r="K54" s="21">
        <f t="shared" si="2"/>
        <v>-9.2999999999999992E-3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ROUND(+'Acute Care'!F50,0)</f>
        <v>8752</v>
      </c>
      <c r="E55" s="9">
        <f>ROUND(+'Acute Care'!Y50*365,0)</f>
        <v>13505</v>
      </c>
      <c r="F55" s="21">
        <f t="shared" si="0"/>
        <v>0.64805627545353572</v>
      </c>
      <c r="G55" s="9">
        <f>ROUND(+'Acute Care'!F151,0)</f>
        <v>8069</v>
      </c>
      <c r="H55" s="9">
        <f>ROUND(+'Acute Care'!Y151*365,0)</f>
        <v>13505</v>
      </c>
      <c r="I55" s="21">
        <f t="shared" si="1"/>
        <v>0.59748241392077006</v>
      </c>
      <c r="J55" s="21"/>
      <c r="K55" s="21">
        <f t="shared" si="2"/>
        <v>-7.8E-2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ROUND(+'Acute Care'!F51,0)</f>
        <v>1362</v>
      </c>
      <c r="E56" s="9">
        <f>ROUND(+'Acute Care'!Y51*365,0)</f>
        <v>9125</v>
      </c>
      <c r="F56" s="21">
        <f t="shared" si="0"/>
        <v>0.14926027397260275</v>
      </c>
      <c r="G56" s="9">
        <f>ROUND(+'Acute Care'!F152,0)</f>
        <v>1229</v>
      </c>
      <c r="H56" s="9">
        <f>ROUND(+'Acute Care'!Y152*365,0)</f>
        <v>9125</v>
      </c>
      <c r="I56" s="21">
        <f t="shared" si="1"/>
        <v>0.13468493150684932</v>
      </c>
      <c r="J56" s="21"/>
      <c r="K56" s="21">
        <f t="shared" si="2"/>
        <v>-9.7699999999999995E-2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ROUND(+'Acute Care'!F52,0)</f>
        <v>7114</v>
      </c>
      <c r="E57" s="9">
        <f>ROUND(+'Acute Care'!Y52*365,0)</f>
        <v>30660</v>
      </c>
      <c r="F57" s="21">
        <f t="shared" si="0"/>
        <v>0.23202870189171559</v>
      </c>
      <c r="G57" s="9">
        <f>ROUND(+'Acute Care'!F153,0)</f>
        <v>7842</v>
      </c>
      <c r="H57" s="9">
        <f>ROUND(+'Acute Care'!Y153*365,0)</f>
        <v>30660</v>
      </c>
      <c r="I57" s="21">
        <f t="shared" si="1"/>
        <v>0.25577299412915849</v>
      </c>
      <c r="J57" s="21"/>
      <c r="K57" s="21">
        <f t="shared" si="2"/>
        <v>0.1023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ROUND(+'Acute Care'!F53,0)</f>
        <v>19905</v>
      </c>
      <c r="E58" s="9">
        <f>ROUND(+'Acute Care'!Y53*365,0)</f>
        <v>50005</v>
      </c>
      <c r="F58" s="21">
        <f t="shared" si="0"/>
        <v>0.39806019398060194</v>
      </c>
      <c r="G58" s="9">
        <f>ROUND(+'Acute Care'!F154,0)</f>
        <v>19290</v>
      </c>
      <c r="H58" s="9">
        <f>ROUND(+'Acute Care'!Y154*365,0)</f>
        <v>50005</v>
      </c>
      <c r="I58" s="21">
        <f t="shared" si="1"/>
        <v>0.38576142385761425</v>
      </c>
      <c r="J58" s="21"/>
      <c r="K58" s="21">
        <f t="shared" si="2"/>
        <v>-3.09E-2</v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ROUND(+'Acute Care'!F54,0)</f>
        <v>3165</v>
      </c>
      <c r="E59" s="9">
        <f>ROUND(+'Acute Care'!Y54*365,0)</f>
        <v>6570</v>
      </c>
      <c r="F59" s="21">
        <f t="shared" si="0"/>
        <v>0.4817351598173516</v>
      </c>
      <c r="G59" s="9">
        <f>ROUND(+'Acute Care'!F155,0)</f>
        <v>3307</v>
      </c>
      <c r="H59" s="9">
        <f>ROUND(+'Acute Care'!Y155*365,0)</f>
        <v>6935</v>
      </c>
      <c r="I59" s="21">
        <f t="shared" si="1"/>
        <v>0.4768565248738284</v>
      </c>
      <c r="J59" s="21"/>
      <c r="K59" s="21">
        <f t="shared" si="2"/>
        <v>-1.01E-2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ROUND(+'Acute Care'!F55,0)</f>
        <v>0</v>
      </c>
      <c r="E60" s="9">
        <f>ROUND(+'Acute Care'!Y55*365,0)</f>
        <v>0</v>
      </c>
      <c r="F60" s="21" t="str">
        <f t="shared" si="0"/>
        <v/>
      </c>
      <c r="G60" s="9">
        <f>ROUND(+'Acute Care'!F156,0)</f>
        <v>0</v>
      </c>
      <c r="H60" s="9">
        <f>ROUND(+'Acute Care'!Y156*365,0)</f>
        <v>0</v>
      </c>
      <c r="I60" s="21" t="str">
        <f t="shared" si="1"/>
        <v/>
      </c>
      <c r="J60" s="21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ROUND(+'Acute Care'!F56,0)</f>
        <v>48800</v>
      </c>
      <c r="E61" s="9">
        <f>ROUND(+'Acute Care'!Y56*365,0)</f>
        <v>76650</v>
      </c>
      <c r="F61" s="21">
        <f t="shared" si="0"/>
        <v>0.63666014350945854</v>
      </c>
      <c r="G61" s="9">
        <f>ROUND(+'Acute Care'!F157,0)</f>
        <v>50486</v>
      </c>
      <c r="H61" s="9">
        <f>ROUND(+'Acute Care'!Y157*365,0)</f>
        <v>72270</v>
      </c>
      <c r="I61" s="21">
        <f t="shared" si="1"/>
        <v>0.69857478898574787</v>
      </c>
      <c r="J61" s="21"/>
      <c r="K61" s="21">
        <f t="shared" si="2"/>
        <v>9.7199999999999995E-2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ROUND(+'Acute Care'!F57,0)</f>
        <v>37943</v>
      </c>
      <c r="E62" s="9">
        <f>ROUND(+'Acute Care'!Y57*365,0)</f>
        <v>71905</v>
      </c>
      <c r="F62" s="21">
        <f t="shared" si="0"/>
        <v>0.52768235866768654</v>
      </c>
      <c r="G62" s="9">
        <f>ROUND(+'Acute Care'!F158,0)</f>
        <v>38219</v>
      </c>
      <c r="H62" s="9">
        <f>ROUND(+'Acute Care'!Y158*365,0)</f>
        <v>71905</v>
      </c>
      <c r="I62" s="21">
        <f t="shared" si="1"/>
        <v>0.53152075655378628</v>
      </c>
      <c r="J62" s="21"/>
      <c r="K62" s="21">
        <f t="shared" si="2"/>
        <v>7.3000000000000001E-3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ROUND(+'Acute Care'!F58,0)</f>
        <v>2732</v>
      </c>
      <c r="E63" s="9">
        <f>ROUND(+'Acute Care'!Y58*365,0)</f>
        <v>8395</v>
      </c>
      <c r="F63" s="21">
        <f t="shared" si="0"/>
        <v>0.32543180464562238</v>
      </c>
      <c r="G63" s="9">
        <f>ROUND(+'Acute Care'!F159,0)</f>
        <v>2372</v>
      </c>
      <c r="H63" s="9">
        <f>ROUND(+'Acute Care'!Y159*365,0)</f>
        <v>8395</v>
      </c>
      <c r="I63" s="21">
        <f t="shared" si="1"/>
        <v>0.28254913639070878</v>
      </c>
      <c r="J63" s="21"/>
      <c r="K63" s="21">
        <f t="shared" si="2"/>
        <v>-0.1318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ROUND(+'Acute Care'!F59,0)</f>
        <v>17968</v>
      </c>
      <c r="E64" s="9">
        <f>ROUND(+'Acute Care'!Y59*365,0)</f>
        <v>25550</v>
      </c>
      <c r="F64" s="21">
        <f t="shared" si="0"/>
        <v>0.70324853228962814</v>
      </c>
      <c r="G64" s="9">
        <f>ROUND(+'Acute Care'!F160,0)</f>
        <v>17191</v>
      </c>
      <c r="H64" s="9">
        <f>ROUND(+'Acute Care'!Y160*365,0)</f>
        <v>25550</v>
      </c>
      <c r="I64" s="21">
        <f t="shared" si="1"/>
        <v>0.67283757338551864</v>
      </c>
      <c r="J64" s="21"/>
      <c r="K64" s="21">
        <f t="shared" si="2"/>
        <v>-4.3200000000000002E-2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ROUND(+'Acute Care'!F60,0)</f>
        <v>1154</v>
      </c>
      <c r="E65" s="9">
        <f>ROUND(+'Acute Care'!Y60*365,0)</f>
        <v>9125</v>
      </c>
      <c r="F65" s="21">
        <f t="shared" si="0"/>
        <v>0.12646575342465755</v>
      </c>
      <c r="G65" s="9">
        <f>ROUND(+'Acute Care'!F161,0)</f>
        <v>887</v>
      </c>
      <c r="H65" s="9">
        <f>ROUND(+'Acute Care'!Y161*365,0)</f>
        <v>9125</v>
      </c>
      <c r="I65" s="21">
        <f t="shared" si="1"/>
        <v>9.7205479452054794E-2</v>
      </c>
      <c r="J65" s="21"/>
      <c r="K65" s="21">
        <f t="shared" si="2"/>
        <v>-0.23139999999999999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ROUND(+'Acute Care'!F61,0)</f>
        <v>3765</v>
      </c>
      <c r="E66" s="9">
        <f>ROUND(+'Acute Care'!Y61*365,0)</f>
        <v>6570</v>
      </c>
      <c r="F66" s="21">
        <f t="shared" si="0"/>
        <v>0.5730593607305936</v>
      </c>
      <c r="G66" s="9">
        <f>ROUND(+'Acute Care'!F162,0)</f>
        <v>3658</v>
      </c>
      <c r="H66" s="9">
        <f>ROUND(+'Acute Care'!Y162*365,0)</f>
        <v>6570</v>
      </c>
      <c r="I66" s="21">
        <f t="shared" si="1"/>
        <v>0.55677321156773207</v>
      </c>
      <c r="J66" s="21"/>
      <c r="K66" s="21">
        <f t="shared" si="2"/>
        <v>-2.8400000000000002E-2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ROUND(+'Acute Care'!F62,0)</f>
        <v>2008</v>
      </c>
      <c r="E67" s="9">
        <f>ROUND(+'Acute Care'!Y62*365,0)</f>
        <v>9125</v>
      </c>
      <c r="F67" s="21">
        <f t="shared" si="0"/>
        <v>0.22005479452054794</v>
      </c>
      <c r="G67" s="9">
        <f>ROUND(+'Acute Care'!F163,0)</f>
        <v>1979</v>
      </c>
      <c r="H67" s="9">
        <f>ROUND(+'Acute Care'!Y163*365,0)</f>
        <v>9125</v>
      </c>
      <c r="I67" s="21">
        <f t="shared" si="1"/>
        <v>0.21687671232876712</v>
      </c>
      <c r="J67" s="21"/>
      <c r="K67" s="21">
        <f t="shared" si="2"/>
        <v>-1.44E-2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ROUND(+'Acute Care'!F63,0)</f>
        <v>56919</v>
      </c>
      <c r="E68" s="9">
        <f>ROUND(+'Acute Care'!Y63*365,0)</f>
        <v>92710</v>
      </c>
      <c r="F68" s="21">
        <f t="shared" si="0"/>
        <v>0.61394671556466396</v>
      </c>
      <c r="G68" s="9">
        <f>ROUND(+'Acute Care'!F164,0)</f>
        <v>53489</v>
      </c>
      <c r="H68" s="9">
        <f>ROUND(+'Acute Care'!Y164*365,0)</f>
        <v>92710</v>
      </c>
      <c r="I68" s="21">
        <f t="shared" si="1"/>
        <v>0.57694962787185844</v>
      </c>
      <c r="J68" s="21"/>
      <c r="K68" s="21">
        <f t="shared" si="2"/>
        <v>-6.0299999999999999E-2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ROUND(+'Acute Care'!F64,0)</f>
        <v>0</v>
      </c>
      <c r="E69" s="9">
        <f>ROUND(+'Acute Care'!Y64*365,0)</f>
        <v>0</v>
      </c>
      <c r="F69" s="21" t="str">
        <f t="shared" si="0"/>
        <v/>
      </c>
      <c r="G69" s="9">
        <f>ROUND(+'Acute Care'!F165,0)</f>
        <v>4621</v>
      </c>
      <c r="H69" s="9">
        <f>ROUND(+'Acute Care'!Y165*365,0)</f>
        <v>8030</v>
      </c>
      <c r="I69" s="21">
        <f t="shared" si="1"/>
        <v>0.57546699875467</v>
      </c>
      <c r="J69" s="21"/>
      <c r="K69" s="21" t="str">
        <f t="shared" si="2"/>
        <v/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ROUND(+'Acute Care'!F65,0)</f>
        <v>0</v>
      </c>
      <c r="E70" s="9">
        <f>ROUND(+'Acute Care'!Y65*365,0)</f>
        <v>0</v>
      </c>
      <c r="F70" s="21" t="str">
        <f t="shared" si="0"/>
        <v/>
      </c>
      <c r="G70" s="9">
        <f>ROUND(+'Acute Care'!F166,0)</f>
        <v>0</v>
      </c>
      <c r="H70" s="9">
        <f>ROUND(+'Acute Care'!Y166*365,0)</f>
        <v>0</v>
      </c>
      <c r="I70" s="21" t="str">
        <f t="shared" si="1"/>
        <v/>
      </c>
      <c r="J70" s="21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ROUND(+'Acute Care'!F66,0)</f>
        <v>241</v>
      </c>
      <c r="E71" s="9">
        <f>ROUND(+'Acute Care'!Y66*365,0)</f>
        <v>730</v>
      </c>
      <c r="F71" s="21">
        <f t="shared" si="0"/>
        <v>0.33013698630136984</v>
      </c>
      <c r="G71" s="9">
        <f>ROUND(+'Acute Care'!F167,0)</f>
        <v>265</v>
      </c>
      <c r="H71" s="9">
        <f>ROUND(+'Acute Care'!Y167*365,0)</f>
        <v>730</v>
      </c>
      <c r="I71" s="21">
        <f t="shared" si="1"/>
        <v>0.36301369863013699</v>
      </c>
      <c r="J71" s="21"/>
      <c r="K71" s="21">
        <f t="shared" si="2"/>
        <v>9.9599999999999994E-2</v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ROUND(+'Acute Care'!F67,0)</f>
        <v>41882</v>
      </c>
      <c r="E72" s="9">
        <f>ROUND(+'Acute Care'!Y67*365,0)</f>
        <v>49640</v>
      </c>
      <c r="F72" s="21">
        <f t="shared" si="0"/>
        <v>0.84371474617244158</v>
      </c>
      <c r="G72" s="9">
        <f>ROUND(+'Acute Care'!F168,0)</f>
        <v>45901</v>
      </c>
      <c r="H72" s="9">
        <f>ROUND(+'Acute Care'!Y168*365,0)</f>
        <v>49640</v>
      </c>
      <c r="I72" s="21">
        <f t="shared" si="1"/>
        <v>0.92467767929089439</v>
      </c>
      <c r="J72" s="21"/>
      <c r="K72" s="21">
        <f t="shared" si="2"/>
        <v>9.6000000000000002E-2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ROUND(+'Acute Care'!F68,0)</f>
        <v>39350</v>
      </c>
      <c r="E73" s="9">
        <f>ROUND(+'Acute Care'!Y68*365,0)</f>
        <v>73730</v>
      </c>
      <c r="F73" s="21">
        <f t="shared" si="0"/>
        <v>0.53370405533704057</v>
      </c>
      <c r="G73" s="9">
        <f>ROUND(+'Acute Care'!F169,0)</f>
        <v>40261</v>
      </c>
      <c r="H73" s="9">
        <f>ROUND(+'Acute Care'!Y169*365,0)</f>
        <v>71175</v>
      </c>
      <c r="I73" s="21">
        <f t="shared" si="1"/>
        <v>0.56566210045662102</v>
      </c>
      <c r="J73" s="21"/>
      <c r="K73" s="21">
        <f t="shared" si="2"/>
        <v>5.9900000000000002E-2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ROUND(+'Acute Care'!F69,0)</f>
        <v>87194</v>
      </c>
      <c r="E74" s="9">
        <f>ROUND(+'Acute Care'!Y69*365,0)</f>
        <v>66795</v>
      </c>
      <c r="F74" s="21">
        <f t="shared" si="0"/>
        <v>1.3053971105621678</v>
      </c>
      <c r="G74" s="9">
        <f>ROUND(+'Acute Care'!F170,0)</f>
        <v>91921</v>
      </c>
      <c r="H74" s="9">
        <f>ROUND(+'Acute Care'!Y170*365,0)</f>
        <v>66795</v>
      </c>
      <c r="I74" s="21">
        <f t="shared" si="1"/>
        <v>1.3761658806796917</v>
      </c>
      <c r="J74" s="21"/>
      <c r="K74" s="21">
        <f t="shared" si="2"/>
        <v>5.4199999999999998E-2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ROUND(+'Acute Care'!F70,0)</f>
        <v>23123</v>
      </c>
      <c r="E75" s="9">
        <f>ROUND(+'Acute Care'!Y70*365,0)</f>
        <v>74095</v>
      </c>
      <c r="F75" s="21">
        <f t="shared" ref="F75:F107" si="3">IF(D75=0,"",IF(E75=0,"",D75/E75))</f>
        <v>0.31207233956407315</v>
      </c>
      <c r="G75" s="9">
        <f>ROUND(+'Acute Care'!F171,0)</f>
        <v>25086</v>
      </c>
      <c r="H75" s="9">
        <f>ROUND(+'Acute Care'!Y171*365,0)</f>
        <v>74095</v>
      </c>
      <c r="I75" s="21">
        <f t="shared" ref="I75:I107" si="4">IF(G75=0,"",IF(H75=0,"",G75/H75))</f>
        <v>0.33856535528713139</v>
      </c>
      <c r="J75" s="21"/>
      <c r="K75" s="21">
        <f t="shared" ref="K75:K107" si="5">IF(D75=0,"",IF(E75=0,"",IF(G75=0,"",IF(H75=0,"",ROUND(I75/F75-1,4)))))</f>
        <v>8.4900000000000003E-2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ROUND(+'Acute Care'!F71,0)</f>
        <v>925</v>
      </c>
      <c r="E76" s="9">
        <f>ROUND(+'Acute Care'!Y71*365,0)</f>
        <v>0</v>
      </c>
      <c r="F76" s="21" t="str">
        <f t="shared" si="3"/>
        <v/>
      </c>
      <c r="G76" s="9">
        <f>ROUND(+'Acute Care'!F172,0)</f>
        <v>782</v>
      </c>
      <c r="H76" s="9">
        <f>ROUND(+'Acute Care'!Y172*365,0)</f>
        <v>0</v>
      </c>
      <c r="I76" s="21" t="str">
        <f t="shared" si="4"/>
        <v/>
      </c>
      <c r="J76" s="21"/>
      <c r="K76" s="21" t="str">
        <f t="shared" si="5"/>
        <v/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ROUND(+'Acute Care'!F72,0)</f>
        <v>0</v>
      </c>
      <c r="E77" s="9">
        <f>ROUND(+'Acute Care'!Y72*365,0)</f>
        <v>0</v>
      </c>
      <c r="F77" s="21" t="str">
        <f t="shared" si="3"/>
        <v/>
      </c>
      <c r="G77" s="9">
        <f>ROUND(+'Acute Care'!F173,0)</f>
        <v>0</v>
      </c>
      <c r="H77" s="9">
        <f>ROUND(+'Acute Care'!Y173*365,0)</f>
        <v>0</v>
      </c>
      <c r="I77" s="21" t="str">
        <f t="shared" si="4"/>
        <v/>
      </c>
      <c r="J77" s="21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ROUND(+'Acute Care'!F73,0)</f>
        <v>22615</v>
      </c>
      <c r="E78" s="9">
        <f>ROUND(+'Acute Care'!Y73*365,0)</f>
        <v>46720</v>
      </c>
      <c r="F78" s="21">
        <f t="shared" si="3"/>
        <v>0.48405393835616439</v>
      </c>
      <c r="G78" s="9">
        <f>ROUND(+'Acute Care'!F174,0)</f>
        <v>24060</v>
      </c>
      <c r="H78" s="9">
        <f>ROUND(+'Acute Care'!Y174*365,0)</f>
        <v>46720</v>
      </c>
      <c r="I78" s="21">
        <f t="shared" si="4"/>
        <v>0.51498287671232879</v>
      </c>
      <c r="J78" s="21"/>
      <c r="K78" s="21">
        <f t="shared" si="5"/>
        <v>6.3899999999999998E-2</v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ROUND(+'Acute Care'!F74,0)</f>
        <v>57102</v>
      </c>
      <c r="E79" s="9">
        <f>ROUND(+'Acute Care'!Y74*365,0)</f>
        <v>82490</v>
      </c>
      <c r="F79" s="21">
        <f t="shared" si="3"/>
        <v>0.69222936113468303</v>
      </c>
      <c r="G79" s="9">
        <f>ROUND(+'Acute Care'!F175,0)</f>
        <v>55627</v>
      </c>
      <c r="H79" s="9">
        <f>ROUND(+'Acute Care'!Y175*365,0)</f>
        <v>82490</v>
      </c>
      <c r="I79" s="21">
        <f t="shared" si="4"/>
        <v>0.67434840586737788</v>
      </c>
      <c r="J79" s="21"/>
      <c r="K79" s="21">
        <f t="shared" si="5"/>
        <v>-2.58E-2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ROUND(+'Acute Care'!F75,0)</f>
        <v>3123</v>
      </c>
      <c r="E80" s="9">
        <f>ROUND(+'Acute Care'!Y75*365,0)</f>
        <v>7665</v>
      </c>
      <c r="F80" s="21">
        <f t="shared" si="3"/>
        <v>0.40743639921722113</v>
      </c>
      <c r="G80" s="9">
        <f>ROUND(+'Acute Care'!F176,0)</f>
        <v>3305</v>
      </c>
      <c r="H80" s="9">
        <f>ROUND(+'Acute Care'!Y176*365,0)</f>
        <v>7665</v>
      </c>
      <c r="I80" s="21">
        <f t="shared" si="4"/>
        <v>0.43118069145466403</v>
      </c>
      <c r="J80" s="21"/>
      <c r="K80" s="21">
        <f t="shared" si="5"/>
        <v>5.8299999999999998E-2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ROUND(+'Acute Care'!F76,0)</f>
        <v>849</v>
      </c>
      <c r="E81" s="9">
        <f>ROUND(+'Acute Care'!Y76*365,0)</f>
        <v>3650</v>
      </c>
      <c r="F81" s="21">
        <f t="shared" si="3"/>
        <v>0.23260273972602741</v>
      </c>
      <c r="G81" s="9">
        <f>ROUND(+'Acute Care'!F177,0)</f>
        <v>691</v>
      </c>
      <c r="H81" s="9">
        <f>ROUND(+'Acute Care'!Y177*365,0)</f>
        <v>3650</v>
      </c>
      <c r="I81" s="21">
        <f t="shared" si="4"/>
        <v>0.18931506849315069</v>
      </c>
      <c r="J81" s="21"/>
      <c r="K81" s="21">
        <f t="shared" si="5"/>
        <v>-0.18609999999999999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ROUND(+'Acute Care'!F77,0)</f>
        <v>11258</v>
      </c>
      <c r="E82" s="9">
        <f>ROUND(+'Acute Care'!Y77*365,0)</f>
        <v>21535</v>
      </c>
      <c r="F82" s="21">
        <f t="shared" si="3"/>
        <v>0.52277687485488744</v>
      </c>
      <c r="G82" s="9">
        <f>ROUND(+'Acute Care'!F178,0)</f>
        <v>9459</v>
      </c>
      <c r="H82" s="9">
        <f>ROUND(+'Acute Care'!Y178*365,0)</f>
        <v>18615</v>
      </c>
      <c r="I82" s="21">
        <f t="shared" si="4"/>
        <v>0.50813859790491545</v>
      </c>
      <c r="J82" s="21"/>
      <c r="K82" s="21">
        <f t="shared" si="5"/>
        <v>-2.8000000000000001E-2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ROUND(+'Acute Care'!F78,0)</f>
        <v>29332</v>
      </c>
      <c r="E83" s="9">
        <f>ROUND(+'Acute Care'!Y78*365,0)</f>
        <v>71905</v>
      </c>
      <c r="F83" s="21">
        <f t="shared" si="3"/>
        <v>0.40792712606911896</v>
      </c>
      <c r="G83" s="9">
        <f>ROUND(+'Acute Care'!F179,0)</f>
        <v>24750</v>
      </c>
      <c r="H83" s="9">
        <f>ROUND(+'Acute Care'!Y179*365,0)</f>
        <v>91980</v>
      </c>
      <c r="I83" s="21">
        <f t="shared" si="4"/>
        <v>0.2690802348336595</v>
      </c>
      <c r="J83" s="21"/>
      <c r="K83" s="21">
        <f t="shared" si="5"/>
        <v>-0.34039999999999998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ROUND(+'Acute Care'!F79,0)</f>
        <v>14247</v>
      </c>
      <c r="E84" s="9">
        <f>ROUND(+'Acute Care'!Y79*365,0)</f>
        <v>24820</v>
      </c>
      <c r="F84" s="21">
        <f t="shared" si="3"/>
        <v>0.57401289282836421</v>
      </c>
      <c r="G84" s="9">
        <f>ROUND(+'Acute Care'!F180,0)</f>
        <v>12811</v>
      </c>
      <c r="H84" s="9">
        <f>ROUND(+'Acute Care'!Y180*365,0)</f>
        <v>24820</v>
      </c>
      <c r="I84" s="21">
        <f t="shared" si="4"/>
        <v>0.51615632554391622</v>
      </c>
      <c r="J84" s="21"/>
      <c r="K84" s="21">
        <f t="shared" si="5"/>
        <v>-0.1008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ROUND(+'Acute Care'!F80,0)</f>
        <v>11722</v>
      </c>
      <c r="E85" s="9">
        <f>ROUND(+'Acute Care'!Y80*365,0)</f>
        <v>27740</v>
      </c>
      <c r="F85" s="21">
        <f t="shared" si="3"/>
        <v>0.4225666906993511</v>
      </c>
      <c r="G85" s="9">
        <f>ROUND(+'Acute Care'!F181,0)</f>
        <v>10075</v>
      </c>
      <c r="H85" s="9">
        <f>ROUND(+'Acute Care'!Y181*365,0)</f>
        <v>27740</v>
      </c>
      <c r="I85" s="21">
        <f t="shared" si="4"/>
        <v>0.36319394376351838</v>
      </c>
      <c r="J85" s="21"/>
      <c r="K85" s="21">
        <f t="shared" si="5"/>
        <v>-0.14050000000000001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ROUND(+'Acute Care'!F81,0)</f>
        <v>1064</v>
      </c>
      <c r="E86" s="9">
        <f>ROUND(+'Acute Care'!Y81*365,0)</f>
        <v>3650</v>
      </c>
      <c r="F86" s="21">
        <f t="shared" si="3"/>
        <v>0.29150684931506848</v>
      </c>
      <c r="G86" s="9">
        <f>ROUND(+'Acute Care'!F182,0)</f>
        <v>744</v>
      </c>
      <c r="H86" s="9">
        <f>ROUND(+'Acute Care'!Y182*365,0)</f>
        <v>3650</v>
      </c>
      <c r="I86" s="21">
        <f t="shared" si="4"/>
        <v>0.20383561643835615</v>
      </c>
      <c r="J86" s="21"/>
      <c r="K86" s="21">
        <f t="shared" si="5"/>
        <v>-0.30080000000000001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ROUND(+'Acute Care'!F82,0)</f>
        <v>13845</v>
      </c>
      <c r="E87" s="9">
        <f>ROUND(+'Acute Care'!Y82*365,0)</f>
        <v>20805</v>
      </c>
      <c r="F87" s="21">
        <f t="shared" si="3"/>
        <v>0.66546503244412403</v>
      </c>
      <c r="G87" s="9">
        <f>ROUND(+'Acute Care'!F183,0)</f>
        <v>13757</v>
      </c>
      <c r="H87" s="9">
        <f>ROUND(+'Acute Care'!Y183*365,0)</f>
        <v>21170</v>
      </c>
      <c r="I87" s="21">
        <f t="shared" si="4"/>
        <v>0.64983467170524323</v>
      </c>
      <c r="J87" s="21"/>
      <c r="K87" s="21">
        <f t="shared" si="5"/>
        <v>-2.35E-2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ROUND(+'Acute Care'!F83,0)</f>
        <v>2831</v>
      </c>
      <c r="E88" s="9">
        <f>ROUND(+'Acute Care'!Y83*365,0)</f>
        <v>5840</v>
      </c>
      <c r="F88" s="21">
        <f t="shared" si="3"/>
        <v>0.48476027397260274</v>
      </c>
      <c r="G88" s="9">
        <f>ROUND(+'Acute Care'!F184,0)</f>
        <v>2996</v>
      </c>
      <c r="H88" s="9">
        <f>ROUND(+'Acute Care'!Y184*365,0)</f>
        <v>5840</v>
      </c>
      <c r="I88" s="21">
        <f t="shared" si="4"/>
        <v>0.51301369863013702</v>
      </c>
      <c r="J88" s="21"/>
      <c r="K88" s="21">
        <f t="shared" si="5"/>
        <v>5.8299999999999998E-2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ROUND(+'Acute Care'!F84,0)</f>
        <v>2278</v>
      </c>
      <c r="E89" s="9">
        <f>ROUND(+'Acute Care'!Y84*365,0)</f>
        <v>9125</v>
      </c>
      <c r="F89" s="21">
        <f t="shared" si="3"/>
        <v>0.24964383561643835</v>
      </c>
      <c r="G89" s="9">
        <f>ROUND(+'Acute Care'!F185,0)</f>
        <v>2350</v>
      </c>
      <c r="H89" s="9">
        <f>ROUND(+'Acute Care'!Y185*365,0)</f>
        <v>4015</v>
      </c>
      <c r="I89" s="21">
        <f t="shared" si="4"/>
        <v>0.58530510585305107</v>
      </c>
      <c r="J89" s="21"/>
      <c r="K89" s="21">
        <f t="shared" si="5"/>
        <v>1.3446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ROUND(+'Acute Care'!F85,0)</f>
        <v>398</v>
      </c>
      <c r="E90" s="9">
        <f>ROUND(+'Acute Care'!Y85*365,0)</f>
        <v>3650</v>
      </c>
      <c r="F90" s="21">
        <f t="shared" si="3"/>
        <v>0.10904109589041096</v>
      </c>
      <c r="G90" s="9">
        <f>ROUND(+'Acute Care'!F186,0)</f>
        <v>194</v>
      </c>
      <c r="H90" s="9">
        <f>ROUND(+'Acute Care'!Y186*365,0)</f>
        <v>3650</v>
      </c>
      <c r="I90" s="21">
        <f t="shared" si="4"/>
        <v>5.3150684931506847E-2</v>
      </c>
      <c r="J90" s="21"/>
      <c r="K90" s="21">
        <f t="shared" si="5"/>
        <v>-0.51259999999999994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ROUND(+'Acute Care'!F86,0)</f>
        <v>7003</v>
      </c>
      <c r="E91" s="9">
        <f>ROUND(+'Acute Care'!Y86*365,0)</f>
        <v>22265</v>
      </c>
      <c r="F91" s="21">
        <f t="shared" si="3"/>
        <v>0.31452953065349204</v>
      </c>
      <c r="G91" s="9">
        <f>ROUND(+'Acute Care'!F187,0)</f>
        <v>6894</v>
      </c>
      <c r="H91" s="9">
        <f>ROUND(+'Acute Care'!Y187*365,0)</f>
        <v>22265</v>
      </c>
      <c r="I91" s="21">
        <f t="shared" si="4"/>
        <v>0.30963395463732313</v>
      </c>
      <c r="J91" s="21"/>
      <c r="K91" s="21">
        <f t="shared" si="5"/>
        <v>-1.5599999999999999E-2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ROUND(+'Acute Care'!F87,0)</f>
        <v>3649</v>
      </c>
      <c r="E92" s="9">
        <f>ROUND(+'Acute Care'!Y87*365,0)</f>
        <v>6570</v>
      </c>
      <c r="F92" s="21">
        <f t="shared" si="3"/>
        <v>0.5554033485540335</v>
      </c>
      <c r="G92" s="9">
        <f>ROUND(+'Acute Care'!F188,0)</f>
        <v>4727</v>
      </c>
      <c r="H92" s="9">
        <f>ROUND(+'Acute Care'!Y188*365,0)</f>
        <v>6570</v>
      </c>
      <c r="I92" s="21">
        <f t="shared" si="4"/>
        <v>0.71948249619482496</v>
      </c>
      <c r="J92" s="21"/>
      <c r="K92" s="21">
        <f t="shared" si="5"/>
        <v>0.2954</v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ROUND(+'Acute Care'!F88,0)</f>
        <v>2458</v>
      </c>
      <c r="E93" s="9">
        <f>ROUND(+'Acute Care'!Y88*365,0)</f>
        <v>14965</v>
      </c>
      <c r="F93" s="21">
        <f t="shared" si="3"/>
        <v>0.16424991647176745</v>
      </c>
      <c r="G93" s="9">
        <f>ROUND(+'Acute Care'!F189,0)</f>
        <v>2224</v>
      </c>
      <c r="H93" s="9">
        <f>ROUND(+'Acute Care'!Y189*365,0)</f>
        <v>14965</v>
      </c>
      <c r="I93" s="21">
        <f t="shared" si="4"/>
        <v>0.14861343133979285</v>
      </c>
      <c r="J93" s="21"/>
      <c r="K93" s="21">
        <f t="shared" si="5"/>
        <v>-9.5200000000000007E-2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ROUND(+'Acute Care'!F89,0)</f>
        <v>26024</v>
      </c>
      <c r="E94" s="9">
        <f>ROUND(+'Acute Care'!Y89*365,0)</f>
        <v>32120</v>
      </c>
      <c r="F94" s="21">
        <f t="shared" si="3"/>
        <v>0.81021170610211701</v>
      </c>
      <c r="G94" s="9">
        <f>ROUND(+'Acute Care'!F190,0)</f>
        <v>26613</v>
      </c>
      <c r="H94" s="9">
        <f>ROUND(+'Acute Care'!Y190*365,0)</f>
        <v>32120</v>
      </c>
      <c r="I94" s="21">
        <f t="shared" si="4"/>
        <v>0.82854919053549192</v>
      </c>
      <c r="J94" s="21"/>
      <c r="K94" s="21">
        <f t="shared" si="5"/>
        <v>2.2599999999999999E-2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ROUND(+'Acute Care'!F90,0)</f>
        <v>7716</v>
      </c>
      <c r="E95" s="9">
        <f>ROUND(+'Acute Care'!Y90*365,0)</f>
        <v>11315</v>
      </c>
      <c r="F95" s="21">
        <f t="shared" si="3"/>
        <v>0.68192664604507292</v>
      </c>
      <c r="G95" s="9">
        <f>ROUND(+'Acute Care'!F191,0)</f>
        <v>3987</v>
      </c>
      <c r="H95" s="9">
        <f>ROUND(+'Acute Care'!Y191*365,0)</f>
        <v>11315</v>
      </c>
      <c r="I95" s="21">
        <f t="shared" si="4"/>
        <v>0.35236411842686699</v>
      </c>
      <c r="J95" s="21"/>
      <c r="K95" s="21">
        <f t="shared" si="5"/>
        <v>-0.48330000000000001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ROUND(+'Acute Care'!F91,0)</f>
        <v>0</v>
      </c>
      <c r="E96" s="9">
        <f>ROUND(+'Acute Care'!Y91*365,0)</f>
        <v>5840</v>
      </c>
      <c r="F96" s="21" t="str">
        <f t="shared" si="3"/>
        <v/>
      </c>
      <c r="G96" s="9">
        <f>ROUND(+'Acute Care'!F192,0)</f>
        <v>0</v>
      </c>
      <c r="H96" s="9">
        <f>ROUND(+'Acute Care'!Y192*365,0)</f>
        <v>5840</v>
      </c>
      <c r="I96" s="21" t="str">
        <f t="shared" si="4"/>
        <v/>
      </c>
      <c r="J96" s="21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ROUND(+'Acute Care'!F92,0)</f>
        <v>1244</v>
      </c>
      <c r="E97" s="9">
        <f>ROUND(+'Acute Care'!Y92*365,0)</f>
        <v>5110</v>
      </c>
      <c r="F97" s="21">
        <f t="shared" si="3"/>
        <v>0.24344422700587084</v>
      </c>
      <c r="G97" s="9">
        <f>ROUND(+'Acute Care'!F193,0)</f>
        <v>753</v>
      </c>
      <c r="H97" s="9">
        <f>ROUND(+'Acute Care'!Y193*365,0)</f>
        <v>5110</v>
      </c>
      <c r="I97" s="21">
        <f t="shared" si="4"/>
        <v>0.14735812133072407</v>
      </c>
      <c r="J97" s="21"/>
      <c r="K97" s="21">
        <f t="shared" si="5"/>
        <v>-0.3947</v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ROUND(+'Acute Care'!F93,0)</f>
        <v>1936</v>
      </c>
      <c r="E98" s="9">
        <f>ROUND(+'Acute Care'!Y93*365,0)</f>
        <v>7665</v>
      </c>
      <c r="F98" s="21">
        <f t="shared" si="3"/>
        <v>0.25257664709719502</v>
      </c>
      <c r="G98" s="9">
        <f>ROUND(+'Acute Care'!F194,0)</f>
        <v>618</v>
      </c>
      <c r="H98" s="9">
        <f>ROUND(+'Acute Care'!Y194*365,0)</f>
        <v>9125</v>
      </c>
      <c r="I98" s="21">
        <f t="shared" si="4"/>
        <v>6.7726027397260274E-2</v>
      </c>
      <c r="J98" s="21"/>
      <c r="K98" s="21">
        <f t="shared" si="5"/>
        <v>-0.7319</v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ROUND(+'Acute Care'!F94,0)</f>
        <v>18011</v>
      </c>
      <c r="E99" s="9">
        <f>ROUND(+'Acute Care'!Y94*365,0)</f>
        <v>40150</v>
      </c>
      <c r="F99" s="21">
        <f t="shared" si="3"/>
        <v>0.44859277708592776</v>
      </c>
      <c r="G99" s="9">
        <f>ROUND(+'Acute Care'!F195,0)</f>
        <v>16893</v>
      </c>
      <c r="H99" s="9">
        <f>ROUND(+'Acute Care'!Y195*365,0)</f>
        <v>40150</v>
      </c>
      <c r="I99" s="21">
        <f t="shared" si="4"/>
        <v>0.42074719800747196</v>
      </c>
      <c r="J99" s="21"/>
      <c r="K99" s="21">
        <f t="shared" si="5"/>
        <v>-6.2100000000000002E-2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ROUND(+'Acute Care'!F95,0)</f>
        <v>14858</v>
      </c>
      <c r="E100" s="9">
        <f>ROUND(+'Acute Care'!Y95*365,0)</f>
        <v>46720</v>
      </c>
      <c r="F100" s="21">
        <f t="shared" si="3"/>
        <v>0.31802226027397262</v>
      </c>
      <c r="G100" s="9">
        <f>ROUND(+'Acute Care'!F196,0)</f>
        <v>16831</v>
      </c>
      <c r="H100" s="9">
        <f>ROUND(+'Acute Care'!Y196*365,0)</f>
        <v>46720</v>
      </c>
      <c r="I100" s="21">
        <f t="shared" si="4"/>
        <v>0.36025256849315068</v>
      </c>
      <c r="J100" s="21"/>
      <c r="K100" s="21">
        <f t="shared" si="5"/>
        <v>0.1328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ROUND(+'Acute Care'!F96,0)</f>
        <v>16758</v>
      </c>
      <c r="E101" s="9">
        <f>ROUND(+'Acute Care'!Y96*365,0)</f>
        <v>23360</v>
      </c>
      <c r="F101" s="21">
        <f t="shared" si="3"/>
        <v>0.71738013698630132</v>
      </c>
      <c r="G101" s="9">
        <f>ROUND(+'Acute Care'!F197,0)</f>
        <v>15880</v>
      </c>
      <c r="H101" s="9">
        <f>ROUND(+'Acute Care'!Y197*365,0)</f>
        <v>23360</v>
      </c>
      <c r="I101" s="21">
        <f t="shared" si="4"/>
        <v>0.6797945205479452</v>
      </c>
      <c r="J101" s="21"/>
      <c r="K101" s="21">
        <f t="shared" si="5"/>
        <v>-5.2400000000000002E-2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ROUND(+'Acute Care'!F97,0)</f>
        <v>6701</v>
      </c>
      <c r="E102" s="9">
        <f>ROUND(+'Acute Care'!Y97*365,0)</f>
        <v>22630</v>
      </c>
      <c r="F102" s="21">
        <f t="shared" si="3"/>
        <v>0.29611135660627486</v>
      </c>
      <c r="G102" s="9">
        <f>ROUND(+'Acute Care'!F198,0)</f>
        <v>7398</v>
      </c>
      <c r="H102" s="9">
        <f>ROUND(+'Acute Care'!Y198*365,0)</f>
        <v>16060</v>
      </c>
      <c r="I102" s="21">
        <f t="shared" si="4"/>
        <v>0.46064757160647574</v>
      </c>
      <c r="J102" s="21"/>
      <c r="K102" s="21">
        <f t="shared" si="5"/>
        <v>0.55569999999999997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ROUND(+'Acute Care'!F98,0)</f>
        <v>109</v>
      </c>
      <c r="E103" s="9">
        <f>ROUND(+'Acute Care'!Y98*365,0)</f>
        <v>3650</v>
      </c>
      <c r="F103" s="21">
        <f t="shared" si="3"/>
        <v>2.9863013698630137E-2</v>
      </c>
      <c r="G103" s="9">
        <f>ROUND(+'Acute Care'!F199,0)</f>
        <v>230</v>
      </c>
      <c r="H103" s="9">
        <f>ROUND(+'Acute Care'!Y199*365,0)</f>
        <v>3650</v>
      </c>
      <c r="I103" s="21">
        <f t="shared" si="4"/>
        <v>6.3013698630136991E-2</v>
      </c>
      <c r="J103" s="21"/>
      <c r="K103" s="21">
        <f t="shared" si="5"/>
        <v>1.1101000000000001</v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ROUND(+'Acute Care'!F99,0)</f>
        <v>0</v>
      </c>
      <c r="E104" s="9">
        <f>ROUND(+'Acute Care'!Y99*365,0)</f>
        <v>0</v>
      </c>
      <c r="F104" s="21" t="str">
        <f t="shared" si="3"/>
        <v/>
      </c>
      <c r="G104" s="9">
        <f>ROUND(+'Acute Care'!F200,0)</f>
        <v>0</v>
      </c>
      <c r="H104" s="9">
        <f>ROUND(+'Acute Care'!Y200*365,0)</f>
        <v>0</v>
      </c>
      <c r="I104" s="21" t="str">
        <f t="shared" si="4"/>
        <v/>
      </c>
      <c r="J104" s="21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ROUND(+'Acute Care'!F100,0)</f>
        <v>0</v>
      </c>
      <c r="E105" s="9">
        <f>ROUND(+'Acute Care'!Y100*365,0)</f>
        <v>0</v>
      </c>
      <c r="F105" s="21" t="str">
        <f t="shared" si="3"/>
        <v/>
      </c>
      <c r="G105" s="9">
        <f>ROUND(+'Acute Care'!F201,0)</f>
        <v>0</v>
      </c>
      <c r="H105" s="9">
        <f>ROUND(+'Acute Care'!Y201*365,0)</f>
        <v>0</v>
      </c>
      <c r="I105" s="21" t="str">
        <f t="shared" si="4"/>
        <v/>
      </c>
      <c r="J105" s="21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ROUND(+'Acute Care'!F101,0)</f>
        <v>0</v>
      </c>
      <c r="E106" s="9">
        <f>ROUND(+'Acute Care'!Y101*365,0)</f>
        <v>0</v>
      </c>
      <c r="F106" s="21" t="str">
        <f t="shared" si="3"/>
        <v/>
      </c>
      <c r="G106" s="9">
        <f>ROUND(+'Acute Care'!F202,0)</f>
        <v>0</v>
      </c>
      <c r="H106" s="9">
        <f>ROUND(+'Acute Care'!Y202*365,0)</f>
        <v>0</v>
      </c>
      <c r="I106" s="21" t="str">
        <f t="shared" si="4"/>
        <v/>
      </c>
      <c r="J106" s="21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ROUND(+'Acute Care'!F102,0)</f>
        <v>0</v>
      </c>
      <c r="E107" s="9">
        <f>ROUND(+'Acute Care'!Y102*365,0)</f>
        <v>0</v>
      </c>
      <c r="F107" s="21" t="str">
        <f t="shared" si="3"/>
        <v/>
      </c>
      <c r="G107" s="9">
        <f>ROUND(+'Acute Care'!F203,0)</f>
        <v>0</v>
      </c>
      <c r="H107" s="9">
        <f>ROUND(+'Acute Care'!Y203*365,0)</f>
        <v>0</v>
      </c>
      <c r="I107" s="21" t="str">
        <f t="shared" si="4"/>
        <v/>
      </c>
      <c r="J107" s="21"/>
      <c r="K107" s="21" t="str">
        <f t="shared" si="5"/>
        <v/>
      </c>
    </row>
    <row r="108" spans="2:11" x14ac:dyDescent="0.2">
      <c r="B108">
        <f>+'Acute Care'!A103</f>
        <v>922</v>
      </c>
      <c r="C108" t="str">
        <f>+'Acute Care'!B103</f>
        <v>FAIRFAX EVERETT</v>
      </c>
      <c r="D108" s="9">
        <f>ROUND(+'Acute Care'!F103,0)</f>
        <v>0</v>
      </c>
      <c r="E108" s="9">
        <f>ROUND(+'Acute Care'!Y103*365,0)</f>
        <v>0</v>
      </c>
      <c r="F108" s="21" t="str">
        <f t="shared" ref="F108" si="6">IF(D108=0,"",IF(E108=0,"",D108/E108))</f>
        <v/>
      </c>
      <c r="G108" s="9">
        <f>ROUND(+'Acute Care'!F204,0)</f>
        <v>0</v>
      </c>
      <c r="H108" s="9">
        <f>ROUND(+'Acute Care'!Y204*365,0)</f>
        <v>0</v>
      </c>
      <c r="I108" s="21" t="str">
        <f t="shared" ref="I108" si="7">IF(G108=0,"",IF(H108=0,"",G108/H108))</f>
        <v/>
      </c>
      <c r="J108" s="21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P204"/>
  <sheetViews>
    <sheetView topLeftCell="A205" zoomScale="75" workbookViewId="0">
      <selection activeCell="Y243" sqref="Y243"/>
    </sheetView>
  </sheetViews>
  <sheetFormatPr defaultColWidth="9" defaultRowHeight="13.2" x14ac:dyDescent="0.25"/>
  <cols>
    <col min="1" max="1" width="6.109375" style="23" bestFit="1" customWidth="1"/>
    <col min="2" max="2" width="33.6640625" style="23" customWidth="1"/>
    <col min="3" max="3" width="13.77734375" style="23" customWidth="1"/>
    <col min="4" max="4" width="5.6640625" style="23" bestFit="1" customWidth="1"/>
    <col min="5" max="5" width="6.6640625" style="23" bestFit="1" customWidth="1"/>
    <col min="6" max="6" width="7.44140625" style="23" customWidth="1"/>
    <col min="7" max="7" width="10.109375" style="23" bestFit="1" customWidth="1"/>
    <col min="8" max="10" width="9.109375" style="23" bestFit="1" customWidth="1"/>
    <col min="11" max="11" width="7.6640625" style="23" bestFit="1" customWidth="1"/>
    <col min="12" max="12" width="10.109375" style="23" bestFit="1" customWidth="1"/>
    <col min="13" max="15" width="9.109375" style="23" bestFit="1" customWidth="1"/>
    <col min="16" max="16" width="7.6640625" style="23" bestFit="1" customWidth="1"/>
    <col min="17" max="19" width="10.109375" style="23" bestFit="1" customWidth="1"/>
    <col min="20" max="20" width="12" style="23" bestFit="1" customWidth="1"/>
    <col min="21" max="21" width="9" style="23"/>
    <col min="22" max="22" width="7.109375" style="23" bestFit="1" customWidth="1"/>
    <col min="23" max="23" width="8" style="23" bestFit="1" customWidth="1"/>
    <col min="24" max="24" width="7.109375" style="23" bestFit="1" customWidth="1"/>
    <col min="25" max="25" width="5.77734375" style="23" bestFit="1" customWidth="1"/>
    <col min="26" max="26" width="9.109375" style="23" bestFit="1" customWidth="1"/>
    <col min="27" max="28" width="6" style="23" customWidth="1"/>
    <col min="29" max="29" width="6.88671875" style="23" customWidth="1"/>
    <col min="30" max="30" width="6.21875" style="23" customWidth="1"/>
    <col min="31" max="32" width="10.88671875" style="23" bestFit="1" customWidth="1"/>
    <col min="33" max="33" width="9.109375" style="23" bestFit="1" customWidth="1"/>
    <col min="34" max="34" width="10.88671875" style="23" bestFit="1" customWidth="1"/>
    <col min="35" max="35" width="9.109375" style="23" bestFit="1" customWidth="1"/>
    <col min="36" max="36" width="10.88671875" style="23" bestFit="1" customWidth="1"/>
    <col min="37" max="38" width="9.109375" style="23" bestFit="1" customWidth="1"/>
    <col min="39" max="40" width="11.88671875" style="23" bestFit="1" customWidth="1"/>
    <col min="41" max="42" width="13" style="23" bestFit="1" customWidth="1"/>
    <col min="43" max="16384" width="9" style="23"/>
  </cols>
  <sheetData>
    <row r="2" spans="1:42" x14ac:dyDescent="0.25">
      <c r="Y2" s="24" t="s">
        <v>79</v>
      </c>
    </row>
    <row r="3" spans="1:42" x14ac:dyDescent="0.25">
      <c r="Y3" s="24" t="s">
        <v>74</v>
      </c>
    </row>
    <row r="4" spans="1:42" x14ac:dyDescent="0.25">
      <c r="A4" s="25" t="s">
        <v>138</v>
      </c>
      <c r="B4" s="25" t="s">
        <v>55</v>
      </c>
      <c r="C4" s="25" t="s">
        <v>56</v>
      </c>
      <c r="D4" s="25" t="s">
        <v>57</v>
      </c>
      <c r="E4" s="25" t="s">
        <v>58</v>
      </c>
      <c r="F4" s="25" t="s">
        <v>59</v>
      </c>
      <c r="G4" s="25" t="s">
        <v>60</v>
      </c>
      <c r="H4" s="25" t="s">
        <v>61</v>
      </c>
      <c r="I4" s="25" t="s">
        <v>62</v>
      </c>
      <c r="J4" s="25" t="s">
        <v>63</v>
      </c>
      <c r="K4" s="25" t="s">
        <v>64</v>
      </c>
      <c r="L4" s="25" t="s">
        <v>65</v>
      </c>
      <c r="M4" s="25" t="s">
        <v>66</v>
      </c>
      <c r="N4" s="25" t="s">
        <v>67</v>
      </c>
      <c r="O4" s="25" t="s">
        <v>68</v>
      </c>
      <c r="P4" s="25" t="s">
        <v>69</v>
      </c>
      <c r="Q4" s="25" t="s">
        <v>70</v>
      </c>
      <c r="R4" s="25" t="s">
        <v>71</v>
      </c>
      <c r="S4" s="25" t="s">
        <v>72</v>
      </c>
      <c r="T4" s="25" t="s">
        <v>73</v>
      </c>
      <c r="U4" s="25"/>
      <c r="V4" s="27" t="s">
        <v>76</v>
      </c>
      <c r="W4" s="27" t="s">
        <v>77</v>
      </c>
      <c r="X4" s="27" t="s">
        <v>78</v>
      </c>
      <c r="Y4" s="25" t="s">
        <v>75</v>
      </c>
    </row>
    <row r="5" spans="1:42" ht="13.8" x14ac:dyDescent="0.3">
      <c r="A5" s="47">
        <v>1</v>
      </c>
      <c r="B5" s="48" t="s">
        <v>139</v>
      </c>
      <c r="C5">
        <v>6070</v>
      </c>
      <c r="D5">
        <v>2013</v>
      </c>
      <c r="E5">
        <v>445.15</v>
      </c>
      <c r="F5">
        <v>73846</v>
      </c>
      <c r="G5">
        <v>36859897</v>
      </c>
      <c r="H5">
        <v>9188510</v>
      </c>
      <c r="I5">
        <v>19</v>
      </c>
      <c r="J5">
        <v>2915999</v>
      </c>
      <c r="K5">
        <v>12101</v>
      </c>
      <c r="L5">
        <v>789311</v>
      </c>
      <c r="M5">
        <v>229762</v>
      </c>
      <c r="N5">
        <v>12737</v>
      </c>
      <c r="O5">
        <v>1377792</v>
      </c>
      <c r="P5">
        <v>16798</v>
      </c>
      <c r="Q5">
        <v>51369330</v>
      </c>
      <c r="R5">
        <v>52894410</v>
      </c>
      <c r="S5">
        <v>222328550</v>
      </c>
      <c r="T5" s="36">
        <v>208384086</v>
      </c>
      <c r="U5" s="26"/>
      <c r="V5">
        <v>370</v>
      </c>
      <c r="W5">
        <v>28</v>
      </c>
      <c r="X5">
        <v>116</v>
      </c>
      <c r="Y5" s="29">
        <f>SUM(V5:X5)</f>
        <v>514</v>
      </c>
      <c r="Z5" s="32"/>
      <c r="AA5" s="41"/>
      <c r="AB5" s="42"/>
      <c r="AC5" s="39"/>
      <c r="AD5" s="39"/>
      <c r="AE5" s="39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</row>
    <row r="6" spans="1:42" ht="13.8" x14ac:dyDescent="0.3">
      <c r="A6" s="47">
        <v>3</v>
      </c>
      <c r="B6" s="48" t="s">
        <v>140</v>
      </c>
      <c r="C6">
        <v>6070</v>
      </c>
      <c r="D6">
        <v>2013</v>
      </c>
      <c r="E6">
        <v>122.81</v>
      </c>
      <c r="F6">
        <v>19317</v>
      </c>
      <c r="G6">
        <v>10079953</v>
      </c>
      <c r="H6">
        <v>1557014</v>
      </c>
      <c r="I6">
        <v>0</v>
      </c>
      <c r="J6">
        <v>-1610131</v>
      </c>
      <c r="K6">
        <v>2264</v>
      </c>
      <c r="L6">
        <v>233626</v>
      </c>
      <c r="M6">
        <v>0</v>
      </c>
      <c r="N6">
        <v>3134</v>
      </c>
      <c r="O6">
        <v>94418</v>
      </c>
      <c r="P6">
        <v>0</v>
      </c>
      <c r="Q6">
        <v>10360278</v>
      </c>
      <c r="R6">
        <v>14404833</v>
      </c>
      <c r="S6">
        <v>80144199</v>
      </c>
      <c r="T6" s="29">
        <v>76470295</v>
      </c>
      <c r="U6" s="26"/>
      <c r="V6">
        <v>125</v>
      </c>
      <c r="W6">
        <v>0</v>
      </c>
      <c r="X6">
        <v>0</v>
      </c>
      <c r="Y6" s="29">
        <f t="shared" ref="Y6:Y69" si="0">SUM(V6:X6)</f>
        <v>125</v>
      </c>
      <c r="Z6" s="32"/>
      <c r="AA6" s="41"/>
      <c r="AB6" s="42"/>
      <c r="AC6" s="39"/>
      <c r="AD6" s="39"/>
      <c r="AE6" s="39"/>
    </row>
    <row r="7" spans="1:42" ht="13.8" x14ac:dyDescent="0.3">
      <c r="A7" s="47">
        <v>8</v>
      </c>
      <c r="B7" s="48" t="s">
        <v>141</v>
      </c>
      <c r="C7">
        <v>6070</v>
      </c>
      <c r="D7">
        <v>2013</v>
      </c>
      <c r="E7">
        <v>19.89</v>
      </c>
      <c r="F7">
        <v>521</v>
      </c>
      <c r="G7">
        <v>1240557</v>
      </c>
      <c r="H7">
        <v>265498</v>
      </c>
      <c r="I7">
        <v>350817</v>
      </c>
      <c r="J7">
        <v>91061</v>
      </c>
      <c r="K7">
        <v>3915</v>
      </c>
      <c r="L7">
        <v>88686</v>
      </c>
      <c r="M7">
        <v>50639</v>
      </c>
      <c r="N7">
        <v>0</v>
      </c>
      <c r="O7">
        <v>34739</v>
      </c>
      <c r="P7">
        <v>0</v>
      </c>
      <c r="Q7">
        <v>2125912</v>
      </c>
      <c r="R7">
        <v>1223494</v>
      </c>
      <c r="S7">
        <v>2477972</v>
      </c>
      <c r="T7" s="36">
        <v>1022021</v>
      </c>
      <c r="U7" s="26"/>
      <c r="V7">
        <v>0</v>
      </c>
      <c r="W7">
        <v>0</v>
      </c>
      <c r="X7">
        <v>0</v>
      </c>
      <c r="Y7" s="29">
        <f t="shared" si="0"/>
        <v>0</v>
      </c>
      <c r="Z7" s="32"/>
      <c r="AA7" s="41"/>
      <c r="AB7" s="38"/>
      <c r="AC7" s="39"/>
      <c r="AD7" s="39"/>
      <c r="AE7" s="39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</row>
    <row r="8" spans="1:42" ht="13.8" x14ac:dyDescent="0.3">
      <c r="A8" s="47">
        <v>10</v>
      </c>
      <c r="B8" s="48" t="s">
        <v>108</v>
      </c>
      <c r="C8">
        <v>6070</v>
      </c>
      <c r="D8">
        <v>2013</v>
      </c>
      <c r="E8">
        <v>504.45</v>
      </c>
      <c r="F8">
        <v>62010</v>
      </c>
      <c r="G8">
        <v>36675412</v>
      </c>
      <c r="H8">
        <v>6831459</v>
      </c>
      <c r="I8">
        <v>-146</v>
      </c>
      <c r="J8">
        <v>3022389</v>
      </c>
      <c r="K8">
        <v>118259</v>
      </c>
      <c r="L8">
        <v>343247</v>
      </c>
      <c r="M8">
        <v>5362</v>
      </c>
      <c r="N8">
        <v>960969</v>
      </c>
      <c r="O8">
        <v>4727002</v>
      </c>
      <c r="P8">
        <v>3521</v>
      </c>
      <c r="Q8">
        <v>52680432</v>
      </c>
      <c r="R8">
        <v>22407682</v>
      </c>
      <c r="S8">
        <v>170777083</v>
      </c>
      <c r="T8" s="36">
        <v>162998057</v>
      </c>
      <c r="U8" s="26"/>
      <c r="V8">
        <v>204</v>
      </c>
      <c r="W8">
        <v>0</v>
      </c>
      <c r="X8">
        <v>0</v>
      </c>
      <c r="Y8" s="29">
        <f t="shared" si="0"/>
        <v>204</v>
      </c>
      <c r="Z8" s="32"/>
      <c r="AA8" s="41"/>
      <c r="AB8" s="38"/>
      <c r="AC8" s="39"/>
      <c r="AD8" s="39"/>
      <c r="AE8" s="39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</row>
    <row r="9" spans="1:42" ht="13.8" x14ac:dyDescent="0.3">
      <c r="A9" s="47">
        <v>14</v>
      </c>
      <c r="B9" s="48" t="s">
        <v>133</v>
      </c>
      <c r="C9">
        <v>6070</v>
      </c>
      <c r="D9">
        <v>2013</v>
      </c>
      <c r="E9">
        <v>407.8</v>
      </c>
      <c r="F9">
        <v>51957</v>
      </c>
      <c r="G9">
        <v>32468006</v>
      </c>
      <c r="H9">
        <v>9205698</v>
      </c>
      <c r="I9">
        <v>0</v>
      </c>
      <c r="J9">
        <v>3100141</v>
      </c>
      <c r="K9">
        <v>0</v>
      </c>
      <c r="L9">
        <v>240214</v>
      </c>
      <c r="M9">
        <v>286819</v>
      </c>
      <c r="N9">
        <v>6642020</v>
      </c>
      <c r="O9">
        <v>156292</v>
      </c>
      <c r="P9">
        <v>0</v>
      </c>
      <c r="Q9">
        <v>52099190</v>
      </c>
      <c r="R9">
        <v>85156750</v>
      </c>
      <c r="S9">
        <v>257395353</v>
      </c>
      <c r="T9" s="36">
        <v>245304592</v>
      </c>
      <c r="U9" s="26"/>
      <c r="V9">
        <v>190</v>
      </c>
      <c r="W9">
        <v>0</v>
      </c>
      <c r="X9">
        <v>0</v>
      </c>
      <c r="Y9" s="29">
        <f t="shared" si="0"/>
        <v>190</v>
      </c>
      <c r="Z9" s="32"/>
      <c r="AA9" s="41"/>
      <c r="AB9" s="38"/>
      <c r="AC9" s="39"/>
      <c r="AD9" s="39"/>
      <c r="AE9" s="39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</row>
    <row r="10" spans="1:42" ht="13.8" x14ac:dyDescent="0.3">
      <c r="A10" s="47">
        <v>20</v>
      </c>
      <c r="B10" s="48" t="s">
        <v>142</v>
      </c>
      <c r="C10">
        <v>6070</v>
      </c>
      <c r="D10">
        <v>2013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 s="36">
        <v>0</v>
      </c>
      <c r="U10" s="26"/>
      <c r="V10">
        <v>0</v>
      </c>
      <c r="W10">
        <v>0</v>
      </c>
      <c r="X10">
        <v>14</v>
      </c>
      <c r="Y10" s="29">
        <f t="shared" si="0"/>
        <v>14</v>
      </c>
      <c r="Z10" s="32"/>
      <c r="AA10" s="41"/>
      <c r="AB10" s="38"/>
      <c r="AC10" s="39"/>
      <c r="AD10" s="39"/>
      <c r="AE10" s="39"/>
    </row>
    <row r="11" spans="1:42" ht="13.8" x14ac:dyDescent="0.3">
      <c r="A11" s="47">
        <v>21</v>
      </c>
      <c r="B11" s="48" t="s">
        <v>143</v>
      </c>
      <c r="C11">
        <v>6070</v>
      </c>
      <c r="D11">
        <v>2013</v>
      </c>
      <c r="E11">
        <v>25.16</v>
      </c>
      <c r="F11">
        <v>1323</v>
      </c>
      <c r="G11">
        <v>1687343</v>
      </c>
      <c r="H11">
        <v>399514</v>
      </c>
      <c r="I11">
        <v>0</v>
      </c>
      <c r="J11">
        <v>96215</v>
      </c>
      <c r="K11">
        <v>12343</v>
      </c>
      <c r="L11">
        <v>38325</v>
      </c>
      <c r="M11">
        <v>13004</v>
      </c>
      <c r="N11">
        <v>54239</v>
      </c>
      <c r="O11">
        <v>4480</v>
      </c>
      <c r="P11">
        <v>0</v>
      </c>
      <c r="Q11">
        <v>2305463</v>
      </c>
      <c r="R11">
        <v>962584</v>
      </c>
      <c r="S11">
        <v>1853196</v>
      </c>
      <c r="T11" s="36">
        <v>1857436</v>
      </c>
      <c r="U11" s="26"/>
      <c r="V11">
        <v>24</v>
      </c>
      <c r="W11">
        <v>0</v>
      </c>
      <c r="X11">
        <v>0</v>
      </c>
      <c r="Y11" s="29">
        <f t="shared" si="0"/>
        <v>24</v>
      </c>
      <c r="Z11" s="32"/>
      <c r="AA11" s="41"/>
      <c r="AB11" s="38"/>
      <c r="AC11" s="39"/>
      <c r="AD11" s="39"/>
      <c r="AE11" s="39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</row>
    <row r="12" spans="1:42" ht="13.8" x14ac:dyDescent="0.3">
      <c r="A12" s="47">
        <v>22</v>
      </c>
      <c r="B12" s="48" t="s">
        <v>96</v>
      </c>
      <c r="C12">
        <v>6070</v>
      </c>
      <c r="D12">
        <v>2013</v>
      </c>
      <c r="E12">
        <v>40.03</v>
      </c>
      <c r="F12">
        <v>5041</v>
      </c>
      <c r="G12">
        <v>2909142</v>
      </c>
      <c r="H12">
        <v>889672</v>
      </c>
      <c r="I12">
        <v>3164</v>
      </c>
      <c r="J12">
        <v>162700</v>
      </c>
      <c r="K12">
        <v>2673</v>
      </c>
      <c r="L12">
        <v>23320</v>
      </c>
      <c r="M12">
        <v>588</v>
      </c>
      <c r="N12">
        <v>365254</v>
      </c>
      <c r="O12">
        <v>38260</v>
      </c>
      <c r="P12">
        <v>354801</v>
      </c>
      <c r="Q12">
        <v>4039972</v>
      </c>
      <c r="R12">
        <v>3870186</v>
      </c>
      <c r="S12">
        <v>12882497</v>
      </c>
      <c r="T12" s="36">
        <v>10732061</v>
      </c>
      <c r="U12" s="26"/>
      <c r="V12">
        <v>19</v>
      </c>
      <c r="W12">
        <v>0</v>
      </c>
      <c r="X12">
        <v>0</v>
      </c>
      <c r="Y12" s="29">
        <f t="shared" si="0"/>
        <v>19</v>
      </c>
      <c r="Z12" s="32"/>
      <c r="AA12" s="41"/>
      <c r="AB12" s="38"/>
      <c r="AC12" s="39"/>
      <c r="AD12" s="39"/>
      <c r="AE12" s="39"/>
    </row>
    <row r="13" spans="1:42" ht="13.8" x14ac:dyDescent="0.3">
      <c r="A13" s="47">
        <v>23</v>
      </c>
      <c r="B13" s="48" t="s">
        <v>144</v>
      </c>
      <c r="C13">
        <v>6070</v>
      </c>
      <c r="D13">
        <v>2013</v>
      </c>
      <c r="E13">
        <v>14.55</v>
      </c>
      <c r="F13">
        <v>604</v>
      </c>
      <c r="G13">
        <v>817224</v>
      </c>
      <c r="H13">
        <v>193444</v>
      </c>
      <c r="I13">
        <v>0</v>
      </c>
      <c r="J13">
        <v>11784</v>
      </c>
      <c r="K13">
        <v>3519</v>
      </c>
      <c r="L13">
        <v>615</v>
      </c>
      <c r="M13">
        <v>58522</v>
      </c>
      <c r="N13">
        <v>52983</v>
      </c>
      <c r="O13">
        <v>510</v>
      </c>
      <c r="P13">
        <v>0</v>
      </c>
      <c r="Q13">
        <v>1138601</v>
      </c>
      <c r="R13">
        <v>614011</v>
      </c>
      <c r="S13">
        <v>965402</v>
      </c>
      <c r="T13" s="36">
        <v>965402</v>
      </c>
      <c r="U13" s="26"/>
      <c r="V13">
        <v>18</v>
      </c>
      <c r="W13">
        <v>0</v>
      </c>
      <c r="X13">
        <v>2</v>
      </c>
      <c r="Y13" s="29">
        <f t="shared" si="0"/>
        <v>20</v>
      </c>
      <c r="Z13" s="32"/>
      <c r="AA13" s="41"/>
      <c r="AB13" s="38"/>
      <c r="AC13" s="39"/>
      <c r="AD13" s="39"/>
      <c r="AE13" s="39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</row>
    <row r="14" spans="1:42" ht="13.8" x14ac:dyDescent="0.3">
      <c r="A14" s="47">
        <v>26</v>
      </c>
      <c r="B14" s="48" t="s">
        <v>145</v>
      </c>
      <c r="C14">
        <v>6070</v>
      </c>
      <c r="D14">
        <v>2013</v>
      </c>
      <c r="E14">
        <v>165.3</v>
      </c>
      <c r="F14">
        <v>20048</v>
      </c>
      <c r="G14">
        <v>11698779</v>
      </c>
      <c r="H14">
        <v>4187340</v>
      </c>
      <c r="I14">
        <v>0</v>
      </c>
      <c r="J14">
        <v>822797</v>
      </c>
      <c r="K14">
        <v>926</v>
      </c>
      <c r="L14">
        <v>8315</v>
      </c>
      <c r="M14">
        <v>69231</v>
      </c>
      <c r="N14">
        <v>848176</v>
      </c>
      <c r="O14">
        <v>46351</v>
      </c>
      <c r="P14">
        <v>937</v>
      </c>
      <c r="Q14">
        <v>17680978</v>
      </c>
      <c r="R14">
        <v>11687633</v>
      </c>
      <c r="S14">
        <v>65274066</v>
      </c>
      <c r="T14" s="36">
        <v>56699306</v>
      </c>
      <c r="U14" s="26"/>
      <c r="V14">
        <v>126</v>
      </c>
      <c r="W14">
        <v>0</v>
      </c>
      <c r="X14">
        <v>14</v>
      </c>
      <c r="Y14" s="29">
        <f t="shared" si="0"/>
        <v>140</v>
      </c>
      <c r="Z14" s="32"/>
      <c r="AA14" s="41"/>
      <c r="AB14" s="38"/>
      <c r="AC14" s="39"/>
      <c r="AD14" s="39"/>
      <c r="AE14" s="39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</row>
    <row r="15" spans="1:42" ht="13.8" x14ac:dyDescent="0.3">
      <c r="A15" s="47">
        <v>29</v>
      </c>
      <c r="B15" s="48" t="s">
        <v>92</v>
      </c>
      <c r="C15">
        <v>6070</v>
      </c>
      <c r="D15">
        <v>2013</v>
      </c>
      <c r="E15">
        <v>550.25</v>
      </c>
      <c r="F15">
        <v>77901</v>
      </c>
      <c r="G15">
        <v>39515574</v>
      </c>
      <c r="H15">
        <v>13000503</v>
      </c>
      <c r="I15">
        <v>0</v>
      </c>
      <c r="J15">
        <v>4554622</v>
      </c>
      <c r="K15">
        <v>108715</v>
      </c>
      <c r="L15">
        <v>722681</v>
      </c>
      <c r="M15">
        <v>3024</v>
      </c>
      <c r="N15">
        <v>1520047</v>
      </c>
      <c r="O15">
        <v>-2018</v>
      </c>
      <c r="P15">
        <v>18656</v>
      </c>
      <c r="Q15">
        <v>59404492</v>
      </c>
      <c r="R15">
        <v>44427222</v>
      </c>
      <c r="S15">
        <v>157442500</v>
      </c>
      <c r="T15" s="36">
        <v>151602980</v>
      </c>
      <c r="U15" s="26"/>
      <c r="V15">
        <v>239</v>
      </c>
      <c r="W15">
        <v>0</v>
      </c>
      <c r="X15">
        <v>0</v>
      </c>
      <c r="Y15" s="29">
        <f t="shared" si="0"/>
        <v>239</v>
      </c>
      <c r="Z15" s="32"/>
      <c r="AA15" s="41"/>
      <c r="AB15" s="38"/>
      <c r="AC15" s="39"/>
      <c r="AD15" s="39"/>
      <c r="AE15" s="39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</row>
    <row r="16" spans="1:42" ht="13.8" x14ac:dyDescent="0.3">
      <c r="A16" s="47">
        <v>32</v>
      </c>
      <c r="B16" s="48" t="s">
        <v>146</v>
      </c>
      <c r="C16">
        <v>6070</v>
      </c>
      <c r="D16">
        <v>2013</v>
      </c>
      <c r="E16">
        <v>377.99</v>
      </c>
      <c r="F16">
        <v>73359</v>
      </c>
      <c r="G16">
        <v>26436806</v>
      </c>
      <c r="H16">
        <v>7253144</v>
      </c>
      <c r="I16">
        <v>74018</v>
      </c>
      <c r="J16">
        <v>2260514</v>
      </c>
      <c r="K16">
        <v>1044</v>
      </c>
      <c r="L16">
        <v>420709</v>
      </c>
      <c r="M16">
        <v>274173</v>
      </c>
      <c r="N16">
        <v>1515478</v>
      </c>
      <c r="O16">
        <v>255813</v>
      </c>
      <c r="P16">
        <v>104310</v>
      </c>
      <c r="Q16">
        <v>38387389</v>
      </c>
      <c r="R16">
        <v>32053530</v>
      </c>
      <c r="S16">
        <v>151003963</v>
      </c>
      <c r="T16" s="36">
        <v>145061627</v>
      </c>
      <c r="U16" s="26"/>
      <c r="V16">
        <v>185</v>
      </c>
      <c r="W16">
        <v>0</v>
      </c>
      <c r="X16">
        <v>35</v>
      </c>
      <c r="Y16" s="29">
        <f t="shared" si="0"/>
        <v>220</v>
      </c>
      <c r="Z16" s="32"/>
      <c r="AA16" s="41"/>
      <c r="AB16" s="38"/>
      <c r="AC16" s="39"/>
      <c r="AD16" s="39"/>
      <c r="AE16" s="39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</row>
    <row r="17" spans="1:42" ht="13.8" x14ac:dyDescent="0.3">
      <c r="A17" s="47">
        <v>35</v>
      </c>
      <c r="B17" s="48" t="s">
        <v>147</v>
      </c>
      <c r="C17">
        <v>6070</v>
      </c>
      <c r="D17">
        <v>2013</v>
      </c>
      <c r="E17">
        <v>33.74</v>
      </c>
      <c r="F17">
        <v>3957</v>
      </c>
      <c r="G17">
        <v>2704597</v>
      </c>
      <c r="H17">
        <v>650574</v>
      </c>
      <c r="I17">
        <v>3725</v>
      </c>
      <c r="J17">
        <v>226136</v>
      </c>
      <c r="K17">
        <v>371</v>
      </c>
      <c r="L17">
        <v>51062</v>
      </c>
      <c r="M17">
        <v>118883</v>
      </c>
      <c r="N17">
        <v>772750</v>
      </c>
      <c r="O17">
        <v>16870</v>
      </c>
      <c r="P17">
        <v>9307</v>
      </c>
      <c r="Q17">
        <v>4535661</v>
      </c>
      <c r="R17">
        <v>4120996</v>
      </c>
      <c r="S17">
        <v>11778800</v>
      </c>
      <c r="T17" s="36">
        <v>11106361</v>
      </c>
      <c r="U17" s="26"/>
      <c r="V17">
        <v>25</v>
      </c>
      <c r="W17">
        <v>0</v>
      </c>
      <c r="X17">
        <v>5</v>
      </c>
      <c r="Y17" s="29">
        <f t="shared" si="0"/>
        <v>30</v>
      </c>
      <c r="Z17" s="32"/>
      <c r="AA17" s="41"/>
      <c r="AB17" s="38"/>
      <c r="AC17" s="39"/>
      <c r="AD17" s="39"/>
      <c r="AE17" s="39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</row>
    <row r="18" spans="1:42" ht="13.8" x14ac:dyDescent="0.3">
      <c r="A18" s="47">
        <v>37</v>
      </c>
      <c r="B18" s="48" t="s">
        <v>148</v>
      </c>
      <c r="C18">
        <v>6070</v>
      </c>
      <c r="D18">
        <v>2013</v>
      </c>
      <c r="E18">
        <v>158.29</v>
      </c>
      <c r="F18">
        <v>29746</v>
      </c>
      <c r="G18">
        <v>11225864</v>
      </c>
      <c r="H18">
        <v>2908906</v>
      </c>
      <c r="I18">
        <v>2502175</v>
      </c>
      <c r="J18">
        <v>813733</v>
      </c>
      <c r="K18">
        <v>0</v>
      </c>
      <c r="L18">
        <v>17922</v>
      </c>
      <c r="M18">
        <v>10085</v>
      </c>
      <c r="N18">
        <v>1744162</v>
      </c>
      <c r="O18">
        <v>40126</v>
      </c>
      <c r="P18">
        <v>0</v>
      </c>
      <c r="Q18">
        <v>19262973</v>
      </c>
      <c r="R18">
        <v>20849510</v>
      </c>
      <c r="S18">
        <v>48558720</v>
      </c>
      <c r="T18" s="36">
        <v>41987282</v>
      </c>
      <c r="U18" s="26"/>
      <c r="V18">
        <v>213</v>
      </c>
      <c r="W18">
        <v>10</v>
      </c>
      <c r="X18">
        <v>26</v>
      </c>
      <c r="Y18" s="29">
        <f t="shared" si="0"/>
        <v>249</v>
      </c>
      <c r="Z18" s="32"/>
      <c r="AA18" s="41"/>
      <c r="AB18" s="38"/>
      <c r="AC18" s="39"/>
      <c r="AD18" s="39"/>
      <c r="AE18" s="39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</row>
    <row r="19" spans="1:42" ht="13.8" x14ac:dyDescent="0.3">
      <c r="A19" s="47">
        <v>38</v>
      </c>
      <c r="B19" s="48" t="s">
        <v>120</v>
      </c>
      <c r="C19">
        <v>6070</v>
      </c>
      <c r="D19">
        <v>2013</v>
      </c>
      <c r="E19">
        <v>71.14</v>
      </c>
      <c r="F19">
        <v>10593</v>
      </c>
      <c r="G19">
        <v>5285502</v>
      </c>
      <c r="H19">
        <v>1503799</v>
      </c>
      <c r="I19">
        <v>36</v>
      </c>
      <c r="J19">
        <v>333881</v>
      </c>
      <c r="K19">
        <v>0</v>
      </c>
      <c r="L19">
        <v>441990</v>
      </c>
      <c r="M19">
        <v>5502</v>
      </c>
      <c r="N19">
        <v>872136</v>
      </c>
      <c r="O19">
        <v>21332</v>
      </c>
      <c r="P19">
        <v>0</v>
      </c>
      <c r="Q19">
        <v>8464178</v>
      </c>
      <c r="R19">
        <v>4530381</v>
      </c>
      <c r="S19">
        <v>17647769</v>
      </c>
      <c r="T19" s="36">
        <v>16293878</v>
      </c>
      <c r="U19" s="26"/>
      <c r="V19">
        <v>50</v>
      </c>
      <c r="W19">
        <v>0</v>
      </c>
      <c r="X19">
        <v>9</v>
      </c>
      <c r="Y19" s="29">
        <f t="shared" si="0"/>
        <v>59</v>
      </c>
      <c r="Z19" s="32"/>
      <c r="AA19" s="41"/>
      <c r="AB19" s="38"/>
      <c r="AC19" s="39"/>
      <c r="AD19" s="39"/>
      <c r="AE19" s="39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</row>
    <row r="20" spans="1:42" ht="13.8" x14ac:dyDescent="0.3">
      <c r="A20" s="47">
        <v>39</v>
      </c>
      <c r="B20" s="48" t="s">
        <v>149</v>
      </c>
      <c r="C20">
        <v>6070</v>
      </c>
      <c r="D20">
        <v>2013</v>
      </c>
      <c r="E20">
        <v>65.8</v>
      </c>
      <c r="F20">
        <v>10540</v>
      </c>
      <c r="G20">
        <v>4747990</v>
      </c>
      <c r="H20">
        <v>1142054</v>
      </c>
      <c r="I20">
        <v>1838</v>
      </c>
      <c r="J20">
        <v>517187</v>
      </c>
      <c r="K20">
        <v>712</v>
      </c>
      <c r="L20">
        <v>186577</v>
      </c>
      <c r="M20">
        <v>9058</v>
      </c>
      <c r="N20">
        <v>379512</v>
      </c>
      <c r="O20">
        <v>1030</v>
      </c>
      <c r="P20">
        <v>0</v>
      </c>
      <c r="Q20">
        <v>6985958</v>
      </c>
      <c r="R20">
        <v>3033142</v>
      </c>
      <c r="S20">
        <v>20642728</v>
      </c>
      <c r="T20" s="36">
        <v>15285457</v>
      </c>
      <c r="U20" s="26"/>
      <c r="V20">
        <v>43</v>
      </c>
      <c r="W20">
        <v>21</v>
      </c>
      <c r="X20">
        <v>20</v>
      </c>
      <c r="Y20" s="29">
        <f t="shared" si="0"/>
        <v>84</v>
      </c>
      <c r="Z20" s="32"/>
      <c r="AA20" s="41"/>
      <c r="AB20" s="38"/>
      <c r="AC20" s="39"/>
      <c r="AD20" s="39"/>
      <c r="AE20" s="39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</row>
    <row r="21" spans="1:42" ht="13.8" x14ac:dyDescent="0.3">
      <c r="A21" s="47">
        <v>43</v>
      </c>
      <c r="B21" s="48" t="s">
        <v>109</v>
      </c>
      <c r="C21">
        <v>6070</v>
      </c>
      <c r="D21">
        <v>2013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29"/>
      <c r="V21"/>
      <c r="W21"/>
      <c r="X21"/>
      <c r="Y21" s="29">
        <f t="shared" si="0"/>
        <v>0</v>
      </c>
      <c r="Z21" s="32"/>
      <c r="AA21" s="41"/>
      <c r="AB21" s="38"/>
      <c r="AC21" s="39"/>
      <c r="AD21" s="39"/>
      <c r="AE21" s="39"/>
    </row>
    <row r="22" spans="1:42" ht="13.8" x14ac:dyDescent="0.3">
      <c r="A22" s="47">
        <v>45</v>
      </c>
      <c r="B22" s="48" t="s">
        <v>86</v>
      </c>
      <c r="C22">
        <v>6070</v>
      </c>
      <c r="D22">
        <v>2013</v>
      </c>
      <c r="E22">
        <v>0</v>
      </c>
      <c r="F22">
        <v>325</v>
      </c>
      <c r="G22">
        <v>0</v>
      </c>
      <c r="H22">
        <v>0</v>
      </c>
      <c r="I22">
        <v>0</v>
      </c>
      <c r="J22">
        <v>12392</v>
      </c>
      <c r="K22">
        <v>0</v>
      </c>
      <c r="L22">
        <v>392</v>
      </c>
      <c r="M22">
        <v>0</v>
      </c>
      <c r="N22">
        <v>169809</v>
      </c>
      <c r="O22">
        <v>11478</v>
      </c>
      <c r="P22">
        <v>0</v>
      </c>
      <c r="Q22">
        <v>194071</v>
      </c>
      <c r="R22">
        <v>260222</v>
      </c>
      <c r="S22">
        <v>401400</v>
      </c>
      <c r="T22" s="36">
        <v>406380</v>
      </c>
      <c r="U22" s="26"/>
      <c r="V22">
        <v>4</v>
      </c>
      <c r="W22">
        <v>0</v>
      </c>
      <c r="X22">
        <v>0</v>
      </c>
      <c r="Y22" s="29">
        <f t="shared" si="0"/>
        <v>4</v>
      </c>
      <c r="Z22" s="32"/>
      <c r="AA22" s="41"/>
      <c r="AB22" s="38"/>
      <c r="AC22" s="39"/>
      <c r="AD22" s="39"/>
      <c r="AE22" s="39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</row>
    <row r="23" spans="1:42" ht="13.8" x14ac:dyDescent="0.3">
      <c r="A23" s="47">
        <v>46</v>
      </c>
      <c r="B23" s="48" t="s">
        <v>150</v>
      </c>
      <c r="C23">
        <v>6070</v>
      </c>
      <c r="D23">
        <v>2013</v>
      </c>
      <c r="E23">
        <v>14.91</v>
      </c>
      <c r="F23">
        <v>1864</v>
      </c>
      <c r="G23">
        <v>1082616</v>
      </c>
      <c r="H23">
        <v>216996</v>
      </c>
      <c r="I23">
        <v>122597</v>
      </c>
      <c r="J23">
        <v>90663</v>
      </c>
      <c r="K23">
        <v>601</v>
      </c>
      <c r="L23">
        <v>34116</v>
      </c>
      <c r="M23">
        <v>23007</v>
      </c>
      <c r="N23">
        <v>133721</v>
      </c>
      <c r="O23">
        <v>259</v>
      </c>
      <c r="P23">
        <v>0</v>
      </c>
      <c r="Q23">
        <v>1704576</v>
      </c>
      <c r="R23">
        <v>1099457</v>
      </c>
      <c r="S23">
        <v>4306046</v>
      </c>
      <c r="T23" s="36">
        <v>4010139</v>
      </c>
      <c r="U23" s="26"/>
      <c r="V23">
        <v>19</v>
      </c>
      <c r="W23">
        <v>0</v>
      </c>
      <c r="X23">
        <v>0</v>
      </c>
      <c r="Y23" s="29">
        <f t="shared" si="0"/>
        <v>19</v>
      </c>
      <c r="Z23" s="32"/>
      <c r="AA23" s="41"/>
      <c r="AB23" s="42"/>
      <c r="AC23" s="39"/>
      <c r="AD23" s="39"/>
      <c r="AE23" s="39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</row>
    <row r="24" spans="1:42" ht="13.8" x14ac:dyDescent="0.3">
      <c r="A24" s="47">
        <v>50</v>
      </c>
      <c r="B24" s="48" t="s">
        <v>151</v>
      </c>
      <c r="C24">
        <v>6070</v>
      </c>
      <c r="D24">
        <v>2013</v>
      </c>
      <c r="E24">
        <v>36.020000000000003</v>
      </c>
      <c r="F24">
        <v>11156</v>
      </c>
      <c r="G24">
        <v>2443824</v>
      </c>
      <c r="H24">
        <v>768601</v>
      </c>
      <c r="I24">
        <v>0</v>
      </c>
      <c r="J24">
        <v>217295</v>
      </c>
      <c r="K24">
        <v>500</v>
      </c>
      <c r="L24">
        <v>0</v>
      </c>
      <c r="M24">
        <v>0</v>
      </c>
      <c r="N24">
        <v>223176</v>
      </c>
      <c r="O24">
        <v>1066</v>
      </c>
      <c r="P24">
        <v>4901</v>
      </c>
      <c r="Q24">
        <v>3649561</v>
      </c>
      <c r="R24">
        <v>2182935</v>
      </c>
      <c r="S24">
        <v>12201557</v>
      </c>
      <c r="T24" s="36">
        <v>10654685</v>
      </c>
      <c r="U24" s="26"/>
      <c r="V24" s="23">
        <v>46</v>
      </c>
      <c r="W24" s="23">
        <v>2</v>
      </c>
      <c r="X24" s="23">
        <v>15</v>
      </c>
      <c r="Y24" s="29">
        <f t="shared" si="0"/>
        <v>63</v>
      </c>
      <c r="Z24" s="32"/>
      <c r="AA24" s="41"/>
      <c r="AB24" s="38"/>
      <c r="AC24" s="39"/>
      <c r="AD24" s="39"/>
      <c r="AE24" s="39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</row>
    <row r="25" spans="1:42" ht="13.8" x14ac:dyDescent="0.3">
      <c r="A25" s="47">
        <v>54</v>
      </c>
      <c r="B25" s="48" t="s">
        <v>89</v>
      </c>
      <c r="C25">
        <v>6070</v>
      </c>
      <c r="D25">
        <v>2013</v>
      </c>
      <c r="E25">
        <v>9.94</v>
      </c>
      <c r="F25">
        <v>1171</v>
      </c>
      <c r="G25">
        <v>642699</v>
      </c>
      <c r="H25">
        <v>196827</v>
      </c>
      <c r="I25">
        <v>32</v>
      </c>
      <c r="J25">
        <v>73382</v>
      </c>
      <c r="K25">
        <v>0</v>
      </c>
      <c r="L25">
        <v>16295</v>
      </c>
      <c r="M25">
        <v>19123</v>
      </c>
      <c r="N25">
        <v>48.365000000000002</v>
      </c>
      <c r="O25">
        <v>125</v>
      </c>
      <c r="P25">
        <v>0</v>
      </c>
      <c r="Q25">
        <v>996848</v>
      </c>
      <c r="R25">
        <v>433828</v>
      </c>
      <c r="S25">
        <v>2294793</v>
      </c>
      <c r="T25" s="36">
        <v>2294793</v>
      </c>
      <c r="U25" s="26"/>
      <c r="V25">
        <v>25</v>
      </c>
      <c r="W25">
        <v>0</v>
      </c>
      <c r="X25">
        <v>0</v>
      </c>
      <c r="Y25" s="29">
        <f t="shared" si="0"/>
        <v>25</v>
      </c>
      <c r="Z25" s="32"/>
      <c r="AA25" s="41"/>
      <c r="AB25" s="3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</row>
    <row r="26" spans="1:42" ht="13.8" x14ac:dyDescent="0.3">
      <c r="A26" s="47">
        <v>56</v>
      </c>
      <c r="B26" s="48" t="s">
        <v>112</v>
      </c>
      <c r="C26">
        <v>6070</v>
      </c>
      <c r="D26">
        <v>2013</v>
      </c>
      <c r="E26" s="23">
        <v>26.65</v>
      </c>
      <c r="F26" s="23">
        <v>817</v>
      </c>
      <c r="G26" s="23">
        <v>1759726</v>
      </c>
      <c r="H26" s="23">
        <v>500788</v>
      </c>
      <c r="I26" s="23">
        <v>0</v>
      </c>
      <c r="J26" s="23">
        <v>57430</v>
      </c>
      <c r="K26" s="23">
        <v>750</v>
      </c>
      <c r="L26" s="23">
        <v>125653</v>
      </c>
      <c r="M26" s="23">
        <v>9265</v>
      </c>
      <c r="N26" s="23">
        <v>61221</v>
      </c>
      <c r="O26" s="23">
        <v>12664</v>
      </c>
      <c r="P26" s="23">
        <v>0</v>
      </c>
      <c r="Q26" s="23">
        <v>2527497</v>
      </c>
      <c r="R26" s="23">
        <v>1872619</v>
      </c>
      <c r="S26" s="23">
        <v>2957709</v>
      </c>
      <c r="T26" s="23">
        <v>1595112</v>
      </c>
      <c r="V26" s="23">
        <v>15</v>
      </c>
      <c r="W26" s="23">
        <v>0</v>
      </c>
      <c r="X26" s="23">
        <v>0</v>
      </c>
      <c r="Y26" s="29">
        <f t="shared" si="0"/>
        <v>15</v>
      </c>
      <c r="Z26" s="32"/>
      <c r="AA26" s="41"/>
    </row>
    <row r="27" spans="1:42" ht="13.8" x14ac:dyDescent="0.3">
      <c r="A27" s="47">
        <v>58</v>
      </c>
      <c r="B27" s="48" t="s">
        <v>113</v>
      </c>
      <c r="C27">
        <v>6070</v>
      </c>
      <c r="D27">
        <v>2013</v>
      </c>
      <c r="E27" s="23">
        <v>239.66</v>
      </c>
      <c r="F27" s="23">
        <v>31447</v>
      </c>
      <c r="G27" s="23">
        <v>14209263</v>
      </c>
      <c r="H27" s="23">
        <v>4075108</v>
      </c>
      <c r="I27" s="23">
        <v>919124</v>
      </c>
      <c r="J27" s="23">
        <v>660281</v>
      </c>
      <c r="K27" s="23">
        <v>0</v>
      </c>
      <c r="L27" s="23">
        <v>24114</v>
      </c>
      <c r="M27" s="23">
        <v>0</v>
      </c>
      <c r="N27" s="23">
        <v>1133940</v>
      </c>
      <c r="O27" s="23">
        <v>70285</v>
      </c>
      <c r="P27" s="23">
        <v>7815</v>
      </c>
      <c r="Q27" s="23">
        <v>21084300</v>
      </c>
      <c r="R27" s="23">
        <v>11123193</v>
      </c>
      <c r="S27" s="23">
        <v>55220555</v>
      </c>
      <c r="T27" s="23">
        <v>49763256</v>
      </c>
      <c r="V27" s="23">
        <v>142</v>
      </c>
      <c r="W27" s="23">
        <v>16</v>
      </c>
      <c r="X27" s="23">
        <v>32</v>
      </c>
      <c r="Y27" s="29">
        <f t="shared" si="0"/>
        <v>190</v>
      </c>
      <c r="Z27" s="32"/>
      <c r="AA27" s="41"/>
    </row>
    <row r="28" spans="1:42" ht="13.8" x14ac:dyDescent="0.3">
      <c r="A28" s="47">
        <v>63</v>
      </c>
      <c r="B28" s="48" t="s">
        <v>91</v>
      </c>
      <c r="C28">
        <v>6070</v>
      </c>
      <c r="D28">
        <v>2013</v>
      </c>
      <c r="E28">
        <v>106.19</v>
      </c>
      <c r="F28">
        <v>10230</v>
      </c>
      <c r="G28">
        <v>7356150</v>
      </c>
      <c r="H28">
        <v>2950581</v>
      </c>
      <c r="I28">
        <v>18650</v>
      </c>
      <c r="J28">
        <v>625319</v>
      </c>
      <c r="K28">
        <v>0</v>
      </c>
      <c r="L28">
        <v>539108</v>
      </c>
      <c r="M28">
        <v>36057</v>
      </c>
      <c r="N28">
        <v>352919</v>
      </c>
      <c r="O28">
        <v>14578</v>
      </c>
      <c r="P28">
        <v>0</v>
      </c>
      <c r="Q28">
        <v>11893362</v>
      </c>
      <c r="R28">
        <v>4614066</v>
      </c>
      <c r="S28">
        <v>24544443</v>
      </c>
      <c r="T28" s="36">
        <v>20176862</v>
      </c>
      <c r="U28" s="26"/>
      <c r="V28">
        <v>58</v>
      </c>
      <c r="W28">
        <v>0</v>
      </c>
      <c r="X28">
        <v>11</v>
      </c>
      <c r="Y28" s="29">
        <f t="shared" si="0"/>
        <v>69</v>
      </c>
      <c r="Z28" s="32"/>
      <c r="AA28" s="41"/>
      <c r="AB28" s="3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</row>
    <row r="29" spans="1:42" ht="13.8" x14ac:dyDescent="0.3">
      <c r="A29" s="47">
        <v>78</v>
      </c>
      <c r="B29" s="48" t="s">
        <v>152</v>
      </c>
      <c r="C29">
        <v>6070</v>
      </c>
      <c r="D29">
        <v>2013</v>
      </c>
      <c r="E29">
        <v>23.19</v>
      </c>
      <c r="F29">
        <v>3225</v>
      </c>
      <c r="G29">
        <v>1725014</v>
      </c>
      <c r="H29">
        <v>439418</v>
      </c>
      <c r="I29">
        <v>0</v>
      </c>
      <c r="J29">
        <v>132850</v>
      </c>
      <c r="K29">
        <v>0</v>
      </c>
      <c r="L29">
        <v>4759</v>
      </c>
      <c r="M29">
        <v>45166</v>
      </c>
      <c r="N29">
        <v>303341</v>
      </c>
      <c r="O29">
        <v>4706</v>
      </c>
      <c r="P29">
        <v>0</v>
      </c>
      <c r="Q29">
        <v>2655254</v>
      </c>
      <c r="R29">
        <v>2017039</v>
      </c>
      <c r="S29">
        <v>6127015</v>
      </c>
      <c r="T29" s="36">
        <v>4891393</v>
      </c>
      <c r="U29" s="26"/>
      <c r="V29">
        <v>24</v>
      </c>
      <c r="W29">
        <v>0</v>
      </c>
      <c r="X29">
        <v>13</v>
      </c>
      <c r="Y29" s="29">
        <f t="shared" si="0"/>
        <v>37</v>
      </c>
      <c r="Z29" s="32"/>
      <c r="AA29" s="41"/>
      <c r="AB29" s="38"/>
      <c r="AC29" s="39"/>
      <c r="AD29" s="39"/>
      <c r="AE29" s="39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</row>
    <row r="30" spans="1:42" ht="13.8" x14ac:dyDescent="0.3">
      <c r="A30" s="47">
        <v>79</v>
      </c>
      <c r="B30" s="48" t="s">
        <v>100</v>
      </c>
      <c r="C30">
        <v>6070</v>
      </c>
      <c r="D30">
        <v>2013</v>
      </c>
      <c r="E30">
        <v>17.25</v>
      </c>
      <c r="F30">
        <v>1067</v>
      </c>
      <c r="G30">
        <v>1569638</v>
      </c>
      <c r="H30">
        <v>418461</v>
      </c>
      <c r="I30">
        <v>0</v>
      </c>
      <c r="J30">
        <v>158472</v>
      </c>
      <c r="K30">
        <v>0</v>
      </c>
      <c r="L30">
        <v>41907</v>
      </c>
      <c r="M30">
        <v>16674</v>
      </c>
      <c r="N30">
        <v>21043</v>
      </c>
      <c r="O30">
        <v>40050</v>
      </c>
      <c r="P30">
        <v>0</v>
      </c>
      <c r="Q30">
        <v>2266245</v>
      </c>
      <c r="R30">
        <v>1996164</v>
      </c>
      <c r="S30">
        <v>2839180</v>
      </c>
      <c r="T30" s="36">
        <v>2746352</v>
      </c>
      <c r="U30" s="26"/>
      <c r="V30">
        <v>0</v>
      </c>
      <c r="W30">
        <v>0</v>
      </c>
      <c r="X30">
        <v>0</v>
      </c>
      <c r="Y30" s="29">
        <f t="shared" si="0"/>
        <v>0</v>
      </c>
      <c r="Z30" s="32"/>
      <c r="AA30" s="41"/>
      <c r="AB30" s="38"/>
      <c r="AC30" s="39"/>
      <c r="AD30" s="39"/>
      <c r="AE30" s="39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</row>
    <row r="31" spans="1:42" ht="13.8" x14ac:dyDescent="0.3">
      <c r="A31" s="47">
        <v>80</v>
      </c>
      <c r="B31" s="48" t="s">
        <v>153</v>
      </c>
      <c r="C31">
        <v>6070</v>
      </c>
      <c r="D31">
        <v>2013</v>
      </c>
      <c r="E31">
        <v>0.89</v>
      </c>
      <c r="F31">
        <v>22</v>
      </c>
      <c r="G31">
        <v>40315</v>
      </c>
      <c r="H31">
        <v>10455</v>
      </c>
      <c r="I31">
        <v>7988</v>
      </c>
      <c r="J31">
        <v>1548</v>
      </c>
      <c r="K31">
        <v>36</v>
      </c>
      <c r="L31">
        <v>1105</v>
      </c>
      <c r="M31">
        <v>0</v>
      </c>
      <c r="N31">
        <v>5122</v>
      </c>
      <c r="O31">
        <v>64</v>
      </c>
      <c r="P31">
        <v>0</v>
      </c>
      <c r="Q31">
        <v>66633</v>
      </c>
      <c r="R31">
        <v>53081</v>
      </c>
      <c r="S31">
        <v>87293</v>
      </c>
      <c r="T31" s="36">
        <v>31010</v>
      </c>
      <c r="U31" s="26"/>
      <c r="V31">
        <v>25</v>
      </c>
      <c r="W31">
        <v>0</v>
      </c>
      <c r="X31">
        <v>0</v>
      </c>
      <c r="Y31" s="29">
        <f t="shared" si="0"/>
        <v>25</v>
      </c>
      <c r="Z31" s="32"/>
      <c r="AA31" s="41"/>
      <c r="AB31" s="38"/>
      <c r="AC31" s="39"/>
      <c r="AD31" s="39"/>
      <c r="AE31" s="39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</row>
    <row r="32" spans="1:42" ht="13.8" x14ac:dyDescent="0.3">
      <c r="A32" s="47">
        <v>81</v>
      </c>
      <c r="B32" s="48" t="s">
        <v>154</v>
      </c>
      <c r="C32">
        <v>6070</v>
      </c>
      <c r="D32">
        <v>2013</v>
      </c>
      <c r="E32">
        <v>125.78</v>
      </c>
      <c r="F32">
        <v>19311</v>
      </c>
      <c r="G32">
        <v>8779907</v>
      </c>
      <c r="H32">
        <v>2715192</v>
      </c>
      <c r="I32">
        <v>0</v>
      </c>
      <c r="J32">
        <v>1196673</v>
      </c>
      <c r="K32">
        <v>3239</v>
      </c>
      <c r="L32">
        <v>736</v>
      </c>
      <c r="M32">
        <v>1822</v>
      </c>
      <c r="N32">
        <v>1974359</v>
      </c>
      <c r="O32">
        <v>4832</v>
      </c>
      <c r="P32">
        <v>0</v>
      </c>
      <c r="Q32">
        <v>14676760</v>
      </c>
      <c r="R32">
        <v>15453199</v>
      </c>
      <c r="S32">
        <v>42405451</v>
      </c>
      <c r="T32" s="36">
        <v>40118239</v>
      </c>
      <c r="U32" s="26"/>
      <c r="V32">
        <v>75</v>
      </c>
      <c r="W32">
        <v>8</v>
      </c>
      <c r="X32">
        <v>34</v>
      </c>
      <c r="Y32" s="29">
        <f t="shared" si="0"/>
        <v>117</v>
      </c>
      <c r="Z32" s="32"/>
      <c r="AA32" s="41"/>
      <c r="AB32" s="38"/>
      <c r="AC32" s="39"/>
      <c r="AD32" s="39"/>
      <c r="AE32" s="39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</row>
    <row r="33" spans="1:42" ht="13.8" x14ac:dyDescent="0.3">
      <c r="A33" s="47">
        <v>82</v>
      </c>
      <c r="B33" s="48" t="s">
        <v>90</v>
      </c>
      <c r="C33">
        <v>6070</v>
      </c>
      <c r="D33">
        <v>2013</v>
      </c>
      <c r="E33">
        <v>3.11</v>
      </c>
      <c r="F33">
        <v>95</v>
      </c>
      <c r="G33">
        <v>122481</v>
      </c>
      <c r="H33">
        <v>27126</v>
      </c>
      <c r="I33">
        <v>4838</v>
      </c>
      <c r="J33">
        <v>8589</v>
      </c>
      <c r="K33">
        <v>0</v>
      </c>
      <c r="L33">
        <v>115</v>
      </c>
      <c r="M33">
        <v>695</v>
      </c>
      <c r="N33">
        <v>7006</v>
      </c>
      <c r="O33">
        <v>1445</v>
      </c>
      <c r="P33">
        <v>0</v>
      </c>
      <c r="Q33">
        <v>172295</v>
      </c>
      <c r="R33">
        <v>173385</v>
      </c>
      <c r="S33">
        <v>617793</v>
      </c>
      <c r="T33" s="36">
        <v>617793</v>
      </c>
      <c r="U33" s="26"/>
      <c r="V33">
        <v>0</v>
      </c>
      <c r="W33">
        <v>0</v>
      </c>
      <c r="X33">
        <v>0</v>
      </c>
      <c r="Y33" s="29">
        <f t="shared" si="0"/>
        <v>0</v>
      </c>
      <c r="Z33" s="32"/>
      <c r="AA33" s="41"/>
      <c r="AB33" s="38"/>
      <c r="AC33" s="39"/>
      <c r="AD33" s="39"/>
      <c r="AE33" s="39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</row>
    <row r="34" spans="1:42" ht="13.8" x14ac:dyDescent="0.3">
      <c r="A34" s="47">
        <v>84</v>
      </c>
      <c r="B34" s="48" t="s">
        <v>129</v>
      </c>
      <c r="C34">
        <v>6070</v>
      </c>
      <c r="D34">
        <v>2013</v>
      </c>
      <c r="E34">
        <v>452.14</v>
      </c>
      <c r="F34">
        <v>65591</v>
      </c>
      <c r="G34">
        <v>32478836</v>
      </c>
      <c r="H34">
        <v>10153292</v>
      </c>
      <c r="I34">
        <v>16894084</v>
      </c>
      <c r="J34">
        <v>2746150</v>
      </c>
      <c r="K34">
        <v>780</v>
      </c>
      <c r="L34">
        <v>36557</v>
      </c>
      <c r="M34">
        <v>38572</v>
      </c>
      <c r="N34">
        <v>5620922</v>
      </c>
      <c r="O34">
        <v>133593</v>
      </c>
      <c r="P34">
        <v>0</v>
      </c>
      <c r="Q34">
        <v>68102786</v>
      </c>
      <c r="R34">
        <v>40269939</v>
      </c>
      <c r="S34">
        <v>176585891</v>
      </c>
      <c r="T34" s="36">
        <v>150274257</v>
      </c>
      <c r="U34" s="26"/>
      <c r="V34">
        <v>189</v>
      </c>
      <c r="W34">
        <v>12</v>
      </c>
      <c r="X34">
        <v>52</v>
      </c>
      <c r="Y34" s="29">
        <f t="shared" si="0"/>
        <v>253</v>
      </c>
      <c r="Z34" s="32"/>
      <c r="AA34" s="41"/>
      <c r="AB34" s="42"/>
      <c r="AC34" s="39"/>
      <c r="AD34" s="39"/>
      <c r="AE34" s="39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</row>
    <row r="35" spans="1:42" ht="13.8" x14ac:dyDescent="0.3">
      <c r="A35" s="47">
        <v>85</v>
      </c>
      <c r="B35" s="48" t="s">
        <v>155</v>
      </c>
      <c r="C35">
        <v>6070</v>
      </c>
      <c r="D35">
        <v>2013</v>
      </c>
      <c r="E35">
        <v>33.5</v>
      </c>
      <c r="F35">
        <v>3453</v>
      </c>
      <c r="G35">
        <v>2343707</v>
      </c>
      <c r="H35">
        <v>591075</v>
      </c>
      <c r="I35">
        <v>157191</v>
      </c>
      <c r="J35">
        <v>240812</v>
      </c>
      <c r="K35">
        <v>0</v>
      </c>
      <c r="L35">
        <v>18277</v>
      </c>
      <c r="M35">
        <v>52145</v>
      </c>
      <c r="N35">
        <v>169569</v>
      </c>
      <c r="O35">
        <v>49167</v>
      </c>
      <c r="P35">
        <v>179</v>
      </c>
      <c r="Q35">
        <v>3621764</v>
      </c>
      <c r="R35">
        <v>2136453</v>
      </c>
      <c r="S35">
        <v>7586645</v>
      </c>
      <c r="T35" s="36">
        <v>6704949</v>
      </c>
      <c r="U35" s="26"/>
      <c r="V35">
        <v>10</v>
      </c>
      <c r="W35">
        <v>0</v>
      </c>
      <c r="X35">
        <v>4</v>
      </c>
      <c r="Y35" s="29">
        <f t="shared" si="0"/>
        <v>14</v>
      </c>
      <c r="Z35" s="32"/>
      <c r="AA35" s="41"/>
      <c r="AB35" s="38"/>
      <c r="AC35" s="39"/>
      <c r="AD35" s="39"/>
      <c r="AE35" s="39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</row>
    <row r="36" spans="1:42" ht="13.8" x14ac:dyDescent="0.3">
      <c r="A36" s="47">
        <v>96</v>
      </c>
      <c r="B36" s="48" t="s">
        <v>104</v>
      </c>
      <c r="C36">
        <v>6070</v>
      </c>
      <c r="D36">
        <v>2013</v>
      </c>
      <c r="E36">
        <v>0</v>
      </c>
      <c r="F36">
        <v>855</v>
      </c>
      <c r="G36">
        <v>1050402</v>
      </c>
      <c r="H36">
        <v>276428</v>
      </c>
      <c r="I36">
        <v>482780</v>
      </c>
      <c r="J36">
        <v>50442</v>
      </c>
      <c r="K36">
        <v>3355</v>
      </c>
      <c r="L36">
        <v>7061</v>
      </c>
      <c r="M36">
        <v>13428</v>
      </c>
      <c r="N36">
        <v>392041</v>
      </c>
      <c r="O36">
        <v>8067</v>
      </c>
      <c r="P36">
        <v>0</v>
      </c>
      <c r="Q36">
        <v>2284004</v>
      </c>
      <c r="R36">
        <v>1591235</v>
      </c>
      <c r="S36">
        <v>2226050</v>
      </c>
      <c r="T36" s="36">
        <v>1625244</v>
      </c>
      <c r="U36" s="26"/>
      <c r="V36">
        <v>17</v>
      </c>
      <c r="W36">
        <v>0</v>
      </c>
      <c r="X36">
        <v>0</v>
      </c>
      <c r="Y36" s="29">
        <f t="shared" si="0"/>
        <v>17</v>
      </c>
      <c r="Z36" s="32"/>
      <c r="AA36" s="41"/>
      <c r="AB36" s="38"/>
      <c r="AC36" s="39"/>
      <c r="AD36" s="39"/>
      <c r="AE36" s="39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</row>
    <row r="37" spans="1:42" ht="13.8" x14ac:dyDescent="0.3">
      <c r="A37" s="47">
        <v>102</v>
      </c>
      <c r="B37" s="48" t="s">
        <v>134</v>
      </c>
      <c r="C37">
        <v>6070</v>
      </c>
      <c r="D37">
        <v>2013</v>
      </c>
      <c r="E37" s="23">
        <v>47.8</v>
      </c>
      <c r="F37" s="23">
        <v>8221</v>
      </c>
      <c r="G37" s="23">
        <v>3569281</v>
      </c>
      <c r="H37" s="23">
        <v>875542</v>
      </c>
      <c r="I37" s="23">
        <v>0</v>
      </c>
      <c r="J37" s="23">
        <v>150534</v>
      </c>
      <c r="K37" s="23">
        <v>0</v>
      </c>
      <c r="L37" s="23">
        <v>28737</v>
      </c>
      <c r="M37" s="23">
        <v>0</v>
      </c>
      <c r="N37" s="23">
        <v>397047</v>
      </c>
      <c r="O37" s="23">
        <v>14336</v>
      </c>
      <c r="P37" s="23">
        <v>0</v>
      </c>
      <c r="Q37" s="23">
        <v>5035477</v>
      </c>
      <c r="R37" s="23">
        <v>5529519</v>
      </c>
      <c r="S37" s="23">
        <v>10863858</v>
      </c>
      <c r="T37" s="23">
        <v>10863858</v>
      </c>
      <c r="V37" s="23">
        <v>67</v>
      </c>
      <c r="W37" s="23">
        <v>0</v>
      </c>
      <c r="X37" s="23">
        <v>0</v>
      </c>
      <c r="Y37" s="29">
        <f t="shared" si="0"/>
        <v>67</v>
      </c>
      <c r="Z37" s="32"/>
      <c r="AA37" s="41"/>
    </row>
    <row r="38" spans="1:42" ht="13.8" x14ac:dyDescent="0.3">
      <c r="A38" s="47">
        <v>104</v>
      </c>
      <c r="B38" s="48" t="s">
        <v>107</v>
      </c>
      <c r="C38">
        <v>6070</v>
      </c>
      <c r="D38">
        <v>2013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 s="36"/>
      <c r="U38" s="26"/>
      <c r="V38"/>
      <c r="W38"/>
      <c r="X38"/>
      <c r="Y38" s="29">
        <f t="shared" si="0"/>
        <v>0</v>
      </c>
      <c r="Z38" s="32"/>
      <c r="AA38" s="41"/>
      <c r="AB38" s="38"/>
      <c r="AC38" s="39"/>
      <c r="AD38" s="39"/>
      <c r="AE38" s="39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</row>
    <row r="39" spans="1:42" ht="13.8" x14ac:dyDescent="0.3">
      <c r="A39" s="47">
        <v>106</v>
      </c>
      <c r="B39" s="48" t="s">
        <v>84</v>
      </c>
      <c r="C39">
        <v>6070</v>
      </c>
      <c r="D39">
        <v>2013</v>
      </c>
      <c r="E39">
        <v>42.96</v>
      </c>
      <c r="F39">
        <v>4335</v>
      </c>
      <c r="G39">
        <v>3268425</v>
      </c>
      <c r="H39">
        <v>767954</v>
      </c>
      <c r="I39">
        <v>0</v>
      </c>
      <c r="J39">
        <v>222256</v>
      </c>
      <c r="K39">
        <v>0</v>
      </c>
      <c r="L39">
        <v>56833</v>
      </c>
      <c r="M39">
        <v>41198</v>
      </c>
      <c r="N39">
        <v>525310</v>
      </c>
      <c r="O39">
        <v>7738</v>
      </c>
      <c r="P39">
        <v>0</v>
      </c>
      <c r="Q39">
        <v>4889714</v>
      </c>
      <c r="R39">
        <v>3860911</v>
      </c>
      <c r="S39">
        <v>10362467</v>
      </c>
      <c r="T39" s="36">
        <v>8765330</v>
      </c>
      <c r="U39" s="26"/>
      <c r="V39">
        <v>38</v>
      </c>
      <c r="W39">
        <v>0</v>
      </c>
      <c r="X39">
        <v>4</v>
      </c>
      <c r="Y39" s="29">
        <f t="shared" si="0"/>
        <v>42</v>
      </c>
      <c r="Z39" s="32"/>
      <c r="AA39" s="41"/>
      <c r="AB39" s="38"/>
      <c r="AC39" s="39"/>
      <c r="AD39" s="39"/>
      <c r="AE39" s="39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</row>
    <row r="40" spans="1:42" ht="13.8" x14ac:dyDescent="0.3">
      <c r="A40" s="47">
        <v>107</v>
      </c>
      <c r="B40" s="48" t="s">
        <v>99</v>
      </c>
      <c r="C40">
        <v>6070</v>
      </c>
      <c r="D40">
        <v>2013</v>
      </c>
      <c r="E40">
        <v>11.29</v>
      </c>
      <c r="F40">
        <v>1238</v>
      </c>
      <c r="G40">
        <v>703062</v>
      </c>
      <c r="H40">
        <v>170926</v>
      </c>
      <c r="I40">
        <v>8591</v>
      </c>
      <c r="J40">
        <v>37554</v>
      </c>
      <c r="K40">
        <v>0</v>
      </c>
      <c r="L40">
        <v>113918</v>
      </c>
      <c r="M40">
        <v>10901</v>
      </c>
      <c r="N40">
        <v>72877</v>
      </c>
      <c r="O40">
        <v>15475</v>
      </c>
      <c r="P40">
        <v>0</v>
      </c>
      <c r="Q40">
        <v>1133304</v>
      </c>
      <c r="R40">
        <v>672560</v>
      </c>
      <c r="S40">
        <v>892796</v>
      </c>
      <c r="T40" s="36">
        <v>846810</v>
      </c>
      <c r="U40" s="26"/>
      <c r="V40">
        <v>23</v>
      </c>
      <c r="W40">
        <v>0</v>
      </c>
      <c r="X40">
        <v>2</v>
      </c>
      <c r="Y40" s="29">
        <f t="shared" si="0"/>
        <v>25</v>
      </c>
      <c r="Z40" s="32"/>
      <c r="AA40" s="41"/>
      <c r="AB40" s="38"/>
      <c r="AC40" s="39"/>
      <c r="AD40" s="39"/>
      <c r="AE40" s="39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</row>
    <row r="41" spans="1:42" ht="13.8" x14ac:dyDescent="0.3">
      <c r="A41" s="47">
        <v>108</v>
      </c>
      <c r="B41" s="48" t="s">
        <v>106</v>
      </c>
      <c r="C41">
        <v>6070</v>
      </c>
      <c r="D41">
        <v>2013</v>
      </c>
      <c r="E41">
        <v>28.98</v>
      </c>
      <c r="F41">
        <v>2677</v>
      </c>
      <c r="G41">
        <v>1518292</v>
      </c>
      <c r="H41">
        <v>293153</v>
      </c>
      <c r="I41">
        <v>0</v>
      </c>
      <c r="J41">
        <v>162733</v>
      </c>
      <c r="K41">
        <v>0</v>
      </c>
      <c r="L41">
        <v>6629</v>
      </c>
      <c r="M41">
        <v>9961</v>
      </c>
      <c r="N41">
        <v>144863</v>
      </c>
      <c r="O41">
        <v>16980</v>
      </c>
      <c r="P41">
        <v>0</v>
      </c>
      <c r="Q41">
        <v>2152611</v>
      </c>
      <c r="R41">
        <v>1973888</v>
      </c>
      <c r="S41">
        <v>3928638</v>
      </c>
      <c r="T41" s="36">
        <v>3710812</v>
      </c>
      <c r="V41" s="23">
        <v>21</v>
      </c>
      <c r="W41" s="23">
        <v>0</v>
      </c>
      <c r="X41" s="23">
        <v>0</v>
      </c>
      <c r="Y41" s="29">
        <f t="shared" si="0"/>
        <v>21</v>
      </c>
      <c r="Z41" s="32"/>
      <c r="AA41" s="41"/>
      <c r="AB41" s="3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</row>
    <row r="42" spans="1:42" ht="13.8" x14ac:dyDescent="0.3">
      <c r="A42" s="47">
        <v>111</v>
      </c>
      <c r="B42" s="48" t="s">
        <v>156</v>
      </c>
      <c r="C42">
        <v>6070</v>
      </c>
      <c r="D42">
        <v>2013</v>
      </c>
      <c r="E42">
        <v>9.08</v>
      </c>
      <c r="F42">
        <v>82</v>
      </c>
      <c r="G42">
        <v>539564</v>
      </c>
      <c r="H42">
        <v>105667</v>
      </c>
      <c r="I42">
        <v>0</v>
      </c>
      <c r="J42">
        <v>6020</v>
      </c>
      <c r="K42">
        <v>0</v>
      </c>
      <c r="L42">
        <v>9628</v>
      </c>
      <c r="M42">
        <v>0</v>
      </c>
      <c r="N42">
        <v>13644</v>
      </c>
      <c r="O42">
        <v>7771</v>
      </c>
      <c r="P42">
        <v>0</v>
      </c>
      <c r="Q42">
        <v>682294</v>
      </c>
      <c r="R42">
        <v>352041</v>
      </c>
      <c r="S42">
        <v>127994</v>
      </c>
      <c r="T42" s="36">
        <v>83046</v>
      </c>
      <c r="U42" s="26"/>
      <c r="V42">
        <v>8</v>
      </c>
      <c r="W42">
        <v>0</v>
      </c>
      <c r="X42">
        <v>0</v>
      </c>
      <c r="Y42" s="29">
        <f t="shared" si="0"/>
        <v>8</v>
      </c>
      <c r="Z42" s="32"/>
      <c r="AA42" s="41"/>
      <c r="AB42" s="38"/>
      <c r="AC42" s="39"/>
      <c r="AD42" s="39"/>
      <c r="AE42" s="39"/>
    </row>
    <row r="43" spans="1:42" ht="13.8" x14ac:dyDescent="0.3">
      <c r="A43" s="47">
        <v>125</v>
      </c>
      <c r="B43" s="48" t="s">
        <v>101</v>
      </c>
      <c r="C43">
        <v>6070</v>
      </c>
      <c r="D43">
        <v>2013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 s="29"/>
      <c r="U43" s="26"/>
      <c r="V43"/>
      <c r="W43"/>
      <c r="X43"/>
      <c r="Y43" s="29">
        <f t="shared" si="0"/>
        <v>0</v>
      </c>
      <c r="Z43" s="32"/>
      <c r="AA43" s="41"/>
      <c r="AB43" s="38"/>
      <c r="AC43" s="39"/>
      <c r="AD43" s="39"/>
      <c r="AE43" s="39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</row>
    <row r="44" spans="1:42" ht="13.8" x14ac:dyDescent="0.3">
      <c r="A44" s="47">
        <v>126</v>
      </c>
      <c r="B44" s="48" t="s">
        <v>118</v>
      </c>
      <c r="C44">
        <v>6070</v>
      </c>
      <c r="D44">
        <v>2013</v>
      </c>
      <c r="E44">
        <v>87.17</v>
      </c>
      <c r="F44">
        <v>6708</v>
      </c>
      <c r="G44">
        <v>3023264</v>
      </c>
      <c r="H44">
        <v>1036963</v>
      </c>
      <c r="I44">
        <v>847471</v>
      </c>
      <c r="J44">
        <v>272740</v>
      </c>
      <c r="K44">
        <v>4744</v>
      </c>
      <c r="L44">
        <v>17115</v>
      </c>
      <c r="M44">
        <v>15998</v>
      </c>
      <c r="N44">
        <v>259364</v>
      </c>
      <c r="O44">
        <v>90</v>
      </c>
      <c r="P44">
        <v>0</v>
      </c>
      <c r="Q44">
        <v>5477749</v>
      </c>
      <c r="R44">
        <v>2468937</v>
      </c>
      <c r="S44">
        <v>10840816</v>
      </c>
      <c r="T44" s="36">
        <v>10276936</v>
      </c>
      <c r="U44" s="26"/>
      <c r="V44">
        <v>85</v>
      </c>
      <c r="W44">
        <v>0</v>
      </c>
      <c r="X44">
        <v>14</v>
      </c>
      <c r="Y44" s="29">
        <f t="shared" si="0"/>
        <v>99</v>
      </c>
      <c r="Z44" s="32"/>
      <c r="AA44" s="41"/>
      <c r="AB44" s="38"/>
      <c r="AC44" s="39"/>
      <c r="AD44" s="39"/>
      <c r="AE44" s="39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</row>
    <row r="45" spans="1:42" ht="13.8" x14ac:dyDescent="0.3">
      <c r="A45" s="47">
        <v>128</v>
      </c>
      <c r="B45" s="48" t="s">
        <v>122</v>
      </c>
      <c r="C45">
        <v>6070</v>
      </c>
      <c r="D45">
        <v>2013</v>
      </c>
      <c r="E45">
        <v>684.92</v>
      </c>
      <c r="F45">
        <v>84208</v>
      </c>
      <c r="G45">
        <v>51113275</v>
      </c>
      <c r="H45">
        <v>17051338</v>
      </c>
      <c r="I45">
        <v>0</v>
      </c>
      <c r="J45">
        <v>4553315</v>
      </c>
      <c r="K45">
        <v>1612</v>
      </c>
      <c r="L45">
        <v>1094241</v>
      </c>
      <c r="M45">
        <v>54712</v>
      </c>
      <c r="N45">
        <v>3762602</v>
      </c>
      <c r="O45">
        <v>22913</v>
      </c>
      <c r="P45">
        <v>75210</v>
      </c>
      <c r="Q45">
        <v>77578798</v>
      </c>
      <c r="R45">
        <v>53794761</v>
      </c>
      <c r="S45">
        <v>227683951</v>
      </c>
      <c r="T45" s="36">
        <v>222509713</v>
      </c>
      <c r="U45" s="26"/>
      <c r="V45">
        <v>269</v>
      </c>
      <c r="W45">
        <v>0</v>
      </c>
      <c r="X45">
        <v>41</v>
      </c>
      <c r="Y45" s="29">
        <f t="shared" si="0"/>
        <v>310</v>
      </c>
      <c r="Z45" s="32"/>
      <c r="AA45" s="41"/>
      <c r="AB45" s="38"/>
      <c r="AC45" s="39"/>
      <c r="AD45" s="39"/>
      <c r="AE45" s="39"/>
    </row>
    <row r="46" spans="1:42" ht="13.8" x14ac:dyDescent="0.3">
      <c r="A46" s="47">
        <v>129</v>
      </c>
      <c r="B46" s="48" t="s">
        <v>131</v>
      </c>
      <c r="C46">
        <v>6070</v>
      </c>
      <c r="D46">
        <v>2013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 s="36"/>
      <c r="U46" s="26"/>
      <c r="V46"/>
      <c r="W46"/>
      <c r="X46"/>
      <c r="Y46" s="29">
        <f t="shared" si="0"/>
        <v>0</v>
      </c>
      <c r="Z46" s="32"/>
      <c r="AA46" s="41"/>
      <c r="AB46" s="38"/>
      <c r="AC46" s="39"/>
      <c r="AD46" s="39"/>
      <c r="AE46" s="39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</row>
    <row r="47" spans="1:42" ht="13.8" x14ac:dyDescent="0.3">
      <c r="A47" s="47">
        <v>130</v>
      </c>
      <c r="B47" s="48" t="s">
        <v>157</v>
      </c>
      <c r="C47">
        <v>6070</v>
      </c>
      <c r="D47">
        <v>2013</v>
      </c>
      <c r="E47">
        <v>176.05</v>
      </c>
      <c r="F47">
        <v>23468</v>
      </c>
      <c r="G47">
        <v>12519619</v>
      </c>
      <c r="H47">
        <v>3380298</v>
      </c>
      <c r="I47">
        <v>7010</v>
      </c>
      <c r="J47">
        <v>732241</v>
      </c>
      <c r="K47">
        <v>2758</v>
      </c>
      <c r="L47">
        <v>463192</v>
      </c>
      <c r="M47">
        <v>68856</v>
      </c>
      <c r="N47">
        <v>227508</v>
      </c>
      <c r="O47">
        <v>18709</v>
      </c>
      <c r="P47">
        <v>5624</v>
      </c>
      <c r="Q47">
        <v>17414567</v>
      </c>
      <c r="R47">
        <v>11649930</v>
      </c>
      <c r="S47">
        <v>68582672</v>
      </c>
      <c r="T47" s="29">
        <v>62594552</v>
      </c>
      <c r="U47" s="26"/>
      <c r="V47">
        <v>128</v>
      </c>
      <c r="W47">
        <v>0</v>
      </c>
      <c r="X47">
        <v>18</v>
      </c>
      <c r="Y47" s="29">
        <f t="shared" si="0"/>
        <v>146</v>
      </c>
      <c r="Z47" s="32"/>
      <c r="AA47" s="41"/>
      <c r="AB47" s="38"/>
      <c r="AC47" s="39"/>
      <c r="AD47" s="39"/>
      <c r="AE47" s="39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</row>
    <row r="48" spans="1:42" ht="13.8" x14ac:dyDescent="0.3">
      <c r="A48" s="47">
        <v>131</v>
      </c>
      <c r="B48" s="48" t="s">
        <v>102</v>
      </c>
      <c r="C48">
        <v>6070</v>
      </c>
      <c r="D48">
        <v>2013</v>
      </c>
      <c r="E48">
        <v>360.1</v>
      </c>
      <c r="F48">
        <v>48942</v>
      </c>
      <c r="G48">
        <v>27586234</v>
      </c>
      <c r="H48">
        <v>7240151</v>
      </c>
      <c r="I48">
        <v>1138560</v>
      </c>
      <c r="J48">
        <v>2450860</v>
      </c>
      <c r="K48">
        <v>21</v>
      </c>
      <c r="L48">
        <v>549300</v>
      </c>
      <c r="M48">
        <v>80088</v>
      </c>
      <c r="N48">
        <v>2688241</v>
      </c>
      <c r="O48">
        <v>62250</v>
      </c>
      <c r="P48">
        <v>10831</v>
      </c>
      <c r="Q48">
        <v>41784874</v>
      </c>
      <c r="R48">
        <v>34933567</v>
      </c>
      <c r="S48">
        <v>146912646</v>
      </c>
      <c r="T48" s="36">
        <v>135214526</v>
      </c>
      <c r="U48" s="26"/>
      <c r="V48">
        <v>192</v>
      </c>
      <c r="W48">
        <v>0</v>
      </c>
      <c r="X48">
        <v>42</v>
      </c>
      <c r="Y48" s="29">
        <f t="shared" si="0"/>
        <v>234</v>
      </c>
      <c r="Z48" s="32"/>
      <c r="AA48" s="41"/>
      <c r="AB48" s="38"/>
      <c r="AC48" s="39"/>
      <c r="AD48" s="39"/>
      <c r="AE48" s="39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</row>
    <row r="49" spans="1:42" ht="13.8" x14ac:dyDescent="0.3">
      <c r="A49" s="47">
        <v>132</v>
      </c>
      <c r="B49" s="48" t="s">
        <v>158</v>
      </c>
      <c r="C49">
        <v>6070</v>
      </c>
      <c r="D49">
        <v>2013</v>
      </c>
      <c r="E49">
        <v>120.44</v>
      </c>
      <c r="F49">
        <v>26175</v>
      </c>
      <c r="G49">
        <v>8000231</v>
      </c>
      <c r="H49">
        <v>2187454</v>
      </c>
      <c r="I49">
        <v>48522</v>
      </c>
      <c r="J49">
        <v>608337</v>
      </c>
      <c r="K49">
        <v>1458</v>
      </c>
      <c r="L49">
        <v>83025</v>
      </c>
      <c r="M49">
        <v>33332</v>
      </c>
      <c r="N49">
        <v>457133</v>
      </c>
      <c r="O49">
        <v>77971</v>
      </c>
      <c r="P49">
        <v>23337</v>
      </c>
      <c r="Q49">
        <v>11474126</v>
      </c>
      <c r="R49">
        <v>19728375</v>
      </c>
      <c r="S49">
        <v>52604928</v>
      </c>
      <c r="T49" s="36">
        <v>51020731</v>
      </c>
      <c r="U49" s="26"/>
      <c r="V49">
        <v>75</v>
      </c>
      <c r="W49">
        <v>0</v>
      </c>
      <c r="X49">
        <v>0</v>
      </c>
      <c r="Y49" s="29">
        <f t="shared" si="0"/>
        <v>75</v>
      </c>
      <c r="Z49" s="32"/>
      <c r="AA49" s="41"/>
      <c r="AB49" s="38"/>
      <c r="AC49" s="39"/>
      <c r="AD49" s="39"/>
      <c r="AE49" s="39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</row>
    <row r="50" spans="1:42" ht="13.8" x14ac:dyDescent="0.3">
      <c r="A50" s="47">
        <v>134</v>
      </c>
      <c r="B50" s="48" t="s">
        <v>93</v>
      </c>
      <c r="C50">
        <v>6070</v>
      </c>
      <c r="D50">
        <v>2013</v>
      </c>
      <c r="E50">
        <v>58.52</v>
      </c>
      <c r="F50">
        <v>8752</v>
      </c>
      <c r="G50">
        <v>4150555</v>
      </c>
      <c r="H50">
        <v>1062813</v>
      </c>
      <c r="I50">
        <v>443011</v>
      </c>
      <c r="J50">
        <v>226402</v>
      </c>
      <c r="K50">
        <v>1006</v>
      </c>
      <c r="L50">
        <v>23796</v>
      </c>
      <c r="M50">
        <v>7794</v>
      </c>
      <c r="N50">
        <v>320148</v>
      </c>
      <c r="O50">
        <v>8222</v>
      </c>
      <c r="P50">
        <v>1500</v>
      </c>
      <c r="Q50">
        <v>6242247</v>
      </c>
      <c r="R50">
        <v>3158535</v>
      </c>
      <c r="S50">
        <v>11127682</v>
      </c>
      <c r="T50" s="36">
        <v>10305462</v>
      </c>
      <c r="U50" s="26"/>
      <c r="V50">
        <v>32</v>
      </c>
      <c r="W50">
        <v>1</v>
      </c>
      <c r="X50">
        <v>4</v>
      </c>
      <c r="Y50" s="29">
        <f t="shared" si="0"/>
        <v>37</v>
      </c>
      <c r="Z50" s="32"/>
      <c r="AA50" s="41"/>
      <c r="AB50" s="38"/>
      <c r="AC50" s="39"/>
      <c r="AD50" s="39"/>
      <c r="AE50" s="39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</row>
    <row r="51" spans="1:42" ht="13.8" x14ac:dyDescent="0.3">
      <c r="A51" s="47">
        <v>137</v>
      </c>
      <c r="B51" s="48" t="s">
        <v>95</v>
      </c>
      <c r="C51">
        <v>6070</v>
      </c>
      <c r="D51">
        <v>2013</v>
      </c>
      <c r="E51">
        <v>25.44</v>
      </c>
      <c r="F51">
        <v>1362</v>
      </c>
      <c r="G51">
        <v>1409431</v>
      </c>
      <c r="H51">
        <v>393679</v>
      </c>
      <c r="I51">
        <v>35684</v>
      </c>
      <c r="J51">
        <v>82360</v>
      </c>
      <c r="K51">
        <v>1263</v>
      </c>
      <c r="L51">
        <v>211285</v>
      </c>
      <c r="M51">
        <v>25618</v>
      </c>
      <c r="N51">
        <v>97757</v>
      </c>
      <c r="O51">
        <v>18457</v>
      </c>
      <c r="P51">
        <v>0</v>
      </c>
      <c r="Q51">
        <v>2275534</v>
      </c>
      <c r="R51">
        <v>919130</v>
      </c>
      <c r="S51">
        <v>1793007</v>
      </c>
      <c r="T51" s="36">
        <v>1797982</v>
      </c>
      <c r="U51" s="26"/>
      <c r="V51">
        <v>25</v>
      </c>
      <c r="W51">
        <v>0</v>
      </c>
      <c r="X51">
        <v>0</v>
      </c>
      <c r="Y51" s="29">
        <f t="shared" si="0"/>
        <v>25</v>
      </c>
      <c r="Z51" s="32"/>
      <c r="AA51" s="41"/>
      <c r="AB51" s="38"/>
      <c r="AC51" s="39"/>
      <c r="AD51" s="39"/>
      <c r="AE51" s="39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</row>
    <row r="52" spans="1:42" ht="13.8" x14ac:dyDescent="0.3">
      <c r="A52" s="47">
        <v>138</v>
      </c>
      <c r="B52" s="48" t="s">
        <v>137</v>
      </c>
      <c r="C52">
        <v>6070</v>
      </c>
      <c r="D52">
        <v>2013</v>
      </c>
      <c r="E52">
        <v>47.08</v>
      </c>
      <c r="F52">
        <v>7114</v>
      </c>
      <c r="G52">
        <v>3919846</v>
      </c>
      <c r="H52">
        <v>639094</v>
      </c>
      <c r="I52">
        <v>0</v>
      </c>
      <c r="J52">
        <v>242040</v>
      </c>
      <c r="K52">
        <v>186</v>
      </c>
      <c r="L52">
        <v>80498</v>
      </c>
      <c r="M52">
        <v>69456</v>
      </c>
      <c r="N52">
        <v>5704</v>
      </c>
      <c r="O52">
        <v>105936</v>
      </c>
      <c r="P52">
        <v>3</v>
      </c>
      <c r="Q52">
        <v>5062757</v>
      </c>
      <c r="R52">
        <v>4326064</v>
      </c>
      <c r="S52">
        <v>20524325</v>
      </c>
      <c r="T52" s="36">
        <v>18865847</v>
      </c>
      <c r="U52" s="26"/>
      <c r="V52">
        <v>60</v>
      </c>
      <c r="W52">
        <v>0</v>
      </c>
      <c r="X52">
        <v>24</v>
      </c>
      <c r="Y52" s="29">
        <f t="shared" si="0"/>
        <v>84</v>
      </c>
      <c r="Z52" s="32"/>
      <c r="AA52" s="41"/>
      <c r="AB52" s="38"/>
      <c r="AC52" s="39"/>
      <c r="AD52" s="39"/>
      <c r="AE52" s="39"/>
    </row>
    <row r="53" spans="1:42" ht="13.8" x14ac:dyDescent="0.3">
      <c r="A53" s="47">
        <v>139</v>
      </c>
      <c r="B53" s="48" t="s">
        <v>127</v>
      </c>
      <c r="C53">
        <v>6070</v>
      </c>
      <c r="D53">
        <v>2013</v>
      </c>
      <c r="E53">
        <v>58.08</v>
      </c>
      <c r="F53">
        <v>19905</v>
      </c>
      <c r="G53">
        <v>4547205</v>
      </c>
      <c r="H53">
        <v>1523306</v>
      </c>
      <c r="I53">
        <v>1817708</v>
      </c>
      <c r="J53">
        <v>363799</v>
      </c>
      <c r="K53">
        <v>0</v>
      </c>
      <c r="L53">
        <v>501448</v>
      </c>
      <c r="M53">
        <v>0</v>
      </c>
      <c r="N53">
        <v>683131</v>
      </c>
      <c r="O53">
        <v>5137</v>
      </c>
      <c r="P53">
        <v>0</v>
      </c>
      <c r="Q53">
        <v>9441734</v>
      </c>
      <c r="R53">
        <v>6405845</v>
      </c>
      <c r="S53">
        <v>13330455</v>
      </c>
      <c r="T53" s="36">
        <v>12176216</v>
      </c>
      <c r="U53" s="26"/>
      <c r="V53" s="23">
        <v>111</v>
      </c>
      <c r="W53" s="23">
        <v>8</v>
      </c>
      <c r="X53" s="23">
        <v>18</v>
      </c>
      <c r="Y53" s="29">
        <f t="shared" si="0"/>
        <v>137</v>
      </c>
      <c r="Z53" s="32"/>
      <c r="AA53" s="41"/>
      <c r="AB53" s="38"/>
      <c r="AC53" s="39"/>
      <c r="AD53" s="39"/>
      <c r="AE53" s="39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</row>
    <row r="54" spans="1:42" ht="13.8" x14ac:dyDescent="0.3">
      <c r="A54" s="47">
        <v>140</v>
      </c>
      <c r="B54" s="48" t="s">
        <v>159</v>
      </c>
      <c r="C54">
        <v>6070</v>
      </c>
      <c r="D54">
        <v>2013</v>
      </c>
      <c r="E54">
        <v>20.69</v>
      </c>
      <c r="F54">
        <v>3165</v>
      </c>
      <c r="G54">
        <v>1307778</v>
      </c>
      <c r="H54">
        <v>310317</v>
      </c>
      <c r="I54">
        <v>0</v>
      </c>
      <c r="J54">
        <v>77530</v>
      </c>
      <c r="K54">
        <v>0</v>
      </c>
      <c r="L54">
        <v>253446</v>
      </c>
      <c r="M54">
        <v>0</v>
      </c>
      <c r="N54">
        <v>220657</v>
      </c>
      <c r="O54">
        <v>4123</v>
      </c>
      <c r="P54">
        <v>0</v>
      </c>
      <c r="Q54">
        <v>2173851</v>
      </c>
      <c r="R54">
        <v>1495563</v>
      </c>
      <c r="S54">
        <v>4139577</v>
      </c>
      <c r="T54" s="36">
        <v>4139577</v>
      </c>
      <c r="U54" s="26"/>
      <c r="V54">
        <v>12</v>
      </c>
      <c r="W54">
        <v>0</v>
      </c>
      <c r="X54">
        <v>6</v>
      </c>
      <c r="Y54" s="29">
        <f t="shared" si="0"/>
        <v>18</v>
      </c>
      <c r="Z54" s="32"/>
      <c r="AA54" s="41"/>
      <c r="AB54" s="38"/>
      <c r="AC54" s="39"/>
      <c r="AD54" s="39"/>
      <c r="AE54" s="39"/>
    </row>
    <row r="55" spans="1:42" ht="13.8" x14ac:dyDescent="0.3">
      <c r="A55" s="47">
        <v>141</v>
      </c>
      <c r="B55" s="48" t="s">
        <v>87</v>
      </c>
      <c r="C55">
        <v>6070</v>
      </c>
      <c r="D55">
        <v>2013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 s="36"/>
      <c r="U55" s="26"/>
      <c r="V55"/>
      <c r="W55"/>
      <c r="X55"/>
      <c r="Y55" s="29">
        <f t="shared" si="0"/>
        <v>0</v>
      </c>
      <c r="Z55" s="32"/>
      <c r="AA55" s="41"/>
      <c r="AB55" s="38"/>
      <c r="AC55" s="39"/>
      <c r="AD55" s="39"/>
      <c r="AE55" s="39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</row>
    <row r="56" spans="1:42" ht="13.8" x14ac:dyDescent="0.3">
      <c r="A56" s="47">
        <v>142</v>
      </c>
      <c r="B56" s="48" t="s">
        <v>117</v>
      </c>
      <c r="C56">
        <v>6070</v>
      </c>
      <c r="D56">
        <v>2013</v>
      </c>
      <c r="E56">
        <v>403.36</v>
      </c>
      <c r="F56">
        <v>48800</v>
      </c>
      <c r="G56">
        <v>28359078</v>
      </c>
      <c r="H56">
        <v>7713822</v>
      </c>
      <c r="I56">
        <v>2225882</v>
      </c>
      <c r="J56">
        <v>1851444</v>
      </c>
      <c r="K56">
        <v>0</v>
      </c>
      <c r="L56">
        <v>188253</v>
      </c>
      <c r="M56">
        <v>206655</v>
      </c>
      <c r="N56">
        <v>1394069</v>
      </c>
      <c r="O56">
        <v>17998</v>
      </c>
      <c r="P56">
        <v>65538</v>
      </c>
      <c r="Q56">
        <v>41891663</v>
      </c>
      <c r="R56">
        <v>26134756</v>
      </c>
      <c r="S56">
        <v>119636300</v>
      </c>
      <c r="T56" s="36">
        <v>115524751</v>
      </c>
      <c r="U56" s="26"/>
      <c r="V56">
        <v>190</v>
      </c>
      <c r="W56">
        <v>0</v>
      </c>
      <c r="X56">
        <v>20</v>
      </c>
      <c r="Y56" s="29">
        <f t="shared" si="0"/>
        <v>210</v>
      </c>
      <c r="Z56" s="32"/>
      <c r="AA56" s="41"/>
      <c r="AB56" s="38"/>
      <c r="AC56" s="39"/>
      <c r="AD56" s="39"/>
      <c r="AE56" s="39"/>
    </row>
    <row r="57" spans="1:42" ht="13.8" x14ac:dyDescent="0.3">
      <c r="A57" s="47">
        <v>145</v>
      </c>
      <c r="B57" s="48" t="s">
        <v>160</v>
      </c>
      <c r="C57">
        <v>6070</v>
      </c>
      <c r="D57">
        <v>2013</v>
      </c>
      <c r="E57">
        <v>235.83</v>
      </c>
      <c r="F57">
        <v>37943</v>
      </c>
      <c r="G57">
        <v>17133863</v>
      </c>
      <c r="H57">
        <v>6288738</v>
      </c>
      <c r="I57">
        <v>0</v>
      </c>
      <c r="J57">
        <v>1655173</v>
      </c>
      <c r="K57">
        <v>0</v>
      </c>
      <c r="L57">
        <v>33855</v>
      </c>
      <c r="M57">
        <v>363925</v>
      </c>
      <c r="N57">
        <v>961072</v>
      </c>
      <c r="O57">
        <v>15090</v>
      </c>
      <c r="P57">
        <v>4122</v>
      </c>
      <c r="Q57">
        <v>26447594</v>
      </c>
      <c r="R57">
        <v>21244057</v>
      </c>
      <c r="S57">
        <v>112110642</v>
      </c>
      <c r="T57" s="36">
        <v>107229619</v>
      </c>
      <c r="U57" s="26"/>
      <c r="V57">
        <v>159</v>
      </c>
      <c r="W57">
        <v>14</v>
      </c>
      <c r="X57">
        <v>24</v>
      </c>
      <c r="Y57" s="29">
        <f t="shared" si="0"/>
        <v>197</v>
      </c>
      <c r="Z57" s="32"/>
      <c r="AA57" s="41"/>
      <c r="AB57" s="38"/>
      <c r="AC57" s="39"/>
      <c r="AD57" s="39"/>
      <c r="AE57" s="39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</row>
    <row r="58" spans="1:42" ht="13.8" x14ac:dyDescent="0.3">
      <c r="A58" s="47">
        <v>147</v>
      </c>
      <c r="B58" s="48" t="s">
        <v>119</v>
      </c>
      <c r="C58">
        <v>6070</v>
      </c>
      <c r="D58">
        <v>2013</v>
      </c>
      <c r="E58">
        <v>31.35</v>
      </c>
      <c r="F58">
        <v>2732</v>
      </c>
      <c r="G58">
        <v>1848404</v>
      </c>
      <c r="H58">
        <v>529435</v>
      </c>
      <c r="I58">
        <v>184775</v>
      </c>
      <c r="J58">
        <v>86405</v>
      </c>
      <c r="K58">
        <v>0</v>
      </c>
      <c r="L58">
        <v>44379</v>
      </c>
      <c r="M58">
        <v>56933</v>
      </c>
      <c r="N58">
        <v>39816</v>
      </c>
      <c r="O58">
        <v>981</v>
      </c>
      <c r="P58">
        <v>0</v>
      </c>
      <c r="Q58">
        <v>2791128</v>
      </c>
      <c r="R58">
        <v>1364988</v>
      </c>
      <c r="S58">
        <v>4620365</v>
      </c>
      <c r="T58" s="36">
        <v>3510911</v>
      </c>
      <c r="U58" s="26"/>
      <c r="V58">
        <v>23</v>
      </c>
      <c r="W58">
        <v>0</v>
      </c>
      <c r="X58">
        <v>0</v>
      </c>
      <c r="Y58" s="29">
        <f t="shared" si="0"/>
        <v>23</v>
      </c>
      <c r="Z58" s="32"/>
      <c r="AA58" s="41"/>
      <c r="AB58" s="38"/>
      <c r="AC58" s="39"/>
      <c r="AD58" s="39"/>
      <c r="AE58" s="39"/>
    </row>
    <row r="59" spans="1:42" ht="13.8" x14ac:dyDescent="0.3">
      <c r="A59" s="47">
        <v>148</v>
      </c>
      <c r="B59" s="48" t="s">
        <v>161</v>
      </c>
      <c r="C59">
        <v>6070</v>
      </c>
      <c r="D59">
        <v>2013</v>
      </c>
      <c r="E59">
        <v>97.3</v>
      </c>
      <c r="F59">
        <v>17968</v>
      </c>
      <c r="G59">
        <v>5918362</v>
      </c>
      <c r="H59">
        <v>744124</v>
      </c>
      <c r="I59">
        <v>635263</v>
      </c>
      <c r="J59">
        <v>720875</v>
      </c>
      <c r="K59">
        <v>0</v>
      </c>
      <c r="L59">
        <v>58947</v>
      </c>
      <c r="M59">
        <v>304092</v>
      </c>
      <c r="N59">
        <v>700074</v>
      </c>
      <c r="O59">
        <v>13086</v>
      </c>
      <c r="P59">
        <v>0</v>
      </c>
      <c r="Q59">
        <v>9094823</v>
      </c>
      <c r="R59">
        <v>9422908</v>
      </c>
      <c r="S59">
        <v>37345225</v>
      </c>
      <c r="T59" s="36">
        <v>37345225</v>
      </c>
      <c r="U59" s="26"/>
      <c r="V59">
        <v>70</v>
      </c>
      <c r="W59">
        <v>0</v>
      </c>
      <c r="X59">
        <v>0</v>
      </c>
      <c r="Y59" s="29">
        <f t="shared" si="0"/>
        <v>70</v>
      </c>
      <c r="Z59" s="32"/>
      <c r="AA59" s="41"/>
      <c r="AB59" s="3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</row>
    <row r="60" spans="1:42" ht="13.8" x14ac:dyDescent="0.3">
      <c r="A60" s="47">
        <v>150</v>
      </c>
      <c r="B60" s="48" t="s">
        <v>162</v>
      </c>
      <c r="C60">
        <v>6070</v>
      </c>
      <c r="D60">
        <v>2013</v>
      </c>
      <c r="E60">
        <v>32.97</v>
      </c>
      <c r="F60">
        <v>1154</v>
      </c>
      <c r="G60">
        <v>2152792</v>
      </c>
      <c r="H60">
        <v>490871</v>
      </c>
      <c r="I60">
        <v>0</v>
      </c>
      <c r="J60">
        <v>128730</v>
      </c>
      <c r="K60">
        <v>1202</v>
      </c>
      <c r="L60">
        <v>67330</v>
      </c>
      <c r="M60">
        <v>5805</v>
      </c>
      <c r="N60">
        <v>129791</v>
      </c>
      <c r="O60">
        <v>5740</v>
      </c>
      <c r="P60">
        <v>0</v>
      </c>
      <c r="Q60">
        <v>2982261</v>
      </c>
      <c r="R60">
        <v>1580602</v>
      </c>
      <c r="S60">
        <v>2727915</v>
      </c>
      <c r="T60" s="36">
        <v>1910935</v>
      </c>
      <c r="U60" s="26"/>
      <c r="V60">
        <v>25</v>
      </c>
      <c r="W60">
        <v>0</v>
      </c>
      <c r="X60">
        <v>0</v>
      </c>
      <c r="Y60" s="29">
        <f t="shared" si="0"/>
        <v>25</v>
      </c>
      <c r="Z60" s="32"/>
      <c r="AA60" s="41"/>
      <c r="AB60" s="38"/>
      <c r="AC60" s="39"/>
      <c r="AD60" s="39"/>
      <c r="AE60" s="39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</row>
    <row r="61" spans="1:42" ht="13.8" x14ac:dyDescent="0.3">
      <c r="A61" s="47">
        <v>152</v>
      </c>
      <c r="B61" s="48" t="s">
        <v>97</v>
      </c>
      <c r="C61">
        <v>6070</v>
      </c>
      <c r="D61">
        <v>2013</v>
      </c>
      <c r="E61">
        <v>51.24</v>
      </c>
      <c r="F61">
        <v>3765</v>
      </c>
      <c r="G61">
        <v>4131528</v>
      </c>
      <c r="H61">
        <v>1724152</v>
      </c>
      <c r="I61">
        <v>0</v>
      </c>
      <c r="J61">
        <v>145219</v>
      </c>
      <c r="K61">
        <v>1782</v>
      </c>
      <c r="L61">
        <v>10555</v>
      </c>
      <c r="M61">
        <v>8034</v>
      </c>
      <c r="N61">
        <v>602854</v>
      </c>
      <c r="O61">
        <v>10811</v>
      </c>
      <c r="P61">
        <v>804</v>
      </c>
      <c r="Q61">
        <v>6634131</v>
      </c>
      <c r="R61">
        <v>5122733</v>
      </c>
      <c r="S61">
        <v>14685546</v>
      </c>
      <c r="T61" s="36">
        <v>12681423</v>
      </c>
      <c r="U61" s="26"/>
      <c r="V61">
        <v>16</v>
      </c>
      <c r="W61">
        <v>0</v>
      </c>
      <c r="X61">
        <v>2</v>
      </c>
      <c r="Y61" s="29">
        <f t="shared" si="0"/>
        <v>18</v>
      </c>
      <c r="Z61" s="32"/>
      <c r="AA61" s="41"/>
      <c r="AB61" s="38"/>
      <c r="AC61" s="39"/>
      <c r="AD61" s="39"/>
      <c r="AE61" s="39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</row>
    <row r="62" spans="1:42" ht="13.8" x14ac:dyDescent="0.3">
      <c r="A62" s="47">
        <v>153</v>
      </c>
      <c r="B62" s="48" t="s">
        <v>111</v>
      </c>
      <c r="C62">
        <v>6070</v>
      </c>
      <c r="D62">
        <v>2013</v>
      </c>
      <c r="E62" s="23">
        <v>34.89</v>
      </c>
      <c r="F62" s="23">
        <v>2008</v>
      </c>
      <c r="G62" s="23">
        <v>2455221</v>
      </c>
      <c r="H62" s="23">
        <v>605459</v>
      </c>
      <c r="I62" s="23">
        <v>0</v>
      </c>
      <c r="J62" s="23">
        <v>108322</v>
      </c>
      <c r="K62" s="23">
        <v>0</v>
      </c>
      <c r="L62" s="23">
        <v>589187</v>
      </c>
      <c r="M62" s="23">
        <v>32848</v>
      </c>
      <c r="N62" s="23">
        <v>126541</v>
      </c>
      <c r="O62" s="23">
        <v>29956</v>
      </c>
      <c r="P62" s="23">
        <v>0</v>
      </c>
      <c r="Q62" s="23">
        <v>3947534</v>
      </c>
      <c r="R62" s="23">
        <v>2336173</v>
      </c>
      <c r="S62" s="23">
        <v>3918019</v>
      </c>
      <c r="T62" s="23">
        <v>2556420</v>
      </c>
      <c r="V62" s="23">
        <v>25</v>
      </c>
      <c r="W62" s="23">
        <v>0</v>
      </c>
      <c r="X62" s="23">
        <v>0</v>
      </c>
      <c r="Y62" s="29">
        <f t="shared" si="0"/>
        <v>25</v>
      </c>
      <c r="Z62" s="32"/>
      <c r="AA62" s="41"/>
    </row>
    <row r="63" spans="1:42" ht="13.8" x14ac:dyDescent="0.3">
      <c r="A63" s="47">
        <v>155</v>
      </c>
      <c r="B63" s="48" t="s">
        <v>163</v>
      </c>
      <c r="C63">
        <v>6070</v>
      </c>
      <c r="D63">
        <v>2013</v>
      </c>
      <c r="E63">
        <v>255.95</v>
      </c>
      <c r="F63">
        <v>56919</v>
      </c>
      <c r="G63">
        <v>25010104</v>
      </c>
      <c r="H63">
        <v>8756114</v>
      </c>
      <c r="I63">
        <v>265751</v>
      </c>
      <c r="J63">
        <v>1734978</v>
      </c>
      <c r="K63">
        <v>0</v>
      </c>
      <c r="L63">
        <v>203366</v>
      </c>
      <c r="M63">
        <v>228345</v>
      </c>
      <c r="N63">
        <v>397674</v>
      </c>
      <c r="O63">
        <v>74117</v>
      </c>
      <c r="P63">
        <v>0</v>
      </c>
      <c r="Q63">
        <v>36670449</v>
      </c>
      <c r="R63">
        <v>22324243</v>
      </c>
      <c r="S63">
        <v>111372538</v>
      </c>
      <c r="T63" s="36">
        <v>111372538</v>
      </c>
      <c r="U63" s="26"/>
      <c r="V63">
        <v>195</v>
      </c>
      <c r="W63">
        <v>23</v>
      </c>
      <c r="X63">
        <v>36</v>
      </c>
      <c r="Y63" s="29">
        <f t="shared" si="0"/>
        <v>254</v>
      </c>
      <c r="Z63" s="32"/>
      <c r="AA63" s="41"/>
      <c r="AB63" s="38"/>
      <c r="AC63" s="39"/>
      <c r="AD63" s="39"/>
      <c r="AE63" s="39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</row>
    <row r="64" spans="1:42" ht="13.8" x14ac:dyDescent="0.3">
      <c r="A64" s="47">
        <v>156</v>
      </c>
      <c r="B64" s="48" t="s">
        <v>110</v>
      </c>
      <c r="C64">
        <v>6070</v>
      </c>
      <c r="D64">
        <v>2013</v>
      </c>
      <c r="Y64" s="29">
        <f t="shared" si="0"/>
        <v>0</v>
      </c>
      <c r="Z64" s="32"/>
      <c r="AA64" s="41"/>
    </row>
    <row r="65" spans="1:42" ht="13.8" x14ac:dyDescent="0.3">
      <c r="A65" s="47">
        <v>157</v>
      </c>
      <c r="B65" s="48" t="s">
        <v>164</v>
      </c>
      <c r="C65">
        <v>6070</v>
      </c>
      <c r="D65">
        <v>2013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 s="29">
        <v>0</v>
      </c>
      <c r="U65" s="26"/>
      <c r="V65">
        <v>0</v>
      </c>
      <c r="W65">
        <v>0</v>
      </c>
      <c r="X65">
        <v>0</v>
      </c>
      <c r="Y65" s="29">
        <f t="shared" si="0"/>
        <v>0</v>
      </c>
      <c r="Z65" s="32"/>
      <c r="AA65" s="41"/>
      <c r="AB65" s="38"/>
      <c r="AC65" s="39"/>
      <c r="AD65" s="39"/>
      <c r="AE65" s="39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</row>
    <row r="66" spans="1:42" ht="13.8" x14ac:dyDescent="0.3">
      <c r="A66" s="47">
        <v>158</v>
      </c>
      <c r="B66" s="48" t="s">
        <v>83</v>
      </c>
      <c r="C66">
        <v>6070</v>
      </c>
      <c r="D66">
        <v>2013</v>
      </c>
      <c r="E66">
        <v>2.4</v>
      </c>
      <c r="F66">
        <v>241</v>
      </c>
      <c r="G66">
        <v>199944</v>
      </c>
      <c r="H66">
        <v>45402</v>
      </c>
      <c r="I66">
        <v>0</v>
      </c>
      <c r="J66">
        <v>7096</v>
      </c>
      <c r="K66">
        <v>0</v>
      </c>
      <c r="L66">
        <v>41509</v>
      </c>
      <c r="M66">
        <v>88</v>
      </c>
      <c r="N66">
        <v>35817</v>
      </c>
      <c r="O66">
        <v>724</v>
      </c>
      <c r="P66">
        <v>0</v>
      </c>
      <c r="Q66">
        <v>330580</v>
      </c>
      <c r="R66">
        <v>336995</v>
      </c>
      <c r="S66">
        <v>555202</v>
      </c>
      <c r="T66" s="36">
        <v>376763</v>
      </c>
      <c r="U66" s="26"/>
      <c r="V66">
        <v>2</v>
      </c>
      <c r="W66">
        <v>0</v>
      </c>
      <c r="X66">
        <v>0</v>
      </c>
      <c r="Y66" s="29">
        <f t="shared" si="0"/>
        <v>2</v>
      </c>
      <c r="Z66" s="32"/>
      <c r="AA66" s="41"/>
      <c r="AB66" s="38"/>
      <c r="AC66" s="39"/>
      <c r="AD66" s="39"/>
      <c r="AE66" s="39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</row>
    <row r="67" spans="1:42" ht="13.8" x14ac:dyDescent="0.3">
      <c r="A67" s="47">
        <v>159</v>
      </c>
      <c r="B67" s="48" t="s">
        <v>165</v>
      </c>
      <c r="C67">
        <v>6070</v>
      </c>
      <c r="D67">
        <v>2013</v>
      </c>
      <c r="E67">
        <v>283</v>
      </c>
      <c r="F67">
        <v>41882</v>
      </c>
      <c r="G67">
        <v>21744903</v>
      </c>
      <c r="H67">
        <v>6544791</v>
      </c>
      <c r="I67">
        <v>65315</v>
      </c>
      <c r="J67">
        <v>1153621</v>
      </c>
      <c r="K67">
        <v>8873</v>
      </c>
      <c r="L67">
        <v>1603091</v>
      </c>
      <c r="M67">
        <v>3602</v>
      </c>
      <c r="N67">
        <v>1562902</v>
      </c>
      <c r="O67">
        <v>121888</v>
      </c>
      <c r="P67">
        <v>46911</v>
      </c>
      <c r="Q67">
        <v>32762075</v>
      </c>
      <c r="R67">
        <v>19038834</v>
      </c>
      <c r="S67">
        <v>128187360</v>
      </c>
      <c r="T67" s="36">
        <v>122628456</v>
      </c>
      <c r="U67" s="26"/>
      <c r="V67">
        <v>108</v>
      </c>
      <c r="W67">
        <v>9</v>
      </c>
      <c r="X67">
        <v>19</v>
      </c>
      <c r="Y67" s="29">
        <f t="shared" si="0"/>
        <v>136</v>
      </c>
      <c r="Z67" s="32"/>
      <c r="AA67" s="41"/>
      <c r="AB67" s="3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</row>
    <row r="68" spans="1:42" ht="13.8" x14ac:dyDescent="0.3">
      <c r="A68" s="47">
        <v>161</v>
      </c>
      <c r="B68" s="48" t="s">
        <v>135</v>
      </c>
      <c r="C68">
        <v>6070</v>
      </c>
      <c r="D68">
        <v>2013</v>
      </c>
      <c r="E68">
        <v>242.99</v>
      </c>
      <c r="F68">
        <v>39350</v>
      </c>
      <c r="G68">
        <v>16526310</v>
      </c>
      <c r="H68">
        <v>3430619</v>
      </c>
      <c r="I68">
        <v>28750</v>
      </c>
      <c r="J68">
        <v>1846936</v>
      </c>
      <c r="K68">
        <v>0</v>
      </c>
      <c r="L68">
        <v>703964</v>
      </c>
      <c r="M68">
        <v>49350</v>
      </c>
      <c r="N68">
        <v>1973635</v>
      </c>
      <c r="O68">
        <v>99056</v>
      </c>
      <c r="P68">
        <v>0</v>
      </c>
      <c r="Q68">
        <v>24658620</v>
      </c>
      <c r="R68">
        <v>21204138</v>
      </c>
      <c r="S68">
        <v>99589876</v>
      </c>
      <c r="T68" s="36">
        <v>93374021</v>
      </c>
      <c r="U68" s="26"/>
      <c r="V68">
        <v>153</v>
      </c>
      <c r="W68">
        <v>20</v>
      </c>
      <c r="X68">
        <v>29</v>
      </c>
      <c r="Y68" s="29">
        <f t="shared" si="0"/>
        <v>202</v>
      </c>
      <c r="Z68" s="32"/>
      <c r="AA68" s="41"/>
      <c r="AB68" s="38"/>
      <c r="AC68" s="39"/>
      <c r="AD68" s="39"/>
      <c r="AE68" s="39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</row>
    <row r="69" spans="1:42" ht="13.8" x14ac:dyDescent="0.3">
      <c r="A69" s="47">
        <v>162</v>
      </c>
      <c r="B69" s="48" t="s">
        <v>130</v>
      </c>
      <c r="C69">
        <v>6070</v>
      </c>
      <c r="D69">
        <v>2013</v>
      </c>
      <c r="E69">
        <v>574.55999999999995</v>
      </c>
      <c r="F69">
        <v>87194</v>
      </c>
      <c r="G69">
        <v>45774535</v>
      </c>
      <c r="H69">
        <v>13041717</v>
      </c>
      <c r="I69">
        <v>50609</v>
      </c>
      <c r="J69">
        <v>2858518</v>
      </c>
      <c r="K69">
        <v>2637</v>
      </c>
      <c r="L69">
        <v>80271</v>
      </c>
      <c r="M69">
        <v>393</v>
      </c>
      <c r="N69">
        <v>2450955</v>
      </c>
      <c r="O69">
        <v>82086</v>
      </c>
      <c r="P69">
        <v>1535</v>
      </c>
      <c r="Q69">
        <v>64340186</v>
      </c>
      <c r="R69">
        <v>32336825</v>
      </c>
      <c r="S69">
        <v>167692981</v>
      </c>
      <c r="T69" s="36">
        <v>155742964</v>
      </c>
      <c r="U69" s="26"/>
      <c r="V69">
        <v>75</v>
      </c>
      <c r="W69">
        <v>75</v>
      </c>
      <c r="X69">
        <v>33</v>
      </c>
      <c r="Y69" s="29">
        <f t="shared" si="0"/>
        <v>183</v>
      </c>
      <c r="Z69" s="32"/>
      <c r="AA69" s="41"/>
      <c r="AB69" s="38"/>
      <c r="AC69" s="39"/>
      <c r="AD69" s="39"/>
      <c r="AE69" s="39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</row>
    <row r="70" spans="1:42" ht="13.8" x14ac:dyDescent="0.3">
      <c r="A70" s="47">
        <v>164</v>
      </c>
      <c r="B70" s="48" t="s">
        <v>166</v>
      </c>
      <c r="C70">
        <v>6070</v>
      </c>
      <c r="D70">
        <v>2013</v>
      </c>
      <c r="E70">
        <v>163.68</v>
      </c>
      <c r="F70">
        <v>23123</v>
      </c>
      <c r="G70">
        <v>11444324</v>
      </c>
      <c r="H70">
        <v>3305105</v>
      </c>
      <c r="I70">
        <v>2000</v>
      </c>
      <c r="J70">
        <v>1091180</v>
      </c>
      <c r="K70">
        <v>2822</v>
      </c>
      <c r="L70">
        <v>198187</v>
      </c>
      <c r="M70">
        <v>0</v>
      </c>
      <c r="N70">
        <v>986570</v>
      </c>
      <c r="O70">
        <v>36212</v>
      </c>
      <c r="P70">
        <v>383</v>
      </c>
      <c r="Q70">
        <v>17066017</v>
      </c>
      <c r="R70">
        <v>9429405</v>
      </c>
      <c r="S70">
        <v>46861080</v>
      </c>
      <c r="T70" s="36">
        <v>45998755</v>
      </c>
      <c r="U70" s="26"/>
      <c r="V70">
        <v>158</v>
      </c>
      <c r="W70">
        <v>9</v>
      </c>
      <c r="X70">
        <v>36</v>
      </c>
      <c r="Y70" s="29">
        <f t="shared" ref="Y70:Y102" si="1">SUM(V70:X70)</f>
        <v>203</v>
      </c>
      <c r="Z70" s="32"/>
      <c r="AA70" s="41"/>
      <c r="AB70" s="38"/>
      <c r="AC70" s="39"/>
      <c r="AD70" s="39"/>
      <c r="AE70" s="39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</row>
    <row r="71" spans="1:42" ht="13.8" x14ac:dyDescent="0.3">
      <c r="A71" s="47">
        <v>165</v>
      </c>
      <c r="B71" s="48" t="s">
        <v>94</v>
      </c>
      <c r="C71">
        <v>6070</v>
      </c>
      <c r="D71">
        <v>2013</v>
      </c>
      <c r="E71">
        <v>11.77</v>
      </c>
      <c r="F71">
        <v>925</v>
      </c>
      <c r="G71">
        <v>683660</v>
      </c>
      <c r="H71">
        <v>151175</v>
      </c>
      <c r="I71">
        <v>0</v>
      </c>
      <c r="J71">
        <v>27115</v>
      </c>
      <c r="K71">
        <v>45</v>
      </c>
      <c r="L71">
        <v>15050</v>
      </c>
      <c r="M71">
        <v>8103</v>
      </c>
      <c r="N71">
        <v>88894</v>
      </c>
      <c r="O71">
        <v>39255</v>
      </c>
      <c r="P71">
        <v>0</v>
      </c>
      <c r="Q71">
        <v>1013297</v>
      </c>
      <c r="R71">
        <v>777896</v>
      </c>
      <c r="S71">
        <v>1899420</v>
      </c>
      <c r="T71" s="36">
        <v>1858528</v>
      </c>
      <c r="U71" s="26"/>
      <c r="V71">
        <v>0</v>
      </c>
      <c r="W71">
        <v>0</v>
      </c>
      <c r="X71">
        <v>0</v>
      </c>
      <c r="Y71" s="29">
        <f t="shared" si="1"/>
        <v>0</v>
      </c>
      <c r="Z71" s="32"/>
      <c r="AA71" s="41"/>
      <c r="AB71" s="42"/>
      <c r="AC71" s="39"/>
      <c r="AD71" s="39"/>
      <c r="AE71" s="39"/>
    </row>
    <row r="72" spans="1:42" ht="13.8" x14ac:dyDescent="0.3">
      <c r="A72" s="47">
        <v>167</v>
      </c>
      <c r="B72" s="48" t="s">
        <v>88</v>
      </c>
      <c r="C72">
        <v>6070</v>
      </c>
      <c r="D72">
        <v>2013</v>
      </c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 s="36"/>
      <c r="U72" s="26"/>
      <c r="V72"/>
      <c r="W72"/>
      <c r="X72"/>
      <c r="Y72" s="29">
        <f t="shared" si="1"/>
        <v>0</v>
      </c>
      <c r="Z72" s="32"/>
      <c r="AA72" s="41"/>
      <c r="AB72" s="38"/>
      <c r="AC72" s="39"/>
      <c r="AD72" s="39"/>
      <c r="AE72" s="39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</row>
    <row r="73" spans="1:42" ht="13.8" x14ac:dyDescent="0.3">
      <c r="A73" s="47">
        <v>168</v>
      </c>
      <c r="B73" s="48" t="s">
        <v>85</v>
      </c>
      <c r="C73">
        <v>6070</v>
      </c>
      <c r="D73">
        <v>2013</v>
      </c>
      <c r="E73">
        <v>150.05000000000001</v>
      </c>
      <c r="F73">
        <v>22615</v>
      </c>
      <c r="G73">
        <v>10905622</v>
      </c>
      <c r="H73">
        <v>3055650</v>
      </c>
      <c r="I73">
        <v>92668</v>
      </c>
      <c r="J73">
        <v>714382</v>
      </c>
      <c r="K73">
        <v>716</v>
      </c>
      <c r="L73">
        <v>12298</v>
      </c>
      <c r="M73">
        <v>0</v>
      </c>
      <c r="N73">
        <v>1441589</v>
      </c>
      <c r="O73">
        <v>5041</v>
      </c>
      <c r="P73">
        <v>0</v>
      </c>
      <c r="Q73">
        <v>16227966</v>
      </c>
      <c r="R73">
        <v>14442551</v>
      </c>
      <c r="S73">
        <v>54767360</v>
      </c>
      <c r="T73" s="36">
        <v>50420574</v>
      </c>
      <c r="U73" s="26"/>
      <c r="V73">
        <v>108</v>
      </c>
      <c r="W73">
        <v>0</v>
      </c>
      <c r="X73">
        <v>20</v>
      </c>
      <c r="Y73" s="29">
        <f t="shared" si="1"/>
        <v>128</v>
      </c>
      <c r="Z73" s="32"/>
      <c r="AA73" s="41"/>
      <c r="AB73" s="38"/>
      <c r="AC73" s="39"/>
      <c r="AD73" s="39"/>
      <c r="AE73" s="39"/>
    </row>
    <row r="74" spans="1:42" ht="13.8" x14ac:dyDescent="0.3">
      <c r="A74" s="47">
        <v>170</v>
      </c>
      <c r="B74" s="48" t="s">
        <v>167</v>
      </c>
      <c r="C74">
        <v>6070</v>
      </c>
      <c r="D74">
        <v>2013</v>
      </c>
      <c r="E74">
        <v>362.52</v>
      </c>
      <c r="F74">
        <v>57102</v>
      </c>
      <c r="G74">
        <v>25531258</v>
      </c>
      <c r="H74">
        <v>8329859</v>
      </c>
      <c r="I74">
        <v>0</v>
      </c>
      <c r="J74">
        <v>2123383</v>
      </c>
      <c r="K74">
        <v>8057</v>
      </c>
      <c r="L74">
        <v>710469</v>
      </c>
      <c r="M74">
        <v>207405</v>
      </c>
      <c r="N74">
        <v>5569922</v>
      </c>
      <c r="O74">
        <v>37855</v>
      </c>
      <c r="P74">
        <v>15135</v>
      </c>
      <c r="Q74">
        <v>42503073</v>
      </c>
      <c r="R74">
        <v>44960194</v>
      </c>
      <c r="S74">
        <v>118886277</v>
      </c>
      <c r="T74" s="36">
        <v>112722225</v>
      </c>
      <c r="U74" s="26"/>
      <c r="V74">
        <v>186</v>
      </c>
      <c r="W74">
        <v>0</v>
      </c>
      <c r="X74">
        <v>40</v>
      </c>
      <c r="Y74" s="29">
        <f t="shared" si="1"/>
        <v>226</v>
      </c>
      <c r="Z74" s="32"/>
      <c r="AA74" s="41"/>
      <c r="AB74" s="38"/>
      <c r="AC74" s="39"/>
      <c r="AD74" s="39"/>
      <c r="AE74" s="39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</row>
    <row r="75" spans="1:42" ht="13.8" x14ac:dyDescent="0.3">
      <c r="A75" s="47">
        <v>172</v>
      </c>
      <c r="B75" s="48" t="s">
        <v>121</v>
      </c>
      <c r="C75">
        <v>6070</v>
      </c>
      <c r="D75">
        <v>2013</v>
      </c>
      <c r="E75">
        <v>27.47</v>
      </c>
      <c r="F75">
        <v>3123</v>
      </c>
      <c r="G75">
        <v>2244675</v>
      </c>
      <c r="H75">
        <v>467798</v>
      </c>
      <c r="I75">
        <v>402902</v>
      </c>
      <c r="J75">
        <v>71223</v>
      </c>
      <c r="K75">
        <v>848</v>
      </c>
      <c r="L75">
        <v>13266</v>
      </c>
      <c r="M75">
        <v>10649</v>
      </c>
      <c r="N75">
        <v>223093</v>
      </c>
      <c r="O75">
        <v>8854</v>
      </c>
      <c r="P75">
        <v>0</v>
      </c>
      <c r="Q75">
        <v>3443308</v>
      </c>
      <c r="R75">
        <v>2065677</v>
      </c>
      <c r="S75">
        <v>4450889</v>
      </c>
      <c r="T75" s="36">
        <v>2880604</v>
      </c>
      <c r="U75" s="26"/>
      <c r="V75">
        <v>13</v>
      </c>
      <c r="W75">
        <v>0</v>
      </c>
      <c r="X75">
        <v>8</v>
      </c>
      <c r="Y75" s="29">
        <f t="shared" si="1"/>
        <v>21</v>
      </c>
      <c r="Z75" s="32"/>
      <c r="AA75" s="41"/>
      <c r="AB75" s="3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</row>
    <row r="76" spans="1:42" ht="13.8" x14ac:dyDescent="0.3">
      <c r="A76" s="47">
        <v>173</v>
      </c>
      <c r="B76" s="48" t="s">
        <v>98</v>
      </c>
      <c r="C76">
        <v>6070</v>
      </c>
      <c r="D76">
        <v>2013</v>
      </c>
      <c r="E76">
        <v>31.24</v>
      </c>
      <c r="F76">
        <v>849</v>
      </c>
      <c r="G76">
        <v>2005423</v>
      </c>
      <c r="H76">
        <v>559509</v>
      </c>
      <c r="I76">
        <v>44000</v>
      </c>
      <c r="J76">
        <v>110411</v>
      </c>
      <c r="K76">
        <v>0</v>
      </c>
      <c r="L76">
        <v>26839</v>
      </c>
      <c r="M76">
        <v>65405</v>
      </c>
      <c r="N76">
        <v>370088</v>
      </c>
      <c r="O76">
        <v>10404</v>
      </c>
      <c r="P76">
        <v>0</v>
      </c>
      <c r="Q76">
        <v>3192079</v>
      </c>
      <c r="R76">
        <v>2026058</v>
      </c>
      <c r="S76">
        <v>2698495</v>
      </c>
      <c r="T76" s="36">
        <v>2707594</v>
      </c>
      <c r="U76" s="26"/>
      <c r="V76">
        <v>10</v>
      </c>
      <c r="W76">
        <v>0</v>
      </c>
      <c r="X76">
        <v>0</v>
      </c>
      <c r="Y76" s="29">
        <f t="shared" si="1"/>
        <v>10</v>
      </c>
      <c r="Z76" s="32"/>
      <c r="AA76" s="41"/>
      <c r="AB76" s="38"/>
      <c r="AC76" s="39"/>
      <c r="AD76" s="39"/>
      <c r="AE76" s="39"/>
    </row>
    <row r="77" spans="1:42" ht="13.8" x14ac:dyDescent="0.3">
      <c r="A77" s="47">
        <v>175</v>
      </c>
      <c r="B77" s="48" t="s">
        <v>126</v>
      </c>
      <c r="C77">
        <v>6070</v>
      </c>
      <c r="D77">
        <v>2013</v>
      </c>
      <c r="E77">
        <v>92.37</v>
      </c>
      <c r="F77">
        <v>11258</v>
      </c>
      <c r="G77">
        <v>7185510</v>
      </c>
      <c r="H77">
        <v>2188065</v>
      </c>
      <c r="I77">
        <v>0</v>
      </c>
      <c r="J77">
        <v>508467</v>
      </c>
      <c r="K77">
        <v>2287</v>
      </c>
      <c r="L77">
        <v>78385</v>
      </c>
      <c r="M77">
        <v>35172</v>
      </c>
      <c r="N77">
        <v>1010164</v>
      </c>
      <c r="O77">
        <v>2825</v>
      </c>
      <c r="P77">
        <v>35956</v>
      </c>
      <c r="Q77">
        <v>10974919</v>
      </c>
      <c r="R77">
        <v>7224406</v>
      </c>
      <c r="S77">
        <v>62621944</v>
      </c>
      <c r="T77" s="36">
        <v>57285689</v>
      </c>
      <c r="U77" s="26"/>
      <c r="V77">
        <v>59</v>
      </c>
      <c r="W77">
        <v>0</v>
      </c>
      <c r="X77">
        <v>0</v>
      </c>
      <c r="Y77" s="29">
        <f t="shared" si="1"/>
        <v>59</v>
      </c>
      <c r="Z77" s="32"/>
      <c r="AA77" s="41"/>
      <c r="AB77" s="38"/>
      <c r="AC77" s="39"/>
      <c r="AD77" s="39"/>
      <c r="AE77" s="39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</row>
    <row r="78" spans="1:42" ht="13.8" x14ac:dyDescent="0.3">
      <c r="A78" s="47">
        <v>176</v>
      </c>
      <c r="B78" s="48" t="s">
        <v>168</v>
      </c>
      <c r="C78">
        <v>6070</v>
      </c>
      <c r="D78">
        <v>2013</v>
      </c>
      <c r="E78">
        <v>138.38999999999999</v>
      </c>
      <c r="F78">
        <v>29332</v>
      </c>
      <c r="G78">
        <v>10107257</v>
      </c>
      <c r="H78">
        <v>3085417</v>
      </c>
      <c r="I78">
        <v>0</v>
      </c>
      <c r="J78">
        <v>653893</v>
      </c>
      <c r="K78">
        <v>2277</v>
      </c>
      <c r="L78">
        <v>264601</v>
      </c>
      <c r="M78">
        <v>222778</v>
      </c>
      <c r="N78">
        <v>880785</v>
      </c>
      <c r="O78">
        <v>9335</v>
      </c>
      <c r="P78">
        <v>21235</v>
      </c>
      <c r="Q78">
        <v>15205108</v>
      </c>
      <c r="R78">
        <v>9873329</v>
      </c>
      <c r="S78">
        <v>47914045</v>
      </c>
      <c r="T78" s="36">
        <v>45835758</v>
      </c>
      <c r="U78" s="26"/>
      <c r="V78">
        <v>121</v>
      </c>
      <c r="W78">
        <v>0</v>
      </c>
      <c r="X78">
        <v>76</v>
      </c>
      <c r="Y78" s="29">
        <f t="shared" si="1"/>
        <v>197</v>
      </c>
      <c r="Z78" s="32"/>
      <c r="AA78" s="41"/>
      <c r="AB78" s="38"/>
      <c r="AC78" s="39"/>
      <c r="AD78" s="39"/>
      <c r="AE78" s="39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</row>
    <row r="79" spans="1:42" ht="13.8" x14ac:dyDescent="0.3">
      <c r="A79" s="47">
        <v>180</v>
      </c>
      <c r="B79" s="48" t="s">
        <v>169</v>
      </c>
      <c r="C79">
        <v>6070</v>
      </c>
      <c r="D79">
        <v>2013</v>
      </c>
      <c r="E79">
        <v>92.32</v>
      </c>
      <c r="F79">
        <v>14247</v>
      </c>
      <c r="G79">
        <v>6272878</v>
      </c>
      <c r="H79">
        <v>1675620</v>
      </c>
      <c r="I79">
        <v>1326057</v>
      </c>
      <c r="J79">
        <v>509505</v>
      </c>
      <c r="K79">
        <v>0</v>
      </c>
      <c r="L79">
        <v>2345</v>
      </c>
      <c r="M79">
        <v>3793</v>
      </c>
      <c r="N79">
        <v>704634</v>
      </c>
      <c r="O79">
        <v>23682</v>
      </c>
      <c r="P79">
        <v>0</v>
      </c>
      <c r="Q79">
        <v>10518514</v>
      </c>
      <c r="R79">
        <v>9264488</v>
      </c>
      <c r="S79">
        <v>26238615</v>
      </c>
      <c r="T79" s="46">
        <v>17347851</v>
      </c>
      <c r="U79" s="26"/>
      <c r="V79">
        <v>44</v>
      </c>
      <c r="W79">
        <v>14</v>
      </c>
      <c r="X79">
        <v>10</v>
      </c>
      <c r="Y79" s="29">
        <f t="shared" si="1"/>
        <v>68</v>
      </c>
      <c r="Z79" s="32"/>
      <c r="AA79" s="41"/>
      <c r="AB79" s="42"/>
      <c r="AC79" s="39"/>
      <c r="AD79" s="39"/>
      <c r="AE79" s="39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</row>
    <row r="80" spans="1:42" ht="13.8" x14ac:dyDescent="0.3">
      <c r="A80" s="47">
        <v>183</v>
      </c>
      <c r="B80" s="48" t="s">
        <v>170</v>
      </c>
      <c r="C80">
        <v>6070</v>
      </c>
      <c r="D80">
        <v>2013</v>
      </c>
      <c r="E80">
        <v>67.709999999999994</v>
      </c>
      <c r="F80">
        <v>11722</v>
      </c>
      <c r="G80">
        <v>5336803</v>
      </c>
      <c r="H80">
        <v>1270839</v>
      </c>
      <c r="I80">
        <v>0</v>
      </c>
      <c r="J80">
        <v>470268</v>
      </c>
      <c r="K80">
        <v>3067</v>
      </c>
      <c r="L80">
        <v>2364</v>
      </c>
      <c r="M80">
        <v>0</v>
      </c>
      <c r="N80">
        <v>99454</v>
      </c>
      <c r="O80">
        <v>1513</v>
      </c>
      <c r="P80">
        <v>0</v>
      </c>
      <c r="Q80">
        <v>7184308</v>
      </c>
      <c r="R80">
        <v>7446543</v>
      </c>
      <c r="S80">
        <v>21431215</v>
      </c>
      <c r="T80" s="46">
        <v>20665393</v>
      </c>
      <c r="U80" s="26"/>
      <c r="V80">
        <v>51</v>
      </c>
      <c r="W80">
        <v>0</v>
      </c>
      <c r="X80">
        <v>25</v>
      </c>
      <c r="Y80" s="29">
        <f t="shared" si="1"/>
        <v>76</v>
      </c>
      <c r="Z80" s="32"/>
      <c r="AA80" s="41"/>
      <c r="AB80" s="38"/>
      <c r="AC80" s="39"/>
      <c r="AD80" s="39"/>
      <c r="AE80" s="39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</row>
    <row r="81" spans="1:42" ht="13.8" x14ac:dyDescent="0.3">
      <c r="A81" s="47">
        <v>186</v>
      </c>
      <c r="B81" s="48" t="s">
        <v>171</v>
      </c>
      <c r="C81">
        <v>6070</v>
      </c>
      <c r="D81">
        <v>2013</v>
      </c>
      <c r="E81">
        <v>14</v>
      </c>
      <c r="F81">
        <v>1064</v>
      </c>
      <c r="G81">
        <v>868286</v>
      </c>
      <c r="H81">
        <v>150627</v>
      </c>
      <c r="I81">
        <v>584540</v>
      </c>
      <c r="J81">
        <v>72682</v>
      </c>
      <c r="K81">
        <v>0</v>
      </c>
      <c r="L81">
        <v>28066</v>
      </c>
      <c r="M81">
        <v>5830</v>
      </c>
      <c r="N81">
        <v>166649</v>
      </c>
      <c r="O81">
        <v>0</v>
      </c>
      <c r="P81">
        <v>1518</v>
      </c>
      <c r="Q81">
        <v>1875162</v>
      </c>
      <c r="R81">
        <v>0</v>
      </c>
      <c r="S81">
        <v>1710445</v>
      </c>
      <c r="T81" s="36">
        <v>0</v>
      </c>
      <c r="U81" s="26"/>
      <c r="V81">
        <v>10</v>
      </c>
      <c r="W81">
        <v>0</v>
      </c>
      <c r="X81">
        <v>0</v>
      </c>
      <c r="Y81" s="29">
        <f t="shared" si="1"/>
        <v>10</v>
      </c>
      <c r="Z81" s="32"/>
      <c r="AA81" s="41"/>
      <c r="AB81" s="38"/>
      <c r="AC81" s="39"/>
      <c r="AD81" s="39"/>
      <c r="AE81" s="39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</row>
    <row r="82" spans="1:42" ht="13.8" x14ac:dyDescent="0.3">
      <c r="A82" s="47">
        <v>191</v>
      </c>
      <c r="B82" s="48" t="s">
        <v>103</v>
      </c>
      <c r="C82">
        <v>6070</v>
      </c>
      <c r="D82">
        <v>2013</v>
      </c>
      <c r="E82">
        <v>107</v>
      </c>
      <c r="F82">
        <v>13845</v>
      </c>
      <c r="G82">
        <v>8865014</v>
      </c>
      <c r="H82">
        <v>2579845</v>
      </c>
      <c r="I82">
        <v>3100</v>
      </c>
      <c r="J82">
        <v>182127</v>
      </c>
      <c r="K82">
        <v>2168</v>
      </c>
      <c r="L82">
        <v>112974</v>
      </c>
      <c r="M82">
        <v>49</v>
      </c>
      <c r="N82">
        <v>520345</v>
      </c>
      <c r="O82">
        <v>37055</v>
      </c>
      <c r="P82">
        <v>31483</v>
      </c>
      <c r="Q82">
        <v>12271194</v>
      </c>
      <c r="R82">
        <v>8315972</v>
      </c>
      <c r="S82">
        <v>44569931</v>
      </c>
      <c r="T82" s="36">
        <v>39778937</v>
      </c>
      <c r="U82" s="26"/>
      <c r="V82">
        <v>47</v>
      </c>
      <c r="W82">
        <v>0</v>
      </c>
      <c r="X82">
        <v>10</v>
      </c>
      <c r="Y82" s="29">
        <f t="shared" si="1"/>
        <v>57</v>
      </c>
      <c r="Z82" s="32"/>
      <c r="AA82" s="41"/>
      <c r="AB82" s="38"/>
      <c r="AC82" s="39"/>
      <c r="AD82" s="39"/>
      <c r="AE82" s="39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</row>
    <row r="83" spans="1:42" ht="13.8" x14ac:dyDescent="0.3">
      <c r="A83" s="47">
        <v>193</v>
      </c>
      <c r="B83" s="48" t="s">
        <v>128</v>
      </c>
      <c r="C83">
        <v>6070</v>
      </c>
      <c r="D83">
        <v>2013</v>
      </c>
      <c r="E83">
        <v>36.15</v>
      </c>
      <c r="F83">
        <v>2831</v>
      </c>
      <c r="G83">
        <v>2433934</v>
      </c>
      <c r="H83">
        <v>715627</v>
      </c>
      <c r="I83">
        <v>1645254</v>
      </c>
      <c r="J83">
        <v>125269</v>
      </c>
      <c r="K83">
        <v>0</v>
      </c>
      <c r="L83">
        <v>223373</v>
      </c>
      <c r="M83">
        <v>10700</v>
      </c>
      <c r="N83">
        <v>424205</v>
      </c>
      <c r="O83">
        <v>23909</v>
      </c>
      <c r="P83">
        <v>630</v>
      </c>
      <c r="Q83">
        <v>5601641</v>
      </c>
      <c r="R83">
        <v>3935377</v>
      </c>
      <c r="S83">
        <v>7496127</v>
      </c>
      <c r="T83" s="36">
        <v>5720681</v>
      </c>
      <c r="U83" s="26"/>
      <c r="V83">
        <v>13</v>
      </c>
      <c r="W83">
        <v>0</v>
      </c>
      <c r="X83">
        <v>3</v>
      </c>
      <c r="Y83" s="29">
        <f t="shared" si="1"/>
        <v>16</v>
      </c>
      <c r="Z83" s="32"/>
      <c r="AA83" s="41"/>
      <c r="AB83" s="42"/>
      <c r="AC83" s="39"/>
      <c r="AD83" s="39"/>
      <c r="AE83" s="39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</row>
    <row r="84" spans="1:42" ht="13.8" x14ac:dyDescent="0.3">
      <c r="A84" s="47">
        <v>194</v>
      </c>
      <c r="B84" s="48" t="s">
        <v>172</v>
      </c>
      <c r="C84">
        <v>6070</v>
      </c>
      <c r="D84">
        <v>2013</v>
      </c>
      <c r="E84">
        <v>18.989999999999998</v>
      </c>
      <c r="F84">
        <v>2278</v>
      </c>
      <c r="G84">
        <v>1183467</v>
      </c>
      <c r="H84">
        <v>415498</v>
      </c>
      <c r="I84">
        <v>0</v>
      </c>
      <c r="J84">
        <v>60507</v>
      </c>
      <c r="K84">
        <v>2280</v>
      </c>
      <c r="L84">
        <v>21532</v>
      </c>
      <c r="M84">
        <v>1466</v>
      </c>
      <c r="N84">
        <v>101321</v>
      </c>
      <c r="O84">
        <v>8724</v>
      </c>
      <c r="P84">
        <v>0</v>
      </c>
      <c r="Q84">
        <v>1794795</v>
      </c>
      <c r="R84">
        <v>1342940</v>
      </c>
      <c r="S84">
        <v>4922488</v>
      </c>
      <c r="T84" s="36">
        <v>3230677</v>
      </c>
      <c r="U84" s="26"/>
      <c r="V84">
        <v>25</v>
      </c>
      <c r="W84">
        <v>0</v>
      </c>
      <c r="X84">
        <v>0</v>
      </c>
      <c r="Y84" s="29">
        <f t="shared" si="1"/>
        <v>25</v>
      </c>
      <c r="Z84" s="32"/>
      <c r="AA84" s="41"/>
      <c r="AB84" s="38"/>
      <c r="AC84" s="39"/>
      <c r="AD84" s="39"/>
      <c r="AE84" s="39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</row>
    <row r="85" spans="1:42" ht="13.8" x14ac:dyDescent="0.3">
      <c r="A85" s="47">
        <v>195</v>
      </c>
      <c r="B85" s="48" t="s">
        <v>115</v>
      </c>
      <c r="C85">
        <v>6070</v>
      </c>
      <c r="D85">
        <v>2013</v>
      </c>
      <c r="E85">
        <v>4.49</v>
      </c>
      <c r="F85">
        <v>398</v>
      </c>
      <c r="G85">
        <v>232089</v>
      </c>
      <c r="H85">
        <v>52008</v>
      </c>
      <c r="I85">
        <v>104805</v>
      </c>
      <c r="J85">
        <v>167200</v>
      </c>
      <c r="K85">
        <v>770</v>
      </c>
      <c r="L85">
        <v>132130</v>
      </c>
      <c r="M85">
        <v>258921</v>
      </c>
      <c r="N85">
        <v>17689</v>
      </c>
      <c r="O85">
        <v>26281</v>
      </c>
      <c r="P85">
        <v>0</v>
      </c>
      <c r="Q85">
        <v>991893</v>
      </c>
      <c r="R85">
        <v>1245748</v>
      </c>
      <c r="S85">
        <v>1155062</v>
      </c>
      <c r="T85" s="36">
        <v>1155062</v>
      </c>
      <c r="U85" s="26"/>
      <c r="V85">
        <v>10</v>
      </c>
      <c r="W85">
        <v>0</v>
      </c>
      <c r="X85">
        <v>0</v>
      </c>
      <c r="Y85" s="29">
        <f t="shared" si="1"/>
        <v>10</v>
      </c>
      <c r="Z85" s="32"/>
      <c r="AA85" s="41"/>
      <c r="AB85" s="42"/>
      <c r="AC85" s="39"/>
      <c r="AD85" s="39"/>
      <c r="AE85" s="39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</row>
    <row r="86" spans="1:42" ht="13.8" x14ac:dyDescent="0.3">
      <c r="A86" s="47">
        <v>197</v>
      </c>
      <c r="B86" s="48" t="s">
        <v>82</v>
      </c>
      <c r="C86">
        <v>6070</v>
      </c>
      <c r="D86">
        <v>2013</v>
      </c>
      <c r="E86">
        <v>39.340000000000003</v>
      </c>
      <c r="F86">
        <v>7003</v>
      </c>
      <c r="G86">
        <v>2833745</v>
      </c>
      <c r="H86">
        <v>202744</v>
      </c>
      <c r="I86">
        <v>0</v>
      </c>
      <c r="J86">
        <v>205456</v>
      </c>
      <c r="K86">
        <v>0</v>
      </c>
      <c r="L86">
        <v>486</v>
      </c>
      <c r="M86">
        <v>26171</v>
      </c>
      <c r="N86">
        <v>333356</v>
      </c>
      <c r="O86">
        <v>61683</v>
      </c>
      <c r="P86">
        <v>0</v>
      </c>
      <c r="Q86">
        <v>3663641</v>
      </c>
      <c r="R86">
        <v>4306430</v>
      </c>
      <c r="S86">
        <v>13816281</v>
      </c>
      <c r="T86" s="36">
        <v>13106362</v>
      </c>
      <c r="U86" s="26"/>
      <c r="V86">
        <v>61</v>
      </c>
      <c r="W86">
        <v>0</v>
      </c>
      <c r="X86">
        <v>0</v>
      </c>
      <c r="Y86" s="29">
        <f t="shared" si="1"/>
        <v>61</v>
      </c>
      <c r="Z86" s="32"/>
      <c r="AA86" s="41"/>
      <c r="AB86" s="38"/>
      <c r="AC86" s="39"/>
      <c r="AD86" s="39"/>
      <c r="AE86" s="39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</row>
    <row r="87" spans="1:42" ht="13.8" x14ac:dyDescent="0.3">
      <c r="A87" s="47">
        <v>198</v>
      </c>
      <c r="B87" s="48" t="s">
        <v>105</v>
      </c>
      <c r="C87">
        <v>6070</v>
      </c>
      <c r="D87">
        <v>2013</v>
      </c>
      <c r="E87">
        <v>33.07</v>
      </c>
      <c r="F87">
        <v>3649</v>
      </c>
      <c r="G87">
        <v>2885423</v>
      </c>
      <c r="H87">
        <v>852584</v>
      </c>
      <c r="I87">
        <v>3000</v>
      </c>
      <c r="J87">
        <v>193125</v>
      </c>
      <c r="K87">
        <v>0</v>
      </c>
      <c r="L87">
        <v>18943</v>
      </c>
      <c r="M87">
        <v>100580</v>
      </c>
      <c r="N87">
        <v>161727</v>
      </c>
      <c r="O87">
        <v>91577</v>
      </c>
      <c r="P87">
        <v>0</v>
      </c>
      <c r="Q87">
        <v>4306959</v>
      </c>
      <c r="R87">
        <v>2850334</v>
      </c>
      <c r="S87">
        <v>1107141</v>
      </c>
      <c r="T87" s="36">
        <v>9646910</v>
      </c>
      <c r="U87" s="26"/>
      <c r="V87">
        <v>14</v>
      </c>
      <c r="W87">
        <v>0</v>
      </c>
      <c r="X87">
        <v>4</v>
      </c>
      <c r="Y87" s="29">
        <f t="shared" si="1"/>
        <v>18</v>
      </c>
      <c r="Z87" s="32"/>
      <c r="AA87" s="41"/>
      <c r="AB87" s="38"/>
      <c r="AC87" s="39"/>
      <c r="AD87" s="39"/>
      <c r="AE87" s="39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</row>
    <row r="88" spans="1:42" ht="13.8" x14ac:dyDescent="0.3">
      <c r="A88" s="47">
        <v>199</v>
      </c>
      <c r="B88" s="48" t="s">
        <v>114</v>
      </c>
      <c r="C88">
        <v>6070</v>
      </c>
      <c r="D88">
        <v>2013</v>
      </c>
      <c r="E88">
        <v>13.7</v>
      </c>
      <c r="F88">
        <v>2458</v>
      </c>
      <c r="G88">
        <v>899836</v>
      </c>
      <c r="H88">
        <v>223179</v>
      </c>
      <c r="I88">
        <v>0</v>
      </c>
      <c r="J88">
        <v>17238</v>
      </c>
      <c r="K88">
        <v>0</v>
      </c>
      <c r="L88">
        <v>11057</v>
      </c>
      <c r="M88">
        <v>9096</v>
      </c>
      <c r="N88">
        <v>129529</v>
      </c>
      <c r="O88">
        <v>5023</v>
      </c>
      <c r="P88">
        <v>0</v>
      </c>
      <c r="Q88">
        <v>1294958</v>
      </c>
      <c r="R88">
        <v>1393646</v>
      </c>
      <c r="S88">
        <v>3771405</v>
      </c>
      <c r="T88" s="36">
        <v>3771405</v>
      </c>
      <c r="V88">
        <v>21</v>
      </c>
      <c r="W88">
        <v>4</v>
      </c>
      <c r="X88">
        <v>16</v>
      </c>
      <c r="Y88" s="29">
        <f t="shared" si="1"/>
        <v>41</v>
      </c>
      <c r="Z88" s="32"/>
      <c r="AA88" s="41"/>
      <c r="AB88" s="42"/>
      <c r="AC88" s="28"/>
      <c r="AD88" s="28"/>
      <c r="AE88" s="28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</row>
    <row r="89" spans="1:42" ht="13.8" x14ac:dyDescent="0.3">
      <c r="A89" s="47">
        <v>201</v>
      </c>
      <c r="B89" s="48" t="s">
        <v>173</v>
      </c>
      <c r="C89">
        <v>6070</v>
      </c>
      <c r="D89">
        <v>2013</v>
      </c>
      <c r="E89">
        <v>160.35</v>
      </c>
      <c r="F89">
        <v>26024</v>
      </c>
      <c r="G89">
        <v>11689852</v>
      </c>
      <c r="H89">
        <v>3034854</v>
      </c>
      <c r="I89">
        <v>52453</v>
      </c>
      <c r="J89">
        <v>1005047</v>
      </c>
      <c r="K89">
        <v>1215</v>
      </c>
      <c r="L89">
        <v>164014</v>
      </c>
      <c r="M89">
        <v>126590</v>
      </c>
      <c r="N89">
        <v>349941</v>
      </c>
      <c r="O89">
        <v>132907</v>
      </c>
      <c r="P89">
        <v>38229</v>
      </c>
      <c r="Q89">
        <v>16518644</v>
      </c>
      <c r="R89">
        <v>15792555</v>
      </c>
      <c r="S89">
        <v>72528923</v>
      </c>
      <c r="T89" s="36">
        <v>69597980</v>
      </c>
      <c r="U89" s="26"/>
      <c r="V89">
        <v>88</v>
      </c>
      <c r="W89">
        <v>0</v>
      </c>
      <c r="X89">
        <v>0</v>
      </c>
      <c r="Y89" s="29">
        <f t="shared" si="1"/>
        <v>88</v>
      </c>
      <c r="Z89" s="32"/>
      <c r="AA89" s="41"/>
      <c r="AB89" s="38"/>
      <c r="AC89" s="39"/>
      <c r="AD89" s="39"/>
      <c r="AE89" s="39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</row>
    <row r="90" spans="1:42" ht="13.8" x14ac:dyDescent="0.3">
      <c r="A90" s="47">
        <v>202</v>
      </c>
      <c r="B90" s="48" t="s">
        <v>174</v>
      </c>
      <c r="C90">
        <v>6070</v>
      </c>
      <c r="D90">
        <v>2013</v>
      </c>
      <c r="E90">
        <v>51.04</v>
      </c>
      <c r="F90">
        <v>7716</v>
      </c>
      <c r="G90">
        <v>4516883</v>
      </c>
      <c r="H90">
        <v>1341173</v>
      </c>
      <c r="I90">
        <v>0</v>
      </c>
      <c r="J90">
        <v>742910</v>
      </c>
      <c r="K90">
        <v>7132</v>
      </c>
      <c r="L90">
        <v>287647</v>
      </c>
      <c r="M90">
        <v>110290</v>
      </c>
      <c r="N90">
        <v>420044</v>
      </c>
      <c r="O90">
        <v>13188</v>
      </c>
      <c r="P90">
        <v>0</v>
      </c>
      <c r="Q90">
        <v>7439267</v>
      </c>
      <c r="R90">
        <v>3289924</v>
      </c>
      <c r="S90">
        <v>13655232</v>
      </c>
      <c r="T90" s="36">
        <v>13655232</v>
      </c>
      <c r="V90">
        <v>31</v>
      </c>
      <c r="W90">
        <v>0</v>
      </c>
      <c r="X90">
        <v>0</v>
      </c>
      <c r="Y90" s="29">
        <f t="shared" si="1"/>
        <v>31</v>
      </c>
      <c r="Z90" s="32"/>
      <c r="AA90" s="41"/>
      <c r="AB90" s="3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</row>
    <row r="91" spans="1:42" ht="13.8" x14ac:dyDescent="0.3">
      <c r="A91" s="47">
        <v>204</v>
      </c>
      <c r="B91" s="48" t="s">
        <v>132</v>
      </c>
      <c r="C91">
        <v>6070</v>
      </c>
      <c r="D91">
        <v>2013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 s="36">
        <v>0</v>
      </c>
      <c r="U91" s="26"/>
      <c r="V91">
        <v>16</v>
      </c>
      <c r="W91">
        <v>0</v>
      </c>
      <c r="X91">
        <v>0</v>
      </c>
      <c r="Y91" s="29">
        <f t="shared" si="1"/>
        <v>16</v>
      </c>
      <c r="Z91" s="32"/>
      <c r="AA91" s="41"/>
      <c r="AB91" s="38"/>
      <c r="AC91" s="39"/>
      <c r="AD91" s="39"/>
      <c r="AE91" s="39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</row>
    <row r="92" spans="1:42" ht="13.8" x14ac:dyDescent="0.3">
      <c r="A92" s="47">
        <v>205</v>
      </c>
      <c r="B92" s="48" t="s">
        <v>175</v>
      </c>
      <c r="C92">
        <v>6070</v>
      </c>
      <c r="D92">
        <v>2013</v>
      </c>
      <c r="E92">
        <v>30.8</v>
      </c>
      <c r="F92">
        <v>1244</v>
      </c>
      <c r="G92">
        <v>2202213</v>
      </c>
      <c r="H92">
        <v>654752</v>
      </c>
      <c r="I92">
        <v>0</v>
      </c>
      <c r="J92">
        <v>448231</v>
      </c>
      <c r="K92">
        <v>9528</v>
      </c>
      <c r="L92">
        <v>81670</v>
      </c>
      <c r="M92">
        <v>550</v>
      </c>
      <c r="N92">
        <v>444535</v>
      </c>
      <c r="O92">
        <v>51436</v>
      </c>
      <c r="P92">
        <v>0</v>
      </c>
      <c r="Q92">
        <v>3892915</v>
      </c>
      <c r="R92">
        <v>725856</v>
      </c>
      <c r="S92">
        <v>1030976</v>
      </c>
      <c r="T92" s="36">
        <v>963600</v>
      </c>
      <c r="U92" s="26"/>
      <c r="V92">
        <v>14</v>
      </c>
      <c r="W92">
        <v>0</v>
      </c>
      <c r="X92">
        <v>0</v>
      </c>
      <c r="Y92" s="29">
        <f t="shared" si="1"/>
        <v>14</v>
      </c>
      <c r="Z92" s="32"/>
      <c r="AA92" s="41"/>
      <c r="AB92" s="38"/>
      <c r="AC92" s="39"/>
      <c r="AD92" s="39"/>
      <c r="AE92" s="39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</row>
    <row r="93" spans="1:42" ht="13.8" x14ac:dyDescent="0.3">
      <c r="A93" s="47">
        <v>206</v>
      </c>
      <c r="B93" s="49" t="s">
        <v>176</v>
      </c>
      <c r="C93">
        <v>6070</v>
      </c>
      <c r="D93">
        <v>2013</v>
      </c>
      <c r="E93">
        <v>19.95</v>
      </c>
      <c r="F93">
        <v>1936</v>
      </c>
      <c r="G93">
        <v>1660840</v>
      </c>
      <c r="H93">
        <v>463385</v>
      </c>
      <c r="I93">
        <v>161156</v>
      </c>
      <c r="J93">
        <v>62290</v>
      </c>
      <c r="K93">
        <v>2313</v>
      </c>
      <c r="L93">
        <v>30938</v>
      </c>
      <c r="M93">
        <v>2842</v>
      </c>
      <c r="N93">
        <v>174781</v>
      </c>
      <c r="O93">
        <v>1158</v>
      </c>
      <c r="P93">
        <v>0</v>
      </c>
      <c r="Q93">
        <v>2559703</v>
      </c>
      <c r="R93">
        <v>2899916</v>
      </c>
      <c r="S93">
        <v>5676467</v>
      </c>
      <c r="T93" s="36">
        <v>4349604</v>
      </c>
      <c r="U93" s="26"/>
      <c r="V93">
        <v>21</v>
      </c>
      <c r="W93">
        <v>0</v>
      </c>
      <c r="X93">
        <v>0</v>
      </c>
      <c r="Y93" s="29">
        <f t="shared" si="1"/>
        <v>21</v>
      </c>
      <c r="Z93" s="32"/>
      <c r="AA93" s="41"/>
      <c r="AB93" s="38"/>
      <c r="AC93" s="39"/>
      <c r="AD93" s="39"/>
      <c r="AE93" s="39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</row>
    <row r="94" spans="1:42" ht="13.8" x14ac:dyDescent="0.3">
      <c r="A94" s="47">
        <v>207</v>
      </c>
      <c r="B94" s="48" t="s">
        <v>116</v>
      </c>
      <c r="C94">
        <v>6070</v>
      </c>
      <c r="D94">
        <v>2013</v>
      </c>
      <c r="E94">
        <v>157.59</v>
      </c>
      <c r="F94">
        <v>18011</v>
      </c>
      <c r="G94">
        <v>12337604</v>
      </c>
      <c r="H94">
        <v>2786778</v>
      </c>
      <c r="I94">
        <v>1289948</v>
      </c>
      <c r="J94">
        <v>1007989</v>
      </c>
      <c r="K94">
        <v>0</v>
      </c>
      <c r="L94">
        <v>419158</v>
      </c>
      <c r="M94">
        <v>28264</v>
      </c>
      <c r="N94">
        <v>873691</v>
      </c>
      <c r="O94">
        <v>55582</v>
      </c>
      <c r="P94">
        <v>0</v>
      </c>
      <c r="Q94">
        <v>18799014</v>
      </c>
      <c r="R94">
        <v>11441259</v>
      </c>
      <c r="S94">
        <v>69233442</v>
      </c>
      <c r="T94" s="36">
        <v>53641290</v>
      </c>
      <c r="V94">
        <v>89</v>
      </c>
      <c r="W94">
        <v>0</v>
      </c>
      <c r="X94">
        <v>21</v>
      </c>
      <c r="Y94" s="29">
        <f t="shared" si="1"/>
        <v>110</v>
      </c>
      <c r="Z94" s="32"/>
      <c r="AA94" s="41"/>
      <c r="AB94" s="38"/>
      <c r="AC94" s="39"/>
      <c r="AD94" s="39"/>
      <c r="AE94" s="39"/>
    </row>
    <row r="95" spans="1:42" ht="13.8" x14ac:dyDescent="0.3">
      <c r="A95" s="47">
        <v>208</v>
      </c>
      <c r="B95" s="48" t="s">
        <v>123</v>
      </c>
      <c r="C95">
        <v>6070</v>
      </c>
      <c r="D95">
        <v>2013</v>
      </c>
      <c r="E95">
        <v>107.62</v>
      </c>
      <c r="F95">
        <v>14858</v>
      </c>
      <c r="G95">
        <v>12321885</v>
      </c>
      <c r="H95">
        <v>3932434</v>
      </c>
      <c r="I95">
        <v>124237</v>
      </c>
      <c r="J95">
        <v>713738</v>
      </c>
      <c r="K95">
        <v>575</v>
      </c>
      <c r="L95">
        <v>86266</v>
      </c>
      <c r="M95">
        <v>18631</v>
      </c>
      <c r="N95">
        <v>1218607</v>
      </c>
      <c r="O95">
        <v>568322</v>
      </c>
      <c r="P95">
        <v>100000</v>
      </c>
      <c r="Q95">
        <v>18884695</v>
      </c>
      <c r="R95">
        <v>9796639</v>
      </c>
      <c r="S95">
        <v>42015575</v>
      </c>
      <c r="T95" s="28">
        <v>30630652</v>
      </c>
      <c r="U95" s="26"/>
      <c r="V95">
        <v>64</v>
      </c>
      <c r="W95">
        <v>12</v>
      </c>
      <c r="X95">
        <v>52</v>
      </c>
      <c r="Y95" s="29">
        <f t="shared" si="1"/>
        <v>128</v>
      </c>
      <c r="Z95" s="32"/>
      <c r="AA95" s="41"/>
      <c r="AB95" s="38"/>
      <c r="AC95" s="39"/>
      <c r="AD95" s="39"/>
      <c r="AE95" s="39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</row>
    <row r="96" spans="1:42" ht="13.8" x14ac:dyDescent="0.3">
      <c r="A96" s="47">
        <v>209</v>
      </c>
      <c r="B96" s="49" t="s">
        <v>177</v>
      </c>
      <c r="C96">
        <v>6070</v>
      </c>
      <c r="D96">
        <v>2013</v>
      </c>
      <c r="E96">
        <v>120.36</v>
      </c>
      <c r="F96">
        <v>16758</v>
      </c>
      <c r="G96">
        <v>8342245</v>
      </c>
      <c r="H96">
        <v>2081754</v>
      </c>
      <c r="I96">
        <v>49940</v>
      </c>
      <c r="J96">
        <v>673819</v>
      </c>
      <c r="K96">
        <v>63</v>
      </c>
      <c r="L96">
        <v>48719</v>
      </c>
      <c r="M96">
        <v>131951</v>
      </c>
      <c r="N96">
        <v>2096147</v>
      </c>
      <c r="O96">
        <v>29533</v>
      </c>
      <c r="P96">
        <v>13030</v>
      </c>
      <c r="Q96">
        <v>13441141</v>
      </c>
      <c r="R96">
        <v>12169948</v>
      </c>
      <c r="S96">
        <v>52975996</v>
      </c>
      <c r="T96" s="36">
        <v>47804050</v>
      </c>
      <c r="U96" s="26"/>
      <c r="V96">
        <v>64</v>
      </c>
      <c r="W96">
        <v>0</v>
      </c>
      <c r="X96">
        <v>0</v>
      </c>
      <c r="Y96" s="29">
        <f t="shared" si="1"/>
        <v>64</v>
      </c>
      <c r="Z96" s="32"/>
      <c r="AA96" s="41"/>
      <c r="AB96" s="38"/>
      <c r="AC96" s="39"/>
      <c r="AD96" s="39"/>
      <c r="AE96" s="39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</row>
    <row r="97" spans="1:42" ht="13.8" x14ac:dyDescent="0.3">
      <c r="A97" s="47">
        <v>210</v>
      </c>
      <c r="B97" s="48" t="s">
        <v>178</v>
      </c>
      <c r="C97">
        <v>6070</v>
      </c>
      <c r="D97">
        <v>2013</v>
      </c>
      <c r="E97">
        <v>52</v>
      </c>
      <c r="F97">
        <v>6701</v>
      </c>
      <c r="G97">
        <v>3103057</v>
      </c>
      <c r="H97">
        <v>784247</v>
      </c>
      <c r="I97">
        <v>0</v>
      </c>
      <c r="J97">
        <v>233962</v>
      </c>
      <c r="K97">
        <v>1261</v>
      </c>
      <c r="L97">
        <v>446</v>
      </c>
      <c r="M97">
        <v>7093</v>
      </c>
      <c r="N97">
        <v>0</v>
      </c>
      <c r="O97">
        <v>111391</v>
      </c>
      <c r="P97">
        <v>0</v>
      </c>
      <c r="Q97">
        <v>4241457</v>
      </c>
      <c r="R97">
        <v>10646749</v>
      </c>
      <c r="S97">
        <v>12553955</v>
      </c>
      <c r="T97" s="36">
        <v>11447070</v>
      </c>
      <c r="U97" s="26"/>
      <c r="V97">
        <v>33</v>
      </c>
      <c r="W97">
        <v>8</v>
      </c>
      <c r="X97">
        <v>21</v>
      </c>
      <c r="Y97" s="29">
        <f t="shared" si="1"/>
        <v>62</v>
      </c>
      <c r="Z97" s="32"/>
      <c r="AA97" s="41"/>
      <c r="AB97" s="38"/>
      <c r="AC97" s="39"/>
      <c r="AD97" s="39"/>
      <c r="AE97" s="39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</row>
    <row r="98" spans="1:42" ht="13.8" x14ac:dyDescent="0.3">
      <c r="A98" s="47">
        <v>211</v>
      </c>
      <c r="B98" s="48" t="s">
        <v>179</v>
      </c>
      <c r="C98">
        <v>6070</v>
      </c>
      <c r="D98">
        <v>2013</v>
      </c>
      <c r="E98">
        <v>1.04</v>
      </c>
      <c r="F98">
        <v>109</v>
      </c>
      <c r="G98">
        <v>30395</v>
      </c>
      <c r="H98">
        <v>1294</v>
      </c>
      <c r="I98">
        <v>0</v>
      </c>
      <c r="J98">
        <v>19776</v>
      </c>
      <c r="K98">
        <v>0</v>
      </c>
      <c r="L98">
        <v>2382</v>
      </c>
      <c r="M98">
        <v>44195</v>
      </c>
      <c r="N98">
        <v>98345</v>
      </c>
      <c r="O98">
        <v>10459</v>
      </c>
      <c r="P98">
        <v>0</v>
      </c>
      <c r="Q98">
        <v>206846</v>
      </c>
      <c r="R98">
        <v>136104</v>
      </c>
      <c r="S98">
        <v>273250</v>
      </c>
      <c r="T98" s="36">
        <v>188110</v>
      </c>
      <c r="V98">
        <v>10</v>
      </c>
      <c r="W98">
        <v>0</v>
      </c>
      <c r="X98">
        <v>0</v>
      </c>
      <c r="Y98" s="29">
        <f t="shared" si="1"/>
        <v>10</v>
      </c>
      <c r="Z98" s="32"/>
      <c r="AA98" s="41"/>
      <c r="AB98" s="42"/>
      <c r="AC98" s="28"/>
      <c r="AD98" s="28"/>
      <c r="AE98" s="28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</row>
    <row r="99" spans="1:42" ht="13.8" x14ac:dyDescent="0.3">
      <c r="A99" s="47">
        <v>904</v>
      </c>
      <c r="B99" s="48" t="s">
        <v>124</v>
      </c>
      <c r="C99">
        <v>6070</v>
      </c>
      <c r="D99">
        <v>2013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 s="36">
        <v>0</v>
      </c>
      <c r="U99" s="26"/>
      <c r="V99">
        <v>0</v>
      </c>
      <c r="W99">
        <v>0</v>
      </c>
      <c r="X99">
        <v>0</v>
      </c>
      <c r="Y99" s="29">
        <f t="shared" si="1"/>
        <v>0</v>
      </c>
      <c r="Z99" s="32"/>
      <c r="AA99" s="41"/>
      <c r="AB99" s="38"/>
      <c r="AC99" s="39"/>
      <c r="AD99" s="39"/>
      <c r="AE99" s="39"/>
    </row>
    <row r="100" spans="1:42" ht="13.8" x14ac:dyDescent="0.3">
      <c r="A100" s="47">
        <v>915</v>
      </c>
      <c r="B100" s="48" t="s">
        <v>125</v>
      </c>
      <c r="C100">
        <v>6070</v>
      </c>
      <c r="D100">
        <v>2013</v>
      </c>
      <c r="E100" s="23">
        <v>0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3">
        <v>0</v>
      </c>
      <c r="S100" s="23">
        <v>0</v>
      </c>
      <c r="T100" s="23">
        <v>0</v>
      </c>
      <c r="V100" s="23">
        <v>0</v>
      </c>
      <c r="W100" s="23">
        <v>0</v>
      </c>
      <c r="X100" s="23">
        <v>0</v>
      </c>
      <c r="Y100" s="29">
        <f t="shared" si="1"/>
        <v>0</v>
      </c>
      <c r="Z100" s="32"/>
      <c r="AA100" s="41"/>
    </row>
    <row r="101" spans="1:42" x14ac:dyDescent="0.25">
      <c r="A101" s="23">
        <v>919</v>
      </c>
      <c r="B101" s="23" t="s">
        <v>136</v>
      </c>
      <c r="C101">
        <v>6070</v>
      </c>
      <c r="D101">
        <v>2013</v>
      </c>
      <c r="E101" s="23">
        <v>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  <c r="S101" s="23">
        <v>0</v>
      </c>
      <c r="T101" s="23">
        <v>0</v>
      </c>
      <c r="V101" s="23">
        <v>0</v>
      </c>
      <c r="W101" s="23">
        <v>0</v>
      </c>
      <c r="X101" s="23">
        <v>0</v>
      </c>
      <c r="Y101" s="29">
        <f t="shared" si="1"/>
        <v>0</v>
      </c>
    </row>
    <row r="102" spans="1:42" x14ac:dyDescent="0.25">
      <c r="A102" s="23">
        <v>921</v>
      </c>
      <c r="B102" s="50" t="s">
        <v>182</v>
      </c>
      <c r="C102">
        <v>6070</v>
      </c>
      <c r="D102">
        <v>2013</v>
      </c>
      <c r="E102" s="23">
        <v>0</v>
      </c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  <c r="Q102" s="23">
        <v>0</v>
      </c>
      <c r="R102" s="23">
        <v>0</v>
      </c>
      <c r="S102" s="23">
        <v>0</v>
      </c>
      <c r="T102" s="23">
        <v>0</v>
      </c>
      <c r="V102" s="23">
        <v>0</v>
      </c>
      <c r="W102" s="23">
        <v>0</v>
      </c>
      <c r="X102" s="23">
        <v>0</v>
      </c>
      <c r="Y102" s="29">
        <f t="shared" si="1"/>
        <v>0</v>
      </c>
    </row>
    <row r="103" spans="1:42" x14ac:dyDescent="0.25">
      <c r="A103" s="23">
        <v>922</v>
      </c>
      <c r="B103" s="50" t="s">
        <v>181</v>
      </c>
      <c r="C103">
        <v>6070</v>
      </c>
      <c r="D103">
        <v>2013</v>
      </c>
      <c r="Y103" s="29"/>
    </row>
    <row r="104" spans="1:42" x14ac:dyDescent="0.25">
      <c r="Y104" s="24" t="s">
        <v>74</v>
      </c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</row>
    <row r="105" spans="1:42" x14ac:dyDescent="0.25">
      <c r="A105" s="25" t="s">
        <v>52</v>
      </c>
      <c r="B105" s="25" t="s">
        <v>55</v>
      </c>
      <c r="C105" s="25" t="s">
        <v>56</v>
      </c>
      <c r="D105" s="25" t="s">
        <v>57</v>
      </c>
      <c r="E105" s="25" t="s">
        <v>58</v>
      </c>
      <c r="F105" s="25" t="s">
        <v>59</v>
      </c>
      <c r="G105" s="25" t="s">
        <v>60</v>
      </c>
      <c r="H105" s="25" t="s">
        <v>61</v>
      </c>
      <c r="I105" s="25" t="s">
        <v>62</v>
      </c>
      <c r="J105" s="25" t="s">
        <v>63</v>
      </c>
      <c r="K105" s="25" t="s">
        <v>64</v>
      </c>
      <c r="L105" s="25" t="s">
        <v>65</v>
      </c>
      <c r="M105" s="25" t="s">
        <v>66</v>
      </c>
      <c r="N105" s="25" t="s">
        <v>67</v>
      </c>
      <c r="O105" s="25" t="s">
        <v>68</v>
      </c>
      <c r="P105" s="25" t="s">
        <v>69</v>
      </c>
      <c r="Q105" s="25" t="s">
        <v>70</v>
      </c>
      <c r="R105" s="25" t="s">
        <v>71</v>
      </c>
      <c r="S105" s="25" t="s">
        <v>72</v>
      </c>
      <c r="T105" s="25" t="s">
        <v>73</v>
      </c>
      <c r="U105" s="25"/>
      <c r="V105" s="27" t="s">
        <v>76</v>
      </c>
      <c r="W105" s="27" t="s">
        <v>77</v>
      </c>
      <c r="X105" s="27" t="s">
        <v>78</v>
      </c>
      <c r="Y105" s="25" t="s">
        <v>75</v>
      </c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</row>
    <row r="106" spans="1:42" ht="13.8" x14ac:dyDescent="0.3">
      <c r="A106" s="47">
        <v>1</v>
      </c>
      <c r="B106" s="48" t="s">
        <v>139</v>
      </c>
      <c r="C106">
        <v>6070</v>
      </c>
      <c r="D106">
        <v>2014</v>
      </c>
      <c r="E106">
        <v>489.34</v>
      </c>
      <c r="F106">
        <v>71212</v>
      </c>
      <c r="G106">
        <v>41292929</v>
      </c>
      <c r="H106">
        <v>8112061</v>
      </c>
      <c r="I106">
        <v>231593</v>
      </c>
      <c r="J106">
        <v>3407083</v>
      </c>
      <c r="K106">
        <v>8572</v>
      </c>
      <c r="L106">
        <v>1102102</v>
      </c>
      <c r="M106">
        <v>39089</v>
      </c>
      <c r="N106">
        <v>157328</v>
      </c>
      <c r="O106">
        <v>282074</v>
      </c>
      <c r="P106">
        <v>30191</v>
      </c>
      <c r="Q106">
        <v>54602640</v>
      </c>
      <c r="R106">
        <v>47690253</v>
      </c>
      <c r="S106">
        <v>236558395</v>
      </c>
      <c r="T106">
        <v>222043476</v>
      </c>
      <c r="U106" s="26"/>
      <c r="V106">
        <v>370</v>
      </c>
      <c r="W106">
        <v>28</v>
      </c>
      <c r="X106">
        <v>116</v>
      </c>
      <c r="Y106" s="29">
        <f t="shared" ref="Y106:Y169" si="2">SUM(V106:X106)</f>
        <v>514</v>
      </c>
      <c r="Z106" s="32"/>
      <c r="AA106" s="41"/>
      <c r="AB106" s="42"/>
      <c r="AC106" s="39"/>
      <c r="AD106" s="39"/>
      <c r="AE106" s="39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</row>
    <row r="107" spans="1:42" ht="13.8" x14ac:dyDescent="0.3">
      <c r="A107" s="47">
        <v>3</v>
      </c>
      <c r="B107" s="48" t="s">
        <v>140</v>
      </c>
      <c r="C107">
        <v>6070</v>
      </c>
      <c r="D107">
        <v>2014</v>
      </c>
      <c r="E107">
        <v>137.88</v>
      </c>
      <c r="F107">
        <v>19539</v>
      </c>
      <c r="G107">
        <v>11033547</v>
      </c>
      <c r="H107">
        <v>1677539</v>
      </c>
      <c r="I107">
        <v>0</v>
      </c>
      <c r="J107">
        <v>927701</v>
      </c>
      <c r="K107">
        <v>1419</v>
      </c>
      <c r="L107">
        <v>237931</v>
      </c>
      <c r="M107">
        <v>0</v>
      </c>
      <c r="N107">
        <v>17925</v>
      </c>
      <c r="O107">
        <v>248733</v>
      </c>
      <c r="P107">
        <v>0</v>
      </c>
      <c r="Q107">
        <v>14144795</v>
      </c>
      <c r="R107">
        <v>14457367</v>
      </c>
      <c r="S107">
        <v>81452454</v>
      </c>
      <c r="T107">
        <v>78408835</v>
      </c>
      <c r="U107" s="26"/>
      <c r="V107">
        <v>125</v>
      </c>
      <c r="W107">
        <v>0</v>
      </c>
      <c r="X107">
        <v>0</v>
      </c>
      <c r="Y107" s="29">
        <f t="shared" si="2"/>
        <v>125</v>
      </c>
      <c r="Z107" s="32"/>
      <c r="AA107" s="37"/>
      <c r="AB107" s="42"/>
      <c r="AC107" s="39"/>
      <c r="AD107" s="39"/>
      <c r="AE107" s="39"/>
    </row>
    <row r="108" spans="1:42" ht="13.8" x14ac:dyDescent="0.3">
      <c r="A108" s="47">
        <v>8</v>
      </c>
      <c r="B108" s="48" t="s">
        <v>141</v>
      </c>
      <c r="C108">
        <v>6070</v>
      </c>
      <c r="D108">
        <v>2014</v>
      </c>
      <c r="E108">
        <v>22.78</v>
      </c>
      <c r="F108">
        <v>616</v>
      </c>
      <c r="G108">
        <v>1295009</v>
      </c>
      <c r="H108">
        <v>306079</v>
      </c>
      <c r="I108">
        <v>1016015</v>
      </c>
      <c r="J108">
        <v>86203</v>
      </c>
      <c r="K108">
        <v>4176</v>
      </c>
      <c r="L108">
        <v>101078</v>
      </c>
      <c r="M108">
        <v>39934</v>
      </c>
      <c r="N108">
        <v>0</v>
      </c>
      <c r="O108">
        <v>32674</v>
      </c>
      <c r="P108">
        <v>0</v>
      </c>
      <c r="Q108">
        <v>2881168</v>
      </c>
      <c r="R108">
        <v>1343207</v>
      </c>
      <c r="S108">
        <v>3573300</v>
      </c>
      <c r="T108">
        <v>1932474</v>
      </c>
      <c r="U108" s="26"/>
      <c r="V108">
        <v>0</v>
      </c>
      <c r="W108">
        <v>0</v>
      </c>
      <c r="X108">
        <v>0</v>
      </c>
      <c r="Y108" s="29">
        <f t="shared" si="2"/>
        <v>0</v>
      </c>
      <c r="Z108" s="32"/>
      <c r="AA108" s="41"/>
      <c r="AB108" s="38"/>
      <c r="AC108" s="39"/>
      <c r="AD108" s="39"/>
      <c r="AE108" s="39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</row>
    <row r="109" spans="1:42" ht="13.8" x14ac:dyDescent="0.3">
      <c r="A109" s="47">
        <v>10</v>
      </c>
      <c r="B109" s="48" t="s">
        <v>108</v>
      </c>
      <c r="C109">
        <v>6070</v>
      </c>
      <c r="D109">
        <v>2014</v>
      </c>
      <c r="E109">
        <v>525.37</v>
      </c>
      <c r="F109">
        <v>67729</v>
      </c>
      <c r="G109">
        <v>39389694</v>
      </c>
      <c r="H109">
        <v>7125405</v>
      </c>
      <c r="I109">
        <v>1192</v>
      </c>
      <c r="J109">
        <v>3502323</v>
      </c>
      <c r="K109">
        <v>134852</v>
      </c>
      <c r="L109">
        <v>428626</v>
      </c>
      <c r="M109">
        <v>2339</v>
      </c>
      <c r="N109">
        <v>1582160</v>
      </c>
      <c r="O109">
        <v>4863945</v>
      </c>
      <c r="P109">
        <v>36832</v>
      </c>
      <c r="Q109">
        <v>56993704</v>
      </c>
      <c r="R109">
        <v>25458726</v>
      </c>
      <c r="S109">
        <v>202553217</v>
      </c>
      <c r="T109">
        <v>190949757</v>
      </c>
      <c r="U109" s="26"/>
      <c r="V109">
        <v>208</v>
      </c>
      <c r="W109">
        <v>0</v>
      </c>
      <c r="X109">
        <v>0</v>
      </c>
      <c r="Y109" s="29">
        <f t="shared" si="2"/>
        <v>208</v>
      </c>
      <c r="Z109" s="32"/>
      <c r="AA109" s="41"/>
      <c r="AB109" s="38"/>
      <c r="AC109" s="39"/>
      <c r="AD109" s="39"/>
      <c r="AE109" s="39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</row>
    <row r="110" spans="1:42" ht="13.8" x14ac:dyDescent="0.3">
      <c r="A110" s="47">
        <v>14</v>
      </c>
      <c r="B110" s="48" t="s">
        <v>133</v>
      </c>
      <c r="C110">
        <v>6070</v>
      </c>
      <c r="D110">
        <v>2014</v>
      </c>
      <c r="E110">
        <v>429.96</v>
      </c>
      <c r="F110">
        <v>56682</v>
      </c>
      <c r="G110">
        <v>35015698</v>
      </c>
      <c r="H110">
        <v>9806576</v>
      </c>
      <c r="I110">
        <v>0</v>
      </c>
      <c r="J110">
        <v>3270591</v>
      </c>
      <c r="K110">
        <v>0</v>
      </c>
      <c r="L110">
        <v>178747</v>
      </c>
      <c r="M110">
        <v>243095</v>
      </c>
      <c r="N110">
        <v>6800462</v>
      </c>
      <c r="O110">
        <v>149519</v>
      </c>
      <c r="P110">
        <v>0</v>
      </c>
      <c r="Q110">
        <v>55464688</v>
      </c>
      <c r="R110">
        <v>97697386</v>
      </c>
      <c r="S110">
        <v>297496936</v>
      </c>
      <c r="T110">
        <v>283844166</v>
      </c>
      <c r="U110" s="26"/>
      <c r="V110">
        <v>190</v>
      </c>
      <c r="W110">
        <v>0</v>
      </c>
      <c r="X110">
        <v>0</v>
      </c>
      <c r="Y110" s="29">
        <f t="shared" si="2"/>
        <v>190</v>
      </c>
      <c r="Z110" s="30"/>
      <c r="AA110" s="37"/>
      <c r="AB110" s="38"/>
      <c r="AC110" s="39"/>
      <c r="AD110" s="39"/>
      <c r="AE110" s="39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</row>
    <row r="111" spans="1:42" ht="13.8" x14ac:dyDescent="0.3">
      <c r="A111" s="47">
        <v>20</v>
      </c>
      <c r="B111" s="48" t="s">
        <v>142</v>
      </c>
      <c r="C111">
        <v>6070</v>
      </c>
      <c r="D111">
        <v>2014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 s="26"/>
      <c r="V111">
        <v>0</v>
      </c>
      <c r="W111">
        <v>0</v>
      </c>
      <c r="X111">
        <v>14</v>
      </c>
      <c r="Y111" s="29">
        <f t="shared" si="2"/>
        <v>14</v>
      </c>
      <c r="Z111" s="30"/>
      <c r="AA111" s="40"/>
      <c r="AB111" s="38"/>
      <c r="AC111" s="39"/>
      <c r="AD111" s="39"/>
      <c r="AE111" s="39"/>
    </row>
    <row r="112" spans="1:42" ht="13.8" x14ac:dyDescent="0.3">
      <c r="A112" s="47">
        <v>21</v>
      </c>
      <c r="B112" s="48" t="s">
        <v>143</v>
      </c>
      <c r="C112">
        <v>6070</v>
      </c>
      <c r="D112">
        <v>2014</v>
      </c>
      <c r="E112">
        <v>24</v>
      </c>
      <c r="F112">
        <v>1151</v>
      </c>
      <c r="G112">
        <v>1711111</v>
      </c>
      <c r="H112">
        <v>411137</v>
      </c>
      <c r="I112">
        <v>0</v>
      </c>
      <c r="J112">
        <v>111871</v>
      </c>
      <c r="K112">
        <v>11954</v>
      </c>
      <c r="L112">
        <v>41308</v>
      </c>
      <c r="M112">
        <v>13290</v>
      </c>
      <c r="N112">
        <v>56647</v>
      </c>
      <c r="O112">
        <v>1038</v>
      </c>
      <c r="P112">
        <v>0</v>
      </c>
      <c r="Q112">
        <v>2358356</v>
      </c>
      <c r="R112">
        <v>880641</v>
      </c>
      <c r="S112">
        <v>1617360</v>
      </c>
      <c r="T112" s="36">
        <v>1624669</v>
      </c>
      <c r="U112" s="26"/>
      <c r="V112">
        <v>24</v>
      </c>
      <c r="W112">
        <v>0</v>
      </c>
      <c r="X112">
        <v>0</v>
      </c>
      <c r="Y112" s="29">
        <f t="shared" si="2"/>
        <v>24</v>
      </c>
      <c r="Z112" s="30"/>
      <c r="AA112" s="37"/>
      <c r="AB112" s="38"/>
      <c r="AC112" s="39"/>
      <c r="AD112" s="39"/>
      <c r="AE112" s="39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</row>
    <row r="113" spans="1:42" ht="13.8" x14ac:dyDescent="0.3">
      <c r="A113" s="47">
        <v>22</v>
      </c>
      <c r="B113" s="48" t="s">
        <v>96</v>
      </c>
      <c r="C113">
        <v>6070</v>
      </c>
      <c r="D113">
        <v>2014</v>
      </c>
      <c r="E113">
        <v>44.26</v>
      </c>
      <c r="F113">
        <v>4809</v>
      </c>
      <c r="G113">
        <v>2737502</v>
      </c>
      <c r="H113">
        <v>802420</v>
      </c>
      <c r="I113">
        <v>0</v>
      </c>
      <c r="J113">
        <v>208075</v>
      </c>
      <c r="K113">
        <v>1900</v>
      </c>
      <c r="L113">
        <v>3381</v>
      </c>
      <c r="M113">
        <v>880</v>
      </c>
      <c r="N113">
        <v>69795</v>
      </c>
      <c r="O113">
        <v>1020584</v>
      </c>
      <c r="P113">
        <v>19672</v>
      </c>
      <c r="Q113">
        <v>4824865</v>
      </c>
      <c r="R113">
        <v>2220790</v>
      </c>
      <c r="S113">
        <v>13341654</v>
      </c>
      <c r="T113" s="36">
        <v>10806633</v>
      </c>
      <c r="U113" s="26"/>
      <c r="V113">
        <v>19</v>
      </c>
      <c r="W113">
        <v>0</v>
      </c>
      <c r="X113">
        <v>0</v>
      </c>
      <c r="Y113" s="29">
        <f t="shared" si="2"/>
        <v>19</v>
      </c>
      <c r="Z113" s="30"/>
      <c r="AA113" s="37"/>
      <c r="AB113" s="38"/>
      <c r="AC113" s="39"/>
      <c r="AD113" s="39"/>
      <c r="AE113" s="39"/>
    </row>
    <row r="114" spans="1:42" ht="13.8" x14ac:dyDescent="0.3">
      <c r="A114" s="47">
        <v>23</v>
      </c>
      <c r="B114" s="48" t="s">
        <v>144</v>
      </c>
      <c r="C114">
        <v>6070</v>
      </c>
      <c r="D114">
        <v>2014</v>
      </c>
      <c r="E114">
        <v>8.68</v>
      </c>
      <c r="F114">
        <v>586</v>
      </c>
      <c r="G114">
        <v>601169</v>
      </c>
      <c r="H114">
        <v>116270</v>
      </c>
      <c r="I114">
        <v>949</v>
      </c>
      <c r="J114">
        <v>9143</v>
      </c>
      <c r="K114">
        <v>1196</v>
      </c>
      <c r="L114">
        <v>3629</v>
      </c>
      <c r="M114">
        <v>38813</v>
      </c>
      <c r="N114">
        <v>27303</v>
      </c>
      <c r="O114">
        <v>3486</v>
      </c>
      <c r="P114">
        <v>0</v>
      </c>
      <c r="Q114">
        <v>801958</v>
      </c>
      <c r="R114">
        <v>602945</v>
      </c>
      <c r="S114">
        <v>966954</v>
      </c>
      <c r="T114" s="36">
        <v>966954</v>
      </c>
      <c r="U114" s="26"/>
      <c r="V114">
        <v>18</v>
      </c>
      <c r="W114">
        <v>0</v>
      </c>
      <c r="X114">
        <v>2</v>
      </c>
      <c r="Y114" s="29">
        <f t="shared" si="2"/>
        <v>20</v>
      </c>
      <c r="Z114" s="30"/>
      <c r="AA114" s="37"/>
      <c r="AB114" s="38"/>
      <c r="AC114" s="39"/>
      <c r="AD114" s="39"/>
      <c r="AE114" s="39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</row>
    <row r="115" spans="1:42" ht="13.8" x14ac:dyDescent="0.3">
      <c r="A115" s="47">
        <v>26</v>
      </c>
      <c r="B115" s="48" t="s">
        <v>145</v>
      </c>
      <c r="C115">
        <v>6070</v>
      </c>
      <c r="D115">
        <v>2014</v>
      </c>
      <c r="E115">
        <v>147.88</v>
      </c>
      <c r="F115">
        <v>18000</v>
      </c>
      <c r="G115">
        <v>10532755</v>
      </c>
      <c r="H115">
        <v>3679611</v>
      </c>
      <c r="I115">
        <v>0</v>
      </c>
      <c r="J115">
        <v>799514</v>
      </c>
      <c r="K115">
        <v>0</v>
      </c>
      <c r="L115">
        <v>20969</v>
      </c>
      <c r="M115">
        <v>70378</v>
      </c>
      <c r="N115">
        <v>810060</v>
      </c>
      <c r="O115">
        <v>37611</v>
      </c>
      <c r="P115">
        <v>22370</v>
      </c>
      <c r="Q115">
        <v>15928528</v>
      </c>
      <c r="R115">
        <v>11782461</v>
      </c>
      <c r="S115">
        <v>64413458</v>
      </c>
      <c r="T115" s="36">
        <v>55415206</v>
      </c>
      <c r="U115" s="26"/>
      <c r="V115">
        <v>126</v>
      </c>
      <c r="W115">
        <v>0</v>
      </c>
      <c r="X115">
        <v>14</v>
      </c>
      <c r="Y115" s="29">
        <f t="shared" si="2"/>
        <v>140</v>
      </c>
      <c r="Z115" s="32"/>
      <c r="AA115" s="37"/>
      <c r="AB115" s="38"/>
      <c r="AC115" s="39"/>
      <c r="AD115" s="39"/>
      <c r="AE115" s="39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</row>
    <row r="116" spans="1:42" ht="13.8" x14ac:dyDescent="0.3">
      <c r="A116" s="47">
        <v>29</v>
      </c>
      <c r="B116" s="48" t="s">
        <v>92</v>
      </c>
      <c r="C116">
        <v>6070</v>
      </c>
      <c r="D116">
        <v>2014</v>
      </c>
      <c r="E116">
        <v>550.96</v>
      </c>
      <c r="F116">
        <v>74635</v>
      </c>
      <c r="G116">
        <v>40144223</v>
      </c>
      <c r="H116">
        <v>12214676</v>
      </c>
      <c r="I116">
        <v>0</v>
      </c>
      <c r="J116">
        <v>4326626</v>
      </c>
      <c r="K116">
        <v>79730</v>
      </c>
      <c r="L116">
        <v>709526</v>
      </c>
      <c r="M116">
        <v>65</v>
      </c>
      <c r="N116">
        <v>1354222</v>
      </c>
      <c r="O116">
        <v>6481</v>
      </c>
      <c r="P116">
        <v>14335</v>
      </c>
      <c r="Q116">
        <v>58821214</v>
      </c>
      <c r="R116">
        <v>43941949</v>
      </c>
      <c r="S116">
        <v>165504848</v>
      </c>
      <c r="T116">
        <v>156830048</v>
      </c>
      <c r="U116" s="26"/>
      <c r="V116">
        <v>239</v>
      </c>
      <c r="W116">
        <v>0</v>
      </c>
      <c r="X116">
        <v>0</v>
      </c>
      <c r="Y116" s="29">
        <f t="shared" si="2"/>
        <v>239</v>
      </c>
      <c r="Z116" s="32"/>
      <c r="AA116" s="43"/>
      <c r="AB116" s="38"/>
      <c r="AC116" s="39"/>
      <c r="AD116" s="39"/>
      <c r="AE116" s="39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</row>
    <row r="117" spans="1:42" ht="13.8" x14ac:dyDescent="0.3">
      <c r="A117" s="47">
        <v>32</v>
      </c>
      <c r="B117" s="48" t="s">
        <v>146</v>
      </c>
      <c r="C117">
        <v>6070</v>
      </c>
      <c r="D117">
        <v>2014</v>
      </c>
      <c r="E117">
        <v>368.91</v>
      </c>
      <c r="F117">
        <v>69858</v>
      </c>
      <c r="G117">
        <v>25355433</v>
      </c>
      <c r="H117">
        <v>7314737</v>
      </c>
      <c r="I117">
        <v>46500</v>
      </c>
      <c r="J117">
        <v>2141004</v>
      </c>
      <c r="K117">
        <v>1882</v>
      </c>
      <c r="L117">
        <v>1409415</v>
      </c>
      <c r="M117">
        <v>299689</v>
      </c>
      <c r="N117">
        <v>1711532</v>
      </c>
      <c r="O117">
        <v>135424</v>
      </c>
      <c r="P117">
        <v>0</v>
      </c>
      <c r="Q117">
        <v>38415616</v>
      </c>
      <c r="R117">
        <v>23497043</v>
      </c>
      <c r="S117">
        <v>151388116</v>
      </c>
      <c r="T117">
        <v>146076540</v>
      </c>
      <c r="U117" s="26"/>
      <c r="V117">
        <v>185</v>
      </c>
      <c r="W117">
        <v>0</v>
      </c>
      <c r="X117">
        <v>35</v>
      </c>
      <c r="Y117" s="29">
        <f t="shared" si="2"/>
        <v>220</v>
      </c>
      <c r="Z117" s="31"/>
      <c r="AA117" s="40"/>
      <c r="AB117" s="38"/>
      <c r="AC117" s="39"/>
      <c r="AD117" s="39"/>
      <c r="AE117" s="39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</row>
    <row r="118" spans="1:42" ht="13.8" x14ac:dyDescent="0.3">
      <c r="A118" s="47">
        <v>35</v>
      </c>
      <c r="B118" s="48" t="s">
        <v>147</v>
      </c>
      <c r="C118">
        <v>6070</v>
      </c>
      <c r="D118">
        <v>2014</v>
      </c>
      <c r="E118">
        <v>35.42</v>
      </c>
      <c r="F118">
        <v>4954</v>
      </c>
      <c r="G118">
        <v>2934452</v>
      </c>
      <c r="H118">
        <v>696768</v>
      </c>
      <c r="I118">
        <v>0</v>
      </c>
      <c r="J118">
        <v>235989</v>
      </c>
      <c r="K118">
        <v>336</v>
      </c>
      <c r="L118">
        <v>23983</v>
      </c>
      <c r="M118">
        <v>135424</v>
      </c>
      <c r="N118">
        <v>626854</v>
      </c>
      <c r="O118">
        <v>14510</v>
      </c>
      <c r="P118">
        <v>0</v>
      </c>
      <c r="Q118">
        <v>4668316</v>
      </c>
      <c r="R118">
        <v>4271566</v>
      </c>
      <c r="S118">
        <v>14698585</v>
      </c>
      <c r="T118">
        <v>14030303</v>
      </c>
      <c r="U118" s="26"/>
      <c r="V118">
        <v>25</v>
      </c>
      <c r="W118">
        <v>0</v>
      </c>
      <c r="X118">
        <v>5</v>
      </c>
      <c r="Y118" s="29">
        <f t="shared" si="2"/>
        <v>30</v>
      </c>
      <c r="Z118" s="30"/>
      <c r="AA118" s="37"/>
      <c r="AB118" s="38"/>
      <c r="AC118" s="39"/>
      <c r="AD118" s="39"/>
      <c r="AE118" s="39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</row>
    <row r="119" spans="1:42" ht="13.8" x14ac:dyDescent="0.3">
      <c r="A119" s="47">
        <v>37</v>
      </c>
      <c r="B119" s="48" t="s">
        <v>148</v>
      </c>
      <c r="C119">
        <v>6070</v>
      </c>
      <c r="D119">
        <v>2014</v>
      </c>
      <c r="E119">
        <v>158.29</v>
      </c>
      <c r="F119">
        <v>31878</v>
      </c>
      <c r="G119">
        <v>12061270</v>
      </c>
      <c r="H119">
        <v>3343415</v>
      </c>
      <c r="I119">
        <v>2829748</v>
      </c>
      <c r="J119">
        <v>880827</v>
      </c>
      <c r="K119">
        <v>0</v>
      </c>
      <c r="L119">
        <v>21475</v>
      </c>
      <c r="M119">
        <v>123</v>
      </c>
      <c r="N119">
        <v>1737906</v>
      </c>
      <c r="O119">
        <v>47394</v>
      </c>
      <c r="P119">
        <v>0</v>
      </c>
      <c r="Q119">
        <v>20922158</v>
      </c>
      <c r="R119">
        <v>19679063</v>
      </c>
      <c r="S119">
        <v>54189457</v>
      </c>
      <c r="T119">
        <v>46942418</v>
      </c>
      <c r="U119" s="26"/>
      <c r="V119">
        <v>213</v>
      </c>
      <c r="W119">
        <v>10</v>
      </c>
      <c r="X119">
        <v>26</v>
      </c>
      <c r="Y119" s="29">
        <f t="shared" si="2"/>
        <v>249</v>
      </c>
      <c r="Z119" s="30"/>
      <c r="AA119" s="37"/>
      <c r="AB119" s="38"/>
      <c r="AC119" s="39"/>
      <c r="AD119" s="39"/>
      <c r="AE119" s="39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</row>
    <row r="120" spans="1:42" ht="13.8" x14ac:dyDescent="0.3">
      <c r="A120" s="47">
        <v>38</v>
      </c>
      <c r="B120" s="48" t="s">
        <v>120</v>
      </c>
      <c r="C120">
        <v>6070</v>
      </c>
      <c r="D120">
        <v>2014</v>
      </c>
      <c r="E120">
        <v>73.58</v>
      </c>
      <c r="F120">
        <v>10431</v>
      </c>
      <c r="G120">
        <v>5588386</v>
      </c>
      <c r="H120">
        <v>1582490</v>
      </c>
      <c r="I120">
        <v>0</v>
      </c>
      <c r="J120">
        <v>371642</v>
      </c>
      <c r="K120">
        <v>165</v>
      </c>
      <c r="L120">
        <v>48438</v>
      </c>
      <c r="M120">
        <v>8727</v>
      </c>
      <c r="N120">
        <v>847586</v>
      </c>
      <c r="O120">
        <v>46690</v>
      </c>
      <c r="P120">
        <v>0</v>
      </c>
      <c r="Q120">
        <v>8494124</v>
      </c>
      <c r="R120">
        <v>4221031</v>
      </c>
      <c r="S120">
        <v>19335747</v>
      </c>
      <c r="T120" s="36">
        <v>17411838</v>
      </c>
      <c r="U120" s="26"/>
      <c r="V120">
        <v>50</v>
      </c>
      <c r="W120">
        <v>0</v>
      </c>
      <c r="X120">
        <v>9</v>
      </c>
      <c r="Y120" s="29">
        <f t="shared" si="2"/>
        <v>59</v>
      </c>
      <c r="Z120" s="30"/>
      <c r="AA120" s="37"/>
      <c r="AB120" s="38"/>
      <c r="AC120" s="39"/>
      <c r="AD120" s="39"/>
      <c r="AE120" s="39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</row>
    <row r="121" spans="1:42" ht="13.8" x14ac:dyDescent="0.3">
      <c r="A121" s="47">
        <v>39</v>
      </c>
      <c r="B121" s="48" t="s">
        <v>149</v>
      </c>
      <c r="C121">
        <v>6070</v>
      </c>
      <c r="D121">
        <v>2014</v>
      </c>
      <c r="E121">
        <v>102.6</v>
      </c>
      <c r="F121">
        <v>11753</v>
      </c>
      <c r="G121">
        <v>5497871</v>
      </c>
      <c r="H121">
        <v>1341753</v>
      </c>
      <c r="I121">
        <v>183787</v>
      </c>
      <c r="J121">
        <v>635552</v>
      </c>
      <c r="K121">
        <v>523</v>
      </c>
      <c r="L121">
        <v>179108</v>
      </c>
      <c r="M121">
        <v>21953</v>
      </c>
      <c r="N121">
        <v>440700</v>
      </c>
      <c r="O121">
        <v>6508</v>
      </c>
      <c r="P121">
        <v>0</v>
      </c>
      <c r="Q121">
        <v>8307755</v>
      </c>
      <c r="R121">
        <v>4274476</v>
      </c>
      <c r="S121">
        <v>23026566</v>
      </c>
      <c r="T121">
        <v>18501600</v>
      </c>
      <c r="U121" s="26"/>
      <c r="V121">
        <v>60</v>
      </c>
      <c r="W121">
        <v>7</v>
      </c>
      <c r="X121">
        <v>20</v>
      </c>
      <c r="Y121" s="29">
        <f t="shared" si="2"/>
        <v>87</v>
      </c>
      <c r="Z121" s="31"/>
      <c r="AA121" s="37"/>
      <c r="AB121" s="38"/>
      <c r="AC121" s="39"/>
      <c r="AD121" s="39"/>
      <c r="AE121" s="39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</row>
    <row r="122" spans="1:42" ht="13.8" x14ac:dyDescent="0.3">
      <c r="A122" s="47">
        <v>43</v>
      </c>
      <c r="B122" s="48" t="s">
        <v>109</v>
      </c>
      <c r="C122">
        <v>6070</v>
      </c>
      <c r="D122">
        <v>2014</v>
      </c>
      <c r="E122">
        <v>13.76</v>
      </c>
      <c r="F122">
        <v>2271</v>
      </c>
      <c r="G122">
        <v>1023887</v>
      </c>
      <c r="H122">
        <v>357813</v>
      </c>
      <c r="I122">
        <v>11581</v>
      </c>
      <c r="J122">
        <v>83718</v>
      </c>
      <c r="K122">
        <v>0</v>
      </c>
      <c r="L122">
        <v>4465</v>
      </c>
      <c r="M122">
        <v>1130</v>
      </c>
      <c r="N122">
        <v>103823</v>
      </c>
      <c r="O122">
        <v>6942</v>
      </c>
      <c r="P122">
        <v>0</v>
      </c>
      <c r="Q122">
        <v>1593359</v>
      </c>
      <c r="R122">
        <v>1678168</v>
      </c>
      <c r="S122">
        <v>8289552</v>
      </c>
      <c r="T122">
        <v>6773220</v>
      </c>
      <c r="V122">
        <v>23</v>
      </c>
      <c r="W122">
        <v>0</v>
      </c>
      <c r="X122">
        <v>9</v>
      </c>
      <c r="Y122" s="29">
        <f t="shared" si="2"/>
        <v>32</v>
      </c>
      <c r="Z122" s="32"/>
      <c r="AA122" s="37"/>
      <c r="AB122" s="38"/>
      <c r="AC122" s="39"/>
      <c r="AD122" s="39"/>
      <c r="AE122" s="39"/>
    </row>
    <row r="123" spans="1:42" ht="13.8" x14ac:dyDescent="0.3">
      <c r="A123" s="47">
        <v>45</v>
      </c>
      <c r="B123" s="48" t="s">
        <v>86</v>
      </c>
      <c r="C123">
        <v>6070</v>
      </c>
      <c r="D123">
        <v>2014</v>
      </c>
      <c r="E123">
        <v>0</v>
      </c>
      <c r="F123">
        <v>401</v>
      </c>
      <c r="G123">
        <v>0</v>
      </c>
      <c r="H123">
        <v>0</v>
      </c>
      <c r="I123">
        <v>0</v>
      </c>
      <c r="J123">
        <v>16313</v>
      </c>
      <c r="K123">
        <v>0</v>
      </c>
      <c r="L123">
        <v>6225</v>
      </c>
      <c r="M123">
        <v>0</v>
      </c>
      <c r="N123">
        <v>214096</v>
      </c>
      <c r="O123">
        <v>7310</v>
      </c>
      <c r="P123">
        <v>0</v>
      </c>
      <c r="Q123">
        <v>243944</v>
      </c>
      <c r="R123">
        <v>337298</v>
      </c>
      <c r="S123">
        <v>539700</v>
      </c>
      <c r="T123">
        <v>540985</v>
      </c>
      <c r="U123" s="26"/>
      <c r="V123">
        <v>4</v>
      </c>
      <c r="W123">
        <v>0</v>
      </c>
      <c r="X123">
        <v>0</v>
      </c>
      <c r="Y123" s="29">
        <f t="shared" si="2"/>
        <v>4</v>
      </c>
      <c r="Z123" s="32"/>
      <c r="AA123" s="37"/>
      <c r="AB123" s="38"/>
      <c r="AC123" s="39"/>
      <c r="AD123" s="39"/>
      <c r="AE123" s="39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</row>
    <row r="124" spans="1:42" ht="13.8" x14ac:dyDescent="0.3">
      <c r="A124" s="47">
        <v>46</v>
      </c>
      <c r="B124" s="48" t="s">
        <v>150</v>
      </c>
      <c r="C124">
        <v>6070</v>
      </c>
      <c r="D124">
        <v>2014</v>
      </c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 s="36"/>
      <c r="U124" s="26"/>
      <c r="V124"/>
      <c r="W124"/>
      <c r="X124"/>
      <c r="Y124" s="29">
        <f t="shared" si="2"/>
        <v>0</v>
      </c>
      <c r="Z124" s="31"/>
      <c r="AA124" s="40"/>
      <c r="AB124" s="42"/>
      <c r="AC124" s="39"/>
      <c r="AD124" s="39"/>
      <c r="AE124" s="39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</row>
    <row r="125" spans="1:42" ht="13.8" x14ac:dyDescent="0.3">
      <c r="A125" s="47">
        <v>50</v>
      </c>
      <c r="B125" s="48" t="s">
        <v>151</v>
      </c>
      <c r="C125">
        <v>6070</v>
      </c>
      <c r="D125">
        <v>2014</v>
      </c>
      <c r="E125">
        <v>32.950000000000003</v>
      </c>
      <c r="F125">
        <v>4249</v>
      </c>
      <c r="G125">
        <v>2362118</v>
      </c>
      <c r="H125">
        <v>236868</v>
      </c>
      <c r="I125">
        <v>1952</v>
      </c>
      <c r="J125">
        <v>259130</v>
      </c>
      <c r="K125">
        <v>0</v>
      </c>
      <c r="L125">
        <v>68219</v>
      </c>
      <c r="M125">
        <v>0</v>
      </c>
      <c r="N125">
        <v>189394</v>
      </c>
      <c r="O125">
        <v>3769</v>
      </c>
      <c r="P125">
        <v>0</v>
      </c>
      <c r="Q125">
        <v>3121450</v>
      </c>
      <c r="R125">
        <v>3130823</v>
      </c>
      <c r="S125">
        <v>13572885</v>
      </c>
      <c r="T125">
        <v>11953832</v>
      </c>
      <c r="U125" s="26"/>
      <c r="V125">
        <v>41</v>
      </c>
      <c r="W125">
        <v>2</v>
      </c>
      <c r="X125">
        <v>15</v>
      </c>
      <c r="Y125" s="29">
        <f t="shared" si="2"/>
        <v>58</v>
      </c>
      <c r="Z125" s="32"/>
      <c r="AA125" s="37"/>
      <c r="AB125" s="38"/>
      <c r="AC125" s="39"/>
      <c r="AD125" s="39"/>
      <c r="AE125" s="39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</row>
    <row r="126" spans="1:42" ht="13.8" x14ac:dyDescent="0.3">
      <c r="A126" s="47">
        <v>54</v>
      </c>
      <c r="B126" s="48" t="s">
        <v>89</v>
      </c>
      <c r="C126">
        <v>6070</v>
      </c>
      <c r="D126">
        <v>2014</v>
      </c>
      <c r="E126">
        <v>9.74</v>
      </c>
      <c r="F126">
        <v>858</v>
      </c>
      <c r="G126">
        <v>651402</v>
      </c>
      <c r="H126">
        <v>196804</v>
      </c>
      <c r="I126">
        <v>4351</v>
      </c>
      <c r="J126">
        <v>63492</v>
      </c>
      <c r="K126">
        <v>0</v>
      </c>
      <c r="L126">
        <v>27267</v>
      </c>
      <c r="M126">
        <v>26500</v>
      </c>
      <c r="N126">
        <v>45559</v>
      </c>
      <c r="O126">
        <v>48</v>
      </c>
      <c r="P126">
        <v>0</v>
      </c>
      <c r="Q126">
        <v>1015423</v>
      </c>
      <c r="R126">
        <v>449153</v>
      </c>
      <c r="S126">
        <v>2041243</v>
      </c>
      <c r="T126">
        <v>2041243</v>
      </c>
      <c r="U126" s="26"/>
      <c r="V126">
        <v>25</v>
      </c>
      <c r="W126">
        <v>0</v>
      </c>
      <c r="X126">
        <v>0</v>
      </c>
      <c r="Y126" s="29">
        <f t="shared" si="2"/>
        <v>25</v>
      </c>
      <c r="Z126" s="33"/>
      <c r="AA126" s="37"/>
      <c r="AB126" s="3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</row>
    <row r="127" spans="1:42" ht="13.8" x14ac:dyDescent="0.3">
      <c r="A127" s="47">
        <v>56</v>
      </c>
      <c r="B127" s="48" t="s">
        <v>112</v>
      </c>
      <c r="C127">
        <v>6070</v>
      </c>
      <c r="D127">
        <v>2014</v>
      </c>
      <c r="E127" s="23">
        <v>26.46</v>
      </c>
      <c r="F127" s="23">
        <v>814</v>
      </c>
      <c r="G127" s="23">
        <v>1778157</v>
      </c>
      <c r="H127" s="23">
        <v>470715</v>
      </c>
      <c r="I127" s="23">
        <v>0</v>
      </c>
      <c r="J127" s="23">
        <v>49799</v>
      </c>
      <c r="K127" s="23">
        <v>2925</v>
      </c>
      <c r="L127" s="23">
        <v>63833</v>
      </c>
      <c r="M127" s="23">
        <v>889</v>
      </c>
      <c r="N127" s="23">
        <v>43305</v>
      </c>
      <c r="O127" s="23">
        <v>13536</v>
      </c>
      <c r="P127" s="23">
        <v>0</v>
      </c>
      <c r="Q127" s="23">
        <v>2423159</v>
      </c>
      <c r="R127" s="23">
        <v>1990073</v>
      </c>
      <c r="S127" s="23">
        <v>2568204</v>
      </c>
      <c r="T127" s="23">
        <v>1706725</v>
      </c>
      <c r="V127" s="23">
        <v>10</v>
      </c>
      <c r="W127" s="23">
        <v>0</v>
      </c>
      <c r="X127" s="23">
        <v>0</v>
      </c>
      <c r="Y127" s="29">
        <f t="shared" si="2"/>
        <v>10</v>
      </c>
    </row>
    <row r="128" spans="1:42" ht="13.8" x14ac:dyDescent="0.3">
      <c r="A128" s="47">
        <v>58</v>
      </c>
      <c r="B128" s="48" t="s">
        <v>113</v>
      </c>
      <c r="C128">
        <v>6070</v>
      </c>
      <c r="D128">
        <v>2014</v>
      </c>
      <c r="E128" s="23">
        <v>233.74</v>
      </c>
      <c r="F128" s="23">
        <v>30330</v>
      </c>
      <c r="G128" s="23">
        <v>14382577</v>
      </c>
      <c r="H128" s="23">
        <v>3716432</v>
      </c>
      <c r="I128" s="23">
        <v>509552</v>
      </c>
      <c r="J128" s="23">
        <v>758994</v>
      </c>
      <c r="K128" s="23">
        <v>0</v>
      </c>
      <c r="L128" s="23">
        <v>476147</v>
      </c>
      <c r="M128" s="23">
        <v>491</v>
      </c>
      <c r="N128" s="23">
        <v>794678</v>
      </c>
      <c r="O128" s="23">
        <v>70516</v>
      </c>
      <c r="P128" s="23">
        <v>7164</v>
      </c>
      <c r="Q128" s="23">
        <v>20702223</v>
      </c>
      <c r="R128" s="23">
        <v>12407794</v>
      </c>
      <c r="S128" s="23">
        <v>63856160</v>
      </c>
      <c r="T128" s="23">
        <v>55827833</v>
      </c>
      <c r="V128" s="23">
        <v>142</v>
      </c>
      <c r="W128" s="23">
        <v>16</v>
      </c>
      <c r="X128" s="23">
        <v>32</v>
      </c>
      <c r="Y128" s="29">
        <f t="shared" si="2"/>
        <v>190</v>
      </c>
    </row>
    <row r="129" spans="1:42" ht="13.8" x14ac:dyDescent="0.3">
      <c r="A129" s="47">
        <v>63</v>
      </c>
      <c r="B129" s="48" t="s">
        <v>91</v>
      </c>
      <c r="C129">
        <v>6070</v>
      </c>
      <c r="D129">
        <v>2014</v>
      </c>
      <c r="E129">
        <v>99.6</v>
      </c>
      <c r="F129">
        <v>9728</v>
      </c>
      <c r="G129">
        <v>7020931</v>
      </c>
      <c r="H129">
        <v>3194752</v>
      </c>
      <c r="I129">
        <v>5500</v>
      </c>
      <c r="J129">
        <v>624281</v>
      </c>
      <c r="K129">
        <v>0</v>
      </c>
      <c r="L129">
        <v>557241</v>
      </c>
      <c r="M129">
        <v>38636</v>
      </c>
      <c r="N129">
        <v>356506</v>
      </c>
      <c r="O129">
        <v>23998</v>
      </c>
      <c r="P129">
        <v>0</v>
      </c>
      <c r="Q129">
        <v>11821845</v>
      </c>
      <c r="R129">
        <v>4563593</v>
      </c>
      <c r="S129">
        <v>23496567</v>
      </c>
      <c r="T129" s="36">
        <v>20147036</v>
      </c>
      <c r="U129" s="26"/>
      <c r="V129">
        <v>58</v>
      </c>
      <c r="W129">
        <v>0</v>
      </c>
      <c r="X129">
        <v>11</v>
      </c>
      <c r="Y129" s="29">
        <f t="shared" si="2"/>
        <v>69</v>
      </c>
      <c r="Z129" s="30"/>
      <c r="AA129" s="37"/>
      <c r="AB129" s="3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</row>
    <row r="130" spans="1:42" ht="13.8" x14ac:dyDescent="0.3">
      <c r="A130" s="47">
        <v>78</v>
      </c>
      <c r="B130" s="48" t="s">
        <v>152</v>
      </c>
      <c r="C130">
        <v>6070</v>
      </c>
      <c r="D130">
        <v>2014</v>
      </c>
      <c r="E130">
        <v>24.59</v>
      </c>
      <c r="F130">
        <v>3643</v>
      </c>
      <c r="G130">
        <v>1830236</v>
      </c>
      <c r="H130">
        <v>445476</v>
      </c>
      <c r="I130">
        <v>0</v>
      </c>
      <c r="J130">
        <v>150968</v>
      </c>
      <c r="K130">
        <v>0</v>
      </c>
      <c r="L130">
        <v>23017</v>
      </c>
      <c r="M130">
        <v>49173</v>
      </c>
      <c r="N130">
        <v>247539</v>
      </c>
      <c r="O130">
        <v>1705</v>
      </c>
      <c r="P130">
        <v>0</v>
      </c>
      <c r="Q130">
        <v>2748114</v>
      </c>
      <c r="R130">
        <v>1951406</v>
      </c>
      <c r="S130">
        <v>6865359</v>
      </c>
      <c r="T130" s="36">
        <v>5726211</v>
      </c>
      <c r="U130" s="26"/>
      <c r="V130">
        <v>26</v>
      </c>
      <c r="W130">
        <v>0</v>
      </c>
      <c r="X130">
        <v>11</v>
      </c>
      <c r="Y130" s="29">
        <f t="shared" si="2"/>
        <v>37</v>
      </c>
      <c r="Z130" s="31"/>
      <c r="AA130" s="37"/>
      <c r="AB130" s="38"/>
      <c r="AC130" s="39"/>
      <c r="AD130" s="39"/>
      <c r="AE130" s="39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</row>
    <row r="131" spans="1:42" ht="13.8" x14ac:dyDescent="0.3">
      <c r="A131" s="47">
        <v>79</v>
      </c>
      <c r="B131" s="48" t="s">
        <v>100</v>
      </c>
      <c r="C131">
        <v>6070</v>
      </c>
      <c r="D131">
        <v>2014</v>
      </c>
      <c r="E131">
        <v>25.22</v>
      </c>
      <c r="F131">
        <v>1124</v>
      </c>
      <c r="G131">
        <v>1750255</v>
      </c>
      <c r="H131">
        <v>550237</v>
      </c>
      <c r="I131">
        <v>4278</v>
      </c>
      <c r="J131">
        <v>779190</v>
      </c>
      <c r="K131">
        <v>0</v>
      </c>
      <c r="L131">
        <v>42844</v>
      </c>
      <c r="M131">
        <v>7595</v>
      </c>
      <c r="N131">
        <v>188211</v>
      </c>
      <c r="O131">
        <v>22447</v>
      </c>
      <c r="P131">
        <v>0</v>
      </c>
      <c r="Q131">
        <v>3345057</v>
      </c>
      <c r="R131">
        <v>1848038</v>
      </c>
      <c r="S131">
        <v>2747404</v>
      </c>
      <c r="T131" s="36">
        <v>2362633</v>
      </c>
      <c r="U131" s="26"/>
      <c r="V131"/>
      <c r="W131"/>
      <c r="X131"/>
      <c r="Y131" s="29">
        <f t="shared" si="2"/>
        <v>0</v>
      </c>
      <c r="Z131" s="30"/>
      <c r="AA131" s="41"/>
      <c r="AB131" s="38"/>
      <c r="AC131" s="39"/>
      <c r="AD131" s="39"/>
      <c r="AE131" s="39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</row>
    <row r="132" spans="1:42" ht="13.8" x14ac:dyDescent="0.3">
      <c r="A132" s="47">
        <v>80</v>
      </c>
      <c r="B132" s="48" t="s">
        <v>153</v>
      </c>
      <c r="C132">
        <v>6070</v>
      </c>
      <c r="D132">
        <v>2014</v>
      </c>
      <c r="E132">
        <v>0.9</v>
      </c>
      <c r="F132">
        <v>10</v>
      </c>
      <c r="G132">
        <v>41651</v>
      </c>
      <c r="H132">
        <v>10828</v>
      </c>
      <c r="I132">
        <v>7697</v>
      </c>
      <c r="J132">
        <v>2186</v>
      </c>
      <c r="K132">
        <v>51</v>
      </c>
      <c r="L132">
        <v>483</v>
      </c>
      <c r="M132">
        <v>4</v>
      </c>
      <c r="N132">
        <v>4906</v>
      </c>
      <c r="O132">
        <v>218</v>
      </c>
      <c r="P132">
        <v>1088</v>
      </c>
      <c r="Q132">
        <v>66936</v>
      </c>
      <c r="R132">
        <v>56789</v>
      </c>
      <c r="S132">
        <v>92767</v>
      </c>
      <c r="T132" s="36">
        <v>15035</v>
      </c>
      <c r="U132" s="26"/>
      <c r="V132">
        <v>25</v>
      </c>
      <c r="W132">
        <v>0</v>
      </c>
      <c r="X132">
        <v>0</v>
      </c>
      <c r="Y132" s="29">
        <f t="shared" si="2"/>
        <v>25</v>
      </c>
      <c r="Z132" s="32"/>
      <c r="AA132" s="37"/>
      <c r="AB132" s="38"/>
      <c r="AC132" s="39"/>
      <c r="AD132" s="39"/>
      <c r="AE132" s="39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</row>
    <row r="133" spans="1:42" ht="13.8" x14ac:dyDescent="0.3">
      <c r="A133" s="47">
        <v>81</v>
      </c>
      <c r="B133" s="48" t="s">
        <v>154</v>
      </c>
      <c r="C133">
        <v>6070</v>
      </c>
      <c r="D133">
        <v>2014</v>
      </c>
      <c r="E133">
        <v>342.44</v>
      </c>
      <c r="F133">
        <v>33832</v>
      </c>
      <c r="G133">
        <v>17029478</v>
      </c>
      <c r="H133">
        <v>4961537</v>
      </c>
      <c r="I133">
        <v>0</v>
      </c>
      <c r="J133">
        <v>2195216</v>
      </c>
      <c r="K133">
        <v>4403</v>
      </c>
      <c r="L133">
        <v>493809</v>
      </c>
      <c r="M133">
        <v>1335</v>
      </c>
      <c r="N133">
        <v>2138172</v>
      </c>
      <c r="O133">
        <v>7926</v>
      </c>
      <c r="P133">
        <v>83</v>
      </c>
      <c r="Q133">
        <v>26831793</v>
      </c>
      <c r="R133">
        <v>23115259</v>
      </c>
      <c r="S133">
        <v>96242075</v>
      </c>
      <c r="T133" s="36">
        <v>89415072</v>
      </c>
      <c r="U133" s="26"/>
      <c r="V133">
        <v>83</v>
      </c>
      <c r="W133">
        <v>8</v>
      </c>
      <c r="X133">
        <v>26</v>
      </c>
      <c r="Y133" s="29">
        <f t="shared" si="2"/>
        <v>117</v>
      </c>
      <c r="Z133" s="31"/>
      <c r="AA133" s="37"/>
      <c r="AB133" s="38"/>
      <c r="AC133" s="39"/>
      <c r="AD133" s="39"/>
      <c r="AE133" s="39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</row>
    <row r="134" spans="1:42" ht="13.8" x14ac:dyDescent="0.3">
      <c r="A134" s="47">
        <v>82</v>
      </c>
      <c r="B134" s="48" t="s">
        <v>90</v>
      </c>
      <c r="C134">
        <v>6070</v>
      </c>
      <c r="D134">
        <v>2014</v>
      </c>
      <c r="E134">
        <v>7.82</v>
      </c>
      <c r="F134">
        <v>71</v>
      </c>
      <c r="G134">
        <v>338634</v>
      </c>
      <c r="H134">
        <v>106018</v>
      </c>
      <c r="I134">
        <v>83118</v>
      </c>
      <c r="J134">
        <v>14795</v>
      </c>
      <c r="K134">
        <v>0</v>
      </c>
      <c r="L134">
        <v>392</v>
      </c>
      <c r="M134">
        <v>9197</v>
      </c>
      <c r="N134">
        <v>7006</v>
      </c>
      <c r="O134">
        <v>7814</v>
      </c>
      <c r="P134">
        <v>0</v>
      </c>
      <c r="Q134">
        <v>566974</v>
      </c>
      <c r="R134">
        <v>232502</v>
      </c>
      <c r="S134">
        <v>595818</v>
      </c>
      <c r="T134">
        <v>595818</v>
      </c>
      <c r="U134" s="26"/>
      <c r="V134">
        <v>0</v>
      </c>
      <c r="W134">
        <v>0</v>
      </c>
      <c r="X134">
        <v>0</v>
      </c>
      <c r="Y134" s="29">
        <f t="shared" si="2"/>
        <v>0</v>
      </c>
      <c r="Z134" s="30"/>
      <c r="AA134" s="40"/>
      <c r="AB134" s="38"/>
      <c r="AC134" s="39"/>
      <c r="AD134" s="39"/>
      <c r="AE134" s="39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</row>
    <row r="135" spans="1:42" ht="13.8" x14ac:dyDescent="0.3">
      <c r="A135" s="47">
        <v>84</v>
      </c>
      <c r="B135" s="48" t="s">
        <v>129</v>
      </c>
      <c r="C135">
        <v>6070</v>
      </c>
      <c r="D135">
        <v>2014</v>
      </c>
      <c r="E135">
        <v>487.22</v>
      </c>
      <c r="F135">
        <v>70765</v>
      </c>
      <c r="G135">
        <v>35768647</v>
      </c>
      <c r="H135">
        <v>3440210</v>
      </c>
      <c r="I135">
        <v>23154087</v>
      </c>
      <c r="J135">
        <v>3180552</v>
      </c>
      <c r="K135">
        <v>544</v>
      </c>
      <c r="L135">
        <v>38104</v>
      </c>
      <c r="M135">
        <v>95004</v>
      </c>
      <c r="N135">
        <v>3574632</v>
      </c>
      <c r="O135">
        <v>291498</v>
      </c>
      <c r="P135">
        <v>1500</v>
      </c>
      <c r="Q135">
        <v>69541778</v>
      </c>
      <c r="R135">
        <v>57943128</v>
      </c>
      <c r="S135">
        <v>212719261</v>
      </c>
      <c r="T135">
        <v>172704186</v>
      </c>
      <c r="U135" s="26"/>
      <c r="V135">
        <v>205</v>
      </c>
      <c r="W135">
        <v>12</v>
      </c>
      <c r="X135">
        <v>46</v>
      </c>
      <c r="Y135" s="29">
        <f t="shared" si="2"/>
        <v>263</v>
      </c>
      <c r="Z135" s="30"/>
      <c r="AA135" s="37"/>
      <c r="AB135" s="42"/>
      <c r="AC135" s="39"/>
      <c r="AD135" s="39"/>
      <c r="AE135" s="39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</row>
    <row r="136" spans="1:42" ht="13.8" x14ac:dyDescent="0.3">
      <c r="A136" s="47">
        <v>85</v>
      </c>
      <c r="B136" s="48" t="s">
        <v>155</v>
      </c>
      <c r="C136">
        <v>6070</v>
      </c>
      <c r="D136">
        <v>2014</v>
      </c>
      <c r="E136">
        <v>34.770000000000003</v>
      </c>
      <c r="F136">
        <v>3432</v>
      </c>
      <c r="G136">
        <v>2341398</v>
      </c>
      <c r="H136">
        <v>554395</v>
      </c>
      <c r="I136">
        <v>0</v>
      </c>
      <c r="J136">
        <v>237049</v>
      </c>
      <c r="K136">
        <v>0</v>
      </c>
      <c r="L136">
        <v>11106</v>
      </c>
      <c r="M136">
        <v>33439</v>
      </c>
      <c r="N136">
        <v>218703</v>
      </c>
      <c r="O136">
        <v>15713</v>
      </c>
      <c r="P136">
        <v>49</v>
      </c>
      <c r="Q136">
        <v>3411754</v>
      </c>
      <c r="R136">
        <v>1758521</v>
      </c>
      <c r="S136">
        <v>8808274</v>
      </c>
      <c r="T136">
        <v>6401206</v>
      </c>
      <c r="U136" s="26"/>
      <c r="V136">
        <v>10</v>
      </c>
      <c r="W136">
        <v>0</v>
      </c>
      <c r="X136">
        <v>4</v>
      </c>
      <c r="Y136" s="29">
        <f t="shared" si="2"/>
        <v>14</v>
      </c>
      <c r="Z136" s="30"/>
      <c r="AA136" s="40"/>
      <c r="AB136" s="38"/>
      <c r="AC136" s="39"/>
      <c r="AD136" s="39"/>
      <c r="AE136" s="39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</row>
    <row r="137" spans="1:42" ht="13.8" x14ac:dyDescent="0.3">
      <c r="A137" s="47">
        <v>96</v>
      </c>
      <c r="B137" s="48" t="s">
        <v>104</v>
      </c>
      <c r="C137">
        <v>6070</v>
      </c>
      <c r="D137">
        <v>2014</v>
      </c>
      <c r="E137">
        <v>18.649999999999999</v>
      </c>
      <c r="F137">
        <v>748</v>
      </c>
      <c r="G137">
        <v>1178659</v>
      </c>
      <c r="H137">
        <v>262587</v>
      </c>
      <c r="I137">
        <v>479699</v>
      </c>
      <c r="J137">
        <v>55489</v>
      </c>
      <c r="K137">
        <v>0</v>
      </c>
      <c r="L137">
        <v>24512</v>
      </c>
      <c r="M137">
        <v>12578</v>
      </c>
      <c r="N137">
        <v>349791</v>
      </c>
      <c r="O137">
        <v>9839</v>
      </c>
      <c r="P137">
        <v>0</v>
      </c>
      <c r="Q137">
        <v>2373154</v>
      </c>
      <c r="R137">
        <v>1702037</v>
      </c>
      <c r="S137">
        <v>1837108</v>
      </c>
      <c r="T137">
        <v>1501787</v>
      </c>
      <c r="U137" s="26"/>
      <c r="V137">
        <v>17</v>
      </c>
      <c r="W137">
        <v>0</v>
      </c>
      <c r="X137">
        <v>0</v>
      </c>
      <c r="Y137" s="29">
        <f t="shared" si="2"/>
        <v>17</v>
      </c>
      <c r="Z137" s="30"/>
      <c r="AA137" s="43"/>
      <c r="AB137" s="38"/>
      <c r="AC137" s="39"/>
      <c r="AD137" s="39"/>
      <c r="AE137" s="39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</row>
    <row r="138" spans="1:42" ht="13.8" x14ac:dyDescent="0.3">
      <c r="A138" s="47">
        <v>102</v>
      </c>
      <c r="B138" s="48" t="s">
        <v>134</v>
      </c>
      <c r="C138">
        <v>6070</v>
      </c>
      <c r="D138">
        <v>2014</v>
      </c>
      <c r="E138" s="23">
        <v>34.799999999999997</v>
      </c>
      <c r="F138" s="23">
        <v>5868</v>
      </c>
      <c r="G138" s="23">
        <v>2694780</v>
      </c>
      <c r="H138" s="23">
        <v>701452</v>
      </c>
      <c r="I138" s="23">
        <v>0</v>
      </c>
      <c r="J138" s="23">
        <v>148125</v>
      </c>
      <c r="K138" s="23">
        <v>0</v>
      </c>
      <c r="L138" s="23">
        <v>4488</v>
      </c>
      <c r="M138" s="23">
        <v>0</v>
      </c>
      <c r="N138" s="23">
        <v>401686</v>
      </c>
      <c r="O138" s="23">
        <v>10051</v>
      </c>
      <c r="P138" s="23">
        <v>0</v>
      </c>
      <c r="Q138" s="23">
        <v>3960582</v>
      </c>
      <c r="R138" s="23">
        <v>3335799</v>
      </c>
      <c r="S138" s="23">
        <v>8581886</v>
      </c>
      <c r="T138" s="23">
        <v>8581886</v>
      </c>
      <c r="V138" s="23">
        <v>44</v>
      </c>
      <c r="W138" s="23">
        <v>0</v>
      </c>
      <c r="X138" s="23">
        <v>0</v>
      </c>
      <c r="Y138" s="29">
        <f t="shared" si="2"/>
        <v>44</v>
      </c>
    </row>
    <row r="139" spans="1:42" ht="13.8" x14ac:dyDescent="0.3">
      <c r="A139" s="47">
        <v>104</v>
      </c>
      <c r="B139" s="48" t="s">
        <v>107</v>
      </c>
      <c r="C139">
        <v>6070</v>
      </c>
      <c r="D139">
        <v>2014</v>
      </c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 s="26"/>
      <c r="V139"/>
      <c r="W139"/>
      <c r="X139"/>
      <c r="Y139" s="29">
        <f t="shared" si="2"/>
        <v>0</v>
      </c>
      <c r="Z139" s="34"/>
      <c r="AA139" s="41"/>
      <c r="AB139" s="38"/>
      <c r="AC139" s="39"/>
      <c r="AD139" s="39"/>
      <c r="AE139" s="39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</row>
    <row r="140" spans="1:42" ht="13.8" x14ac:dyDescent="0.3">
      <c r="A140" s="47">
        <v>106</v>
      </c>
      <c r="B140" s="48" t="s">
        <v>84</v>
      </c>
      <c r="C140">
        <v>6070</v>
      </c>
      <c r="D140">
        <v>2014</v>
      </c>
      <c r="E140">
        <v>44.84</v>
      </c>
      <c r="F140">
        <v>4522</v>
      </c>
      <c r="G140">
        <v>3441399</v>
      </c>
      <c r="H140">
        <v>756152</v>
      </c>
      <c r="I140">
        <v>0</v>
      </c>
      <c r="J140">
        <v>241783</v>
      </c>
      <c r="K140">
        <v>0</v>
      </c>
      <c r="L140">
        <v>65128</v>
      </c>
      <c r="M140">
        <v>16162</v>
      </c>
      <c r="N140">
        <v>518193</v>
      </c>
      <c r="O140">
        <v>6235</v>
      </c>
      <c r="P140">
        <v>0</v>
      </c>
      <c r="Q140">
        <v>5045052</v>
      </c>
      <c r="R140">
        <v>4050686</v>
      </c>
      <c r="S140">
        <v>12729130</v>
      </c>
      <c r="T140" s="36">
        <v>10376709</v>
      </c>
      <c r="U140" s="26"/>
      <c r="V140">
        <v>38</v>
      </c>
      <c r="W140">
        <v>0</v>
      </c>
      <c r="X140">
        <v>4</v>
      </c>
      <c r="Y140" s="29">
        <f t="shared" si="2"/>
        <v>42</v>
      </c>
      <c r="Z140" s="32"/>
      <c r="AA140" s="41"/>
      <c r="AB140" s="38"/>
      <c r="AC140" s="39"/>
      <c r="AD140" s="39"/>
      <c r="AE140" s="39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</row>
    <row r="141" spans="1:42" ht="13.8" x14ac:dyDescent="0.3">
      <c r="A141" s="47">
        <v>107</v>
      </c>
      <c r="B141" s="48" t="s">
        <v>99</v>
      </c>
      <c r="C141">
        <v>6070</v>
      </c>
      <c r="D141">
        <v>2014</v>
      </c>
      <c r="E141">
        <v>13.74</v>
      </c>
      <c r="F141">
        <v>1065</v>
      </c>
      <c r="G141">
        <v>717748</v>
      </c>
      <c r="H141">
        <v>268724</v>
      </c>
      <c r="I141">
        <v>696</v>
      </c>
      <c r="J141">
        <v>35342</v>
      </c>
      <c r="K141">
        <v>0</v>
      </c>
      <c r="L141">
        <v>208069</v>
      </c>
      <c r="M141">
        <v>9992</v>
      </c>
      <c r="N141">
        <v>28083</v>
      </c>
      <c r="O141">
        <v>12414</v>
      </c>
      <c r="P141">
        <v>0</v>
      </c>
      <c r="Q141">
        <v>1281068</v>
      </c>
      <c r="R141">
        <v>833845</v>
      </c>
      <c r="S141">
        <v>1075024</v>
      </c>
      <c r="T141" s="36">
        <v>1067134</v>
      </c>
      <c r="U141" s="26"/>
      <c r="V141">
        <v>23</v>
      </c>
      <c r="W141">
        <v>0</v>
      </c>
      <c r="X141">
        <v>2</v>
      </c>
      <c r="Y141" s="29">
        <f t="shared" si="2"/>
        <v>25</v>
      </c>
      <c r="Z141" s="30"/>
      <c r="AA141" s="40"/>
      <c r="AB141" s="38"/>
      <c r="AC141" s="39"/>
      <c r="AD141" s="39"/>
      <c r="AE141" s="39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</row>
    <row r="142" spans="1:42" ht="13.8" x14ac:dyDescent="0.3">
      <c r="A142" s="47">
        <v>108</v>
      </c>
      <c r="B142" s="48" t="s">
        <v>106</v>
      </c>
      <c r="C142">
        <v>6070</v>
      </c>
      <c r="D142">
        <v>2014</v>
      </c>
      <c r="E142">
        <v>28.02</v>
      </c>
      <c r="F142">
        <v>2678</v>
      </c>
      <c r="G142">
        <v>1543104</v>
      </c>
      <c r="H142">
        <v>359652</v>
      </c>
      <c r="I142">
        <v>0</v>
      </c>
      <c r="J142">
        <v>181547</v>
      </c>
      <c r="K142">
        <v>0</v>
      </c>
      <c r="L142">
        <v>8042</v>
      </c>
      <c r="M142">
        <v>9751</v>
      </c>
      <c r="N142">
        <v>143462</v>
      </c>
      <c r="O142">
        <v>15732</v>
      </c>
      <c r="P142">
        <v>0</v>
      </c>
      <c r="Q142">
        <v>2261290</v>
      </c>
      <c r="R142">
        <v>2024949</v>
      </c>
      <c r="S142">
        <v>4270860</v>
      </c>
      <c r="T142">
        <v>3736153</v>
      </c>
      <c r="V142">
        <v>21</v>
      </c>
      <c r="W142">
        <v>0</v>
      </c>
      <c r="X142">
        <v>0</v>
      </c>
      <c r="Y142" s="29">
        <f t="shared" si="2"/>
        <v>21</v>
      </c>
      <c r="Z142" s="32"/>
      <c r="AA142" s="44"/>
      <c r="AB142" s="3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</row>
    <row r="143" spans="1:42" ht="13.8" x14ac:dyDescent="0.3">
      <c r="A143" s="47">
        <v>111</v>
      </c>
      <c r="B143" s="48" t="s">
        <v>156</v>
      </c>
      <c r="C143">
        <v>6070</v>
      </c>
      <c r="D143">
        <v>2014</v>
      </c>
      <c r="E143">
        <v>9.2100000000000009</v>
      </c>
      <c r="F143">
        <v>89</v>
      </c>
      <c r="G143">
        <v>732096</v>
      </c>
      <c r="H143">
        <v>150403</v>
      </c>
      <c r="I143">
        <v>0</v>
      </c>
      <c r="J143">
        <v>8357</v>
      </c>
      <c r="K143">
        <v>0</v>
      </c>
      <c r="L143">
        <v>40486</v>
      </c>
      <c r="M143">
        <v>0</v>
      </c>
      <c r="N143">
        <v>18619</v>
      </c>
      <c r="O143">
        <v>11920</v>
      </c>
      <c r="P143">
        <v>0</v>
      </c>
      <c r="Q143">
        <v>961881</v>
      </c>
      <c r="R143">
        <v>308487</v>
      </c>
      <c r="S143">
        <v>173077</v>
      </c>
      <c r="T143">
        <v>131791</v>
      </c>
      <c r="U143" s="26"/>
      <c r="V143">
        <v>8</v>
      </c>
      <c r="W143">
        <v>0</v>
      </c>
      <c r="X143">
        <v>0</v>
      </c>
      <c r="Y143" s="29">
        <f t="shared" si="2"/>
        <v>8</v>
      </c>
      <c r="Z143" s="30"/>
      <c r="AA143" s="37"/>
      <c r="AB143" s="38"/>
      <c r="AC143" s="39"/>
      <c r="AD143" s="39"/>
      <c r="AE143" s="39"/>
    </row>
    <row r="144" spans="1:42" ht="13.8" x14ac:dyDescent="0.3">
      <c r="A144" s="47">
        <v>125</v>
      </c>
      <c r="B144" s="48" t="s">
        <v>101</v>
      </c>
      <c r="C144">
        <v>6070</v>
      </c>
      <c r="D144">
        <v>2014</v>
      </c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 s="29"/>
      <c r="U144" s="26"/>
      <c r="V144"/>
      <c r="W144"/>
      <c r="X144"/>
      <c r="Y144" s="29">
        <f t="shared" si="2"/>
        <v>0</v>
      </c>
      <c r="Z144" s="30"/>
      <c r="AA144" s="41"/>
      <c r="AB144" s="38"/>
      <c r="AC144" s="39"/>
      <c r="AD144" s="39"/>
      <c r="AE144" s="39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</row>
    <row r="145" spans="1:42" ht="13.8" x14ac:dyDescent="0.3">
      <c r="A145" s="47">
        <v>126</v>
      </c>
      <c r="B145" s="48" t="s">
        <v>118</v>
      </c>
      <c r="C145">
        <v>6070</v>
      </c>
      <c r="D145">
        <v>2014</v>
      </c>
      <c r="E145">
        <v>196.95</v>
      </c>
      <c r="F145">
        <v>26417</v>
      </c>
      <c r="G145">
        <v>13288567</v>
      </c>
      <c r="H145">
        <v>4115845</v>
      </c>
      <c r="I145">
        <v>7598</v>
      </c>
      <c r="J145">
        <v>1069687</v>
      </c>
      <c r="K145">
        <v>12195</v>
      </c>
      <c r="L145">
        <v>118338</v>
      </c>
      <c r="M145">
        <v>79924</v>
      </c>
      <c r="N145">
        <v>388708</v>
      </c>
      <c r="O145">
        <v>2873</v>
      </c>
      <c r="P145">
        <v>913387</v>
      </c>
      <c r="Q145">
        <v>18170348</v>
      </c>
      <c r="R145">
        <v>5612444</v>
      </c>
      <c r="S145">
        <v>65656130</v>
      </c>
      <c r="T145">
        <v>64211338</v>
      </c>
      <c r="U145" s="26"/>
      <c r="V145">
        <v>85</v>
      </c>
      <c r="W145">
        <v>0</v>
      </c>
      <c r="X145">
        <v>14</v>
      </c>
      <c r="Y145" s="29">
        <f t="shared" si="2"/>
        <v>99</v>
      </c>
      <c r="Z145" s="31"/>
      <c r="AA145" s="40"/>
      <c r="AB145" s="38"/>
      <c r="AC145" s="39"/>
      <c r="AD145" s="39"/>
      <c r="AE145" s="39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</row>
    <row r="146" spans="1:42" ht="13.8" x14ac:dyDescent="0.3">
      <c r="A146" s="47">
        <v>128</v>
      </c>
      <c r="B146" s="48" t="s">
        <v>122</v>
      </c>
      <c r="C146">
        <v>6070</v>
      </c>
      <c r="D146">
        <v>2014</v>
      </c>
      <c r="E146">
        <v>675.23</v>
      </c>
      <c r="F146">
        <v>83825</v>
      </c>
      <c r="G146">
        <v>51370614</v>
      </c>
      <c r="H146">
        <v>16103585</v>
      </c>
      <c r="I146">
        <v>0</v>
      </c>
      <c r="J146">
        <v>4323785</v>
      </c>
      <c r="K146">
        <v>1107</v>
      </c>
      <c r="L146">
        <v>1125174</v>
      </c>
      <c r="M146">
        <v>61150</v>
      </c>
      <c r="N146">
        <v>3891453</v>
      </c>
      <c r="O146">
        <v>21596</v>
      </c>
      <c r="P146">
        <v>73776</v>
      </c>
      <c r="Q146">
        <v>76824688</v>
      </c>
      <c r="R146">
        <v>50735754</v>
      </c>
      <c r="S146">
        <v>238754269</v>
      </c>
      <c r="T146">
        <v>233029395</v>
      </c>
      <c r="U146" s="26"/>
      <c r="V146">
        <v>259</v>
      </c>
      <c r="W146">
        <v>0</v>
      </c>
      <c r="X146">
        <v>41</v>
      </c>
      <c r="Y146" s="29">
        <f t="shared" si="2"/>
        <v>300</v>
      </c>
      <c r="Z146" s="30"/>
      <c r="AA146" s="44"/>
      <c r="AB146" s="38"/>
      <c r="AC146" s="39"/>
      <c r="AD146" s="39"/>
      <c r="AE146" s="39"/>
    </row>
    <row r="147" spans="1:42" ht="13.8" x14ac:dyDescent="0.3">
      <c r="A147" s="47">
        <v>129</v>
      </c>
      <c r="B147" s="48" t="s">
        <v>131</v>
      </c>
      <c r="C147">
        <v>6070</v>
      </c>
      <c r="D147">
        <v>2014</v>
      </c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 s="26"/>
      <c r="V147"/>
      <c r="W147"/>
      <c r="X147"/>
      <c r="Y147" s="29">
        <f t="shared" si="2"/>
        <v>0</v>
      </c>
      <c r="Z147" s="33"/>
      <c r="AA147" s="37"/>
      <c r="AB147" s="38"/>
      <c r="AC147" s="39"/>
      <c r="AD147" s="39"/>
      <c r="AE147" s="39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</row>
    <row r="148" spans="1:42" ht="13.8" x14ac:dyDescent="0.3">
      <c r="A148" s="47">
        <v>130</v>
      </c>
      <c r="B148" s="48" t="s">
        <v>157</v>
      </c>
      <c r="C148">
        <v>6070</v>
      </c>
      <c r="D148">
        <v>2014</v>
      </c>
      <c r="E148">
        <v>180.8</v>
      </c>
      <c r="F148">
        <v>23570</v>
      </c>
      <c r="G148">
        <v>12976235</v>
      </c>
      <c r="H148">
        <v>3502671</v>
      </c>
      <c r="I148">
        <v>0</v>
      </c>
      <c r="J148">
        <v>666443</v>
      </c>
      <c r="K148">
        <v>1365</v>
      </c>
      <c r="L148">
        <v>448267</v>
      </c>
      <c r="M148">
        <v>45130</v>
      </c>
      <c r="N148">
        <v>209670</v>
      </c>
      <c r="O148">
        <v>6798</v>
      </c>
      <c r="P148">
        <v>964</v>
      </c>
      <c r="Q148">
        <v>17855615</v>
      </c>
      <c r="R148">
        <v>10564105</v>
      </c>
      <c r="S148">
        <v>77375151</v>
      </c>
      <c r="T148" s="29">
        <v>70465614</v>
      </c>
      <c r="U148" s="26"/>
      <c r="V148">
        <v>128</v>
      </c>
      <c r="W148">
        <v>0</v>
      </c>
      <c r="X148">
        <v>18</v>
      </c>
      <c r="Y148" s="29">
        <f t="shared" si="2"/>
        <v>146</v>
      </c>
      <c r="Z148" s="31"/>
      <c r="AA148" s="37"/>
      <c r="AB148" s="38"/>
      <c r="AC148" s="39"/>
      <c r="AD148" s="39"/>
      <c r="AE148" s="39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</row>
    <row r="149" spans="1:42" ht="13.8" x14ac:dyDescent="0.3">
      <c r="A149" s="47">
        <v>131</v>
      </c>
      <c r="B149" s="48" t="s">
        <v>102</v>
      </c>
      <c r="C149">
        <v>6070</v>
      </c>
      <c r="D149">
        <v>2014</v>
      </c>
      <c r="E149">
        <v>323.26</v>
      </c>
      <c r="F149">
        <v>46431</v>
      </c>
      <c r="G149">
        <v>26129417</v>
      </c>
      <c r="H149">
        <v>6112980</v>
      </c>
      <c r="I149">
        <v>1307546</v>
      </c>
      <c r="J149">
        <v>2109722</v>
      </c>
      <c r="K149">
        <v>0</v>
      </c>
      <c r="L149">
        <v>433257</v>
      </c>
      <c r="M149">
        <v>156029</v>
      </c>
      <c r="N149">
        <v>2879933</v>
      </c>
      <c r="O149">
        <v>42750</v>
      </c>
      <c r="P149">
        <v>23113</v>
      </c>
      <c r="Q149">
        <v>39148521</v>
      </c>
      <c r="R149">
        <v>31478665</v>
      </c>
      <c r="S149">
        <v>154671196</v>
      </c>
      <c r="T149" s="36">
        <v>136247814</v>
      </c>
      <c r="U149" s="26"/>
      <c r="V149">
        <v>176</v>
      </c>
      <c r="W149">
        <v>0</v>
      </c>
      <c r="X149">
        <v>42</v>
      </c>
      <c r="Y149" s="29">
        <f t="shared" si="2"/>
        <v>218</v>
      </c>
      <c r="Z149" s="32"/>
      <c r="AA149" s="41"/>
      <c r="AB149" s="38"/>
      <c r="AC149" s="39"/>
      <c r="AD149" s="39"/>
      <c r="AE149" s="39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</row>
    <row r="150" spans="1:42" ht="13.8" x14ac:dyDescent="0.3">
      <c r="A150" s="47">
        <v>132</v>
      </c>
      <c r="B150" s="48" t="s">
        <v>158</v>
      </c>
      <c r="C150">
        <v>6070</v>
      </c>
      <c r="D150">
        <v>2014</v>
      </c>
      <c r="E150">
        <v>121.84</v>
      </c>
      <c r="F150">
        <v>25932</v>
      </c>
      <c r="G150">
        <v>8326863</v>
      </c>
      <c r="H150">
        <v>2207576</v>
      </c>
      <c r="I150">
        <v>46500</v>
      </c>
      <c r="J150">
        <v>842462</v>
      </c>
      <c r="K150">
        <v>2994</v>
      </c>
      <c r="L150">
        <v>5474</v>
      </c>
      <c r="M150">
        <v>65409</v>
      </c>
      <c r="N150">
        <v>526562</v>
      </c>
      <c r="O150">
        <v>44194</v>
      </c>
      <c r="P150">
        <v>1200</v>
      </c>
      <c r="Q150">
        <v>12066834</v>
      </c>
      <c r="R150">
        <v>7920013</v>
      </c>
      <c r="S150">
        <v>53870089</v>
      </c>
      <c r="T150">
        <v>51152991</v>
      </c>
      <c r="U150" s="26"/>
      <c r="V150">
        <v>75</v>
      </c>
      <c r="W150">
        <v>0</v>
      </c>
      <c r="X150">
        <v>0</v>
      </c>
      <c r="Y150" s="29">
        <f t="shared" si="2"/>
        <v>75</v>
      </c>
      <c r="Z150" s="30"/>
      <c r="AA150" s="43"/>
      <c r="AB150" s="38"/>
      <c r="AC150" s="39"/>
      <c r="AD150" s="39"/>
      <c r="AE150" s="39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</row>
    <row r="151" spans="1:42" ht="13.8" x14ac:dyDescent="0.3">
      <c r="A151" s="47">
        <v>134</v>
      </c>
      <c r="B151" s="48" t="s">
        <v>93</v>
      </c>
      <c r="C151">
        <v>6070</v>
      </c>
      <c r="D151">
        <v>2014</v>
      </c>
      <c r="E151">
        <v>58.26</v>
      </c>
      <c r="F151">
        <v>8069</v>
      </c>
      <c r="G151">
        <v>4147503</v>
      </c>
      <c r="H151">
        <v>1093197</v>
      </c>
      <c r="I151">
        <v>486918</v>
      </c>
      <c r="J151">
        <v>220534</v>
      </c>
      <c r="K151">
        <v>1608</v>
      </c>
      <c r="L151">
        <v>24946</v>
      </c>
      <c r="M151">
        <v>4955</v>
      </c>
      <c r="N151">
        <v>271785</v>
      </c>
      <c r="O151">
        <v>20119</v>
      </c>
      <c r="P151">
        <v>10000</v>
      </c>
      <c r="Q151">
        <v>6261565</v>
      </c>
      <c r="R151">
        <v>3017277</v>
      </c>
      <c r="S151">
        <v>11235526</v>
      </c>
      <c r="T151">
        <v>10212013</v>
      </c>
      <c r="U151" s="26"/>
      <c r="V151">
        <v>32</v>
      </c>
      <c r="W151">
        <v>1</v>
      </c>
      <c r="X151">
        <v>4</v>
      </c>
      <c r="Y151" s="29">
        <f t="shared" si="2"/>
        <v>37</v>
      </c>
      <c r="Z151" s="31"/>
      <c r="AA151" s="37"/>
      <c r="AB151" s="38"/>
      <c r="AC151" s="39"/>
      <c r="AD151" s="39"/>
      <c r="AE151" s="39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</row>
    <row r="152" spans="1:42" ht="13.8" x14ac:dyDescent="0.3">
      <c r="A152" s="47">
        <v>137</v>
      </c>
      <c r="B152" s="48" t="s">
        <v>95</v>
      </c>
      <c r="C152">
        <v>6070</v>
      </c>
      <c r="D152">
        <v>2014</v>
      </c>
      <c r="E152">
        <v>24.18</v>
      </c>
      <c r="F152">
        <v>1229</v>
      </c>
      <c r="G152">
        <v>1610898</v>
      </c>
      <c r="H152">
        <v>452710</v>
      </c>
      <c r="I152">
        <v>220946</v>
      </c>
      <c r="J152">
        <v>105425</v>
      </c>
      <c r="K152">
        <v>1655</v>
      </c>
      <c r="L152">
        <v>141718</v>
      </c>
      <c r="M152">
        <v>36909</v>
      </c>
      <c r="N152">
        <v>295503</v>
      </c>
      <c r="O152">
        <v>75207</v>
      </c>
      <c r="P152">
        <v>0</v>
      </c>
      <c r="Q152">
        <v>2940971</v>
      </c>
      <c r="R152">
        <v>943540</v>
      </c>
      <c r="S152">
        <v>1728863</v>
      </c>
      <c r="T152">
        <v>1725668</v>
      </c>
      <c r="U152" s="26"/>
      <c r="V152">
        <v>25</v>
      </c>
      <c r="W152">
        <v>0</v>
      </c>
      <c r="X152">
        <v>0</v>
      </c>
      <c r="Y152" s="29">
        <f t="shared" si="2"/>
        <v>25</v>
      </c>
      <c r="Z152" s="30"/>
      <c r="AA152" s="37"/>
      <c r="AB152" s="38"/>
      <c r="AC152" s="39"/>
      <c r="AD152" s="39"/>
      <c r="AE152" s="39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</row>
    <row r="153" spans="1:42" ht="13.8" x14ac:dyDescent="0.3">
      <c r="A153" s="47">
        <v>138</v>
      </c>
      <c r="B153" s="48" t="s">
        <v>137</v>
      </c>
      <c r="C153">
        <v>6070</v>
      </c>
      <c r="D153">
        <v>2014</v>
      </c>
      <c r="E153">
        <v>50.88</v>
      </c>
      <c r="F153">
        <v>7842</v>
      </c>
      <c r="G153">
        <v>4283209</v>
      </c>
      <c r="H153">
        <v>669613</v>
      </c>
      <c r="I153">
        <v>0</v>
      </c>
      <c r="J153">
        <v>296505</v>
      </c>
      <c r="K153">
        <v>925</v>
      </c>
      <c r="L153">
        <v>94146</v>
      </c>
      <c r="M153">
        <v>48405</v>
      </c>
      <c r="N153">
        <v>45311</v>
      </c>
      <c r="O153">
        <v>67116</v>
      </c>
      <c r="P153">
        <v>0</v>
      </c>
      <c r="Q153">
        <v>5505230</v>
      </c>
      <c r="R153">
        <v>4703052</v>
      </c>
      <c r="S153">
        <v>22802597</v>
      </c>
      <c r="T153">
        <v>21015756</v>
      </c>
      <c r="U153" s="26"/>
      <c r="V153">
        <v>60</v>
      </c>
      <c r="W153">
        <v>0</v>
      </c>
      <c r="X153">
        <v>24</v>
      </c>
      <c r="Y153" s="29">
        <f t="shared" si="2"/>
        <v>84</v>
      </c>
      <c r="Z153" s="30"/>
      <c r="AA153" s="44"/>
      <c r="AB153" s="38"/>
      <c r="AC153" s="39"/>
      <c r="AD153" s="39"/>
      <c r="AE153" s="39"/>
    </row>
    <row r="154" spans="1:42" ht="13.8" x14ac:dyDescent="0.3">
      <c r="A154" s="47">
        <v>139</v>
      </c>
      <c r="B154" s="48" t="s">
        <v>127</v>
      </c>
      <c r="C154">
        <v>6070</v>
      </c>
      <c r="D154">
        <v>2014</v>
      </c>
      <c r="E154">
        <v>103.67</v>
      </c>
      <c r="F154">
        <v>19290</v>
      </c>
      <c r="G154">
        <v>7571541</v>
      </c>
      <c r="H154">
        <v>708796</v>
      </c>
      <c r="I154">
        <v>1240331</v>
      </c>
      <c r="J154">
        <v>722856</v>
      </c>
      <c r="K154">
        <v>0</v>
      </c>
      <c r="L154">
        <v>469176</v>
      </c>
      <c r="M154">
        <v>56247</v>
      </c>
      <c r="N154">
        <v>680642</v>
      </c>
      <c r="O154">
        <v>20170</v>
      </c>
      <c r="P154">
        <v>0</v>
      </c>
      <c r="Q154">
        <v>11469759</v>
      </c>
      <c r="R154">
        <v>10070978</v>
      </c>
      <c r="S154">
        <v>20982354</v>
      </c>
      <c r="T154" s="36">
        <v>19629469</v>
      </c>
      <c r="U154" s="26"/>
      <c r="V154" s="23">
        <v>111</v>
      </c>
      <c r="W154" s="23">
        <v>8</v>
      </c>
      <c r="X154" s="23">
        <v>18</v>
      </c>
      <c r="Y154" s="29">
        <f t="shared" si="2"/>
        <v>137</v>
      </c>
      <c r="Z154" s="31"/>
      <c r="AA154" s="41"/>
      <c r="AB154" s="38"/>
      <c r="AC154" s="39"/>
      <c r="AD154" s="39"/>
      <c r="AE154" s="39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</row>
    <row r="155" spans="1:42" ht="13.8" x14ac:dyDescent="0.3">
      <c r="A155" s="47">
        <v>140</v>
      </c>
      <c r="B155" s="48" t="s">
        <v>159</v>
      </c>
      <c r="C155">
        <v>6070</v>
      </c>
      <c r="D155">
        <v>2014</v>
      </c>
      <c r="E155">
        <v>23.76</v>
      </c>
      <c r="F155">
        <v>3307</v>
      </c>
      <c r="G155">
        <v>1572800</v>
      </c>
      <c r="H155">
        <v>345901</v>
      </c>
      <c r="I155">
        <v>507</v>
      </c>
      <c r="J155">
        <v>82550</v>
      </c>
      <c r="K155">
        <v>0</v>
      </c>
      <c r="L155">
        <v>187125</v>
      </c>
      <c r="M155">
        <v>0</v>
      </c>
      <c r="N155">
        <v>207442</v>
      </c>
      <c r="O155">
        <v>14142</v>
      </c>
      <c r="P155">
        <v>34901</v>
      </c>
      <c r="Q155">
        <v>2375566</v>
      </c>
      <c r="R155">
        <v>1827977</v>
      </c>
      <c r="S155">
        <v>4579755</v>
      </c>
      <c r="T155">
        <v>4579755</v>
      </c>
      <c r="U155" s="26"/>
      <c r="V155">
        <v>13</v>
      </c>
      <c r="W155">
        <v>0</v>
      </c>
      <c r="X155">
        <v>6</v>
      </c>
      <c r="Y155" s="29">
        <f t="shared" si="2"/>
        <v>19</v>
      </c>
      <c r="Z155" s="30"/>
      <c r="AA155" s="41"/>
      <c r="AB155" s="38"/>
      <c r="AC155" s="39"/>
      <c r="AD155" s="39"/>
      <c r="AE155" s="39"/>
    </row>
    <row r="156" spans="1:42" ht="13.8" x14ac:dyDescent="0.3">
      <c r="A156" s="47">
        <v>141</v>
      </c>
      <c r="B156" s="48" t="s">
        <v>87</v>
      </c>
      <c r="C156">
        <v>6070</v>
      </c>
      <c r="D156">
        <v>2014</v>
      </c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 s="26"/>
      <c r="V156"/>
      <c r="W156"/>
      <c r="X156"/>
      <c r="Y156" s="29">
        <f t="shared" si="2"/>
        <v>0</v>
      </c>
      <c r="Z156" s="33"/>
      <c r="AA156" s="37"/>
      <c r="AB156" s="38"/>
      <c r="AC156" s="39"/>
      <c r="AD156" s="39"/>
      <c r="AE156" s="39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</row>
    <row r="157" spans="1:42" ht="13.8" x14ac:dyDescent="0.3">
      <c r="A157" s="47">
        <v>142</v>
      </c>
      <c r="B157" s="48" t="s">
        <v>117</v>
      </c>
      <c r="C157">
        <v>6070</v>
      </c>
      <c r="D157">
        <v>2014</v>
      </c>
      <c r="E157">
        <v>363.88</v>
      </c>
      <c r="F157">
        <v>50486</v>
      </c>
      <c r="G157">
        <v>26148133</v>
      </c>
      <c r="H157">
        <v>6974703</v>
      </c>
      <c r="I157">
        <v>4240818</v>
      </c>
      <c r="J157">
        <v>2094199</v>
      </c>
      <c r="K157">
        <v>5333</v>
      </c>
      <c r="L157">
        <v>-624587</v>
      </c>
      <c r="M157">
        <v>159448</v>
      </c>
      <c r="N157">
        <v>4422472</v>
      </c>
      <c r="O157">
        <v>17586821</v>
      </c>
      <c r="P157">
        <v>5590943</v>
      </c>
      <c r="Q157">
        <v>55416397</v>
      </c>
      <c r="R157">
        <v>16136900</v>
      </c>
      <c r="S157">
        <v>118061372</v>
      </c>
      <c r="T157">
        <v>109968889</v>
      </c>
      <c r="U157" s="26"/>
      <c r="V157">
        <v>154</v>
      </c>
      <c r="W157">
        <v>24</v>
      </c>
      <c r="X157">
        <v>20</v>
      </c>
      <c r="Y157" s="29">
        <f t="shared" si="2"/>
        <v>198</v>
      </c>
      <c r="Z157" s="33"/>
      <c r="AA157" s="40"/>
      <c r="AB157" s="38"/>
      <c r="AC157" s="39"/>
      <c r="AD157" s="39"/>
      <c r="AE157" s="39"/>
    </row>
    <row r="158" spans="1:42" ht="13.8" x14ac:dyDescent="0.3">
      <c r="A158" s="47">
        <v>145</v>
      </c>
      <c r="B158" s="48" t="s">
        <v>160</v>
      </c>
      <c r="C158">
        <v>6070</v>
      </c>
      <c r="D158">
        <v>2014</v>
      </c>
      <c r="E158">
        <v>251.36</v>
      </c>
      <c r="F158">
        <v>38219</v>
      </c>
      <c r="G158">
        <v>19168633</v>
      </c>
      <c r="H158">
        <v>6344050</v>
      </c>
      <c r="I158">
        <v>0</v>
      </c>
      <c r="J158">
        <v>1714643</v>
      </c>
      <c r="K158">
        <v>250</v>
      </c>
      <c r="L158">
        <v>67278</v>
      </c>
      <c r="M158">
        <v>335124</v>
      </c>
      <c r="N158">
        <v>961414</v>
      </c>
      <c r="O158">
        <v>20917</v>
      </c>
      <c r="P158">
        <v>25189</v>
      </c>
      <c r="Q158">
        <v>28587120</v>
      </c>
      <c r="R158">
        <v>17464121</v>
      </c>
      <c r="S158">
        <v>122086730</v>
      </c>
      <c r="T158" s="36">
        <v>116785878</v>
      </c>
      <c r="U158" s="26"/>
      <c r="V158">
        <v>163</v>
      </c>
      <c r="W158">
        <v>10</v>
      </c>
      <c r="X158">
        <v>24</v>
      </c>
      <c r="Y158" s="29">
        <f t="shared" si="2"/>
        <v>197</v>
      </c>
      <c r="Z158" s="30"/>
      <c r="AA158" s="40"/>
      <c r="AB158" s="38"/>
      <c r="AC158" s="39"/>
      <c r="AD158" s="39"/>
      <c r="AE158" s="39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</row>
    <row r="159" spans="1:42" ht="13.8" x14ac:dyDescent="0.3">
      <c r="A159" s="47">
        <v>147</v>
      </c>
      <c r="B159" s="48" t="s">
        <v>119</v>
      </c>
      <c r="C159">
        <v>6070</v>
      </c>
      <c r="D159">
        <v>2014</v>
      </c>
      <c r="E159">
        <v>29.6</v>
      </c>
      <c r="F159">
        <v>2372</v>
      </c>
      <c r="G159">
        <v>1870421</v>
      </c>
      <c r="H159">
        <v>477011</v>
      </c>
      <c r="I159">
        <v>325438</v>
      </c>
      <c r="J159">
        <v>103786</v>
      </c>
      <c r="K159">
        <v>0</v>
      </c>
      <c r="L159">
        <v>118407</v>
      </c>
      <c r="M159">
        <v>57340</v>
      </c>
      <c r="N159">
        <v>48780</v>
      </c>
      <c r="O159">
        <v>711</v>
      </c>
      <c r="P159">
        <v>0</v>
      </c>
      <c r="Q159">
        <v>3001894</v>
      </c>
      <c r="R159">
        <v>1362638</v>
      </c>
      <c r="S159">
        <v>4691914</v>
      </c>
      <c r="T159" s="36">
        <v>3524389</v>
      </c>
      <c r="U159" s="26"/>
      <c r="V159">
        <v>23</v>
      </c>
      <c r="W159">
        <v>0</v>
      </c>
      <c r="X159">
        <v>0</v>
      </c>
      <c r="Y159" s="29">
        <f t="shared" si="2"/>
        <v>23</v>
      </c>
      <c r="Z159" s="30"/>
      <c r="AA159" s="37"/>
      <c r="AB159" s="38"/>
      <c r="AC159" s="39"/>
      <c r="AD159" s="39"/>
      <c r="AE159" s="39"/>
    </row>
    <row r="160" spans="1:42" ht="13.8" x14ac:dyDescent="0.3">
      <c r="A160" s="47">
        <v>148</v>
      </c>
      <c r="B160" s="48" t="s">
        <v>161</v>
      </c>
      <c r="C160">
        <v>6070</v>
      </c>
      <c r="D160">
        <v>2014</v>
      </c>
      <c r="E160">
        <v>88.3</v>
      </c>
      <c r="F160">
        <v>17191</v>
      </c>
      <c r="G160">
        <v>5294912</v>
      </c>
      <c r="H160">
        <v>713324</v>
      </c>
      <c r="I160">
        <v>970490</v>
      </c>
      <c r="J160">
        <v>746969</v>
      </c>
      <c r="K160">
        <v>0</v>
      </c>
      <c r="L160">
        <v>72189</v>
      </c>
      <c r="M160">
        <v>279782</v>
      </c>
      <c r="N160">
        <v>681120</v>
      </c>
      <c r="O160">
        <v>12997</v>
      </c>
      <c r="P160">
        <v>0</v>
      </c>
      <c r="Q160">
        <v>8771783</v>
      </c>
      <c r="R160">
        <v>9563496</v>
      </c>
      <c r="S160">
        <v>44533528</v>
      </c>
      <c r="T160">
        <v>44533528</v>
      </c>
      <c r="U160" s="26"/>
      <c r="V160">
        <v>70</v>
      </c>
      <c r="W160">
        <v>0</v>
      </c>
      <c r="X160">
        <v>0</v>
      </c>
      <c r="Y160" s="29">
        <f t="shared" si="2"/>
        <v>70</v>
      </c>
      <c r="Z160" s="30"/>
      <c r="AA160" s="37"/>
      <c r="AB160" s="3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</row>
    <row r="161" spans="1:42" ht="13.8" x14ac:dyDescent="0.3">
      <c r="A161" s="47">
        <v>150</v>
      </c>
      <c r="B161" s="48" t="s">
        <v>162</v>
      </c>
      <c r="C161">
        <v>6070</v>
      </c>
      <c r="D161">
        <v>2014</v>
      </c>
      <c r="E161">
        <v>35.299999999999997</v>
      </c>
      <c r="F161">
        <v>887</v>
      </c>
      <c r="G161">
        <v>2732311</v>
      </c>
      <c r="H161">
        <v>424973</v>
      </c>
      <c r="I161">
        <v>0</v>
      </c>
      <c r="J161">
        <v>130162</v>
      </c>
      <c r="K161">
        <v>3469</v>
      </c>
      <c r="L161">
        <v>50310</v>
      </c>
      <c r="M161">
        <v>21033</v>
      </c>
      <c r="N161">
        <v>276389</v>
      </c>
      <c r="O161">
        <v>9725</v>
      </c>
      <c r="P161">
        <v>0</v>
      </c>
      <c r="Q161">
        <v>3648372</v>
      </c>
      <c r="R161">
        <v>0</v>
      </c>
      <c r="S161">
        <v>1999667</v>
      </c>
      <c r="T161">
        <v>1492157</v>
      </c>
      <c r="U161" s="26"/>
      <c r="V161">
        <v>25</v>
      </c>
      <c r="W161">
        <v>0</v>
      </c>
      <c r="X161">
        <v>0</v>
      </c>
      <c r="Y161" s="29">
        <f t="shared" si="2"/>
        <v>25</v>
      </c>
      <c r="Z161" s="30"/>
      <c r="AA161" s="43"/>
      <c r="AB161" s="38"/>
      <c r="AC161" s="39"/>
      <c r="AD161" s="39"/>
      <c r="AE161" s="39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</row>
    <row r="162" spans="1:42" ht="13.8" x14ac:dyDescent="0.3">
      <c r="A162" s="47">
        <v>152</v>
      </c>
      <c r="B162" s="48" t="s">
        <v>97</v>
      </c>
      <c r="C162">
        <v>6070</v>
      </c>
      <c r="D162">
        <v>2014</v>
      </c>
      <c r="E162">
        <v>53.27</v>
      </c>
      <c r="F162">
        <v>3658</v>
      </c>
      <c r="G162">
        <v>4186242</v>
      </c>
      <c r="H162">
        <v>1534237</v>
      </c>
      <c r="I162">
        <v>0</v>
      </c>
      <c r="J162">
        <v>172082</v>
      </c>
      <c r="K162">
        <v>2427</v>
      </c>
      <c r="L162">
        <v>8110</v>
      </c>
      <c r="M162">
        <v>7220</v>
      </c>
      <c r="N162">
        <v>819491</v>
      </c>
      <c r="O162">
        <v>13221</v>
      </c>
      <c r="P162">
        <v>577</v>
      </c>
      <c r="Q162">
        <v>6742453</v>
      </c>
      <c r="R162">
        <v>5323112</v>
      </c>
      <c r="S162">
        <v>16128654</v>
      </c>
      <c r="T162" s="36">
        <v>14073043</v>
      </c>
      <c r="U162" s="26"/>
      <c r="V162">
        <v>16</v>
      </c>
      <c r="W162">
        <v>0</v>
      </c>
      <c r="X162">
        <v>2</v>
      </c>
      <c r="Y162" s="29">
        <f t="shared" si="2"/>
        <v>18</v>
      </c>
      <c r="Z162" s="30"/>
      <c r="AA162" s="37"/>
      <c r="AB162" s="38"/>
      <c r="AC162" s="39"/>
      <c r="AD162" s="39"/>
      <c r="AE162" s="39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</row>
    <row r="163" spans="1:42" ht="13.8" x14ac:dyDescent="0.3">
      <c r="A163" s="47">
        <v>153</v>
      </c>
      <c r="B163" s="48" t="s">
        <v>111</v>
      </c>
      <c r="C163">
        <v>6070</v>
      </c>
      <c r="D163">
        <v>2014</v>
      </c>
      <c r="E163" s="45">
        <v>34.85</v>
      </c>
      <c r="F163" s="46">
        <v>1979</v>
      </c>
      <c r="G163" s="46">
        <v>2580466</v>
      </c>
      <c r="H163" s="46">
        <v>626165</v>
      </c>
      <c r="I163" s="46">
        <v>0</v>
      </c>
      <c r="J163" s="46">
        <v>152017</v>
      </c>
      <c r="K163" s="46">
        <v>0</v>
      </c>
      <c r="L163" s="46">
        <v>249272</v>
      </c>
      <c r="M163" s="46">
        <v>21929</v>
      </c>
      <c r="N163" s="46">
        <v>122168</v>
      </c>
      <c r="O163" s="46">
        <v>8749</v>
      </c>
      <c r="P163" s="46">
        <v>13076</v>
      </c>
      <c r="Q163" s="46">
        <v>3747690</v>
      </c>
      <c r="R163" s="46">
        <v>2468787</v>
      </c>
      <c r="S163" s="46">
        <v>3939069</v>
      </c>
      <c r="T163" s="46">
        <v>2534358</v>
      </c>
      <c r="V163" s="23">
        <v>25</v>
      </c>
      <c r="W163" s="23">
        <v>0</v>
      </c>
      <c r="X163" s="23">
        <v>0</v>
      </c>
      <c r="Y163" s="29">
        <f t="shared" si="2"/>
        <v>25</v>
      </c>
    </row>
    <row r="164" spans="1:42" ht="13.8" x14ac:dyDescent="0.3">
      <c r="A164" s="47">
        <v>155</v>
      </c>
      <c r="B164" s="48" t="s">
        <v>163</v>
      </c>
      <c r="C164">
        <v>6070</v>
      </c>
      <c r="D164">
        <v>2014</v>
      </c>
      <c r="E164">
        <v>235.4</v>
      </c>
      <c r="F164">
        <v>53489</v>
      </c>
      <c r="G164">
        <v>24838578</v>
      </c>
      <c r="H164">
        <v>7372432</v>
      </c>
      <c r="I164">
        <v>277230</v>
      </c>
      <c r="J164">
        <v>1672982</v>
      </c>
      <c r="K164">
        <v>0</v>
      </c>
      <c r="L164">
        <v>201522</v>
      </c>
      <c r="M164">
        <v>125297</v>
      </c>
      <c r="N164">
        <v>362064</v>
      </c>
      <c r="O164">
        <v>64844</v>
      </c>
      <c r="P164">
        <v>0</v>
      </c>
      <c r="Q164">
        <v>34914949</v>
      </c>
      <c r="R164">
        <v>21108764</v>
      </c>
      <c r="S164">
        <v>104407281</v>
      </c>
      <c r="T164">
        <v>104078075</v>
      </c>
      <c r="U164" s="26"/>
      <c r="V164">
        <v>195</v>
      </c>
      <c r="W164">
        <v>23</v>
      </c>
      <c r="X164">
        <v>36</v>
      </c>
      <c r="Y164" s="29">
        <f t="shared" si="2"/>
        <v>254</v>
      </c>
      <c r="Z164" s="30"/>
      <c r="AA164" s="41"/>
      <c r="AB164" s="38"/>
      <c r="AC164" s="39"/>
      <c r="AD164" s="39"/>
      <c r="AE164" s="39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</row>
    <row r="165" spans="1:42" ht="13.8" x14ac:dyDescent="0.3">
      <c r="A165" s="47">
        <v>156</v>
      </c>
      <c r="B165" s="48" t="s">
        <v>110</v>
      </c>
      <c r="C165">
        <v>6070</v>
      </c>
      <c r="D165">
        <v>2014</v>
      </c>
      <c r="E165" s="45">
        <v>48.8</v>
      </c>
      <c r="F165" s="29">
        <v>4621</v>
      </c>
      <c r="G165" s="29">
        <v>3401410</v>
      </c>
      <c r="H165" s="29">
        <v>857129</v>
      </c>
      <c r="I165" s="29">
        <v>0</v>
      </c>
      <c r="J165" s="29">
        <v>238927</v>
      </c>
      <c r="K165" s="29">
        <v>6104</v>
      </c>
      <c r="L165" s="29">
        <v>84830</v>
      </c>
      <c r="M165" s="29">
        <v>5263</v>
      </c>
      <c r="N165" s="29">
        <v>130767</v>
      </c>
      <c r="O165" s="29">
        <v>2345</v>
      </c>
      <c r="P165" s="29">
        <v>0</v>
      </c>
      <c r="Q165" s="29">
        <v>4726775</v>
      </c>
      <c r="R165" s="29">
        <v>1638050</v>
      </c>
      <c r="S165" s="29">
        <v>8947497</v>
      </c>
      <c r="T165" s="29">
        <v>7139471</v>
      </c>
      <c r="U165" s="29"/>
      <c r="V165" s="29">
        <v>18</v>
      </c>
      <c r="W165" s="29">
        <v>0</v>
      </c>
      <c r="X165" s="29">
        <v>4</v>
      </c>
      <c r="Y165" s="29">
        <f t="shared" si="2"/>
        <v>22</v>
      </c>
    </row>
    <row r="166" spans="1:42" ht="13.8" x14ac:dyDescent="0.3">
      <c r="A166" s="47">
        <v>157</v>
      </c>
      <c r="B166" s="48" t="s">
        <v>164</v>
      </c>
      <c r="C166">
        <v>6070</v>
      </c>
      <c r="D166">
        <v>2014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 s="26"/>
      <c r="V166">
        <v>0</v>
      </c>
      <c r="W166">
        <v>0</v>
      </c>
      <c r="X166">
        <v>0</v>
      </c>
      <c r="Y166" s="29">
        <f t="shared" si="2"/>
        <v>0</v>
      </c>
      <c r="Z166" s="31"/>
      <c r="AA166" s="40"/>
      <c r="AB166" s="38"/>
      <c r="AC166" s="39"/>
      <c r="AD166" s="39"/>
      <c r="AE166" s="39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</row>
    <row r="167" spans="1:42" ht="13.8" x14ac:dyDescent="0.3">
      <c r="A167" s="47">
        <v>158</v>
      </c>
      <c r="B167" s="48" t="s">
        <v>83</v>
      </c>
      <c r="C167">
        <v>6070</v>
      </c>
      <c r="D167">
        <v>2014</v>
      </c>
      <c r="E167">
        <v>4.74</v>
      </c>
      <c r="F167">
        <v>265</v>
      </c>
      <c r="G167">
        <v>359923</v>
      </c>
      <c r="H167">
        <v>81130</v>
      </c>
      <c r="I167">
        <v>0</v>
      </c>
      <c r="J167">
        <v>32617</v>
      </c>
      <c r="K167">
        <v>0</v>
      </c>
      <c r="L167">
        <v>32066</v>
      </c>
      <c r="M167">
        <v>305</v>
      </c>
      <c r="N167">
        <v>65763</v>
      </c>
      <c r="O167">
        <v>1330</v>
      </c>
      <c r="P167">
        <v>0</v>
      </c>
      <c r="Q167">
        <v>573134</v>
      </c>
      <c r="R167">
        <v>477770</v>
      </c>
      <c r="S167">
        <v>573607</v>
      </c>
      <c r="T167">
        <v>443020</v>
      </c>
      <c r="U167" s="26"/>
      <c r="V167">
        <v>2</v>
      </c>
      <c r="W167">
        <v>0</v>
      </c>
      <c r="X167">
        <v>0</v>
      </c>
      <c r="Y167" s="29">
        <f t="shared" si="2"/>
        <v>2</v>
      </c>
      <c r="Z167" s="32"/>
      <c r="AA167" s="41"/>
      <c r="AB167" s="38"/>
      <c r="AC167" s="39"/>
      <c r="AD167" s="39"/>
      <c r="AE167" s="39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</row>
    <row r="168" spans="1:42" ht="13.8" x14ac:dyDescent="0.3">
      <c r="A168" s="47">
        <v>159</v>
      </c>
      <c r="B168" s="48" t="s">
        <v>165</v>
      </c>
      <c r="C168">
        <v>6070</v>
      </c>
      <c r="D168">
        <v>2014</v>
      </c>
      <c r="E168">
        <v>288</v>
      </c>
      <c r="F168">
        <v>45901</v>
      </c>
      <c r="G168">
        <v>22919467</v>
      </c>
      <c r="H168">
        <v>2256616</v>
      </c>
      <c r="I168">
        <v>87245</v>
      </c>
      <c r="J168">
        <v>1259079</v>
      </c>
      <c r="K168">
        <v>9149</v>
      </c>
      <c r="L168">
        <v>2039108</v>
      </c>
      <c r="M168">
        <v>4164</v>
      </c>
      <c r="N168">
        <v>1244025</v>
      </c>
      <c r="O168">
        <v>487036</v>
      </c>
      <c r="P168">
        <v>106226</v>
      </c>
      <c r="Q168">
        <v>30199663</v>
      </c>
      <c r="R168">
        <v>28354077</v>
      </c>
      <c r="S168">
        <v>134065714</v>
      </c>
      <c r="T168" s="36">
        <v>126522155</v>
      </c>
      <c r="U168" s="26"/>
      <c r="V168">
        <v>108</v>
      </c>
      <c r="W168">
        <v>9</v>
      </c>
      <c r="X168">
        <v>19</v>
      </c>
      <c r="Y168" s="29">
        <f t="shared" si="2"/>
        <v>136</v>
      </c>
      <c r="Z168" s="30"/>
      <c r="AA168" s="37"/>
      <c r="AB168" s="3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</row>
    <row r="169" spans="1:42" ht="13.8" x14ac:dyDescent="0.3">
      <c r="A169" s="47">
        <v>161</v>
      </c>
      <c r="B169" s="48" t="s">
        <v>135</v>
      </c>
      <c r="C169">
        <v>6070</v>
      </c>
      <c r="D169">
        <v>2014</v>
      </c>
      <c r="E169">
        <v>248.94</v>
      </c>
      <c r="F169">
        <v>40261</v>
      </c>
      <c r="G169">
        <v>16933480</v>
      </c>
      <c r="H169">
        <v>3635635</v>
      </c>
      <c r="I169">
        <v>74630</v>
      </c>
      <c r="J169">
        <v>1880676</v>
      </c>
      <c r="K169">
        <v>0</v>
      </c>
      <c r="L169">
        <v>727576</v>
      </c>
      <c r="M169">
        <v>26312</v>
      </c>
      <c r="N169">
        <v>1863521</v>
      </c>
      <c r="O169">
        <v>252370</v>
      </c>
      <c r="P169">
        <v>0</v>
      </c>
      <c r="Q169">
        <v>25394200</v>
      </c>
      <c r="R169">
        <v>23723169</v>
      </c>
      <c r="S169">
        <v>127292471</v>
      </c>
      <c r="T169">
        <v>119746711</v>
      </c>
      <c r="U169" s="26"/>
      <c r="V169">
        <v>142</v>
      </c>
      <c r="W169">
        <v>20</v>
      </c>
      <c r="X169">
        <v>33</v>
      </c>
      <c r="Y169" s="29">
        <f t="shared" si="2"/>
        <v>195</v>
      </c>
      <c r="Z169" s="31"/>
      <c r="AA169" s="37"/>
      <c r="AB169" s="38"/>
      <c r="AC169" s="39"/>
      <c r="AD169" s="39"/>
      <c r="AE169" s="39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</row>
    <row r="170" spans="1:42" ht="13.8" x14ac:dyDescent="0.3">
      <c r="A170" s="47">
        <v>162</v>
      </c>
      <c r="B170" s="48" t="s">
        <v>130</v>
      </c>
      <c r="C170">
        <v>6070</v>
      </c>
      <c r="D170">
        <v>2014</v>
      </c>
      <c r="E170">
        <v>605.71</v>
      </c>
      <c r="F170">
        <v>91921</v>
      </c>
      <c r="G170">
        <v>44704257</v>
      </c>
      <c r="H170">
        <v>4050613</v>
      </c>
      <c r="I170">
        <v>8250</v>
      </c>
      <c r="J170">
        <v>2983515</v>
      </c>
      <c r="K170">
        <v>2782</v>
      </c>
      <c r="L170">
        <v>216276</v>
      </c>
      <c r="M170">
        <v>183</v>
      </c>
      <c r="N170">
        <v>4534435</v>
      </c>
      <c r="O170">
        <v>132370</v>
      </c>
      <c r="P170">
        <v>725</v>
      </c>
      <c r="Q170">
        <v>56631956</v>
      </c>
      <c r="R170">
        <v>47871473</v>
      </c>
      <c r="S170">
        <v>170758984</v>
      </c>
      <c r="T170">
        <v>151554219</v>
      </c>
      <c r="U170" s="26"/>
      <c r="V170">
        <v>75</v>
      </c>
      <c r="W170">
        <v>75</v>
      </c>
      <c r="X170">
        <v>33</v>
      </c>
      <c r="Y170" s="29">
        <f t="shared" ref="Y170:Y204" si="3">SUM(V170:X170)</f>
        <v>183</v>
      </c>
      <c r="Z170" s="30"/>
      <c r="AA170" s="41"/>
      <c r="AB170" s="38"/>
      <c r="AC170" s="39"/>
      <c r="AD170" s="39"/>
      <c r="AE170" s="39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</row>
    <row r="171" spans="1:42" ht="13.8" x14ac:dyDescent="0.3">
      <c r="A171" s="47">
        <v>164</v>
      </c>
      <c r="B171" s="48" t="s">
        <v>166</v>
      </c>
      <c r="C171">
        <v>6070</v>
      </c>
      <c r="D171">
        <v>2014</v>
      </c>
      <c r="E171">
        <v>182.47</v>
      </c>
      <c r="F171">
        <v>25086</v>
      </c>
      <c r="G171">
        <v>13016117</v>
      </c>
      <c r="H171">
        <v>3459581</v>
      </c>
      <c r="I171">
        <v>1986</v>
      </c>
      <c r="J171">
        <v>1310135</v>
      </c>
      <c r="K171">
        <v>3739</v>
      </c>
      <c r="L171">
        <v>502397</v>
      </c>
      <c r="M171">
        <v>0</v>
      </c>
      <c r="N171">
        <v>987829</v>
      </c>
      <c r="O171">
        <v>17872</v>
      </c>
      <c r="P171">
        <v>180</v>
      </c>
      <c r="Q171">
        <v>19299476</v>
      </c>
      <c r="R171">
        <v>9181872</v>
      </c>
      <c r="S171">
        <v>59218420</v>
      </c>
      <c r="T171">
        <v>58496282</v>
      </c>
      <c r="U171" s="26"/>
      <c r="V171">
        <v>158</v>
      </c>
      <c r="W171">
        <v>9</v>
      </c>
      <c r="X171">
        <v>36</v>
      </c>
      <c r="Y171" s="29">
        <f t="shared" si="3"/>
        <v>203</v>
      </c>
      <c r="Z171" s="30"/>
      <c r="AA171" s="37"/>
      <c r="AB171" s="38"/>
      <c r="AC171" s="39"/>
      <c r="AD171" s="39"/>
      <c r="AE171" s="39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</row>
    <row r="172" spans="1:42" ht="13.8" x14ac:dyDescent="0.3">
      <c r="A172" s="47">
        <v>165</v>
      </c>
      <c r="B172" s="48" t="s">
        <v>94</v>
      </c>
      <c r="C172">
        <v>6070</v>
      </c>
      <c r="D172">
        <v>2014</v>
      </c>
      <c r="E172">
        <v>22.12</v>
      </c>
      <c r="F172">
        <v>782</v>
      </c>
      <c r="G172">
        <v>803484</v>
      </c>
      <c r="H172">
        <v>205296</v>
      </c>
      <c r="I172">
        <v>0</v>
      </c>
      <c r="J172">
        <v>28004</v>
      </c>
      <c r="K172">
        <v>0</v>
      </c>
      <c r="L172">
        <v>1114</v>
      </c>
      <c r="M172">
        <v>9420</v>
      </c>
      <c r="N172">
        <v>27942</v>
      </c>
      <c r="O172">
        <v>36299</v>
      </c>
      <c r="P172">
        <v>0</v>
      </c>
      <c r="Q172">
        <v>1111559</v>
      </c>
      <c r="R172">
        <v>851365</v>
      </c>
      <c r="S172">
        <v>2612676</v>
      </c>
      <c r="T172">
        <v>2334647</v>
      </c>
      <c r="U172" s="26"/>
      <c r="V172">
        <v>0</v>
      </c>
      <c r="W172">
        <v>0</v>
      </c>
      <c r="X172">
        <v>0</v>
      </c>
      <c r="Y172" s="29">
        <f t="shared" si="3"/>
        <v>0</v>
      </c>
      <c r="Z172" s="32"/>
      <c r="AA172" s="37"/>
      <c r="AB172" s="42"/>
      <c r="AC172" s="39"/>
      <c r="AD172" s="39"/>
      <c r="AE172" s="39"/>
    </row>
    <row r="173" spans="1:42" ht="13.8" x14ac:dyDescent="0.3">
      <c r="A173" s="47">
        <v>167</v>
      </c>
      <c r="B173" s="48" t="s">
        <v>88</v>
      </c>
      <c r="C173">
        <v>6070</v>
      </c>
      <c r="D173">
        <v>2014</v>
      </c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 s="26"/>
      <c r="V173"/>
      <c r="W173"/>
      <c r="X173"/>
      <c r="Y173" s="29">
        <f t="shared" si="3"/>
        <v>0</v>
      </c>
      <c r="Z173" s="30"/>
      <c r="AA173" s="43"/>
      <c r="AB173" s="38"/>
      <c r="AC173" s="39"/>
      <c r="AD173" s="39"/>
      <c r="AE173" s="39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</row>
    <row r="174" spans="1:42" ht="13.8" x14ac:dyDescent="0.3">
      <c r="A174" s="47">
        <v>168</v>
      </c>
      <c r="B174" s="48" t="s">
        <v>85</v>
      </c>
      <c r="C174">
        <v>6070</v>
      </c>
      <c r="D174">
        <v>2014</v>
      </c>
      <c r="E174">
        <v>160.08000000000001</v>
      </c>
      <c r="F174">
        <v>24060</v>
      </c>
      <c r="G174">
        <v>11795394</v>
      </c>
      <c r="H174">
        <v>3318219</v>
      </c>
      <c r="I174">
        <v>31936</v>
      </c>
      <c r="J174">
        <v>768376</v>
      </c>
      <c r="K174">
        <v>1926</v>
      </c>
      <c r="L174">
        <v>36503</v>
      </c>
      <c r="M174">
        <v>0</v>
      </c>
      <c r="N174">
        <v>1424348</v>
      </c>
      <c r="O174">
        <v>6511</v>
      </c>
      <c r="P174">
        <v>0</v>
      </c>
      <c r="Q174">
        <v>17383213</v>
      </c>
      <c r="R174">
        <v>17307871</v>
      </c>
      <c r="S174">
        <v>68059633</v>
      </c>
      <c r="T174">
        <v>62990591</v>
      </c>
      <c r="U174" s="26"/>
      <c r="V174">
        <v>108</v>
      </c>
      <c r="W174">
        <v>0</v>
      </c>
      <c r="X174">
        <v>20</v>
      </c>
      <c r="Y174" s="29">
        <f t="shared" si="3"/>
        <v>128</v>
      </c>
      <c r="Z174" s="32"/>
      <c r="AA174" s="41"/>
      <c r="AB174" s="38"/>
      <c r="AC174" s="39"/>
      <c r="AD174" s="39"/>
      <c r="AE174" s="39"/>
    </row>
    <row r="175" spans="1:42" ht="13.8" x14ac:dyDescent="0.3">
      <c r="A175" s="47">
        <v>170</v>
      </c>
      <c r="B175" s="48" t="s">
        <v>167</v>
      </c>
      <c r="C175">
        <v>6070</v>
      </c>
      <c r="D175">
        <v>2014</v>
      </c>
      <c r="E175">
        <v>358.82</v>
      </c>
      <c r="F175">
        <v>55627</v>
      </c>
      <c r="G175">
        <v>25630526</v>
      </c>
      <c r="H175">
        <v>7496678</v>
      </c>
      <c r="I175">
        <v>0</v>
      </c>
      <c r="J175">
        <v>1908184</v>
      </c>
      <c r="K175">
        <v>0</v>
      </c>
      <c r="L175">
        <v>576360</v>
      </c>
      <c r="M175">
        <v>232970</v>
      </c>
      <c r="N175">
        <v>3946952</v>
      </c>
      <c r="O175">
        <v>13138</v>
      </c>
      <c r="P175">
        <v>17931</v>
      </c>
      <c r="Q175">
        <v>39786877</v>
      </c>
      <c r="R175">
        <v>26146227</v>
      </c>
      <c r="S175">
        <v>122717682</v>
      </c>
      <c r="T175">
        <v>110843258</v>
      </c>
      <c r="U175" s="26"/>
      <c r="V175">
        <v>186</v>
      </c>
      <c r="W175">
        <v>0</v>
      </c>
      <c r="X175">
        <v>40</v>
      </c>
      <c r="Y175" s="29">
        <f t="shared" si="3"/>
        <v>226</v>
      </c>
      <c r="Z175" s="31"/>
      <c r="AA175" s="41"/>
      <c r="AB175" s="38"/>
      <c r="AC175" s="39"/>
      <c r="AD175" s="39"/>
      <c r="AE175" s="39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</row>
    <row r="176" spans="1:42" ht="13.8" x14ac:dyDescent="0.3">
      <c r="A176" s="47">
        <v>172</v>
      </c>
      <c r="B176" s="48" t="s">
        <v>121</v>
      </c>
      <c r="C176">
        <v>6070</v>
      </c>
      <c r="D176">
        <v>2014</v>
      </c>
      <c r="E176">
        <v>26.4</v>
      </c>
      <c r="F176">
        <v>3305</v>
      </c>
      <c r="G176">
        <v>2214495</v>
      </c>
      <c r="H176">
        <v>474222</v>
      </c>
      <c r="I176">
        <v>381670</v>
      </c>
      <c r="J176">
        <v>100653</v>
      </c>
      <c r="K176">
        <v>861</v>
      </c>
      <c r="L176">
        <v>11213</v>
      </c>
      <c r="M176">
        <v>9127</v>
      </c>
      <c r="N176">
        <v>230522</v>
      </c>
      <c r="O176">
        <v>16421</v>
      </c>
      <c r="P176">
        <v>0</v>
      </c>
      <c r="Q176">
        <v>3439184</v>
      </c>
      <c r="R176">
        <v>2034863</v>
      </c>
      <c r="S176">
        <v>5079463</v>
      </c>
      <c r="T176">
        <v>3225910</v>
      </c>
      <c r="U176" s="26"/>
      <c r="V176">
        <v>13</v>
      </c>
      <c r="W176">
        <v>0</v>
      </c>
      <c r="X176">
        <v>8</v>
      </c>
      <c r="Y176" s="29">
        <f t="shared" si="3"/>
        <v>21</v>
      </c>
      <c r="Z176" s="34"/>
      <c r="AA176" s="37"/>
      <c r="AB176" s="3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</row>
    <row r="177" spans="1:42" ht="13.8" x14ac:dyDescent="0.3">
      <c r="A177" s="47">
        <v>173</v>
      </c>
      <c r="B177" s="48" t="s">
        <v>98</v>
      </c>
      <c r="C177">
        <v>6070</v>
      </c>
      <c r="D177">
        <v>2014</v>
      </c>
      <c r="E177">
        <v>29.11</v>
      </c>
      <c r="F177">
        <v>691</v>
      </c>
      <c r="G177">
        <v>1806476</v>
      </c>
      <c r="H177">
        <v>547398</v>
      </c>
      <c r="I177">
        <v>43161</v>
      </c>
      <c r="J177">
        <v>75748</v>
      </c>
      <c r="K177">
        <v>0</v>
      </c>
      <c r="L177">
        <v>38841</v>
      </c>
      <c r="M177">
        <v>57450</v>
      </c>
      <c r="N177">
        <v>390669</v>
      </c>
      <c r="O177">
        <v>13083</v>
      </c>
      <c r="P177">
        <v>0</v>
      </c>
      <c r="Q177">
        <v>2972826</v>
      </c>
      <c r="R177">
        <v>2044196</v>
      </c>
      <c r="S177">
        <v>2417238</v>
      </c>
      <c r="T177">
        <v>2417160</v>
      </c>
      <c r="U177" s="26"/>
      <c r="V177">
        <v>10</v>
      </c>
      <c r="W177">
        <v>0</v>
      </c>
      <c r="X177">
        <v>0</v>
      </c>
      <c r="Y177" s="29">
        <f t="shared" si="3"/>
        <v>10</v>
      </c>
      <c r="Z177" s="30"/>
      <c r="AA177" s="43"/>
      <c r="AB177" s="38"/>
      <c r="AC177" s="39"/>
      <c r="AD177" s="39"/>
      <c r="AE177" s="39"/>
    </row>
    <row r="178" spans="1:42" ht="13.8" x14ac:dyDescent="0.3">
      <c r="A178" s="47">
        <v>175</v>
      </c>
      <c r="B178" s="48" t="s">
        <v>126</v>
      </c>
      <c r="C178">
        <v>6070</v>
      </c>
      <c r="D178">
        <v>2014</v>
      </c>
      <c r="E178">
        <v>134.41999999999999</v>
      </c>
      <c r="F178">
        <v>9459</v>
      </c>
      <c r="G178">
        <v>6715703</v>
      </c>
      <c r="H178">
        <v>2012471</v>
      </c>
      <c r="I178">
        <v>0</v>
      </c>
      <c r="J178">
        <v>469195</v>
      </c>
      <c r="K178">
        <v>1245</v>
      </c>
      <c r="L178">
        <v>94895</v>
      </c>
      <c r="M178">
        <v>39835</v>
      </c>
      <c r="N178">
        <v>1332873</v>
      </c>
      <c r="O178">
        <v>872</v>
      </c>
      <c r="P178">
        <v>30340</v>
      </c>
      <c r="Q178">
        <v>10636749</v>
      </c>
      <c r="R178">
        <v>7039212</v>
      </c>
      <c r="S178">
        <v>61488792</v>
      </c>
      <c r="T178" s="36">
        <v>51242524</v>
      </c>
      <c r="U178" s="26"/>
      <c r="V178">
        <v>51</v>
      </c>
      <c r="W178">
        <v>0</v>
      </c>
      <c r="X178">
        <v>0</v>
      </c>
      <c r="Y178" s="29">
        <f t="shared" si="3"/>
        <v>51</v>
      </c>
      <c r="Z178" s="30"/>
      <c r="AA178" s="37"/>
      <c r="AB178" s="38"/>
      <c r="AC178" s="39"/>
      <c r="AD178" s="39"/>
      <c r="AE178" s="39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</row>
    <row r="179" spans="1:42" ht="13.8" x14ac:dyDescent="0.3">
      <c r="A179" s="47">
        <v>176</v>
      </c>
      <c r="B179" s="48" t="s">
        <v>168</v>
      </c>
      <c r="C179">
        <v>6070</v>
      </c>
      <c r="D179">
        <v>2014</v>
      </c>
      <c r="E179">
        <v>239.26</v>
      </c>
      <c r="F179">
        <v>24750</v>
      </c>
      <c r="G179">
        <v>13009508</v>
      </c>
      <c r="H179">
        <v>3343338</v>
      </c>
      <c r="I179">
        <v>0</v>
      </c>
      <c r="J179">
        <v>884137</v>
      </c>
      <c r="K179">
        <v>1247</v>
      </c>
      <c r="L179">
        <v>504575</v>
      </c>
      <c r="M179">
        <v>135055</v>
      </c>
      <c r="N179">
        <v>1189791</v>
      </c>
      <c r="O179">
        <v>12700</v>
      </c>
      <c r="P179">
        <v>113176</v>
      </c>
      <c r="Q179">
        <v>18967175</v>
      </c>
      <c r="R179">
        <v>10695173</v>
      </c>
      <c r="S179">
        <v>69234529</v>
      </c>
      <c r="T179" s="36">
        <v>64762429</v>
      </c>
      <c r="U179" s="26"/>
      <c r="V179">
        <v>176</v>
      </c>
      <c r="W179">
        <v>0</v>
      </c>
      <c r="X179">
        <v>76</v>
      </c>
      <c r="Y179" s="29">
        <f t="shared" si="3"/>
        <v>252</v>
      </c>
      <c r="Z179" s="31"/>
      <c r="AA179" s="37"/>
      <c r="AB179" s="38"/>
      <c r="AC179" s="39"/>
      <c r="AD179" s="39"/>
      <c r="AE179" s="39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</row>
    <row r="180" spans="1:42" ht="13.8" x14ac:dyDescent="0.3">
      <c r="A180" s="47">
        <v>180</v>
      </c>
      <c r="B180" s="48" t="s">
        <v>169</v>
      </c>
      <c r="C180">
        <v>6070</v>
      </c>
      <c r="D180">
        <v>2014</v>
      </c>
      <c r="E180">
        <v>84.04</v>
      </c>
      <c r="F180">
        <v>12811</v>
      </c>
      <c r="G180">
        <v>5994550</v>
      </c>
      <c r="H180">
        <v>1587879</v>
      </c>
      <c r="I180">
        <v>1004799</v>
      </c>
      <c r="J180">
        <v>507753</v>
      </c>
      <c r="K180">
        <v>0</v>
      </c>
      <c r="L180">
        <v>454</v>
      </c>
      <c r="M180">
        <v>4078</v>
      </c>
      <c r="N180">
        <v>593842</v>
      </c>
      <c r="O180">
        <v>18105</v>
      </c>
      <c r="P180">
        <v>0</v>
      </c>
      <c r="Q180">
        <v>9711460</v>
      </c>
      <c r="R180">
        <v>5095977</v>
      </c>
      <c r="S180">
        <v>25787090</v>
      </c>
      <c r="T180">
        <v>17894104</v>
      </c>
      <c r="U180" s="26"/>
      <c r="V180">
        <v>44</v>
      </c>
      <c r="W180">
        <v>14</v>
      </c>
      <c r="X180">
        <v>10</v>
      </c>
      <c r="Y180" s="29">
        <f t="shared" si="3"/>
        <v>68</v>
      </c>
      <c r="Z180" s="30"/>
      <c r="AA180" s="41"/>
      <c r="AB180" s="42"/>
      <c r="AC180" s="39"/>
      <c r="AD180" s="39"/>
      <c r="AE180" s="39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</row>
    <row r="181" spans="1:42" ht="13.8" x14ac:dyDescent="0.3">
      <c r="A181" s="47">
        <v>183</v>
      </c>
      <c r="B181" s="48" t="s">
        <v>170</v>
      </c>
      <c r="C181">
        <v>6070</v>
      </c>
      <c r="D181">
        <v>2014</v>
      </c>
      <c r="E181">
        <v>98.18</v>
      </c>
      <c r="F181">
        <v>10075</v>
      </c>
      <c r="G181">
        <v>4927453</v>
      </c>
      <c r="H181">
        <v>1405904</v>
      </c>
      <c r="I181">
        <v>0</v>
      </c>
      <c r="J181">
        <v>460988</v>
      </c>
      <c r="K181">
        <v>2381</v>
      </c>
      <c r="L181">
        <v>72659</v>
      </c>
      <c r="M181">
        <v>0</v>
      </c>
      <c r="N181">
        <v>330680</v>
      </c>
      <c r="O181">
        <v>350</v>
      </c>
      <c r="P181">
        <v>0</v>
      </c>
      <c r="Q181">
        <v>7200415</v>
      </c>
      <c r="R181">
        <v>5670740</v>
      </c>
      <c r="S181">
        <v>27898153</v>
      </c>
      <c r="T181">
        <v>24819749</v>
      </c>
      <c r="U181" s="26"/>
      <c r="V181">
        <v>51</v>
      </c>
      <c r="W181">
        <v>0</v>
      </c>
      <c r="X181">
        <v>25</v>
      </c>
      <c r="Y181" s="29">
        <f t="shared" si="3"/>
        <v>76</v>
      </c>
      <c r="Z181" s="30"/>
      <c r="AA181" s="37"/>
      <c r="AB181" s="38"/>
      <c r="AC181" s="39"/>
      <c r="AD181" s="39"/>
      <c r="AE181" s="39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</row>
    <row r="182" spans="1:42" ht="13.8" x14ac:dyDescent="0.3">
      <c r="A182" s="47">
        <v>186</v>
      </c>
      <c r="B182" s="48" t="s">
        <v>171</v>
      </c>
      <c r="C182">
        <v>6070</v>
      </c>
      <c r="D182">
        <v>2014</v>
      </c>
      <c r="E182">
        <v>17.600000000000001</v>
      </c>
      <c r="F182">
        <v>744</v>
      </c>
      <c r="G182">
        <v>1330741</v>
      </c>
      <c r="H182">
        <v>192660</v>
      </c>
      <c r="I182">
        <v>180075</v>
      </c>
      <c r="J182">
        <v>57004</v>
      </c>
      <c r="K182">
        <v>0</v>
      </c>
      <c r="L182">
        <v>50369</v>
      </c>
      <c r="M182">
        <v>12932</v>
      </c>
      <c r="N182">
        <v>209844</v>
      </c>
      <c r="O182">
        <v>5701</v>
      </c>
      <c r="P182">
        <v>0</v>
      </c>
      <c r="Q182">
        <v>2039326</v>
      </c>
      <c r="R182">
        <v>1120810</v>
      </c>
      <c r="S182">
        <v>3584571</v>
      </c>
      <c r="T182">
        <v>2371798</v>
      </c>
      <c r="U182" s="26"/>
      <c r="V182">
        <v>10</v>
      </c>
      <c r="W182">
        <v>0</v>
      </c>
      <c r="X182">
        <v>0</v>
      </c>
      <c r="Y182" s="29">
        <f t="shared" si="3"/>
        <v>10</v>
      </c>
      <c r="Z182" s="32"/>
      <c r="AA182" s="37"/>
      <c r="AB182" s="38"/>
      <c r="AC182" s="39"/>
      <c r="AD182" s="39"/>
      <c r="AE182" s="39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</row>
    <row r="183" spans="1:42" ht="13.8" x14ac:dyDescent="0.3">
      <c r="A183" s="47">
        <v>191</v>
      </c>
      <c r="B183" s="48" t="s">
        <v>103</v>
      </c>
      <c r="C183">
        <v>6070</v>
      </c>
      <c r="D183">
        <v>2014</v>
      </c>
      <c r="E183">
        <v>104.2</v>
      </c>
      <c r="F183">
        <v>13757</v>
      </c>
      <c r="G183">
        <v>9099064</v>
      </c>
      <c r="H183">
        <v>626648</v>
      </c>
      <c r="I183">
        <v>3062</v>
      </c>
      <c r="J183">
        <v>257318</v>
      </c>
      <c r="K183">
        <v>1257</v>
      </c>
      <c r="L183">
        <v>103028</v>
      </c>
      <c r="M183">
        <v>2430</v>
      </c>
      <c r="N183">
        <v>43936</v>
      </c>
      <c r="O183">
        <v>142424</v>
      </c>
      <c r="P183">
        <v>152773</v>
      </c>
      <c r="Q183">
        <v>10126394</v>
      </c>
      <c r="R183">
        <v>10956598</v>
      </c>
      <c r="S183">
        <v>52533283</v>
      </c>
      <c r="T183">
        <v>44120344</v>
      </c>
      <c r="U183" s="26"/>
      <c r="V183">
        <v>48</v>
      </c>
      <c r="W183">
        <v>0</v>
      </c>
      <c r="X183">
        <v>10</v>
      </c>
      <c r="Y183" s="29">
        <f t="shared" si="3"/>
        <v>58</v>
      </c>
      <c r="Z183"/>
      <c r="AA183" s="37"/>
      <c r="AB183" s="38"/>
      <c r="AC183" s="39"/>
      <c r="AD183" s="39"/>
      <c r="AE183" s="39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</row>
    <row r="184" spans="1:42" ht="13.8" x14ac:dyDescent="0.3">
      <c r="A184" s="47">
        <v>193</v>
      </c>
      <c r="B184" s="48" t="s">
        <v>128</v>
      </c>
      <c r="C184">
        <v>6070</v>
      </c>
      <c r="D184">
        <v>2014</v>
      </c>
      <c r="E184">
        <v>32.43</v>
      </c>
      <c r="F184">
        <v>2996</v>
      </c>
      <c r="G184">
        <v>2204815</v>
      </c>
      <c r="H184">
        <v>202969</v>
      </c>
      <c r="I184">
        <v>0</v>
      </c>
      <c r="J184">
        <v>116850</v>
      </c>
      <c r="K184">
        <v>824</v>
      </c>
      <c r="L184">
        <v>188727</v>
      </c>
      <c r="M184">
        <v>4657</v>
      </c>
      <c r="N184">
        <v>424638</v>
      </c>
      <c r="O184">
        <v>17270</v>
      </c>
      <c r="P184">
        <v>520</v>
      </c>
      <c r="Q184">
        <v>3160230</v>
      </c>
      <c r="R184">
        <v>5017236</v>
      </c>
      <c r="S184">
        <v>8157162</v>
      </c>
      <c r="T184" s="36">
        <v>6334477</v>
      </c>
      <c r="U184" s="26"/>
      <c r="V184">
        <v>13</v>
      </c>
      <c r="W184">
        <v>0</v>
      </c>
      <c r="X184">
        <v>3</v>
      </c>
      <c r="Y184" s="29">
        <f t="shared" si="3"/>
        <v>16</v>
      </c>
      <c r="Z184" s="30"/>
      <c r="AA184" s="40"/>
      <c r="AB184" s="42"/>
      <c r="AC184" s="39"/>
      <c r="AD184" s="39"/>
      <c r="AE184" s="39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</row>
    <row r="185" spans="1:42" ht="13.8" x14ac:dyDescent="0.3">
      <c r="A185" s="47">
        <v>194</v>
      </c>
      <c r="B185" s="48" t="s">
        <v>172</v>
      </c>
      <c r="C185">
        <v>6070</v>
      </c>
      <c r="D185">
        <v>2014</v>
      </c>
      <c r="E185">
        <v>18.46</v>
      </c>
      <c r="F185">
        <v>2350</v>
      </c>
      <c r="G185">
        <v>1077667</v>
      </c>
      <c r="H185">
        <v>99065</v>
      </c>
      <c r="I185">
        <v>0</v>
      </c>
      <c r="J185">
        <v>60640</v>
      </c>
      <c r="K185">
        <v>2367</v>
      </c>
      <c r="L185">
        <v>48327</v>
      </c>
      <c r="M185">
        <v>0</v>
      </c>
      <c r="N185">
        <v>87973</v>
      </c>
      <c r="O185">
        <v>9550</v>
      </c>
      <c r="P185">
        <v>0</v>
      </c>
      <c r="Q185">
        <v>1385589</v>
      </c>
      <c r="R185">
        <v>1460791</v>
      </c>
      <c r="S185">
        <v>4271549</v>
      </c>
      <c r="T185" s="36">
        <v>3328071</v>
      </c>
      <c r="U185" s="26"/>
      <c r="V185">
        <v>11</v>
      </c>
      <c r="W185">
        <v>0</v>
      </c>
      <c r="X185">
        <v>0</v>
      </c>
      <c r="Y185" s="29">
        <f t="shared" si="3"/>
        <v>11</v>
      </c>
      <c r="Z185" s="31"/>
      <c r="AA185" s="41"/>
      <c r="AB185" s="38"/>
      <c r="AC185" s="39"/>
      <c r="AD185" s="39"/>
      <c r="AE185" s="39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</row>
    <row r="186" spans="1:42" ht="13.8" x14ac:dyDescent="0.3">
      <c r="A186" s="47">
        <v>195</v>
      </c>
      <c r="B186" s="48" t="s">
        <v>115</v>
      </c>
      <c r="C186">
        <v>6070</v>
      </c>
      <c r="D186">
        <v>2014</v>
      </c>
      <c r="E186">
        <v>1.84</v>
      </c>
      <c r="F186">
        <v>194</v>
      </c>
      <c r="G186">
        <v>116838</v>
      </c>
      <c r="H186">
        <v>33646</v>
      </c>
      <c r="I186">
        <v>5329</v>
      </c>
      <c r="J186">
        <v>5294</v>
      </c>
      <c r="K186">
        <v>0</v>
      </c>
      <c r="L186">
        <v>6527</v>
      </c>
      <c r="M186">
        <v>6560</v>
      </c>
      <c r="N186">
        <v>17701</v>
      </c>
      <c r="O186">
        <v>859</v>
      </c>
      <c r="P186">
        <v>0</v>
      </c>
      <c r="Q186">
        <v>192754</v>
      </c>
      <c r="R186">
        <v>298588</v>
      </c>
      <c r="S186">
        <v>584972</v>
      </c>
      <c r="T186">
        <v>584972</v>
      </c>
      <c r="U186" s="26"/>
      <c r="V186">
        <v>10</v>
      </c>
      <c r="W186">
        <v>0</v>
      </c>
      <c r="X186">
        <v>0</v>
      </c>
      <c r="Y186" s="29">
        <f t="shared" si="3"/>
        <v>10</v>
      </c>
      <c r="Z186" s="32"/>
      <c r="AA186" s="37"/>
      <c r="AB186" s="42"/>
      <c r="AC186" s="39"/>
      <c r="AD186" s="39"/>
      <c r="AE186" s="39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</row>
    <row r="187" spans="1:42" ht="13.8" x14ac:dyDescent="0.3">
      <c r="A187" s="47">
        <v>197</v>
      </c>
      <c r="B187" s="48" t="s">
        <v>82</v>
      </c>
      <c r="C187">
        <v>6070</v>
      </c>
      <c r="D187">
        <v>2014</v>
      </c>
      <c r="E187">
        <v>38.03</v>
      </c>
      <c r="F187">
        <v>6894</v>
      </c>
      <c r="G187">
        <v>2796355</v>
      </c>
      <c r="H187">
        <v>200730</v>
      </c>
      <c r="I187">
        <v>0</v>
      </c>
      <c r="J187">
        <v>221367</v>
      </c>
      <c r="K187">
        <v>183</v>
      </c>
      <c r="L187">
        <v>306</v>
      </c>
      <c r="M187">
        <v>24497</v>
      </c>
      <c r="N187">
        <v>330057</v>
      </c>
      <c r="O187">
        <v>43335</v>
      </c>
      <c r="P187">
        <v>0</v>
      </c>
      <c r="Q187">
        <v>3616830</v>
      </c>
      <c r="R187">
        <v>3457226</v>
      </c>
      <c r="S187">
        <v>13523866</v>
      </c>
      <c r="T187">
        <v>12467713</v>
      </c>
      <c r="U187" s="26"/>
      <c r="V187">
        <v>61</v>
      </c>
      <c r="W187">
        <v>0</v>
      </c>
      <c r="X187">
        <v>0</v>
      </c>
      <c r="Y187" s="29">
        <f t="shared" si="3"/>
        <v>61</v>
      </c>
      <c r="Z187" s="32"/>
      <c r="AA187" s="37"/>
      <c r="AB187" s="38"/>
      <c r="AC187" s="39"/>
      <c r="AD187" s="39"/>
      <c r="AE187" s="39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</row>
    <row r="188" spans="1:42" ht="13.8" x14ac:dyDescent="0.3">
      <c r="A188" s="47">
        <v>198</v>
      </c>
      <c r="B188" s="48" t="s">
        <v>105</v>
      </c>
      <c r="C188">
        <v>6070</v>
      </c>
      <c r="D188">
        <v>2014</v>
      </c>
      <c r="E188">
        <v>38.950000000000003</v>
      </c>
      <c r="F188">
        <v>4727</v>
      </c>
      <c r="G188">
        <v>3208139</v>
      </c>
      <c r="H188">
        <v>937184</v>
      </c>
      <c r="I188">
        <v>30353</v>
      </c>
      <c r="J188">
        <v>234741</v>
      </c>
      <c r="K188">
        <v>0</v>
      </c>
      <c r="L188">
        <v>143972</v>
      </c>
      <c r="M188">
        <v>89050</v>
      </c>
      <c r="N188">
        <v>141998</v>
      </c>
      <c r="O188">
        <v>53982</v>
      </c>
      <c r="P188">
        <v>0</v>
      </c>
      <c r="Q188">
        <v>4839419</v>
      </c>
      <c r="R188">
        <v>3216131</v>
      </c>
      <c r="S188">
        <v>10581510</v>
      </c>
      <c r="T188">
        <v>8978823</v>
      </c>
      <c r="U188" s="26"/>
      <c r="V188">
        <v>14</v>
      </c>
      <c r="W188">
        <v>0</v>
      </c>
      <c r="X188">
        <v>4</v>
      </c>
      <c r="Y188" s="29">
        <f t="shared" si="3"/>
        <v>18</v>
      </c>
      <c r="Z188" s="33"/>
      <c r="AA188" s="44"/>
      <c r="AB188" s="38"/>
      <c r="AC188" s="39"/>
      <c r="AD188" s="39"/>
      <c r="AE188" s="39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</row>
    <row r="189" spans="1:42" ht="13.8" x14ac:dyDescent="0.3">
      <c r="A189" s="47">
        <v>199</v>
      </c>
      <c r="B189" s="48" t="s">
        <v>114</v>
      </c>
      <c r="C189">
        <v>6070</v>
      </c>
      <c r="D189">
        <v>2014</v>
      </c>
      <c r="E189">
        <v>12.2</v>
      </c>
      <c r="F189">
        <v>2224</v>
      </c>
      <c r="G189">
        <v>791796</v>
      </c>
      <c r="H189">
        <v>210806</v>
      </c>
      <c r="I189">
        <v>0</v>
      </c>
      <c r="J189">
        <v>12985</v>
      </c>
      <c r="K189">
        <v>0</v>
      </c>
      <c r="L189">
        <v>2867</v>
      </c>
      <c r="M189">
        <v>7604</v>
      </c>
      <c r="N189">
        <v>158238</v>
      </c>
      <c r="O189">
        <v>5007</v>
      </c>
      <c r="P189">
        <v>0</v>
      </c>
      <c r="Q189">
        <v>1189303</v>
      </c>
      <c r="R189">
        <v>867068</v>
      </c>
      <c r="S189">
        <v>3900377</v>
      </c>
      <c r="T189">
        <v>3900377</v>
      </c>
      <c r="V189">
        <v>21</v>
      </c>
      <c r="W189">
        <v>4</v>
      </c>
      <c r="X189">
        <v>16</v>
      </c>
      <c r="Y189" s="29">
        <f t="shared" si="3"/>
        <v>41</v>
      </c>
      <c r="Z189" s="30"/>
      <c r="AA189" s="41"/>
      <c r="AB189" s="42"/>
      <c r="AC189" s="28"/>
      <c r="AD189" s="28"/>
      <c r="AE189" s="28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</row>
    <row r="190" spans="1:42" ht="13.8" x14ac:dyDescent="0.3">
      <c r="A190" s="47">
        <v>201</v>
      </c>
      <c r="B190" s="48" t="s">
        <v>173</v>
      </c>
      <c r="C190">
        <v>6070</v>
      </c>
      <c r="D190">
        <v>2014</v>
      </c>
      <c r="E190">
        <v>167</v>
      </c>
      <c r="F190">
        <v>26613</v>
      </c>
      <c r="G190">
        <v>12457252</v>
      </c>
      <c r="H190">
        <v>3229770</v>
      </c>
      <c r="I190">
        <v>46500</v>
      </c>
      <c r="J190">
        <v>1047486</v>
      </c>
      <c r="K190">
        <v>1080</v>
      </c>
      <c r="L190">
        <v>15415</v>
      </c>
      <c r="M190">
        <v>230314</v>
      </c>
      <c r="N190">
        <v>639452</v>
      </c>
      <c r="O190">
        <v>47288</v>
      </c>
      <c r="P190">
        <v>2000</v>
      </c>
      <c r="Q190">
        <v>17712557</v>
      </c>
      <c r="R190">
        <v>11329019</v>
      </c>
      <c r="S190">
        <v>74922144</v>
      </c>
      <c r="T190">
        <v>70662743</v>
      </c>
      <c r="U190" s="26"/>
      <c r="V190">
        <v>88</v>
      </c>
      <c r="W190">
        <v>0</v>
      </c>
      <c r="X190">
        <v>0</v>
      </c>
      <c r="Y190" s="29">
        <f t="shared" si="3"/>
        <v>88</v>
      </c>
      <c r="Z190" s="34"/>
      <c r="AA190" s="41"/>
      <c r="AB190" s="38"/>
      <c r="AC190" s="39"/>
      <c r="AD190" s="39"/>
      <c r="AE190" s="39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</row>
    <row r="191" spans="1:42" ht="13.8" x14ac:dyDescent="0.3">
      <c r="A191" s="47">
        <v>202</v>
      </c>
      <c r="B191" s="48" t="s">
        <v>174</v>
      </c>
      <c r="C191">
        <v>6070</v>
      </c>
      <c r="D191">
        <v>2014</v>
      </c>
      <c r="E191">
        <v>49.34</v>
      </c>
      <c r="F191">
        <v>3987</v>
      </c>
      <c r="G191">
        <v>2347207</v>
      </c>
      <c r="H191">
        <v>737348</v>
      </c>
      <c r="I191">
        <v>0</v>
      </c>
      <c r="J191">
        <v>390314</v>
      </c>
      <c r="K191">
        <v>2018</v>
      </c>
      <c r="L191">
        <v>168063</v>
      </c>
      <c r="M191">
        <v>65554</v>
      </c>
      <c r="N191">
        <v>326766</v>
      </c>
      <c r="O191">
        <v>40182</v>
      </c>
      <c r="P191">
        <v>0</v>
      </c>
      <c r="Q191">
        <v>4077452</v>
      </c>
      <c r="R191">
        <v>1214027</v>
      </c>
      <c r="S191">
        <v>7420708</v>
      </c>
      <c r="T191">
        <v>7420708</v>
      </c>
      <c r="V191">
        <v>31</v>
      </c>
      <c r="W191">
        <v>0</v>
      </c>
      <c r="X191">
        <v>0</v>
      </c>
      <c r="Y191" s="29">
        <f t="shared" si="3"/>
        <v>31</v>
      </c>
      <c r="Z191" s="32"/>
      <c r="AA191" s="44"/>
      <c r="AB191" s="3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</row>
    <row r="192" spans="1:42" ht="13.8" x14ac:dyDescent="0.3">
      <c r="A192" s="47">
        <v>204</v>
      </c>
      <c r="B192" s="48" t="s">
        <v>132</v>
      </c>
      <c r="C192">
        <v>6070</v>
      </c>
      <c r="D192">
        <v>2014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 s="26"/>
      <c r="V192">
        <v>16</v>
      </c>
      <c r="W192">
        <v>0</v>
      </c>
      <c r="X192">
        <v>0</v>
      </c>
      <c r="Y192" s="29">
        <f t="shared" si="3"/>
        <v>16</v>
      </c>
      <c r="Z192" s="33"/>
      <c r="AA192" s="40"/>
      <c r="AB192" s="38"/>
      <c r="AC192" s="39"/>
      <c r="AD192" s="39"/>
      <c r="AE192" s="39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</row>
    <row r="193" spans="1:42" ht="13.8" x14ac:dyDescent="0.3">
      <c r="A193" s="47">
        <v>205</v>
      </c>
      <c r="B193" s="48" t="s">
        <v>175</v>
      </c>
      <c r="C193">
        <v>6070</v>
      </c>
      <c r="D193">
        <v>2014</v>
      </c>
      <c r="E193">
        <v>11.71</v>
      </c>
      <c r="F193">
        <v>753</v>
      </c>
      <c r="G193">
        <v>2040892</v>
      </c>
      <c r="H193">
        <v>362485</v>
      </c>
      <c r="I193">
        <v>0</v>
      </c>
      <c r="J193">
        <v>5726855</v>
      </c>
      <c r="K193">
        <v>298</v>
      </c>
      <c r="L193">
        <v>359816</v>
      </c>
      <c r="M193">
        <v>0</v>
      </c>
      <c r="N193">
        <v>92489</v>
      </c>
      <c r="O193">
        <v>16079</v>
      </c>
      <c r="P193">
        <v>0</v>
      </c>
      <c r="Q193">
        <v>8598914</v>
      </c>
      <c r="R193">
        <v>14124118</v>
      </c>
      <c r="S193">
        <v>735246</v>
      </c>
      <c r="T193">
        <v>681366</v>
      </c>
      <c r="U193" s="26"/>
      <c r="V193">
        <v>14</v>
      </c>
      <c r="W193">
        <v>0</v>
      </c>
      <c r="X193">
        <v>0</v>
      </c>
      <c r="Y193" s="29">
        <f t="shared" si="3"/>
        <v>14</v>
      </c>
      <c r="Z193" s="30"/>
      <c r="AA193" s="37"/>
      <c r="AB193" s="38"/>
      <c r="AC193" s="39"/>
      <c r="AD193" s="39"/>
      <c r="AE193" s="39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</row>
    <row r="194" spans="1:42" ht="13.8" x14ac:dyDescent="0.3">
      <c r="A194" s="47">
        <v>206</v>
      </c>
      <c r="B194" s="49" t="s">
        <v>176</v>
      </c>
      <c r="C194">
        <v>6070</v>
      </c>
      <c r="D194">
        <v>2014</v>
      </c>
      <c r="E194">
        <v>17.079999999999998</v>
      </c>
      <c r="F194">
        <v>618</v>
      </c>
      <c r="G194">
        <v>360469</v>
      </c>
      <c r="H194">
        <v>103291</v>
      </c>
      <c r="I194">
        <v>20000</v>
      </c>
      <c r="J194">
        <v>26992</v>
      </c>
      <c r="K194">
        <v>0</v>
      </c>
      <c r="L194">
        <v>83917</v>
      </c>
      <c r="M194">
        <v>0</v>
      </c>
      <c r="N194">
        <v>0</v>
      </c>
      <c r="O194">
        <v>0</v>
      </c>
      <c r="P194">
        <v>0</v>
      </c>
      <c r="Q194">
        <v>594669</v>
      </c>
      <c r="R194">
        <v>511226</v>
      </c>
      <c r="S194">
        <v>1829564</v>
      </c>
      <c r="T194">
        <v>1542448</v>
      </c>
      <c r="U194" s="26"/>
      <c r="V194">
        <v>25</v>
      </c>
      <c r="W194">
        <v>0</v>
      </c>
      <c r="X194">
        <v>0</v>
      </c>
      <c r="Y194" s="29">
        <f t="shared" si="3"/>
        <v>25</v>
      </c>
      <c r="Z194" s="30"/>
      <c r="AA194" s="37"/>
      <c r="AB194" s="38"/>
      <c r="AC194" s="39"/>
      <c r="AD194" s="39"/>
      <c r="AE194" s="39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</row>
    <row r="195" spans="1:42" ht="13.8" x14ac:dyDescent="0.3">
      <c r="A195" s="47">
        <v>207</v>
      </c>
      <c r="B195" s="48" t="s">
        <v>116</v>
      </c>
      <c r="C195">
        <v>6070</v>
      </c>
      <c r="D195">
        <v>2014</v>
      </c>
      <c r="E195">
        <v>162.91999999999999</v>
      </c>
      <c r="F195">
        <v>16893</v>
      </c>
      <c r="G195">
        <v>12959982</v>
      </c>
      <c r="H195">
        <v>2663887</v>
      </c>
      <c r="I195">
        <v>951135</v>
      </c>
      <c r="J195">
        <v>1220018</v>
      </c>
      <c r="K195">
        <v>0</v>
      </c>
      <c r="L195">
        <v>485632</v>
      </c>
      <c r="M195">
        <v>25211</v>
      </c>
      <c r="N195">
        <v>749465</v>
      </c>
      <c r="O195">
        <v>47841</v>
      </c>
      <c r="P195">
        <v>0</v>
      </c>
      <c r="Q195">
        <v>19103171</v>
      </c>
      <c r="R195">
        <v>10130336</v>
      </c>
      <c r="S195">
        <v>75448974</v>
      </c>
      <c r="T195">
        <v>59747942</v>
      </c>
      <c r="V195">
        <v>89</v>
      </c>
      <c r="W195">
        <v>0</v>
      </c>
      <c r="X195">
        <v>21</v>
      </c>
      <c r="Y195" s="29">
        <f t="shared" si="3"/>
        <v>110</v>
      </c>
      <c r="Z195" s="30"/>
      <c r="AA195" s="37"/>
      <c r="AB195" s="38"/>
      <c r="AC195" s="39"/>
      <c r="AD195" s="39"/>
      <c r="AE195" s="39"/>
    </row>
    <row r="196" spans="1:42" ht="13.8" x14ac:dyDescent="0.3">
      <c r="A196" s="47">
        <v>208</v>
      </c>
      <c r="B196" s="48" t="s">
        <v>123</v>
      </c>
      <c r="C196">
        <v>6070</v>
      </c>
      <c r="D196">
        <v>2014</v>
      </c>
      <c r="E196">
        <v>123.25</v>
      </c>
      <c r="F196">
        <v>16831</v>
      </c>
      <c r="G196">
        <v>13972567</v>
      </c>
      <c r="H196">
        <v>3779960</v>
      </c>
      <c r="I196">
        <v>113689</v>
      </c>
      <c r="J196">
        <v>864371</v>
      </c>
      <c r="K196">
        <v>1440</v>
      </c>
      <c r="L196">
        <v>82364</v>
      </c>
      <c r="M196">
        <v>30840</v>
      </c>
      <c r="N196">
        <v>298083</v>
      </c>
      <c r="O196">
        <v>577487</v>
      </c>
      <c r="P196">
        <v>200000</v>
      </c>
      <c r="Q196">
        <v>19520801</v>
      </c>
      <c r="R196">
        <v>9026792</v>
      </c>
      <c r="S196">
        <v>49075140</v>
      </c>
      <c r="T196">
        <v>36503531</v>
      </c>
      <c r="U196" s="26"/>
      <c r="V196">
        <v>64</v>
      </c>
      <c r="W196">
        <v>0</v>
      </c>
      <c r="X196">
        <v>64</v>
      </c>
      <c r="Y196" s="29">
        <f t="shared" si="3"/>
        <v>128</v>
      </c>
      <c r="Z196" s="34"/>
      <c r="AA196" s="37"/>
      <c r="AB196" s="38"/>
      <c r="AC196" s="39"/>
      <c r="AD196" s="39"/>
      <c r="AE196" s="39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</row>
    <row r="197" spans="1:42" ht="13.8" x14ac:dyDescent="0.3">
      <c r="A197" s="47">
        <v>209</v>
      </c>
      <c r="B197" s="49" t="s">
        <v>177</v>
      </c>
      <c r="C197">
        <v>6070</v>
      </c>
      <c r="D197">
        <v>2014</v>
      </c>
      <c r="E197">
        <v>123.94</v>
      </c>
      <c r="F197">
        <v>15880</v>
      </c>
      <c r="G197">
        <v>8539102</v>
      </c>
      <c r="H197">
        <v>2253125</v>
      </c>
      <c r="I197">
        <v>46500</v>
      </c>
      <c r="J197">
        <v>607790</v>
      </c>
      <c r="K197">
        <v>1200</v>
      </c>
      <c r="L197">
        <v>433</v>
      </c>
      <c r="M197">
        <v>103672</v>
      </c>
      <c r="N197">
        <v>1858083</v>
      </c>
      <c r="O197">
        <v>35663</v>
      </c>
      <c r="P197">
        <v>0</v>
      </c>
      <c r="Q197">
        <v>13445568</v>
      </c>
      <c r="R197">
        <v>8421017</v>
      </c>
      <c r="S197">
        <v>52301109</v>
      </c>
      <c r="T197">
        <v>45925436</v>
      </c>
      <c r="U197" s="26"/>
      <c r="V197">
        <v>64</v>
      </c>
      <c r="W197">
        <v>0</v>
      </c>
      <c r="X197">
        <v>0</v>
      </c>
      <c r="Y197" s="29">
        <f t="shared" si="3"/>
        <v>64</v>
      </c>
      <c r="Z197" s="30"/>
      <c r="AA197" s="37"/>
      <c r="AB197" s="38"/>
      <c r="AC197" s="39"/>
      <c r="AD197" s="39"/>
      <c r="AE197" s="39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</row>
    <row r="198" spans="1:42" ht="13.8" x14ac:dyDescent="0.3">
      <c r="A198" s="47">
        <v>210</v>
      </c>
      <c r="B198" s="48" t="s">
        <v>178</v>
      </c>
      <c r="C198">
        <v>6070</v>
      </c>
      <c r="D198">
        <v>2014</v>
      </c>
      <c r="E198">
        <v>55.35</v>
      </c>
      <c r="F198">
        <v>7398</v>
      </c>
      <c r="G198">
        <v>4333221</v>
      </c>
      <c r="H198">
        <v>863868</v>
      </c>
      <c r="I198">
        <v>149000</v>
      </c>
      <c r="J198">
        <v>384309</v>
      </c>
      <c r="K198">
        <v>839</v>
      </c>
      <c r="L198">
        <v>121224</v>
      </c>
      <c r="M198">
        <v>8370</v>
      </c>
      <c r="N198">
        <v>0</v>
      </c>
      <c r="O198">
        <v>24323</v>
      </c>
      <c r="P198">
        <v>0</v>
      </c>
      <c r="Q198">
        <v>5885154</v>
      </c>
      <c r="R198">
        <v>10460576</v>
      </c>
      <c r="S198">
        <v>20386590</v>
      </c>
      <c r="T198" s="36">
        <v>18709872</v>
      </c>
      <c r="U198" s="26"/>
      <c r="V198">
        <v>15</v>
      </c>
      <c r="W198">
        <v>8</v>
      </c>
      <c r="X198">
        <v>21</v>
      </c>
      <c r="Y198" s="29">
        <f t="shared" si="3"/>
        <v>44</v>
      </c>
      <c r="Z198" s="30"/>
      <c r="AA198" s="37"/>
      <c r="AB198" s="38"/>
      <c r="AC198" s="39"/>
      <c r="AD198" s="39"/>
      <c r="AE198" s="39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</row>
    <row r="199" spans="1:42" ht="13.8" x14ac:dyDescent="0.3">
      <c r="A199" s="47">
        <v>211</v>
      </c>
      <c r="B199" s="48" t="s">
        <v>179</v>
      </c>
      <c r="C199">
        <v>6070</v>
      </c>
      <c r="D199">
        <v>2014</v>
      </c>
      <c r="E199">
        <v>6.25</v>
      </c>
      <c r="F199">
        <v>230</v>
      </c>
      <c r="G199">
        <v>433099</v>
      </c>
      <c r="H199">
        <v>131965</v>
      </c>
      <c r="I199">
        <v>0</v>
      </c>
      <c r="J199">
        <v>13404</v>
      </c>
      <c r="K199">
        <v>0</v>
      </c>
      <c r="L199">
        <v>27958</v>
      </c>
      <c r="M199">
        <v>27</v>
      </c>
      <c r="N199">
        <v>180345</v>
      </c>
      <c r="O199">
        <v>632</v>
      </c>
      <c r="P199">
        <v>785</v>
      </c>
      <c r="Q199">
        <v>786645</v>
      </c>
      <c r="R199">
        <v>202970</v>
      </c>
      <c r="S199">
        <v>546576</v>
      </c>
      <c r="T199">
        <v>424063</v>
      </c>
      <c r="V199">
        <v>10</v>
      </c>
      <c r="W199">
        <v>0</v>
      </c>
      <c r="X199">
        <v>0</v>
      </c>
      <c r="Y199" s="29">
        <f t="shared" si="3"/>
        <v>10</v>
      </c>
      <c r="Z199" s="30"/>
      <c r="AA199" s="41"/>
      <c r="AB199" s="42"/>
      <c r="AC199" s="28"/>
      <c r="AD199" s="28"/>
      <c r="AE199" s="28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</row>
    <row r="200" spans="1:42" ht="13.8" x14ac:dyDescent="0.3">
      <c r="A200" s="47">
        <v>904</v>
      </c>
      <c r="B200" s="48" t="s">
        <v>124</v>
      </c>
      <c r="C200">
        <v>6070</v>
      </c>
      <c r="D200">
        <v>2014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 s="26"/>
      <c r="V200">
        <v>0</v>
      </c>
      <c r="W200">
        <v>0</v>
      </c>
      <c r="X200">
        <v>0</v>
      </c>
      <c r="Y200" s="29">
        <f t="shared" si="3"/>
        <v>0</v>
      </c>
      <c r="Z200" s="30"/>
      <c r="AA200" s="37"/>
      <c r="AB200" s="38"/>
      <c r="AC200" s="39"/>
      <c r="AD200" s="39"/>
      <c r="AE200" s="39"/>
    </row>
    <row r="201" spans="1:42" ht="13.8" x14ac:dyDescent="0.3">
      <c r="A201" s="47">
        <v>915</v>
      </c>
      <c r="B201" s="48" t="s">
        <v>125</v>
      </c>
      <c r="C201">
        <v>6070</v>
      </c>
      <c r="D201">
        <v>2014</v>
      </c>
      <c r="E201" s="45">
        <v>0</v>
      </c>
      <c r="F201" s="29">
        <v>0</v>
      </c>
      <c r="G201" s="29">
        <v>0</v>
      </c>
      <c r="H201" s="29">
        <v>0</v>
      </c>
      <c r="I201" s="29">
        <v>0</v>
      </c>
      <c r="J201" s="29">
        <v>0</v>
      </c>
      <c r="K201" s="29">
        <v>0</v>
      </c>
      <c r="L201" s="29">
        <v>0</v>
      </c>
      <c r="M201" s="29">
        <v>0</v>
      </c>
      <c r="N201" s="29">
        <v>0</v>
      </c>
      <c r="O201" s="29">
        <v>0</v>
      </c>
      <c r="P201" s="29">
        <v>0</v>
      </c>
      <c r="Q201" s="29">
        <v>0</v>
      </c>
      <c r="R201" s="29">
        <v>0</v>
      </c>
      <c r="S201" s="29">
        <v>0</v>
      </c>
      <c r="T201" s="29">
        <v>0</v>
      </c>
      <c r="U201" s="29"/>
      <c r="V201" s="29">
        <v>0</v>
      </c>
      <c r="W201" s="29">
        <v>0</v>
      </c>
      <c r="X201" s="29">
        <v>0</v>
      </c>
      <c r="Y201" s="29">
        <f t="shared" si="3"/>
        <v>0</v>
      </c>
    </row>
    <row r="202" spans="1:42" x14ac:dyDescent="0.25">
      <c r="A202" s="23">
        <v>919</v>
      </c>
      <c r="B202" s="23" t="s">
        <v>136</v>
      </c>
      <c r="C202">
        <v>6070</v>
      </c>
      <c r="D202">
        <v>2014</v>
      </c>
      <c r="E202" s="23">
        <v>0</v>
      </c>
      <c r="F202" s="23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23">
        <v>0</v>
      </c>
      <c r="Q202" s="23">
        <v>0</v>
      </c>
      <c r="R202" s="23">
        <v>0</v>
      </c>
      <c r="S202" s="23">
        <v>0</v>
      </c>
      <c r="T202" s="23">
        <v>0</v>
      </c>
      <c r="V202" s="23">
        <v>0</v>
      </c>
      <c r="W202" s="23">
        <v>0</v>
      </c>
      <c r="X202" s="23">
        <v>0</v>
      </c>
      <c r="Y202" s="29">
        <f t="shared" si="3"/>
        <v>0</v>
      </c>
    </row>
    <row r="203" spans="1:42" x14ac:dyDescent="0.25">
      <c r="A203" s="23">
        <v>921</v>
      </c>
      <c r="B203" s="23" t="s">
        <v>180</v>
      </c>
      <c r="C203">
        <v>6070</v>
      </c>
      <c r="D203">
        <v>2014</v>
      </c>
      <c r="E203" s="23">
        <v>0</v>
      </c>
      <c r="F203" s="23">
        <v>0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  <c r="M203" s="23">
        <v>0</v>
      </c>
      <c r="N203" s="23">
        <v>0</v>
      </c>
      <c r="O203" s="23">
        <v>0</v>
      </c>
      <c r="P203" s="23">
        <v>0</v>
      </c>
      <c r="Q203" s="23">
        <v>0</v>
      </c>
      <c r="R203" s="23">
        <v>0</v>
      </c>
      <c r="S203" s="23">
        <v>0</v>
      </c>
      <c r="T203" s="23">
        <v>0</v>
      </c>
      <c r="V203" s="23">
        <v>0</v>
      </c>
      <c r="W203" s="23">
        <v>0</v>
      </c>
      <c r="X203" s="23">
        <v>0</v>
      </c>
      <c r="Y203" s="29">
        <f t="shared" si="3"/>
        <v>0</v>
      </c>
    </row>
    <row r="204" spans="1:42" x14ac:dyDescent="0.25">
      <c r="A204" s="23">
        <v>922</v>
      </c>
      <c r="B204" s="23" t="s">
        <v>181</v>
      </c>
      <c r="C204">
        <v>6070</v>
      </c>
      <c r="D204">
        <v>2014</v>
      </c>
      <c r="E204" s="23">
        <v>0</v>
      </c>
      <c r="F204" s="23">
        <v>0</v>
      </c>
      <c r="G204" s="23">
        <v>0</v>
      </c>
      <c r="H204" s="23">
        <v>0</v>
      </c>
      <c r="I204" s="23">
        <v>0</v>
      </c>
      <c r="J204" s="23">
        <v>0</v>
      </c>
      <c r="K204" s="23">
        <v>0</v>
      </c>
      <c r="L204" s="23">
        <v>0</v>
      </c>
      <c r="M204" s="23">
        <v>0</v>
      </c>
      <c r="N204" s="23">
        <v>0</v>
      </c>
      <c r="O204" s="23">
        <v>0</v>
      </c>
      <c r="P204" s="23">
        <v>0</v>
      </c>
      <c r="Q204" s="23">
        <v>0</v>
      </c>
      <c r="R204" s="23">
        <v>0</v>
      </c>
      <c r="S204" s="23">
        <v>0</v>
      </c>
      <c r="T204" s="23">
        <v>0</v>
      </c>
      <c r="V204" s="23">
        <v>0</v>
      </c>
      <c r="W204" s="23">
        <v>0</v>
      </c>
      <c r="X204" s="23">
        <v>0</v>
      </c>
      <c r="Y204" s="29">
        <f t="shared" si="3"/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108"/>
  <sheetViews>
    <sheetView zoomScale="75" workbookViewId="0">
      <selection activeCell="C10" sqref="C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style="13" bestFit="1" customWidth="1"/>
    <col min="7" max="7" width="10.88671875" bestFit="1" customWidth="1"/>
    <col min="8" max="8" width="7" customWidth="1"/>
    <col min="9" max="9" width="8.88671875" style="13" bestFit="1" customWidth="1"/>
    <col min="10" max="10" width="2.6640625" style="13" customWidth="1"/>
    <col min="11" max="11" width="8.109375" bestFit="1" customWidth="1"/>
  </cols>
  <sheetData>
    <row r="1" spans="1:11" x14ac:dyDescent="0.2">
      <c r="A1" s="18" t="s">
        <v>7</v>
      </c>
      <c r="B1" s="4"/>
      <c r="C1" s="4"/>
      <c r="D1" s="4"/>
      <c r="E1" s="4"/>
      <c r="F1" s="12"/>
      <c r="G1" s="4"/>
      <c r="H1" s="4"/>
      <c r="I1" s="12"/>
      <c r="J1" s="12"/>
    </row>
    <row r="2" spans="1:11" x14ac:dyDescent="0.2">
      <c r="B2" s="16"/>
      <c r="C2" s="16"/>
      <c r="D2" s="16"/>
      <c r="E2" s="16"/>
      <c r="F2" s="17"/>
      <c r="G2" s="16"/>
      <c r="H2" s="16"/>
      <c r="K2" s="14" t="s">
        <v>54</v>
      </c>
    </row>
    <row r="3" spans="1:11" x14ac:dyDescent="0.2">
      <c r="D3" s="2">
        <v>63</v>
      </c>
      <c r="F3" s="15"/>
      <c r="K3" s="9">
        <v>63</v>
      </c>
    </row>
    <row r="4" spans="1:11" x14ac:dyDescent="0.2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</row>
    <row r="5" spans="1:11" x14ac:dyDescent="0.2">
      <c r="A5" s="3" t="s">
        <v>40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D7" s="6"/>
      <c r="E7" s="35">
        <f>ROUND(+'Acute Care'!D5,0)</f>
        <v>2013</v>
      </c>
      <c r="F7" s="6">
        <f>+E7</f>
        <v>2013</v>
      </c>
      <c r="G7" s="6"/>
      <c r="H7" s="1">
        <f>+F7+1</f>
        <v>2014</v>
      </c>
      <c r="I7" s="6">
        <f>+H7</f>
        <v>2014</v>
      </c>
      <c r="J7" s="14"/>
      <c r="K7" s="14"/>
    </row>
    <row r="8" spans="1:11" x14ac:dyDescent="0.2">
      <c r="A8" s="10"/>
      <c r="B8" s="9"/>
      <c r="C8" s="9"/>
      <c r="D8" s="1" t="s">
        <v>8</v>
      </c>
      <c r="E8" s="6"/>
      <c r="F8" s="15" t="s">
        <v>4</v>
      </c>
      <c r="G8" s="1" t="s">
        <v>8</v>
      </c>
      <c r="H8" s="6"/>
      <c r="I8" s="15" t="s">
        <v>4</v>
      </c>
      <c r="J8" s="15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9</v>
      </c>
      <c r="E9" s="1" t="s">
        <v>6</v>
      </c>
      <c r="F9" s="15" t="s">
        <v>6</v>
      </c>
      <c r="G9" s="1" t="s">
        <v>9</v>
      </c>
      <c r="H9" s="1" t="s">
        <v>6</v>
      </c>
      <c r="I9" s="15" t="s">
        <v>6</v>
      </c>
      <c r="J9" s="15"/>
      <c r="K9" s="6" t="s">
        <v>81</v>
      </c>
    </row>
    <row r="10" spans="1:11" x14ac:dyDescent="0.2">
      <c r="A10" s="9"/>
      <c r="B10" s="9">
        <f>+'Acute Care'!A5</f>
        <v>1</v>
      </c>
      <c r="C10" s="9" t="str">
        <f>+'Acute Care'!B5</f>
        <v>SWEDISH MEDICAL CENTER - FIRST HILL</v>
      </c>
      <c r="D10" s="9">
        <f>ROUND(SUM('Acute Care'!Q5:R5),0)</f>
        <v>104263740</v>
      </c>
      <c r="E10" s="9">
        <f>ROUND(+'Acute Care'!F5,0)</f>
        <v>73846</v>
      </c>
      <c r="F10" s="13">
        <f>IF(D10=0,"",IF(E10=0,"",ROUND(D10/E10,2)))</f>
        <v>1411.91</v>
      </c>
      <c r="G10" s="9">
        <f>ROUND(SUM('Acute Care'!Q106:R106),0)</f>
        <v>102292893</v>
      </c>
      <c r="H10" s="9">
        <f>ROUND(+'Acute Care'!F106,0)</f>
        <v>71212</v>
      </c>
      <c r="I10" s="13">
        <f>IF(G10=0,"",IF(H10=0,"",ROUND(G10/H10,2)))</f>
        <v>1436.46</v>
      </c>
      <c r="K10" s="21">
        <f>IF(D10=0,"",IF(E10=0,"",IF(G10=0,"",IF(H10=0,"",ROUND(I10/F10-1,4)))))</f>
        <v>1.7399999999999999E-2</v>
      </c>
    </row>
    <row r="11" spans="1:11" x14ac:dyDescent="0.2">
      <c r="A11" s="9"/>
      <c r="B11" s="9">
        <f>+'Acute Care'!A6</f>
        <v>3</v>
      </c>
      <c r="C11" s="9" t="str">
        <f>+'Acute Care'!B6</f>
        <v>SWEDISH MEDICAL CENTER - CHERRY HILL</v>
      </c>
      <c r="D11" s="9">
        <f>ROUND(SUM('Acute Care'!Q6:R6),0)</f>
        <v>24765111</v>
      </c>
      <c r="E11" s="9">
        <f>ROUND(+'Acute Care'!F6,0)</f>
        <v>19317</v>
      </c>
      <c r="F11" s="13">
        <f t="shared" ref="F11:F74" si="0">IF(D11=0,"",IF(E11=0,"",ROUND(D11/E11,2)))</f>
        <v>1282.04</v>
      </c>
      <c r="G11" s="9">
        <f>ROUND(SUM('Acute Care'!Q107:R107),0)</f>
        <v>28602162</v>
      </c>
      <c r="H11" s="9">
        <f>ROUND(+'Acute Care'!F107,0)</f>
        <v>19539</v>
      </c>
      <c r="I11" s="13">
        <f t="shared" ref="I11:I74" si="1">IF(G11=0,"",IF(H11=0,"",ROUND(G11/H11,2)))</f>
        <v>1463.85</v>
      </c>
      <c r="K11" s="21">
        <f t="shared" ref="K11:K74" si="2">IF(D11=0,"",IF(E11=0,"",IF(G11=0,"",IF(H11=0,"",ROUND(I11/F11-1,4)))))</f>
        <v>0.14180000000000001</v>
      </c>
    </row>
    <row r="12" spans="1:11" x14ac:dyDescent="0.2">
      <c r="A12" s="9"/>
      <c r="B12" s="9">
        <f>+'Acute Care'!A7</f>
        <v>8</v>
      </c>
      <c r="C12" s="9" t="str">
        <f>+'Acute Care'!B7</f>
        <v>KLICKITAT VALLEY HEALTH</v>
      </c>
      <c r="D12" s="9">
        <f>ROUND(SUM('Acute Care'!Q7:R7),0)</f>
        <v>3349406</v>
      </c>
      <c r="E12" s="9">
        <f>ROUND(+'Acute Care'!F7,0)</f>
        <v>521</v>
      </c>
      <c r="F12" s="13">
        <f t="shared" si="0"/>
        <v>6428.8</v>
      </c>
      <c r="G12" s="9">
        <f>ROUND(SUM('Acute Care'!Q108:R108),0)</f>
        <v>4224375</v>
      </c>
      <c r="H12" s="9">
        <f>ROUND(+'Acute Care'!F108,0)</f>
        <v>616</v>
      </c>
      <c r="I12" s="13">
        <f t="shared" si="1"/>
        <v>6857.75</v>
      </c>
      <c r="K12" s="21">
        <f t="shared" si="2"/>
        <v>6.6699999999999995E-2</v>
      </c>
    </row>
    <row r="13" spans="1:11" x14ac:dyDescent="0.2">
      <c r="A13" s="9"/>
      <c r="B13" s="9">
        <f>+'Acute Care'!A8</f>
        <v>10</v>
      </c>
      <c r="C13" s="9" t="str">
        <f>+'Acute Care'!B8</f>
        <v>VIRGINIA MASON MEDICAL CENTER</v>
      </c>
      <c r="D13" s="9">
        <f>ROUND(SUM('Acute Care'!Q8:R8),0)</f>
        <v>75088114</v>
      </c>
      <c r="E13" s="9">
        <f>ROUND(+'Acute Care'!F8,0)</f>
        <v>62010</v>
      </c>
      <c r="F13" s="13">
        <f t="shared" si="0"/>
        <v>1210.9000000000001</v>
      </c>
      <c r="G13" s="9">
        <f>ROUND(SUM('Acute Care'!Q109:R109),0)</f>
        <v>82452430</v>
      </c>
      <c r="H13" s="9">
        <f>ROUND(+'Acute Care'!F109,0)</f>
        <v>67729</v>
      </c>
      <c r="I13" s="13">
        <f t="shared" si="1"/>
        <v>1217.3900000000001</v>
      </c>
      <c r="K13" s="21">
        <f t="shared" si="2"/>
        <v>5.4000000000000003E-3</v>
      </c>
    </row>
    <row r="14" spans="1:11" x14ac:dyDescent="0.2">
      <c r="A14" s="9"/>
      <c r="B14" s="9">
        <f>+'Acute Care'!A9</f>
        <v>14</v>
      </c>
      <c r="C14" s="9" t="str">
        <f>+'Acute Care'!B9</f>
        <v>SEATTLE CHILDRENS HOSPITAL</v>
      </c>
      <c r="D14" s="9">
        <f>ROUND(SUM('Acute Care'!Q9:R9),0)</f>
        <v>137255940</v>
      </c>
      <c r="E14" s="9">
        <f>ROUND(+'Acute Care'!F9,0)</f>
        <v>51957</v>
      </c>
      <c r="F14" s="13">
        <f t="shared" si="0"/>
        <v>2641.72</v>
      </c>
      <c r="G14" s="9">
        <f>ROUND(SUM('Acute Care'!Q110:R110),0)</f>
        <v>153162074</v>
      </c>
      <c r="H14" s="9">
        <f>ROUND(+'Acute Care'!F110,0)</f>
        <v>56682</v>
      </c>
      <c r="I14" s="13">
        <f t="shared" si="1"/>
        <v>2702.13</v>
      </c>
      <c r="K14" s="21">
        <f t="shared" si="2"/>
        <v>2.29E-2</v>
      </c>
    </row>
    <row r="15" spans="1:11" x14ac:dyDescent="0.2">
      <c r="A15" s="9"/>
      <c r="B15" s="9">
        <f>+'Acute Care'!A10</f>
        <v>20</v>
      </c>
      <c r="C15" s="9" t="str">
        <f>+'Acute Care'!B10</f>
        <v>GROUP HEALTH CENTRAL HOSPITAL</v>
      </c>
      <c r="D15" s="9">
        <f>ROUND(SUM('Acute Care'!Q10:R10),0)</f>
        <v>0</v>
      </c>
      <c r="E15" s="9">
        <f>ROUND(+'Acute Care'!F10,0)</f>
        <v>0</v>
      </c>
      <c r="F15" s="13" t="str">
        <f t="shared" si="0"/>
        <v/>
      </c>
      <c r="G15" s="9">
        <f>ROUND(SUM('Acute Care'!Q111:R111),0)</f>
        <v>0</v>
      </c>
      <c r="H15" s="9">
        <f>ROUND(+'Acute Care'!F111,0)</f>
        <v>0</v>
      </c>
      <c r="I15" s="13" t="str">
        <f t="shared" si="1"/>
        <v/>
      </c>
      <c r="K15" s="21" t="str">
        <f t="shared" si="2"/>
        <v/>
      </c>
    </row>
    <row r="16" spans="1:11" x14ac:dyDescent="0.2">
      <c r="A16" s="9"/>
      <c r="B16" s="9">
        <f>+'Acute Care'!A11</f>
        <v>21</v>
      </c>
      <c r="C16" s="9" t="str">
        <f>+'Acute Care'!B11</f>
        <v>NEWPORT HOSPITAL AND HEALTH SERVICES</v>
      </c>
      <c r="D16" s="9">
        <f>ROUND(SUM('Acute Care'!Q11:R11),0)</f>
        <v>3268047</v>
      </c>
      <c r="E16" s="9">
        <f>ROUND(+'Acute Care'!F11,0)</f>
        <v>1323</v>
      </c>
      <c r="F16" s="13">
        <f t="shared" si="0"/>
        <v>2470.1799999999998</v>
      </c>
      <c r="G16" s="9">
        <f>ROUND(SUM('Acute Care'!Q112:R112),0)</f>
        <v>3238997</v>
      </c>
      <c r="H16" s="9">
        <f>ROUND(+'Acute Care'!F112,0)</f>
        <v>1151</v>
      </c>
      <c r="I16" s="13">
        <f t="shared" si="1"/>
        <v>2814.07</v>
      </c>
      <c r="K16" s="21">
        <f t="shared" si="2"/>
        <v>0.13919999999999999</v>
      </c>
    </row>
    <row r="17" spans="1:11" x14ac:dyDescent="0.2">
      <c r="A17" s="9"/>
      <c r="B17" s="9">
        <f>+'Acute Care'!A12</f>
        <v>22</v>
      </c>
      <c r="C17" s="9" t="str">
        <f>+'Acute Care'!B12</f>
        <v>LOURDES MEDICAL CENTER</v>
      </c>
      <c r="D17" s="9">
        <f>ROUND(SUM('Acute Care'!Q12:R12),0)</f>
        <v>7910158</v>
      </c>
      <c r="E17" s="9">
        <f>ROUND(+'Acute Care'!F12,0)</f>
        <v>5041</v>
      </c>
      <c r="F17" s="13">
        <f t="shared" si="0"/>
        <v>1569.16</v>
      </c>
      <c r="G17" s="9">
        <f>ROUND(SUM('Acute Care'!Q113:R113),0)</f>
        <v>7045655</v>
      </c>
      <c r="H17" s="9">
        <f>ROUND(+'Acute Care'!F113,0)</f>
        <v>4809</v>
      </c>
      <c r="I17" s="13">
        <f t="shared" si="1"/>
        <v>1465.1</v>
      </c>
      <c r="K17" s="21">
        <f t="shared" si="2"/>
        <v>-6.6299999999999998E-2</v>
      </c>
    </row>
    <row r="18" spans="1:11" x14ac:dyDescent="0.2">
      <c r="A18" s="9"/>
      <c r="B18" s="9">
        <f>+'Acute Care'!A13</f>
        <v>23</v>
      </c>
      <c r="C18" s="9" t="str">
        <f>+'Acute Care'!B13</f>
        <v>THREE RIVERS HOSPITAL</v>
      </c>
      <c r="D18" s="9">
        <f>ROUND(SUM('Acute Care'!Q13:R13),0)</f>
        <v>1752612</v>
      </c>
      <c r="E18" s="9">
        <f>ROUND(+'Acute Care'!F13,0)</f>
        <v>604</v>
      </c>
      <c r="F18" s="13">
        <f t="shared" si="0"/>
        <v>2901.68</v>
      </c>
      <c r="G18" s="9">
        <f>ROUND(SUM('Acute Care'!Q114:R114),0)</f>
        <v>1404903</v>
      </c>
      <c r="H18" s="9">
        <f>ROUND(+'Acute Care'!F114,0)</f>
        <v>586</v>
      </c>
      <c r="I18" s="13">
        <f t="shared" si="1"/>
        <v>2397.4499999999998</v>
      </c>
      <c r="K18" s="21">
        <f t="shared" si="2"/>
        <v>-0.17380000000000001</v>
      </c>
    </row>
    <row r="19" spans="1:11" x14ac:dyDescent="0.2">
      <c r="A19" s="9"/>
      <c r="B19" s="9">
        <f>+'Acute Care'!A14</f>
        <v>26</v>
      </c>
      <c r="C19" s="9" t="str">
        <f>+'Acute Care'!B14</f>
        <v>PEACEHEALTH ST JOHN MEDICAL CENTER</v>
      </c>
      <c r="D19" s="9">
        <f>ROUND(SUM('Acute Care'!Q14:R14),0)</f>
        <v>29368611</v>
      </c>
      <c r="E19" s="9">
        <f>ROUND(+'Acute Care'!F14,0)</f>
        <v>20048</v>
      </c>
      <c r="F19" s="13">
        <f t="shared" si="0"/>
        <v>1464.91</v>
      </c>
      <c r="G19" s="9">
        <f>ROUND(SUM('Acute Care'!Q115:R115),0)</f>
        <v>27710989</v>
      </c>
      <c r="H19" s="9">
        <f>ROUND(+'Acute Care'!F115,0)</f>
        <v>18000</v>
      </c>
      <c r="I19" s="13">
        <f t="shared" si="1"/>
        <v>1539.5</v>
      </c>
      <c r="K19" s="21">
        <f t="shared" si="2"/>
        <v>5.0900000000000001E-2</v>
      </c>
    </row>
    <row r="20" spans="1:11" x14ac:dyDescent="0.2">
      <c r="A20" s="9"/>
      <c r="B20" s="9">
        <f>+'Acute Care'!A15</f>
        <v>29</v>
      </c>
      <c r="C20" s="9" t="str">
        <f>+'Acute Care'!B15</f>
        <v>HARBORVIEW MEDICAL CENTER</v>
      </c>
      <c r="D20" s="9">
        <f>ROUND(SUM('Acute Care'!Q15:R15),0)</f>
        <v>103831714</v>
      </c>
      <c r="E20" s="9">
        <f>ROUND(+'Acute Care'!F15,0)</f>
        <v>77901</v>
      </c>
      <c r="F20" s="13">
        <f t="shared" si="0"/>
        <v>1332.87</v>
      </c>
      <c r="G20" s="9">
        <f>ROUND(SUM('Acute Care'!Q116:R116),0)</f>
        <v>102763163</v>
      </c>
      <c r="H20" s="9">
        <f>ROUND(+'Acute Care'!F116,0)</f>
        <v>74635</v>
      </c>
      <c r="I20" s="13">
        <f t="shared" si="1"/>
        <v>1376.88</v>
      </c>
      <c r="K20" s="21">
        <f t="shared" si="2"/>
        <v>3.3000000000000002E-2</v>
      </c>
    </row>
    <row r="21" spans="1:11" x14ac:dyDescent="0.2">
      <c r="A21" s="9"/>
      <c r="B21" s="9">
        <f>+'Acute Care'!A16</f>
        <v>32</v>
      </c>
      <c r="C21" s="9" t="str">
        <f>+'Acute Care'!B16</f>
        <v>ST JOSEPH MEDICAL CENTER</v>
      </c>
      <c r="D21" s="9">
        <f>ROUND(SUM('Acute Care'!Q16:R16),0)</f>
        <v>70440919</v>
      </c>
      <c r="E21" s="9">
        <f>ROUND(+'Acute Care'!F16,0)</f>
        <v>73359</v>
      </c>
      <c r="F21" s="13">
        <f t="shared" si="0"/>
        <v>960.22</v>
      </c>
      <c r="G21" s="9">
        <f>ROUND(SUM('Acute Care'!Q117:R117),0)</f>
        <v>61912659</v>
      </c>
      <c r="H21" s="9">
        <f>ROUND(+'Acute Care'!F117,0)</f>
        <v>69858</v>
      </c>
      <c r="I21" s="13">
        <f t="shared" si="1"/>
        <v>886.26</v>
      </c>
      <c r="K21" s="21">
        <f t="shared" si="2"/>
        <v>-7.6999999999999999E-2</v>
      </c>
    </row>
    <row r="22" spans="1:11" x14ac:dyDescent="0.2">
      <c r="A22" s="9"/>
      <c r="B22" s="9">
        <f>+'Acute Care'!A17</f>
        <v>35</v>
      </c>
      <c r="C22" s="9" t="str">
        <f>+'Acute Care'!B17</f>
        <v>ST ELIZABETH HOSPITAL</v>
      </c>
      <c r="D22" s="9">
        <f>ROUND(SUM('Acute Care'!Q17:R17),0)</f>
        <v>8656657</v>
      </c>
      <c r="E22" s="9">
        <f>ROUND(+'Acute Care'!F17,0)</f>
        <v>3957</v>
      </c>
      <c r="F22" s="13">
        <f t="shared" si="0"/>
        <v>2187.6799999999998</v>
      </c>
      <c r="G22" s="9">
        <f>ROUND(SUM('Acute Care'!Q118:R118),0)</f>
        <v>8939882</v>
      </c>
      <c r="H22" s="9">
        <f>ROUND(+'Acute Care'!F118,0)</f>
        <v>4954</v>
      </c>
      <c r="I22" s="13">
        <f t="shared" si="1"/>
        <v>1804.58</v>
      </c>
      <c r="K22" s="21">
        <f t="shared" si="2"/>
        <v>-0.17510000000000001</v>
      </c>
    </row>
    <row r="23" spans="1:11" x14ac:dyDescent="0.2">
      <c r="A23" s="9"/>
      <c r="B23" s="9">
        <f>+'Acute Care'!A18</f>
        <v>37</v>
      </c>
      <c r="C23" s="9" t="str">
        <f>+'Acute Care'!B18</f>
        <v>DEACONESS HOSPITAL</v>
      </c>
      <c r="D23" s="9">
        <f>ROUND(SUM('Acute Care'!Q18:R18),0)</f>
        <v>40112483</v>
      </c>
      <c r="E23" s="9">
        <f>ROUND(+'Acute Care'!F18,0)</f>
        <v>29746</v>
      </c>
      <c r="F23" s="13">
        <f t="shared" si="0"/>
        <v>1348.5</v>
      </c>
      <c r="G23" s="9">
        <f>ROUND(SUM('Acute Care'!Q119:R119),0)</f>
        <v>40601221</v>
      </c>
      <c r="H23" s="9">
        <f>ROUND(+'Acute Care'!F119,0)</f>
        <v>31878</v>
      </c>
      <c r="I23" s="13">
        <f t="shared" si="1"/>
        <v>1273.6400000000001</v>
      </c>
      <c r="K23" s="21">
        <f t="shared" si="2"/>
        <v>-5.5500000000000001E-2</v>
      </c>
    </row>
    <row r="24" spans="1:11" x14ac:dyDescent="0.2">
      <c r="A24" s="9"/>
      <c r="B24" s="9">
        <f>+'Acute Care'!A19</f>
        <v>38</v>
      </c>
      <c r="C24" s="9" t="str">
        <f>+'Acute Care'!B19</f>
        <v>OLYMPIC MEDICAL CENTER</v>
      </c>
      <c r="D24" s="9">
        <f>ROUND(SUM('Acute Care'!Q19:R19),0)</f>
        <v>12994559</v>
      </c>
      <c r="E24" s="9">
        <f>ROUND(+'Acute Care'!F19,0)</f>
        <v>10593</v>
      </c>
      <c r="F24" s="13">
        <f t="shared" si="0"/>
        <v>1226.71</v>
      </c>
      <c r="G24" s="9">
        <f>ROUND(SUM('Acute Care'!Q120:R120),0)</f>
        <v>12715155</v>
      </c>
      <c r="H24" s="9">
        <f>ROUND(+'Acute Care'!F120,0)</f>
        <v>10431</v>
      </c>
      <c r="I24" s="13">
        <f t="shared" si="1"/>
        <v>1218.98</v>
      </c>
      <c r="K24" s="21">
        <f t="shared" si="2"/>
        <v>-6.3E-3</v>
      </c>
    </row>
    <row r="25" spans="1:11" x14ac:dyDescent="0.2">
      <c r="A25" s="9"/>
      <c r="B25" s="9">
        <f>+'Acute Care'!A20</f>
        <v>39</v>
      </c>
      <c r="C25" s="9" t="str">
        <f>+'Acute Care'!B20</f>
        <v>TRIOS HEALTH</v>
      </c>
      <c r="D25" s="9">
        <f>ROUND(SUM('Acute Care'!Q20:R20),0)</f>
        <v>10019100</v>
      </c>
      <c r="E25" s="9">
        <f>ROUND(+'Acute Care'!F20,0)</f>
        <v>10540</v>
      </c>
      <c r="F25" s="13">
        <f t="shared" si="0"/>
        <v>950.58</v>
      </c>
      <c r="G25" s="9">
        <f>ROUND(SUM('Acute Care'!Q121:R121),0)</f>
        <v>12582231</v>
      </c>
      <c r="H25" s="9">
        <f>ROUND(+'Acute Care'!F121,0)</f>
        <v>11753</v>
      </c>
      <c r="I25" s="13">
        <f t="shared" si="1"/>
        <v>1070.55</v>
      </c>
      <c r="K25" s="21">
        <f t="shared" si="2"/>
        <v>0.12620000000000001</v>
      </c>
    </row>
    <row r="26" spans="1:11" x14ac:dyDescent="0.2">
      <c r="A26" s="9"/>
      <c r="B26" s="9">
        <f>+'Acute Care'!A21</f>
        <v>43</v>
      </c>
      <c r="C26" s="9" t="str">
        <f>+'Acute Care'!B21</f>
        <v>WALLA WALLA GENERAL HOSPITAL</v>
      </c>
      <c r="D26" s="9">
        <f>ROUND(SUM('Acute Care'!Q21:R21),0)</f>
        <v>0</v>
      </c>
      <c r="E26" s="9">
        <f>ROUND(+'Acute Care'!F21,0)</f>
        <v>0</v>
      </c>
      <c r="F26" s="13" t="str">
        <f t="shared" si="0"/>
        <v/>
      </c>
      <c r="G26" s="9">
        <f>ROUND(SUM('Acute Care'!Q122:R122),0)</f>
        <v>3271527</v>
      </c>
      <c r="H26" s="9">
        <f>ROUND(+'Acute Care'!F122,0)</f>
        <v>2271</v>
      </c>
      <c r="I26" s="13">
        <f t="shared" si="1"/>
        <v>1440.57</v>
      </c>
      <c r="K26" s="21" t="str">
        <f t="shared" si="2"/>
        <v/>
      </c>
    </row>
    <row r="27" spans="1:11" x14ac:dyDescent="0.2">
      <c r="A27" s="9"/>
      <c r="B27" s="9">
        <f>+'Acute Care'!A22</f>
        <v>45</v>
      </c>
      <c r="C27" s="9" t="str">
        <f>+'Acute Care'!B22</f>
        <v>COLUMBIA BASIN HOSPITAL</v>
      </c>
      <c r="D27" s="9">
        <f>ROUND(SUM('Acute Care'!Q22:R22),0)</f>
        <v>454293</v>
      </c>
      <c r="E27" s="9">
        <f>ROUND(+'Acute Care'!F22,0)</f>
        <v>325</v>
      </c>
      <c r="F27" s="13">
        <f t="shared" si="0"/>
        <v>1397.82</v>
      </c>
      <c r="G27" s="9">
        <f>ROUND(SUM('Acute Care'!Q123:R123),0)</f>
        <v>581242</v>
      </c>
      <c r="H27" s="9">
        <f>ROUND(+'Acute Care'!F123,0)</f>
        <v>401</v>
      </c>
      <c r="I27" s="13">
        <f t="shared" si="1"/>
        <v>1449.48</v>
      </c>
      <c r="K27" s="21">
        <f t="shared" si="2"/>
        <v>3.6999999999999998E-2</v>
      </c>
    </row>
    <row r="28" spans="1:11" x14ac:dyDescent="0.2">
      <c r="A28" s="9"/>
      <c r="B28" s="9">
        <f>+'Acute Care'!A23</f>
        <v>46</v>
      </c>
      <c r="C28" s="9" t="str">
        <f>+'Acute Care'!B23</f>
        <v>PMH MEDICAL CENTER</v>
      </c>
      <c r="D28" s="9">
        <f>ROUND(SUM('Acute Care'!Q23:R23),0)</f>
        <v>2804033</v>
      </c>
      <c r="E28" s="9">
        <f>ROUND(+'Acute Care'!F23,0)</f>
        <v>1864</v>
      </c>
      <c r="F28" s="13">
        <f t="shared" si="0"/>
        <v>1504.31</v>
      </c>
      <c r="G28" s="9">
        <f>ROUND(SUM('Acute Care'!Q124:R124),0)</f>
        <v>0</v>
      </c>
      <c r="H28" s="9">
        <f>ROUND(+'Acute Care'!F124,0)</f>
        <v>0</v>
      </c>
      <c r="I28" s="13" t="str">
        <f t="shared" si="1"/>
        <v/>
      </c>
      <c r="K28" s="21" t="str">
        <f t="shared" si="2"/>
        <v/>
      </c>
    </row>
    <row r="29" spans="1:11" x14ac:dyDescent="0.2">
      <c r="A29" s="9"/>
      <c r="B29" s="9">
        <f>+'Acute Care'!A24</f>
        <v>50</v>
      </c>
      <c r="C29" s="9" t="str">
        <f>+'Acute Care'!B24</f>
        <v>PROVIDENCE ST MARY MEDICAL CENTER</v>
      </c>
      <c r="D29" s="9">
        <f>ROUND(SUM('Acute Care'!Q24:R24),0)</f>
        <v>5832496</v>
      </c>
      <c r="E29" s="9">
        <f>ROUND(+'Acute Care'!F24,0)</f>
        <v>11156</v>
      </c>
      <c r="F29" s="13">
        <f t="shared" si="0"/>
        <v>522.80999999999995</v>
      </c>
      <c r="G29" s="9">
        <f>ROUND(SUM('Acute Care'!Q125:R125),0)</f>
        <v>6252273</v>
      </c>
      <c r="H29" s="9">
        <f>ROUND(+'Acute Care'!F125,0)</f>
        <v>4249</v>
      </c>
      <c r="I29" s="13">
        <f t="shared" si="1"/>
        <v>1471.47</v>
      </c>
      <c r="K29" s="21">
        <f t="shared" si="2"/>
        <v>1.8145</v>
      </c>
    </row>
    <row r="30" spans="1:11" x14ac:dyDescent="0.2">
      <c r="A30" s="9"/>
      <c r="B30" s="9">
        <f>+'Acute Care'!A25</f>
        <v>54</v>
      </c>
      <c r="C30" s="9" t="str">
        <f>+'Acute Care'!B25</f>
        <v>FORKS COMMUNITY HOSPITAL</v>
      </c>
      <c r="D30" s="9">
        <f>ROUND(SUM('Acute Care'!Q25:R25),0)</f>
        <v>1430676</v>
      </c>
      <c r="E30" s="9">
        <f>ROUND(+'Acute Care'!F25,0)</f>
        <v>1171</v>
      </c>
      <c r="F30" s="13">
        <f t="shared" si="0"/>
        <v>1221.76</v>
      </c>
      <c r="G30" s="9">
        <f>ROUND(SUM('Acute Care'!Q126:R126),0)</f>
        <v>1464576</v>
      </c>
      <c r="H30" s="9">
        <f>ROUND(+'Acute Care'!F126,0)</f>
        <v>858</v>
      </c>
      <c r="I30" s="13">
        <f t="shared" si="1"/>
        <v>1706.97</v>
      </c>
      <c r="K30" s="21">
        <f t="shared" si="2"/>
        <v>0.39710000000000001</v>
      </c>
    </row>
    <row r="31" spans="1:11" x14ac:dyDescent="0.2">
      <c r="A31" s="9"/>
      <c r="B31" s="9">
        <f>+'Acute Care'!A26</f>
        <v>56</v>
      </c>
      <c r="C31" s="9" t="str">
        <f>+'Acute Care'!B26</f>
        <v>WILLAPA HARBOR HOSPITAL</v>
      </c>
      <c r="D31" s="9">
        <f>ROUND(SUM('Acute Care'!Q26:R26),0)</f>
        <v>4400116</v>
      </c>
      <c r="E31" s="9">
        <f>ROUND(+'Acute Care'!F26,0)</f>
        <v>817</v>
      </c>
      <c r="F31" s="13">
        <f t="shared" si="0"/>
        <v>5385.7</v>
      </c>
      <c r="G31" s="9">
        <f>ROUND(SUM('Acute Care'!Q127:R127),0)</f>
        <v>4413232</v>
      </c>
      <c r="H31" s="9">
        <f>ROUND(+'Acute Care'!F127,0)</f>
        <v>814</v>
      </c>
      <c r="I31" s="13">
        <f t="shared" si="1"/>
        <v>5421.66</v>
      </c>
      <c r="K31" s="21">
        <f t="shared" si="2"/>
        <v>6.7000000000000002E-3</v>
      </c>
    </row>
    <row r="32" spans="1:11" x14ac:dyDescent="0.2">
      <c r="A32" s="9"/>
      <c r="B32" s="9">
        <f>+'Acute Care'!A27</f>
        <v>58</v>
      </c>
      <c r="C32" s="9" t="str">
        <f>+'Acute Care'!B27</f>
        <v>YAKIMA VALLEY MEMORIAL HOSPITAL</v>
      </c>
      <c r="D32" s="9">
        <f>ROUND(SUM('Acute Care'!Q27:R27),0)</f>
        <v>32207493</v>
      </c>
      <c r="E32" s="9">
        <f>ROUND(+'Acute Care'!F27,0)</f>
        <v>31447</v>
      </c>
      <c r="F32" s="13">
        <f t="shared" si="0"/>
        <v>1024.18</v>
      </c>
      <c r="G32" s="9">
        <f>ROUND(SUM('Acute Care'!Q128:R128),0)</f>
        <v>33110017</v>
      </c>
      <c r="H32" s="9">
        <f>ROUND(+'Acute Care'!F128,0)</f>
        <v>30330</v>
      </c>
      <c r="I32" s="13">
        <f t="shared" si="1"/>
        <v>1091.6600000000001</v>
      </c>
      <c r="K32" s="21">
        <f t="shared" si="2"/>
        <v>6.59E-2</v>
      </c>
    </row>
    <row r="33" spans="1:11" x14ac:dyDescent="0.2">
      <c r="A33" s="9"/>
      <c r="B33" s="9">
        <f>+'Acute Care'!A28</f>
        <v>63</v>
      </c>
      <c r="C33" s="9" t="str">
        <f>+'Acute Care'!B28</f>
        <v>GRAYS HARBOR COMMUNITY HOSPITAL</v>
      </c>
      <c r="D33" s="9">
        <f>ROUND(SUM('Acute Care'!Q28:R28),0)</f>
        <v>16507428</v>
      </c>
      <c r="E33" s="9">
        <f>ROUND(+'Acute Care'!F28,0)</f>
        <v>10230</v>
      </c>
      <c r="F33" s="13">
        <f t="shared" si="0"/>
        <v>1613.63</v>
      </c>
      <c r="G33" s="9">
        <f>ROUND(SUM('Acute Care'!Q129:R129),0)</f>
        <v>16385438</v>
      </c>
      <c r="H33" s="9">
        <f>ROUND(+'Acute Care'!F129,0)</f>
        <v>9728</v>
      </c>
      <c r="I33" s="13">
        <f t="shared" si="1"/>
        <v>1684.36</v>
      </c>
      <c r="K33" s="21">
        <f t="shared" si="2"/>
        <v>4.3799999999999999E-2</v>
      </c>
    </row>
    <row r="34" spans="1:11" x14ac:dyDescent="0.2">
      <c r="A34" s="9"/>
      <c r="B34" s="9">
        <f>+'Acute Care'!A29</f>
        <v>78</v>
      </c>
      <c r="C34" s="9" t="str">
        <f>+'Acute Care'!B29</f>
        <v>SAMARITAN HEALTHCARE</v>
      </c>
      <c r="D34" s="9">
        <f>ROUND(SUM('Acute Care'!Q29:R29),0)</f>
        <v>4672293</v>
      </c>
      <c r="E34" s="9">
        <f>ROUND(+'Acute Care'!F29,0)</f>
        <v>3225</v>
      </c>
      <c r="F34" s="13">
        <f t="shared" si="0"/>
        <v>1448.77</v>
      </c>
      <c r="G34" s="9">
        <f>ROUND(SUM('Acute Care'!Q130:R130),0)</f>
        <v>4699520</v>
      </c>
      <c r="H34" s="9">
        <f>ROUND(+'Acute Care'!F130,0)</f>
        <v>3643</v>
      </c>
      <c r="I34" s="13">
        <f t="shared" si="1"/>
        <v>1290.01</v>
      </c>
      <c r="K34" s="21">
        <f t="shared" si="2"/>
        <v>-0.1096</v>
      </c>
    </row>
    <row r="35" spans="1:11" x14ac:dyDescent="0.2">
      <c r="A35" s="9"/>
      <c r="B35" s="9">
        <f>+'Acute Care'!A30</f>
        <v>79</v>
      </c>
      <c r="C35" s="9" t="str">
        <f>+'Acute Care'!B30</f>
        <v>OCEAN BEACH HOSPITAL</v>
      </c>
      <c r="D35" s="9">
        <f>ROUND(SUM('Acute Care'!Q30:R30),0)</f>
        <v>4262409</v>
      </c>
      <c r="E35" s="9">
        <f>ROUND(+'Acute Care'!F30,0)</f>
        <v>1067</v>
      </c>
      <c r="F35" s="13">
        <f t="shared" si="0"/>
        <v>3994.76</v>
      </c>
      <c r="G35" s="9">
        <f>ROUND(SUM('Acute Care'!Q131:R131),0)</f>
        <v>5193095</v>
      </c>
      <c r="H35" s="9">
        <f>ROUND(+'Acute Care'!F131,0)</f>
        <v>1124</v>
      </c>
      <c r="I35" s="13">
        <f t="shared" si="1"/>
        <v>4620.1899999999996</v>
      </c>
      <c r="K35" s="21">
        <f t="shared" si="2"/>
        <v>0.15659999999999999</v>
      </c>
    </row>
    <row r="36" spans="1:11" x14ac:dyDescent="0.2">
      <c r="A36" s="9"/>
      <c r="B36" s="9">
        <f>+'Acute Care'!A31</f>
        <v>80</v>
      </c>
      <c r="C36" s="9" t="str">
        <f>+'Acute Care'!B31</f>
        <v>ODESSA MEMORIAL HEALTHCARE CENTER</v>
      </c>
      <c r="D36" s="9">
        <f>ROUND(SUM('Acute Care'!Q31:R31),0)</f>
        <v>119714</v>
      </c>
      <c r="E36" s="9">
        <f>ROUND(+'Acute Care'!F31,0)</f>
        <v>22</v>
      </c>
      <c r="F36" s="13">
        <f t="shared" si="0"/>
        <v>5441.55</v>
      </c>
      <c r="G36" s="9">
        <f>ROUND(SUM('Acute Care'!Q132:R132),0)</f>
        <v>123725</v>
      </c>
      <c r="H36" s="9">
        <f>ROUND(+'Acute Care'!F132,0)</f>
        <v>10</v>
      </c>
      <c r="I36" s="13">
        <f t="shared" si="1"/>
        <v>12372.5</v>
      </c>
      <c r="K36" s="21">
        <f t="shared" si="2"/>
        <v>1.2737000000000001</v>
      </c>
    </row>
    <row r="37" spans="1:11" x14ac:dyDescent="0.2">
      <c r="A37" s="9"/>
      <c r="B37" s="9">
        <f>+'Acute Care'!A32</f>
        <v>81</v>
      </c>
      <c r="C37" s="9" t="str">
        <f>+'Acute Care'!B32</f>
        <v>MULTICARE GOOD SAMARITAN</v>
      </c>
      <c r="D37" s="9">
        <f>ROUND(SUM('Acute Care'!Q32:R32),0)</f>
        <v>30129959</v>
      </c>
      <c r="E37" s="9">
        <f>ROUND(+'Acute Care'!F32,0)</f>
        <v>19311</v>
      </c>
      <c r="F37" s="13">
        <f t="shared" si="0"/>
        <v>1560.25</v>
      </c>
      <c r="G37" s="9">
        <f>ROUND(SUM('Acute Care'!Q133:R133),0)</f>
        <v>49947052</v>
      </c>
      <c r="H37" s="9">
        <f>ROUND(+'Acute Care'!F133,0)</f>
        <v>33832</v>
      </c>
      <c r="I37" s="13">
        <f t="shared" si="1"/>
        <v>1476.33</v>
      </c>
      <c r="K37" s="21">
        <f t="shared" si="2"/>
        <v>-5.3800000000000001E-2</v>
      </c>
    </row>
    <row r="38" spans="1:11" x14ac:dyDescent="0.2">
      <c r="A38" s="9"/>
      <c r="B38" s="9">
        <f>+'Acute Care'!A33</f>
        <v>82</v>
      </c>
      <c r="C38" s="9" t="str">
        <f>+'Acute Care'!B33</f>
        <v>GARFIELD COUNTY MEMORIAL HOSPITAL</v>
      </c>
      <c r="D38" s="9">
        <f>ROUND(SUM('Acute Care'!Q33:R33),0)</f>
        <v>345680</v>
      </c>
      <c r="E38" s="9">
        <f>ROUND(+'Acute Care'!F33,0)</f>
        <v>95</v>
      </c>
      <c r="F38" s="13">
        <f t="shared" si="0"/>
        <v>3638.74</v>
      </c>
      <c r="G38" s="9">
        <f>ROUND(SUM('Acute Care'!Q134:R134),0)</f>
        <v>799476</v>
      </c>
      <c r="H38" s="9">
        <f>ROUND(+'Acute Care'!F134,0)</f>
        <v>71</v>
      </c>
      <c r="I38" s="13">
        <f t="shared" si="1"/>
        <v>11260.23</v>
      </c>
      <c r="K38" s="21">
        <f t="shared" si="2"/>
        <v>2.0945</v>
      </c>
    </row>
    <row r="39" spans="1:11" x14ac:dyDescent="0.2">
      <c r="A39" s="9"/>
      <c r="B39" s="9">
        <f>+'Acute Care'!A34</f>
        <v>84</v>
      </c>
      <c r="C39" s="9" t="str">
        <f>+'Acute Care'!B34</f>
        <v>PROVIDENCE REGIONAL MEDICAL CENTER EVERETT</v>
      </c>
      <c r="D39" s="9">
        <f>ROUND(SUM('Acute Care'!Q34:R34),0)</f>
        <v>108372725</v>
      </c>
      <c r="E39" s="9">
        <f>ROUND(+'Acute Care'!F34,0)</f>
        <v>65591</v>
      </c>
      <c r="F39" s="13">
        <f t="shared" si="0"/>
        <v>1652.25</v>
      </c>
      <c r="G39" s="9">
        <f>ROUND(SUM('Acute Care'!Q135:R135),0)</f>
        <v>127484906</v>
      </c>
      <c r="H39" s="9">
        <f>ROUND(+'Acute Care'!F135,0)</f>
        <v>70765</v>
      </c>
      <c r="I39" s="13">
        <f t="shared" si="1"/>
        <v>1801.52</v>
      </c>
      <c r="K39" s="21">
        <f t="shared" si="2"/>
        <v>9.0300000000000005E-2</v>
      </c>
    </row>
    <row r="40" spans="1:11" x14ac:dyDescent="0.2">
      <c r="A40" s="9"/>
      <c r="B40" s="9">
        <f>+'Acute Care'!A35</f>
        <v>85</v>
      </c>
      <c r="C40" s="9" t="str">
        <f>+'Acute Care'!B35</f>
        <v>JEFFERSON HEALTHCARE</v>
      </c>
      <c r="D40" s="9">
        <f>ROUND(SUM('Acute Care'!Q35:R35),0)</f>
        <v>5758217</v>
      </c>
      <c r="E40" s="9">
        <f>ROUND(+'Acute Care'!F35,0)</f>
        <v>3453</v>
      </c>
      <c r="F40" s="13">
        <f t="shared" si="0"/>
        <v>1667.6</v>
      </c>
      <c r="G40" s="9">
        <f>ROUND(SUM('Acute Care'!Q136:R136),0)</f>
        <v>5170275</v>
      </c>
      <c r="H40" s="9">
        <f>ROUND(+'Acute Care'!F136,0)</f>
        <v>3432</v>
      </c>
      <c r="I40" s="13">
        <f t="shared" si="1"/>
        <v>1506.49</v>
      </c>
      <c r="K40" s="21">
        <f t="shared" si="2"/>
        <v>-9.6600000000000005E-2</v>
      </c>
    </row>
    <row r="41" spans="1:11" x14ac:dyDescent="0.2">
      <c r="A41" s="9"/>
      <c r="B41" s="9">
        <f>+'Acute Care'!A36</f>
        <v>96</v>
      </c>
      <c r="C41" s="9" t="str">
        <f>+'Acute Care'!B36</f>
        <v>SKYLINE HOSPITAL</v>
      </c>
      <c r="D41" s="9">
        <f>ROUND(SUM('Acute Care'!Q36:R36),0)</f>
        <v>3875239</v>
      </c>
      <c r="E41" s="9">
        <f>ROUND(+'Acute Care'!F36,0)</f>
        <v>855</v>
      </c>
      <c r="F41" s="13">
        <f t="shared" si="0"/>
        <v>4532.4399999999996</v>
      </c>
      <c r="G41" s="9">
        <f>ROUND(SUM('Acute Care'!Q137:R137),0)</f>
        <v>4075191</v>
      </c>
      <c r="H41" s="9">
        <f>ROUND(+'Acute Care'!F137,0)</f>
        <v>748</v>
      </c>
      <c r="I41" s="13">
        <f t="shared" si="1"/>
        <v>5448.12</v>
      </c>
      <c r="K41" s="21">
        <f t="shared" si="2"/>
        <v>0.20200000000000001</v>
      </c>
    </row>
    <row r="42" spans="1:11" x14ac:dyDescent="0.2">
      <c r="A42" s="9"/>
      <c r="B42" s="9">
        <f>+'Acute Care'!A37</f>
        <v>102</v>
      </c>
      <c r="C42" s="9" t="str">
        <f>+'Acute Care'!B37</f>
        <v>YAKIMA REGIONAL MEDICAL AND CARDIAC CENTER</v>
      </c>
      <c r="D42" s="9">
        <f>ROUND(SUM('Acute Care'!Q37:R37),0)</f>
        <v>10564996</v>
      </c>
      <c r="E42" s="9">
        <f>ROUND(+'Acute Care'!F37,0)</f>
        <v>8221</v>
      </c>
      <c r="F42" s="13">
        <f t="shared" si="0"/>
        <v>1285.1199999999999</v>
      </c>
      <c r="G42" s="9">
        <f>ROUND(SUM('Acute Care'!Q138:R138),0)</f>
        <v>7296381</v>
      </c>
      <c r="H42" s="9">
        <f>ROUND(+'Acute Care'!F138,0)</f>
        <v>5868</v>
      </c>
      <c r="I42" s="13">
        <f t="shared" si="1"/>
        <v>1243.42</v>
      </c>
      <c r="K42" s="21">
        <f t="shared" si="2"/>
        <v>-3.2399999999999998E-2</v>
      </c>
    </row>
    <row r="43" spans="1:11" x14ac:dyDescent="0.2">
      <c r="A43" s="9"/>
      <c r="B43" s="9">
        <f>+'Acute Care'!A38</f>
        <v>104</v>
      </c>
      <c r="C43" s="9" t="str">
        <f>+'Acute Care'!B38</f>
        <v>VALLEY GENERAL HOSPITAL</v>
      </c>
      <c r="D43" s="9">
        <f>ROUND(SUM('Acute Care'!Q38:R38),0)</f>
        <v>0</v>
      </c>
      <c r="E43" s="9">
        <f>ROUND(+'Acute Care'!F38,0)</f>
        <v>0</v>
      </c>
      <c r="F43" s="13" t="str">
        <f t="shared" si="0"/>
        <v/>
      </c>
      <c r="G43" s="9">
        <f>ROUND(SUM('Acute Care'!Q139:R139),0)</f>
        <v>0</v>
      </c>
      <c r="H43" s="9">
        <f>ROUND(+'Acute Care'!F139,0)</f>
        <v>0</v>
      </c>
      <c r="I43" s="13" t="str">
        <f t="shared" si="1"/>
        <v/>
      </c>
      <c r="K43" s="21" t="str">
        <f t="shared" si="2"/>
        <v/>
      </c>
    </row>
    <row r="44" spans="1:11" x14ac:dyDescent="0.2">
      <c r="A44" s="9"/>
      <c r="B44" s="9">
        <f>+'Acute Care'!A39</f>
        <v>106</v>
      </c>
      <c r="C44" s="9" t="str">
        <f>+'Acute Care'!B39</f>
        <v>CASCADE VALLEY HOSPITAL</v>
      </c>
      <c r="D44" s="9">
        <f>ROUND(SUM('Acute Care'!Q39:R39),0)</f>
        <v>8750625</v>
      </c>
      <c r="E44" s="9">
        <f>ROUND(+'Acute Care'!F39,0)</f>
        <v>4335</v>
      </c>
      <c r="F44" s="13">
        <f t="shared" si="0"/>
        <v>2018.6</v>
      </c>
      <c r="G44" s="9">
        <f>ROUND(SUM('Acute Care'!Q140:R140),0)</f>
        <v>9095738</v>
      </c>
      <c r="H44" s="9">
        <f>ROUND(+'Acute Care'!F140,0)</f>
        <v>4522</v>
      </c>
      <c r="I44" s="13">
        <f t="shared" si="1"/>
        <v>2011.44</v>
      </c>
      <c r="K44" s="21">
        <f t="shared" si="2"/>
        <v>-3.5000000000000001E-3</v>
      </c>
    </row>
    <row r="45" spans="1:11" x14ac:dyDescent="0.2">
      <c r="A45" s="9"/>
      <c r="B45" s="9">
        <f>+'Acute Care'!A40</f>
        <v>107</v>
      </c>
      <c r="C45" s="9" t="str">
        <f>+'Acute Care'!B40</f>
        <v>NORTH VALLEY HOSPITAL</v>
      </c>
      <c r="D45" s="9">
        <f>ROUND(SUM('Acute Care'!Q40:R40),0)</f>
        <v>1805864</v>
      </c>
      <c r="E45" s="9">
        <f>ROUND(+'Acute Care'!F40,0)</f>
        <v>1238</v>
      </c>
      <c r="F45" s="13">
        <f t="shared" si="0"/>
        <v>1458.69</v>
      </c>
      <c r="G45" s="9">
        <f>ROUND(SUM('Acute Care'!Q141:R141),0)</f>
        <v>2114913</v>
      </c>
      <c r="H45" s="9">
        <f>ROUND(+'Acute Care'!F141,0)</f>
        <v>1065</v>
      </c>
      <c r="I45" s="13">
        <f t="shared" si="1"/>
        <v>1985.83</v>
      </c>
      <c r="K45" s="21">
        <f t="shared" si="2"/>
        <v>0.3614</v>
      </c>
    </row>
    <row r="46" spans="1:11" x14ac:dyDescent="0.2">
      <c r="A46" s="9"/>
      <c r="B46" s="9">
        <f>+'Acute Care'!A41</f>
        <v>108</v>
      </c>
      <c r="C46" s="9" t="str">
        <f>+'Acute Care'!B41</f>
        <v>TRI-STATE MEMORIAL HOSPITAL</v>
      </c>
      <c r="D46" s="9">
        <f>ROUND(SUM('Acute Care'!Q41:R41),0)</f>
        <v>4126499</v>
      </c>
      <c r="E46" s="9">
        <f>ROUND(+'Acute Care'!F41,0)</f>
        <v>2677</v>
      </c>
      <c r="F46" s="13">
        <f t="shared" si="0"/>
        <v>1541.46</v>
      </c>
      <c r="G46" s="9">
        <f>ROUND(SUM('Acute Care'!Q142:R142),0)</f>
        <v>4286239</v>
      </c>
      <c r="H46" s="9">
        <f>ROUND(+'Acute Care'!F142,0)</f>
        <v>2678</v>
      </c>
      <c r="I46" s="13">
        <f t="shared" si="1"/>
        <v>1600.54</v>
      </c>
      <c r="K46" s="21">
        <f t="shared" si="2"/>
        <v>3.8300000000000001E-2</v>
      </c>
    </row>
    <row r="47" spans="1:11" x14ac:dyDescent="0.2">
      <c r="A47" s="9"/>
      <c r="B47" s="9">
        <f>+'Acute Care'!A42</f>
        <v>111</v>
      </c>
      <c r="C47" s="9" t="str">
        <f>+'Acute Care'!B42</f>
        <v>EAST ADAMS RURAL HEALTHCARE</v>
      </c>
      <c r="D47" s="9">
        <f>ROUND(SUM('Acute Care'!Q42:R42),0)</f>
        <v>1034335</v>
      </c>
      <c r="E47" s="9">
        <f>ROUND(+'Acute Care'!F42,0)</f>
        <v>82</v>
      </c>
      <c r="F47" s="13">
        <f t="shared" si="0"/>
        <v>12613.84</v>
      </c>
      <c r="G47" s="9">
        <f>ROUND(SUM('Acute Care'!Q143:R143),0)</f>
        <v>1270368</v>
      </c>
      <c r="H47" s="9">
        <f>ROUND(+'Acute Care'!F143,0)</f>
        <v>89</v>
      </c>
      <c r="I47" s="13">
        <f t="shared" si="1"/>
        <v>14273.8</v>
      </c>
      <c r="K47" s="21">
        <f t="shared" si="2"/>
        <v>0.13159999999999999</v>
      </c>
    </row>
    <row r="48" spans="1:11" x14ac:dyDescent="0.2">
      <c r="A48" s="9"/>
      <c r="B48" s="9">
        <f>+'Acute Care'!A43</f>
        <v>125</v>
      </c>
      <c r="C48" s="9" t="str">
        <f>+'Acute Care'!B43</f>
        <v>OTHELLO COMMUNITY HOSPITAL</v>
      </c>
      <c r="D48" s="9">
        <f>ROUND(SUM('Acute Care'!Q43:R43),0)</f>
        <v>0</v>
      </c>
      <c r="E48" s="9">
        <f>ROUND(+'Acute Care'!F43,0)</f>
        <v>0</v>
      </c>
      <c r="F48" s="13" t="str">
        <f t="shared" si="0"/>
        <v/>
      </c>
      <c r="G48" s="9">
        <f>ROUND(SUM('Acute Care'!Q144:R144),0)</f>
        <v>0</v>
      </c>
      <c r="H48" s="9">
        <f>ROUND(+'Acute Care'!F144,0)</f>
        <v>0</v>
      </c>
      <c r="I48" s="13" t="str">
        <f t="shared" si="1"/>
        <v/>
      </c>
      <c r="K48" s="21" t="str">
        <f t="shared" si="2"/>
        <v/>
      </c>
    </row>
    <row r="49" spans="1:11" x14ac:dyDescent="0.2">
      <c r="A49" s="9"/>
      <c r="B49" s="9">
        <f>+'Acute Care'!A44</f>
        <v>126</v>
      </c>
      <c r="C49" s="9" t="str">
        <f>+'Acute Care'!B44</f>
        <v>HIGHLINE MEDICAL CENTER</v>
      </c>
      <c r="D49" s="9">
        <f>ROUND(SUM('Acute Care'!Q44:R44),0)</f>
        <v>7946686</v>
      </c>
      <c r="E49" s="9">
        <f>ROUND(+'Acute Care'!F44,0)</f>
        <v>6708</v>
      </c>
      <c r="F49" s="13">
        <f t="shared" si="0"/>
        <v>1184.6600000000001</v>
      </c>
      <c r="G49" s="9">
        <f>ROUND(SUM('Acute Care'!Q145:R145),0)</f>
        <v>23782792</v>
      </c>
      <c r="H49" s="9">
        <f>ROUND(+'Acute Care'!F145,0)</f>
        <v>26417</v>
      </c>
      <c r="I49" s="13">
        <f t="shared" si="1"/>
        <v>900.28</v>
      </c>
      <c r="K49" s="21">
        <f t="shared" si="2"/>
        <v>-0.24010000000000001</v>
      </c>
    </row>
    <row r="50" spans="1:11" x14ac:dyDescent="0.2">
      <c r="A50" s="9"/>
      <c r="B50" s="9">
        <f>+'Acute Care'!A45</f>
        <v>128</v>
      </c>
      <c r="C50" s="9" t="str">
        <f>+'Acute Care'!B45</f>
        <v>UNIVERSITY OF WASHINGTON MEDICAL CENTER</v>
      </c>
      <c r="D50" s="9">
        <f>ROUND(SUM('Acute Care'!Q45:R45),0)</f>
        <v>131373559</v>
      </c>
      <c r="E50" s="9">
        <f>ROUND(+'Acute Care'!F45,0)</f>
        <v>84208</v>
      </c>
      <c r="F50" s="13">
        <f t="shared" si="0"/>
        <v>1560.11</v>
      </c>
      <c r="G50" s="9">
        <f>ROUND(SUM('Acute Care'!Q146:R146),0)</f>
        <v>127560442</v>
      </c>
      <c r="H50" s="9">
        <f>ROUND(+'Acute Care'!F146,0)</f>
        <v>83825</v>
      </c>
      <c r="I50" s="13">
        <f t="shared" si="1"/>
        <v>1521.75</v>
      </c>
      <c r="K50" s="21">
        <f t="shared" si="2"/>
        <v>-2.46E-2</v>
      </c>
    </row>
    <row r="51" spans="1:11" x14ac:dyDescent="0.2">
      <c r="A51" s="9"/>
      <c r="B51" s="9">
        <f>+'Acute Care'!A46</f>
        <v>129</v>
      </c>
      <c r="C51" s="9" t="str">
        <f>+'Acute Care'!B46</f>
        <v>QUINCY VALLEY MEDICAL CENTER</v>
      </c>
      <c r="D51" s="9">
        <f>ROUND(SUM('Acute Care'!Q46:R46),0)</f>
        <v>0</v>
      </c>
      <c r="E51" s="9">
        <f>ROUND(+'Acute Care'!F46,0)</f>
        <v>0</v>
      </c>
      <c r="F51" s="13" t="str">
        <f t="shared" si="0"/>
        <v/>
      </c>
      <c r="G51" s="9">
        <f>ROUND(SUM('Acute Care'!Q147:R147),0)</f>
        <v>0</v>
      </c>
      <c r="H51" s="9">
        <f>ROUND(+'Acute Care'!F147,0)</f>
        <v>0</v>
      </c>
      <c r="I51" s="13" t="str">
        <f t="shared" si="1"/>
        <v/>
      </c>
      <c r="K51" s="21" t="str">
        <f t="shared" si="2"/>
        <v/>
      </c>
    </row>
    <row r="52" spans="1:11" x14ac:dyDescent="0.2">
      <c r="A52" s="9"/>
      <c r="B52" s="9">
        <f>+'Acute Care'!A47</f>
        <v>130</v>
      </c>
      <c r="C52" s="9" t="str">
        <f>+'Acute Care'!B47</f>
        <v>UW MEDICINE/NORTHWEST HOSPITAL</v>
      </c>
      <c r="D52" s="9">
        <f>ROUND(SUM('Acute Care'!Q47:R47),0)</f>
        <v>29064497</v>
      </c>
      <c r="E52" s="9">
        <f>ROUND(+'Acute Care'!F47,0)</f>
        <v>23468</v>
      </c>
      <c r="F52" s="13">
        <f t="shared" si="0"/>
        <v>1238.47</v>
      </c>
      <c r="G52" s="9">
        <f>ROUND(SUM('Acute Care'!Q148:R148),0)</f>
        <v>28419720</v>
      </c>
      <c r="H52" s="9">
        <f>ROUND(+'Acute Care'!F148,0)</f>
        <v>23570</v>
      </c>
      <c r="I52" s="13">
        <f t="shared" si="1"/>
        <v>1205.76</v>
      </c>
      <c r="K52" s="21">
        <f t="shared" si="2"/>
        <v>-2.64E-2</v>
      </c>
    </row>
    <row r="53" spans="1:11" x14ac:dyDescent="0.2">
      <c r="A53" s="9"/>
      <c r="B53" s="9">
        <f>+'Acute Care'!A48</f>
        <v>131</v>
      </c>
      <c r="C53" s="9" t="str">
        <f>+'Acute Care'!B48</f>
        <v>OVERLAKE HOSPITAL MEDICAL CENTER</v>
      </c>
      <c r="D53" s="9">
        <f>ROUND(SUM('Acute Care'!Q48:R48),0)</f>
        <v>76718441</v>
      </c>
      <c r="E53" s="9">
        <f>ROUND(+'Acute Care'!F48,0)</f>
        <v>48942</v>
      </c>
      <c r="F53" s="13">
        <f t="shared" si="0"/>
        <v>1567.54</v>
      </c>
      <c r="G53" s="9">
        <f>ROUND(SUM('Acute Care'!Q149:R149),0)</f>
        <v>70627186</v>
      </c>
      <c r="H53" s="9">
        <f>ROUND(+'Acute Care'!F149,0)</f>
        <v>46431</v>
      </c>
      <c r="I53" s="13">
        <f t="shared" si="1"/>
        <v>1521.12</v>
      </c>
      <c r="K53" s="21">
        <f t="shared" si="2"/>
        <v>-2.9600000000000001E-2</v>
      </c>
    </row>
    <row r="54" spans="1:11" x14ac:dyDescent="0.2">
      <c r="A54" s="9"/>
      <c r="B54" s="9">
        <f>+'Acute Care'!A49</f>
        <v>132</v>
      </c>
      <c r="C54" s="9" t="str">
        <f>+'Acute Care'!B49</f>
        <v>ST CLARE HOSPITAL</v>
      </c>
      <c r="D54" s="9">
        <f>ROUND(SUM('Acute Care'!Q49:R49),0)</f>
        <v>31202501</v>
      </c>
      <c r="E54" s="9">
        <f>ROUND(+'Acute Care'!F49,0)</f>
        <v>26175</v>
      </c>
      <c r="F54" s="13">
        <f t="shared" si="0"/>
        <v>1192.07</v>
      </c>
      <c r="G54" s="9">
        <f>ROUND(SUM('Acute Care'!Q150:R150),0)</f>
        <v>19986847</v>
      </c>
      <c r="H54" s="9">
        <f>ROUND(+'Acute Care'!F150,0)</f>
        <v>25932</v>
      </c>
      <c r="I54" s="13">
        <f t="shared" si="1"/>
        <v>770.74</v>
      </c>
      <c r="K54" s="21">
        <f t="shared" si="2"/>
        <v>-0.35339999999999999</v>
      </c>
    </row>
    <row r="55" spans="1:11" x14ac:dyDescent="0.2">
      <c r="A55" s="9"/>
      <c r="B55" s="9">
        <f>+'Acute Care'!A50</f>
        <v>134</v>
      </c>
      <c r="C55" s="9" t="str">
        <f>+'Acute Care'!B50</f>
        <v>ISLAND HOSPITAL</v>
      </c>
      <c r="D55" s="9">
        <f>ROUND(SUM('Acute Care'!Q50:R50),0)</f>
        <v>9400782</v>
      </c>
      <c r="E55" s="9">
        <f>ROUND(+'Acute Care'!F50,0)</f>
        <v>8752</v>
      </c>
      <c r="F55" s="13">
        <f t="shared" si="0"/>
        <v>1074.1300000000001</v>
      </c>
      <c r="G55" s="9">
        <f>ROUND(SUM('Acute Care'!Q151:R151),0)</f>
        <v>9278842</v>
      </c>
      <c r="H55" s="9">
        <f>ROUND(+'Acute Care'!F151,0)</f>
        <v>8069</v>
      </c>
      <c r="I55" s="13">
        <f t="shared" si="1"/>
        <v>1149.94</v>
      </c>
      <c r="K55" s="21">
        <f t="shared" si="2"/>
        <v>7.0599999999999996E-2</v>
      </c>
    </row>
    <row r="56" spans="1:11" x14ac:dyDescent="0.2">
      <c r="A56" s="9"/>
      <c r="B56" s="9">
        <f>+'Acute Care'!A51</f>
        <v>137</v>
      </c>
      <c r="C56" s="9" t="str">
        <f>+'Acute Care'!B51</f>
        <v>LINCOLN HOSPITAL</v>
      </c>
      <c r="D56" s="9">
        <f>ROUND(SUM('Acute Care'!Q51:R51),0)</f>
        <v>3194664</v>
      </c>
      <c r="E56" s="9">
        <f>ROUND(+'Acute Care'!F51,0)</f>
        <v>1362</v>
      </c>
      <c r="F56" s="13">
        <f t="shared" si="0"/>
        <v>2345.5700000000002</v>
      </c>
      <c r="G56" s="9">
        <f>ROUND(SUM('Acute Care'!Q152:R152),0)</f>
        <v>3884511</v>
      </c>
      <c r="H56" s="9">
        <f>ROUND(+'Acute Care'!F152,0)</f>
        <v>1229</v>
      </c>
      <c r="I56" s="13">
        <f t="shared" si="1"/>
        <v>3160.71</v>
      </c>
      <c r="K56" s="21">
        <f t="shared" si="2"/>
        <v>0.34749999999999998</v>
      </c>
    </row>
    <row r="57" spans="1:11" x14ac:dyDescent="0.2">
      <c r="A57" s="9"/>
      <c r="B57" s="9">
        <f>+'Acute Care'!A52</f>
        <v>138</v>
      </c>
      <c r="C57" s="9" t="str">
        <f>+'Acute Care'!B52</f>
        <v>SWEDISH EDMONDS</v>
      </c>
      <c r="D57" s="9">
        <f>ROUND(SUM('Acute Care'!Q52:R52),0)</f>
        <v>9388821</v>
      </c>
      <c r="E57" s="9">
        <f>ROUND(+'Acute Care'!F52,0)</f>
        <v>7114</v>
      </c>
      <c r="F57" s="13">
        <f t="shared" si="0"/>
        <v>1319.77</v>
      </c>
      <c r="G57" s="9">
        <f>ROUND(SUM('Acute Care'!Q153:R153),0)</f>
        <v>10208282</v>
      </c>
      <c r="H57" s="9">
        <f>ROUND(+'Acute Care'!F153,0)</f>
        <v>7842</v>
      </c>
      <c r="I57" s="13">
        <f t="shared" si="1"/>
        <v>1301.74</v>
      </c>
      <c r="K57" s="21">
        <f t="shared" si="2"/>
        <v>-1.37E-2</v>
      </c>
    </row>
    <row r="58" spans="1:11" x14ac:dyDescent="0.2">
      <c r="A58" s="9"/>
      <c r="B58" s="9">
        <f>+'Acute Care'!A53</f>
        <v>139</v>
      </c>
      <c r="C58" s="9" t="str">
        <f>+'Acute Care'!B53</f>
        <v>PROVIDENCE HOLY FAMILY HOSPITAL</v>
      </c>
      <c r="D58" s="9">
        <f>ROUND(SUM('Acute Care'!Q53:R53),0)</f>
        <v>15847579</v>
      </c>
      <c r="E58" s="9">
        <f>ROUND(+'Acute Care'!F53,0)</f>
        <v>19905</v>
      </c>
      <c r="F58" s="13">
        <f t="shared" si="0"/>
        <v>796.16</v>
      </c>
      <c r="G58" s="9">
        <f>ROUND(SUM('Acute Care'!Q154:R154),0)</f>
        <v>21540737</v>
      </c>
      <c r="H58" s="9">
        <f>ROUND(+'Acute Care'!F154,0)</f>
        <v>19290</v>
      </c>
      <c r="I58" s="13">
        <f t="shared" si="1"/>
        <v>1116.68</v>
      </c>
      <c r="K58" s="21">
        <f t="shared" si="2"/>
        <v>0.40260000000000001</v>
      </c>
    </row>
    <row r="59" spans="1:11" x14ac:dyDescent="0.2">
      <c r="A59" s="9"/>
      <c r="B59" s="9">
        <f>+'Acute Care'!A54</f>
        <v>140</v>
      </c>
      <c r="C59" s="9" t="str">
        <f>+'Acute Care'!B54</f>
        <v>KITTITAS VALLEY HEALTHCARE</v>
      </c>
      <c r="D59" s="9">
        <f>ROUND(SUM('Acute Care'!Q54:R54),0)</f>
        <v>3669414</v>
      </c>
      <c r="E59" s="9">
        <f>ROUND(+'Acute Care'!F54,0)</f>
        <v>3165</v>
      </c>
      <c r="F59" s="13">
        <f t="shared" si="0"/>
        <v>1159.3699999999999</v>
      </c>
      <c r="G59" s="9">
        <f>ROUND(SUM('Acute Care'!Q155:R155),0)</f>
        <v>4203543</v>
      </c>
      <c r="H59" s="9">
        <f>ROUND(+'Acute Care'!F155,0)</f>
        <v>3307</v>
      </c>
      <c r="I59" s="13">
        <f t="shared" si="1"/>
        <v>1271.0999999999999</v>
      </c>
      <c r="K59" s="21">
        <f t="shared" si="2"/>
        <v>9.64E-2</v>
      </c>
    </row>
    <row r="60" spans="1:11" x14ac:dyDescent="0.2">
      <c r="A60" s="9"/>
      <c r="B60" s="9">
        <f>+'Acute Care'!A55</f>
        <v>141</v>
      </c>
      <c r="C60" s="9" t="str">
        <f>+'Acute Care'!B55</f>
        <v>DAYTON GENERAL HOSPITAL</v>
      </c>
      <c r="D60" s="9">
        <f>ROUND(SUM('Acute Care'!Q55:R55),0)</f>
        <v>0</v>
      </c>
      <c r="E60" s="9">
        <f>ROUND(+'Acute Care'!F55,0)</f>
        <v>0</v>
      </c>
      <c r="F60" s="13" t="str">
        <f t="shared" si="0"/>
        <v/>
      </c>
      <c r="G60" s="9">
        <f>ROUND(SUM('Acute Care'!Q156:R156),0)</f>
        <v>0</v>
      </c>
      <c r="H60" s="9">
        <f>ROUND(+'Acute Care'!F156,0)</f>
        <v>0</v>
      </c>
      <c r="I60" s="13" t="str">
        <f t="shared" si="1"/>
        <v/>
      </c>
      <c r="K60" s="21" t="str">
        <f t="shared" si="2"/>
        <v/>
      </c>
    </row>
    <row r="61" spans="1:11" x14ac:dyDescent="0.2">
      <c r="A61" s="9"/>
      <c r="B61" s="9">
        <f>+'Acute Care'!A56</f>
        <v>142</v>
      </c>
      <c r="C61" s="9" t="str">
        <f>+'Acute Care'!B56</f>
        <v>HARRISON MEDICAL CENTER</v>
      </c>
      <c r="D61" s="9">
        <f>ROUND(SUM('Acute Care'!Q56:R56),0)</f>
        <v>68026419</v>
      </c>
      <c r="E61" s="9">
        <f>ROUND(+'Acute Care'!F56,0)</f>
        <v>48800</v>
      </c>
      <c r="F61" s="13">
        <f t="shared" si="0"/>
        <v>1393.98</v>
      </c>
      <c r="G61" s="9">
        <f>ROUND(SUM('Acute Care'!Q157:R157),0)</f>
        <v>71553297</v>
      </c>
      <c r="H61" s="9">
        <f>ROUND(+'Acute Care'!F157,0)</f>
        <v>50486</v>
      </c>
      <c r="I61" s="13">
        <f t="shared" si="1"/>
        <v>1417.29</v>
      </c>
      <c r="K61" s="21">
        <f t="shared" si="2"/>
        <v>1.67E-2</v>
      </c>
    </row>
    <row r="62" spans="1:11" x14ac:dyDescent="0.2">
      <c r="A62" s="9"/>
      <c r="B62" s="9">
        <f>+'Acute Care'!A57</f>
        <v>145</v>
      </c>
      <c r="C62" s="9" t="str">
        <f>+'Acute Care'!B57</f>
        <v>PEACEHEALTH ST JOSEPH HOSPITAL</v>
      </c>
      <c r="D62" s="9">
        <f>ROUND(SUM('Acute Care'!Q57:R57),0)</f>
        <v>47691651</v>
      </c>
      <c r="E62" s="9">
        <f>ROUND(+'Acute Care'!F57,0)</f>
        <v>37943</v>
      </c>
      <c r="F62" s="13">
        <f t="shared" si="0"/>
        <v>1256.93</v>
      </c>
      <c r="G62" s="9">
        <f>ROUND(SUM('Acute Care'!Q158:R158),0)</f>
        <v>46051241</v>
      </c>
      <c r="H62" s="9">
        <f>ROUND(+'Acute Care'!F158,0)</f>
        <v>38219</v>
      </c>
      <c r="I62" s="13">
        <f t="shared" si="1"/>
        <v>1204.93</v>
      </c>
      <c r="K62" s="21">
        <f t="shared" si="2"/>
        <v>-4.1399999999999999E-2</v>
      </c>
    </row>
    <row r="63" spans="1:11" x14ac:dyDescent="0.2">
      <c r="A63" s="9"/>
      <c r="B63" s="9">
        <f>+'Acute Care'!A58</f>
        <v>147</v>
      </c>
      <c r="C63" s="9" t="str">
        <f>+'Acute Care'!B58</f>
        <v>MID VALLEY HOSPITAL</v>
      </c>
      <c r="D63" s="9">
        <f>ROUND(SUM('Acute Care'!Q58:R58),0)</f>
        <v>4156116</v>
      </c>
      <c r="E63" s="9">
        <f>ROUND(+'Acute Care'!F58,0)</f>
        <v>2732</v>
      </c>
      <c r="F63" s="13">
        <f t="shared" si="0"/>
        <v>1521.27</v>
      </c>
      <c r="G63" s="9">
        <f>ROUND(SUM('Acute Care'!Q159:R159),0)</f>
        <v>4364532</v>
      </c>
      <c r="H63" s="9">
        <f>ROUND(+'Acute Care'!F159,0)</f>
        <v>2372</v>
      </c>
      <c r="I63" s="13">
        <f t="shared" si="1"/>
        <v>1840.02</v>
      </c>
      <c r="K63" s="21">
        <f t="shared" si="2"/>
        <v>0.20949999999999999</v>
      </c>
    </row>
    <row r="64" spans="1:11" x14ac:dyDescent="0.2">
      <c r="A64" s="9"/>
      <c r="B64" s="9">
        <f>+'Acute Care'!A59</f>
        <v>148</v>
      </c>
      <c r="C64" s="9" t="str">
        <f>+'Acute Care'!B59</f>
        <v>KINDRED HOSPITAL SEATTLE - NORTHGATE</v>
      </c>
      <c r="D64" s="9">
        <f>ROUND(SUM('Acute Care'!Q59:R59),0)</f>
        <v>18517731</v>
      </c>
      <c r="E64" s="9">
        <f>ROUND(+'Acute Care'!F59,0)</f>
        <v>17968</v>
      </c>
      <c r="F64" s="13">
        <f t="shared" si="0"/>
        <v>1030.5999999999999</v>
      </c>
      <c r="G64" s="9">
        <f>ROUND(SUM('Acute Care'!Q160:R160),0)</f>
        <v>18335279</v>
      </c>
      <c r="H64" s="9">
        <f>ROUND(+'Acute Care'!F160,0)</f>
        <v>17191</v>
      </c>
      <c r="I64" s="13">
        <f t="shared" si="1"/>
        <v>1066.56</v>
      </c>
      <c r="K64" s="21">
        <f t="shared" si="2"/>
        <v>3.49E-2</v>
      </c>
    </row>
    <row r="65" spans="1:11" x14ac:dyDescent="0.2">
      <c r="A65" s="9"/>
      <c r="B65" s="9">
        <f>+'Acute Care'!A60</f>
        <v>150</v>
      </c>
      <c r="C65" s="9" t="str">
        <f>+'Acute Care'!B60</f>
        <v>COULEE MEDICAL CENTER</v>
      </c>
      <c r="D65" s="9">
        <f>ROUND(SUM('Acute Care'!Q60:R60),0)</f>
        <v>4562863</v>
      </c>
      <c r="E65" s="9">
        <f>ROUND(+'Acute Care'!F60,0)</f>
        <v>1154</v>
      </c>
      <c r="F65" s="13">
        <f t="shared" si="0"/>
        <v>3953.95</v>
      </c>
      <c r="G65" s="9">
        <f>ROUND(SUM('Acute Care'!Q161:R161),0)</f>
        <v>3648372</v>
      </c>
      <c r="H65" s="9">
        <f>ROUND(+'Acute Care'!F161,0)</f>
        <v>887</v>
      </c>
      <c r="I65" s="13">
        <f t="shared" si="1"/>
        <v>4113.16</v>
      </c>
      <c r="K65" s="21">
        <f t="shared" si="2"/>
        <v>4.0300000000000002E-2</v>
      </c>
    </row>
    <row r="66" spans="1:11" x14ac:dyDescent="0.2">
      <c r="A66" s="9"/>
      <c r="B66" s="9">
        <f>+'Acute Care'!A61</f>
        <v>152</v>
      </c>
      <c r="C66" s="9" t="str">
        <f>+'Acute Care'!B61</f>
        <v>MASON GENERAL HOSPITAL</v>
      </c>
      <c r="D66" s="9">
        <f>ROUND(SUM('Acute Care'!Q61:R61),0)</f>
        <v>11756864</v>
      </c>
      <c r="E66" s="9">
        <f>ROUND(+'Acute Care'!F61,0)</f>
        <v>3765</v>
      </c>
      <c r="F66" s="13">
        <f t="shared" si="0"/>
        <v>3122.67</v>
      </c>
      <c r="G66" s="9">
        <f>ROUND(SUM('Acute Care'!Q162:R162),0)</f>
        <v>12065565</v>
      </c>
      <c r="H66" s="9">
        <f>ROUND(+'Acute Care'!F162,0)</f>
        <v>3658</v>
      </c>
      <c r="I66" s="13">
        <f t="shared" si="1"/>
        <v>3298.4</v>
      </c>
      <c r="K66" s="21">
        <f t="shared" si="2"/>
        <v>5.6300000000000003E-2</v>
      </c>
    </row>
    <row r="67" spans="1:11" x14ac:dyDescent="0.2">
      <c r="A67" s="9"/>
      <c r="B67" s="9">
        <f>+'Acute Care'!A62</f>
        <v>153</v>
      </c>
      <c r="C67" s="9" t="str">
        <f>+'Acute Care'!B62</f>
        <v>WHITMAN HOSPITAL AND MEDICAL CENTER</v>
      </c>
      <c r="D67" s="9">
        <f>ROUND(SUM('Acute Care'!Q62:R62),0)</f>
        <v>6283707</v>
      </c>
      <c r="E67" s="9">
        <f>ROUND(+'Acute Care'!F62,0)</f>
        <v>2008</v>
      </c>
      <c r="F67" s="13">
        <f t="shared" si="0"/>
        <v>3129.34</v>
      </c>
      <c r="G67" s="9">
        <f>ROUND(SUM('Acute Care'!Q163:R163),0)</f>
        <v>6216477</v>
      </c>
      <c r="H67" s="9">
        <f>ROUND(+'Acute Care'!F163,0)</f>
        <v>1979</v>
      </c>
      <c r="I67" s="13">
        <f t="shared" si="1"/>
        <v>3141.22</v>
      </c>
      <c r="K67" s="21">
        <f t="shared" si="2"/>
        <v>3.8E-3</v>
      </c>
    </row>
    <row r="68" spans="1:11" x14ac:dyDescent="0.2">
      <c r="A68" s="9"/>
      <c r="B68" s="9">
        <f>+'Acute Care'!A63</f>
        <v>155</v>
      </c>
      <c r="C68" s="9" t="str">
        <f>+'Acute Care'!B63</f>
        <v>UW MEDICINE/VALLEY MEDICAL CENTER</v>
      </c>
      <c r="D68" s="9">
        <f>ROUND(SUM('Acute Care'!Q63:R63),0)</f>
        <v>58994692</v>
      </c>
      <c r="E68" s="9">
        <f>ROUND(+'Acute Care'!F63,0)</f>
        <v>56919</v>
      </c>
      <c r="F68" s="13">
        <f t="shared" si="0"/>
        <v>1036.47</v>
      </c>
      <c r="G68" s="9">
        <f>ROUND(SUM('Acute Care'!Q164:R164),0)</f>
        <v>56023713</v>
      </c>
      <c r="H68" s="9">
        <f>ROUND(+'Acute Care'!F164,0)</f>
        <v>53489</v>
      </c>
      <c r="I68" s="13">
        <f t="shared" si="1"/>
        <v>1047.3900000000001</v>
      </c>
      <c r="K68" s="21">
        <f t="shared" si="2"/>
        <v>1.0500000000000001E-2</v>
      </c>
    </row>
    <row r="69" spans="1:11" x14ac:dyDescent="0.2">
      <c r="A69" s="9"/>
      <c r="B69" s="9">
        <f>+'Acute Care'!A64</f>
        <v>156</v>
      </c>
      <c r="C69" s="9" t="str">
        <f>+'Acute Care'!B64</f>
        <v>WHIDBEY GENERAL HOSPITAL</v>
      </c>
      <c r="D69" s="9">
        <f>ROUND(SUM('Acute Care'!Q64:R64),0)</f>
        <v>0</v>
      </c>
      <c r="E69" s="9">
        <f>ROUND(+'Acute Care'!F64,0)</f>
        <v>0</v>
      </c>
      <c r="F69" s="13" t="str">
        <f t="shared" si="0"/>
        <v/>
      </c>
      <c r="G69" s="9">
        <f>ROUND(SUM('Acute Care'!Q165:R165),0)</f>
        <v>6364825</v>
      </c>
      <c r="H69" s="9">
        <f>ROUND(+'Acute Care'!F165,0)</f>
        <v>4621</v>
      </c>
      <c r="I69" s="13">
        <f t="shared" si="1"/>
        <v>1377.37</v>
      </c>
      <c r="K69" s="21" t="str">
        <f t="shared" si="2"/>
        <v/>
      </c>
    </row>
    <row r="70" spans="1:11" x14ac:dyDescent="0.2">
      <c r="A70" s="9"/>
      <c r="B70" s="9">
        <f>+'Acute Care'!A65</f>
        <v>157</v>
      </c>
      <c r="C70" s="9" t="str">
        <f>+'Acute Care'!B65</f>
        <v>ST LUKES REHABILIATION INSTITUTE</v>
      </c>
      <c r="D70" s="9">
        <f>ROUND(SUM('Acute Care'!Q65:R65),0)</f>
        <v>0</v>
      </c>
      <c r="E70" s="9">
        <f>ROUND(+'Acute Care'!F65,0)</f>
        <v>0</v>
      </c>
      <c r="F70" s="13" t="str">
        <f t="shared" si="0"/>
        <v/>
      </c>
      <c r="G70" s="9">
        <f>ROUND(SUM('Acute Care'!Q166:R166),0)</f>
        <v>0</v>
      </c>
      <c r="H70" s="9">
        <f>ROUND(+'Acute Care'!F166,0)</f>
        <v>0</v>
      </c>
      <c r="I70" s="13" t="str">
        <f t="shared" si="1"/>
        <v/>
      </c>
      <c r="K70" s="21" t="str">
        <f t="shared" si="2"/>
        <v/>
      </c>
    </row>
    <row r="71" spans="1:11" x14ac:dyDescent="0.2">
      <c r="A71" s="9"/>
      <c r="B71" s="9">
        <f>+'Acute Care'!A66</f>
        <v>158</v>
      </c>
      <c r="C71" s="9" t="str">
        <f>+'Acute Care'!B66</f>
        <v>CASCADE MEDICAL CENTER</v>
      </c>
      <c r="D71" s="9">
        <f>ROUND(SUM('Acute Care'!Q66:R66),0)</f>
        <v>667575</v>
      </c>
      <c r="E71" s="9">
        <f>ROUND(+'Acute Care'!F66,0)</f>
        <v>241</v>
      </c>
      <c r="F71" s="13">
        <f t="shared" si="0"/>
        <v>2770.02</v>
      </c>
      <c r="G71" s="9">
        <f>ROUND(SUM('Acute Care'!Q167:R167),0)</f>
        <v>1050904</v>
      </c>
      <c r="H71" s="9">
        <f>ROUND(+'Acute Care'!F167,0)</f>
        <v>265</v>
      </c>
      <c r="I71" s="13">
        <f t="shared" si="1"/>
        <v>3965.68</v>
      </c>
      <c r="K71" s="21">
        <f t="shared" si="2"/>
        <v>0.43159999999999998</v>
      </c>
    </row>
    <row r="72" spans="1:11" x14ac:dyDescent="0.2">
      <c r="A72" s="9"/>
      <c r="B72" s="9">
        <f>+'Acute Care'!A67</f>
        <v>159</v>
      </c>
      <c r="C72" s="9" t="str">
        <f>+'Acute Care'!B67</f>
        <v>PROVIDENCE ST PETER HOSPITAL</v>
      </c>
      <c r="D72" s="9">
        <f>ROUND(SUM('Acute Care'!Q67:R67),0)</f>
        <v>51800909</v>
      </c>
      <c r="E72" s="9">
        <f>ROUND(+'Acute Care'!F67,0)</f>
        <v>41882</v>
      </c>
      <c r="F72" s="13">
        <f t="shared" si="0"/>
        <v>1236.83</v>
      </c>
      <c r="G72" s="9">
        <f>ROUND(SUM('Acute Care'!Q168:R168),0)</f>
        <v>58553740</v>
      </c>
      <c r="H72" s="9">
        <f>ROUND(+'Acute Care'!F168,0)</f>
        <v>45901</v>
      </c>
      <c r="I72" s="13">
        <f t="shared" si="1"/>
        <v>1275.6500000000001</v>
      </c>
      <c r="K72" s="21">
        <f t="shared" si="2"/>
        <v>3.1399999999999997E-2</v>
      </c>
    </row>
    <row r="73" spans="1:11" x14ac:dyDescent="0.2">
      <c r="A73" s="9"/>
      <c r="B73" s="9">
        <f>+'Acute Care'!A68</f>
        <v>161</v>
      </c>
      <c r="C73" s="9" t="str">
        <f>+'Acute Care'!B68</f>
        <v>KADLEC REGIONAL MEDICAL CENTER</v>
      </c>
      <c r="D73" s="9">
        <f>ROUND(SUM('Acute Care'!Q68:R68),0)</f>
        <v>45862758</v>
      </c>
      <c r="E73" s="9">
        <f>ROUND(+'Acute Care'!F68,0)</f>
        <v>39350</v>
      </c>
      <c r="F73" s="13">
        <f t="shared" si="0"/>
        <v>1165.51</v>
      </c>
      <c r="G73" s="9">
        <f>ROUND(SUM('Acute Care'!Q169:R169),0)</f>
        <v>49117369</v>
      </c>
      <c r="H73" s="9">
        <f>ROUND(+'Acute Care'!F169,0)</f>
        <v>40261</v>
      </c>
      <c r="I73" s="13">
        <f t="shared" si="1"/>
        <v>1219.97</v>
      </c>
      <c r="K73" s="21">
        <f t="shared" si="2"/>
        <v>4.6699999999999998E-2</v>
      </c>
    </row>
    <row r="74" spans="1:11" x14ac:dyDescent="0.2">
      <c r="A74" s="9"/>
      <c r="B74" s="9">
        <f>+'Acute Care'!A69</f>
        <v>162</v>
      </c>
      <c r="C74" s="9" t="str">
        <f>+'Acute Care'!B69</f>
        <v>PROVIDENCE SACRED HEART MEDICAL CENTER</v>
      </c>
      <c r="D74" s="9">
        <f>ROUND(SUM('Acute Care'!Q69:R69),0)</f>
        <v>96677011</v>
      </c>
      <c r="E74" s="9">
        <f>ROUND(+'Acute Care'!F69,0)</f>
        <v>87194</v>
      </c>
      <c r="F74" s="13">
        <f t="shared" si="0"/>
        <v>1108.76</v>
      </c>
      <c r="G74" s="9">
        <f>ROUND(SUM('Acute Care'!Q170:R170),0)</f>
        <v>104503429</v>
      </c>
      <c r="H74" s="9">
        <f>ROUND(+'Acute Care'!F170,0)</f>
        <v>91921</v>
      </c>
      <c r="I74" s="13">
        <f t="shared" si="1"/>
        <v>1136.8800000000001</v>
      </c>
      <c r="K74" s="21">
        <f t="shared" si="2"/>
        <v>2.5399999999999999E-2</v>
      </c>
    </row>
    <row r="75" spans="1:11" x14ac:dyDescent="0.2">
      <c r="A75" s="9"/>
      <c r="B75" s="9">
        <f>+'Acute Care'!A70</f>
        <v>164</v>
      </c>
      <c r="C75" s="9" t="str">
        <f>+'Acute Care'!B70</f>
        <v>EVERGREENHEALTH MEDICAL CENTER</v>
      </c>
      <c r="D75" s="9">
        <f>ROUND(SUM('Acute Care'!Q70:R70),0)</f>
        <v>26495422</v>
      </c>
      <c r="E75" s="9">
        <f>ROUND(+'Acute Care'!F70,0)</f>
        <v>23123</v>
      </c>
      <c r="F75" s="13">
        <f t="shared" ref="F75:F107" si="3">IF(D75=0,"",IF(E75=0,"",ROUND(D75/E75,2)))</f>
        <v>1145.8499999999999</v>
      </c>
      <c r="G75" s="9">
        <f>ROUND(SUM('Acute Care'!Q171:R171),0)</f>
        <v>28481348</v>
      </c>
      <c r="H75" s="9">
        <f>ROUND(+'Acute Care'!F171,0)</f>
        <v>25086</v>
      </c>
      <c r="I75" s="13">
        <f t="shared" ref="I75:I107" si="4">IF(G75=0,"",IF(H75=0,"",ROUND(G75/H75,2)))</f>
        <v>1135.3499999999999</v>
      </c>
      <c r="K75" s="21">
        <f t="shared" ref="K75:K107" si="5">IF(D75=0,"",IF(E75=0,"",IF(G75=0,"",IF(H75=0,"",ROUND(I75/F75-1,4)))))</f>
        <v>-9.1999999999999998E-3</v>
      </c>
    </row>
    <row r="76" spans="1:11" x14ac:dyDescent="0.2">
      <c r="A76" s="9"/>
      <c r="B76" s="9">
        <f>+'Acute Care'!A71</f>
        <v>165</v>
      </c>
      <c r="C76" s="9" t="str">
        <f>+'Acute Care'!B71</f>
        <v>LAKE CHELAN COMMUNITY HOSPITAL</v>
      </c>
      <c r="D76" s="9">
        <f>ROUND(SUM('Acute Care'!Q71:R71),0)</f>
        <v>1791193</v>
      </c>
      <c r="E76" s="9">
        <f>ROUND(+'Acute Care'!F71,0)</f>
        <v>925</v>
      </c>
      <c r="F76" s="13">
        <f t="shared" si="3"/>
        <v>1936.42</v>
      </c>
      <c r="G76" s="9">
        <f>ROUND(SUM('Acute Care'!Q172:R172),0)</f>
        <v>1962924</v>
      </c>
      <c r="H76" s="9">
        <f>ROUND(+'Acute Care'!F172,0)</f>
        <v>782</v>
      </c>
      <c r="I76" s="13">
        <f t="shared" si="4"/>
        <v>2510.13</v>
      </c>
      <c r="K76" s="21">
        <f t="shared" si="5"/>
        <v>0.29630000000000001</v>
      </c>
    </row>
    <row r="77" spans="1:11" x14ac:dyDescent="0.2">
      <c r="A77" s="9"/>
      <c r="B77" s="9">
        <f>+'Acute Care'!A72</f>
        <v>167</v>
      </c>
      <c r="C77" s="9" t="str">
        <f>+'Acute Care'!B72</f>
        <v>FERRY COUNTY MEMORIAL HOSPITAL</v>
      </c>
      <c r="D77" s="9">
        <f>ROUND(SUM('Acute Care'!Q72:R72),0)</f>
        <v>0</v>
      </c>
      <c r="E77" s="9">
        <f>ROUND(+'Acute Care'!F72,0)</f>
        <v>0</v>
      </c>
      <c r="F77" s="13" t="str">
        <f t="shared" si="3"/>
        <v/>
      </c>
      <c r="G77" s="9">
        <f>ROUND(SUM('Acute Care'!Q173:R173),0)</f>
        <v>0</v>
      </c>
      <c r="H77" s="9">
        <f>ROUND(+'Acute Care'!F173,0)</f>
        <v>0</v>
      </c>
      <c r="I77" s="13" t="str">
        <f t="shared" si="4"/>
        <v/>
      </c>
      <c r="K77" s="21" t="str">
        <f t="shared" si="5"/>
        <v/>
      </c>
    </row>
    <row r="78" spans="1:11" x14ac:dyDescent="0.2">
      <c r="A78" s="9"/>
      <c r="B78" s="9">
        <f>+'Acute Care'!A73</f>
        <v>168</v>
      </c>
      <c r="C78" s="9" t="str">
        <f>+'Acute Care'!B73</f>
        <v>CENTRAL WASHINGTON HOSPITAL</v>
      </c>
      <c r="D78" s="9">
        <f>ROUND(SUM('Acute Care'!Q73:R73),0)</f>
        <v>30670517</v>
      </c>
      <c r="E78" s="9">
        <f>ROUND(+'Acute Care'!F73,0)</f>
        <v>22615</v>
      </c>
      <c r="F78" s="13">
        <f t="shared" si="3"/>
        <v>1356.2</v>
      </c>
      <c r="G78" s="9">
        <f>ROUND(SUM('Acute Care'!Q174:R174),0)</f>
        <v>34691084</v>
      </c>
      <c r="H78" s="9">
        <f>ROUND(+'Acute Care'!F174,0)</f>
        <v>24060</v>
      </c>
      <c r="I78" s="13">
        <f t="shared" si="4"/>
        <v>1441.86</v>
      </c>
      <c r="K78" s="21">
        <f t="shared" si="5"/>
        <v>6.3200000000000006E-2</v>
      </c>
    </row>
    <row r="79" spans="1:11" x14ac:dyDescent="0.2">
      <c r="A79" s="9"/>
      <c r="B79" s="9">
        <f>+'Acute Care'!A74</f>
        <v>170</v>
      </c>
      <c r="C79" s="9" t="str">
        <f>+'Acute Care'!B74</f>
        <v>PEACEHEALTH SOUTHWEST MEDICAL CENTER</v>
      </c>
      <c r="D79" s="9">
        <f>ROUND(SUM('Acute Care'!Q74:R74),0)</f>
        <v>87463267</v>
      </c>
      <c r="E79" s="9">
        <f>ROUND(+'Acute Care'!F74,0)</f>
        <v>57102</v>
      </c>
      <c r="F79" s="13">
        <f t="shared" si="3"/>
        <v>1531.7</v>
      </c>
      <c r="G79" s="9">
        <f>ROUND(SUM('Acute Care'!Q175:R175),0)</f>
        <v>65933104</v>
      </c>
      <c r="H79" s="9">
        <f>ROUND(+'Acute Care'!F175,0)</f>
        <v>55627</v>
      </c>
      <c r="I79" s="13">
        <f t="shared" si="4"/>
        <v>1185.27</v>
      </c>
      <c r="K79" s="21">
        <f t="shared" si="5"/>
        <v>-0.22620000000000001</v>
      </c>
    </row>
    <row r="80" spans="1:11" x14ac:dyDescent="0.2">
      <c r="A80" s="9"/>
      <c r="B80" s="9">
        <f>+'Acute Care'!A75</f>
        <v>172</v>
      </c>
      <c r="C80" s="9" t="str">
        <f>+'Acute Care'!B75</f>
        <v>PULLMAN REGIONAL HOSPITAL</v>
      </c>
      <c r="D80" s="9">
        <f>ROUND(SUM('Acute Care'!Q75:R75),0)</f>
        <v>5508985</v>
      </c>
      <c r="E80" s="9">
        <f>ROUND(+'Acute Care'!F75,0)</f>
        <v>3123</v>
      </c>
      <c r="F80" s="13">
        <f t="shared" si="3"/>
        <v>1764</v>
      </c>
      <c r="G80" s="9">
        <f>ROUND(SUM('Acute Care'!Q176:R176),0)</f>
        <v>5474047</v>
      </c>
      <c r="H80" s="9">
        <f>ROUND(+'Acute Care'!F176,0)</f>
        <v>3305</v>
      </c>
      <c r="I80" s="13">
        <f t="shared" si="4"/>
        <v>1656.29</v>
      </c>
      <c r="K80" s="21">
        <f t="shared" si="5"/>
        <v>-6.1100000000000002E-2</v>
      </c>
    </row>
    <row r="81" spans="1:11" x14ac:dyDescent="0.2">
      <c r="A81" s="9"/>
      <c r="B81" s="9">
        <f>+'Acute Care'!A76</f>
        <v>173</v>
      </c>
      <c r="C81" s="9" t="str">
        <f>+'Acute Care'!B76</f>
        <v>MORTON GENERAL HOSPITAL</v>
      </c>
      <c r="D81" s="9">
        <f>ROUND(SUM('Acute Care'!Q76:R76),0)</f>
        <v>5218137</v>
      </c>
      <c r="E81" s="9">
        <f>ROUND(+'Acute Care'!F76,0)</f>
        <v>849</v>
      </c>
      <c r="F81" s="13">
        <f t="shared" si="3"/>
        <v>6146.22</v>
      </c>
      <c r="G81" s="9">
        <f>ROUND(SUM('Acute Care'!Q177:R177),0)</f>
        <v>5017022</v>
      </c>
      <c r="H81" s="9">
        <f>ROUND(+'Acute Care'!F177,0)</f>
        <v>691</v>
      </c>
      <c r="I81" s="13">
        <f t="shared" si="4"/>
        <v>7260.52</v>
      </c>
      <c r="K81" s="21">
        <f t="shared" si="5"/>
        <v>0.18129999999999999</v>
      </c>
    </row>
    <row r="82" spans="1:11" x14ac:dyDescent="0.2">
      <c r="A82" s="9"/>
      <c r="B82" s="9">
        <f>+'Acute Care'!A77</f>
        <v>175</v>
      </c>
      <c r="C82" s="9" t="str">
        <f>+'Acute Care'!B77</f>
        <v>MARY BRIDGE CHILDRENS HEALTH CENTER</v>
      </c>
      <c r="D82" s="9">
        <f>ROUND(SUM('Acute Care'!Q77:R77),0)</f>
        <v>18199325</v>
      </c>
      <c r="E82" s="9">
        <f>ROUND(+'Acute Care'!F77,0)</f>
        <v>11258</v>
      </c>
      <c r="F82" s="13">
        <f t="shared" si="3"/>
        <v>1616.57</v>
      </c>
      <c r="G82" s="9">
        <f>ROUND(SUM('Acute Care'!Q178:R178),0)</f>
        <v>17675961</v>
      </c>
      <c r="H82" s="9">
        <f>ROUND(+'Acute Care'!F178,0)</f>
        <v>9459</v>
      </c>
      <c r="I82" s="13">
        <f t="shared" si="4"/>
        <v>1868.69</v>
      </c>
      <c r="K82" s="21">
        <f t="shared" si="5"/>
        <v>0.156</v>
      </c>
    </row>
    <row r="83" spans="1:11" x14ac:dyDescent="0.2">
      <c r="A83" s="9"/>
      <c r="B83" s="9">
        <f>+'Acute Care'!A78</f>
        <v>176</v>
      </c>
      <c r="C83" s="9" t="str">
        <f>+'Acute Care'!B78</f>
        <v>TACOMA GENERAL/ALLENMORE HOSPITAL</v>
      </c>
      <c r="D83" s="9">
        <f>ROUND(SUM('Acute Care'!Q78:R78),0)</f>
        <v>25078437</v>
      </c>
      <c r="E83" s="9">
        <f>ROUND(+'Acute Care'!F78,0)</f>
        <v>29332</v>
      </c>
      <c r="F83" s="13">
        <f t="shared" si="3"/>
        <v>854.99</v>
      </c>
      <c r="G83" s="9">
        <f>ROUND(SUM('Acute Care'!Q179:R179),0)</f>
        <v>29662348</v>
      </c>
      <c r="H83" s="9">
        <f>ROUND(+'Acute Care'!F179,0)</f>
        <v>24750</v>
      </c>
      <c r="I83" s="13">
        <f t="shared" si="4"/>
        <v>1198.48</v>
      </c>
      <c r="K83" s="21">
        <f t="shared" si="5"/>
        <v>0.4017</v>
      </c>
    </row>
    <row r="84" spans="1:11" x14ac:dyDescent="0.2">
      <c r="A84" s="9"/>
      <c r="B84" s="9">
        <f>+'Acute Care'!A79</f>
        <v>180</v>
      </c>
      <c r="C84" s="9" t="str">
        <f>+'Acute Care'!B79</f>
        <v>VALLEY HOSPITAL</v>
      </c>
      <c r="D84" s="9">
        <f>ROUND(SUM('Acute Care'!Q79:R79),0)</f>
        <v>19783002</v>
      </c>
      <c r="E84" s="9">
        <f>ROUND(+'Acute Care'!F79,0)</f>
        <v>14247</v>
      </c>
      <c r="F84" s="13">
        <f t="shared" si="3"/>
        <v>1388.57</v>
      </c>
      <c r="G84" s="9">
        <f>ROUND(SUM('Acute Care'!Q180:R180),0)</f>
        <v>14807437</v>
      </c>
      <c r="H84" s="9">
        <f>ROUND(+'Acute Care'!F180,0)</f>
        <v>12811</v>
      </c>
      <c r="I84" s="13">
        <f t="shared" si="4"/>
        <v>1155.8399999999999</v>
      </c>
      <c r="K84" s="21">
        <f t="shared" si="5"/>
        <v>-0.1676</v>
      </c>
    </row>
    <row r="85" spans="1:11" x14ac:dyDescent="0.2">
      <c r="A85" s="9"/>
      <c r="B85" s="9">
        <f>+'Acute Care'!A80</f>
        <v>183</v>
      </c>
      <c r="C85" s="9" t="str">
        <f>+'Acute Care'!B80</f>
        <v>MULTICARE AUBURN MEDICAL CENTER</v>
      </c>
      <c r="D85" s="9">
        <f>ROUND(SUM('Acute Care'!Q80:R80),0)</f>
        <v>14630851</v>
      </c>
      <c r="E85" s="9">
        <f>ROUND(+'Acute Care'!F80,0)</f>
        <v>11722</v>
      </c>
      <c r="F85" s="13">
        <f t="shared" si="3"/>
        <v>1248.1500000000001</v>
      </c>
      <c r="G85" s="9">
        <f>ROUND(SUM('Acute Care'!Q181:R181),0)</f>
        <v>12871155</v>
      </c>
      <c r="H85" s="9">
        <f>ROUND(+'Acute Care'!F181,0)</f>
        <v>10075</v>
      </c>
      <c r="I85" s="13">
        <f t="shared" si="4"/>
        <v>1277.53</v>
      </c>
      <c r="K85" s="21">
        <f t="shared" si="5"/>
        <v>2.35E-2</v>
      </c>
    </row>
    <row r="86" spans="1:11" x14ac:dyDescent="0.2">
      <c r="A86" s="9"/>
      <c r="B86" s="9">
        <f>+'Acute Care'!A81</f>
        <v>186</v>
      </c>
      <c r="C86" s="9" t="str">
        <f>+'Acute Care'!B81</f>
        <v>SUMMIT PACIFIC MEDICAL CENTER</v>
      </c>
      <c r="D86" s="9">
        <f>ROUND(SUM('Acute Care'!Q81:R81),0)</f>
        <v>1875162</v>
      </c>
      <c r="E86" s="9">
        <f>ROUND(+'Acute Care'!F81,0)</f>
        <v>1064</v>
      </c>
      <c r="F86" s="13">
        <f t="shared" si="3"/>
        <v>1762.37</v>
      </c>
      <c r="G86" s="9">
        <f>ROUND(SUM('Acute Care'!Q182:R182),0)</f>
        <v>3160136</v>
      </c>
      <c r="H86" s="9">
        <f>ROUND(+'Acute Care'!F182,0)</f>
        <v>744</v>
      </c>
      <c r="I86" s="13">
        <f t="shared" si="4"/>
        <v>4247.49</v>
      </c>
      <c r="K86" s="21">
        <f t="shared" si="5"/>
        <v>1.4100999999999999</v>
      </c>
    </row>
    <row r="87" spans="1:11" x14ac:dyDescent="0.2">
      <c r="A87" s="9"/>
      <c r="B87" s="9">
        <f>+'Acute Care'!A82</f>
        <v>191</v>
      </c>
      <c r="C87" s="9" t="str">
        <f>+'Acute Care'!B82</f>
        <v>PROVIDENCE CENTRALIA HOSPITAL</v>
      </c>
      <c r="D87" s="9">
        <f>ROUND(SUM('Acute Care'!Q82:R82),0)</f>
        <v>20587166</v>
      </c>
      <c r="E87" s="9">
        <f>ROUND(+'Acute Care'!F82,0)</f>
        <v>13845</v>
      </c>
      <c r="F87" s="13">
        <f t="shared" si="3"/>
        <v>1486.97</v>
      </c>
      <c r="G87" s="9">
        <f>ROUND(SUM('Acute Care'!Q183:R183),0)</f>
        <v>21082992</v>
      </c>
      <c r="H87" s="9">
        <f>ROUND(+'Acute Care'!F183,0)</f>
        <v>13757</v>
      </c>
      <c r="I87" s="13">
        <f t="shared" si="4"/>
        <v>1532.53</v>
      </c>
      <c r="K87" s="21">
        <f t="shared" si="5"/>
        <v>3.0599999999999999E-2</v>
      </c>
    </row>
    <row r="88" spans="1:11" x14ac:dyDescent="0.2">
      <c r="A88" s="9"/>
      <c r="B88" s="9">
        <f>+'Acute Care'!A83</f>
        <v>193</v>
      </c>
      <c r="C88" s="9" t="str">
        <f>+'Acute Care'!B83</f>
        <v>PROVIDENCE MOUNT CARMEL HOSPITAL</v>
      </c>
      <c r="D88" s="9">
        <f>ROUND(SUM('Acute Care'!Q83:R83),0)</f>
        <v>9537018</v>
      </c>
      <c r="E88" s="9">
        <f>ROUND(+'Acute Care'!F83,0)</f>
        <v>2831</v>
      </c>
      <c r="F88" s="13">
        <f t="shared" si="3"/>
        <v>3368.78</v>
      </c>
      <c r="G88" s="9">
        <f>ROUND(SUM('Acute Care'!Q184:R184),0)</f>
        <v>8177466</v>
      </c>
      <c r="H88" s="9">
        <f>ROUND(+'Acute Care'!F184,0)</f>
        <v>2996</v>
      </c>
      <c r="I88" s="13">
        <f t="shared" si="4"/>
        <v>2729.46</v>
      </c>
      <c r="K88" s="21">
        <f t="shared" si="5"/>
        <v>-0.1898</v>
      </c>
    </row>
    <row r="89" spans="1:11" x14ac:dyDescent="0.2">
      <c r="A89" s="9"/>
      <c r="B89" s="9">
        <f>+'Acute Care'!A84</f>
        <v>194</v>
      </c>
      <c r="C89" s="9" t="str">
        <f>+'Acute Care'!B84</f>
        <v>PROVIDENCE ST JOSEPHS HOSPITAL</v>
      </c>
      <c r="D89" s="9">
        <f>ROUND(SUM('Acute Care'!Q84:R84),0)</f>
        <v>3137735</v>
      </c>
      <c r="E89" s="9">
        <f>ROUND(+'Acute Care'!F84,0)</f>
        <v>2278</v>
      </c>
      <c r="F89" s="13">
        <f t="shared" si="3"/>
        <v>1377.41</v>
      </c>
      <c r="G89" s="9">
        <f>ROUND(SUM('Acute Care'!Q185:R185),0)</f>
        <v>2846380</v>
      </c>
      <c r="H89" s="9">
        <f>ROUND(+'Acute Care'!F185,0)</f>
        <v>2350</v>
      </c>
      <c r="I89" s="13">
        <f t="shared" si="4"/>
        <v>1211.23</v>
      </c>
      <c r="K89" s="21">
        <f t="shared" si="5"/>
        <v>-0.1206</v>
      </c>
    </row>
    <row r="90" spans="1:11" x14ac:dyDescent="0.2">
      <c r="A90" s="9"/>
      <c r="B90" s="9">
        <f>+'Acute Care'!A85</f>
        <v>195</v>
      </c>
      <c r="C90" s="9" t="str">
        <f>+'Acute Care'!B85</f>
        <v>SNOQUALMIE VALLEY HOSPITAL</v>
      </c>
      <c r="D90" s="9">
        <f>ROUND(SUM('Acute Care'!Q85:R85),0)</f>
        <v>2237641</v>
      </c>
      <c r="E90" s="9">
        <f>ROUND(+'Acute Care'!F85,0)</f>
        <v>398</v>
      </c>
      <c r="F90" s="13">
        <f t="shared" si="3"/>
        <v>5622.21</v>
      </c>
      <c r="G90" s="9">
        <f>ROUND(SUM('Acute Care'!Q186:R186),0)</f>
        <v>491342</v>
      </c>
      <c r="H90" s="9">
        <f>ROUND(+'Acute Care'!F186,0)</f>
        <v>194</v>
      </c>
      <c r="I90" s="13">
        <f t="shared" si="4"/>
        <v>2532.69</v>
      </c>
      <c r="K90" s="21">
        <f t="shared" si="5"/>
        <v>-0.54949999999999999</v>
      </c>
    </row>
    <row r="91" spans="1:11" x14ac:dyDescent="0.2">
      <c r="A91" s="9"/>
      <c r="B91" s="9">
        <f>+'Acute Care'!A86</f>
        <v>197</v>
      </c>
      <c r="C91" s="9" t="str">
        <f>+'Acute Care'!B86</f>
        <v>CAPITAL MEDICAL CENTER</v>
      </c>
      <c r="D91" s="9">
        <f>ROUND(SUM('Acute Care'!Q86:R86),0)</f>
        <v>7970071</v>
      </c>
      <c r="E91" s="9">
        <f>ROUND(+'Acute Care'!F86,0)</f>
        <v>7003</v>
      </c>
      <c r="F91" s="13">
        <f t="shared" si="3"/>
        <v>1138.0899999999999</v>
      </c>
      <c r="G91" s="9">
        <f>ROUND(SUM('Acute Care'!Q187:R187),0)</f>
        <v>7074056</v>
      </c>
      <c r="H91" s="9">
        <f>ROUND(+'Acute Care'!F187,0)</f>
        <v>6894</v>
      </c>
      <c r="I91" s="13">
        <f t="shared" si="4"/>
        <v>1026.1199999999999</v>
      </c>
      <c r="K91" s="21">
        <f t="shared" si="5"/>
        <v>-9.8400000000000001E-2</v>
      </c>
    </row>
    <row r="92" spans="1:11" x14ac:dyDescent="0.2">
      <c r="A92" s="9"/>
      <c r="B92" s="9">
        <f>+'Acute Care'!A87</f>
        <v>198</v>
      </c>
      <c r="C92" s="9" t="str">
        <f>+'Acute Care'!B87</f>
        <v>SUNNYSIDE COMMUNITY HOSPITAL</v>
      </c>
      <c r="D92" s="9">
        <f>ROUND(SUM('Acute Care'!Q87:R87),0)</f>
        <v>7157293</v>
      </c>
      <c r="E92" s="9">
        <f>ROUND(+'Acute Care'!F87,0)</f>
        <v>3649</v>
      </c>
      <c r="F92" s="13">
        <f t="shared" si="3"/>
        <v>1961.44</v>
      </c>
      <c r="G92" s="9">
        <f>ROUND(SUM('Acute Care'!Q188:R188),0)</f>
        <v>8055550</v>
      </c>
      <c r="H92" s="9">
        <f>ROUND(+'Acute Care'!F188,0)</f>
        <v>4727</v>
      </c>
      <c r="I92" s="13">
        <f t="shared" si="4"/>
        <v>1704.16</v>
      </c>
      <c r="K92" s="21">
        <f t="shared" si="5"/>
        <v>-0.13120000000000001</v>
      </c>
    </row>
    <row r="93" spans="1:11" x14ac:dyDescent="0.2">
      <c r="A93" s="9"/>
      <c r="B93" s="9">
        <f>+'Acute Care'!A88</f>
        <v>199</v>
      </c>
      <c r="C93" s="9" t="str">
        <f>+'Acute Care'!B88</f>
        <v>TOPPENISH COMMUNITY HOSPITAL</v>
      </c>
      <c r="D93" s="9">
        <f>ROUND(SUM('Acute Care'!Q88:R88),0)</f>
        <v>2688604</v>
      </c>
      <c r="E93" s="9">
        <f>ROUND(+'Acute Care'!F88,0)</f>
        <v>2458</v>
      </c>
      <c r="F93" s="13">
        <f t="shared" si="3"/>
        <v>1093.82</v>
      </c>
      <c r="G93" s="9">
        <f>ROUND(SUM('Acute Care'!Q189:R189),0)</f>
        <v>2056371</v>
      </c>
      <c r="H93" s="9">
        <f>ROUND(+'Acute Care'!F189,0)</f>
        <v>2224</v>
      </c>
      <c r="I93" s="13">
        <f t="shared" si="4"/>
        <v>924.63</v>
      </c>
      <c r="K93" s="21">
        <f t="shared" si="5"/>
        <v>-0.1547</v>
      </c>
    </row>
    <row r="94" spans="1:11" x14ac:dyDescent="0.2">
      <c r="A94" s="9"/>
      <c r="B94" s="9">
        <f>+'Acute Care'!A89</f>
        <v>201</v>
      </c>
      <c r="C94" s="9" t="str">
        <f>+'Acute Care'!B89</f>
        <v>ST FRANCIS COMMUNITY HOSPITAL</v>
      </c>
      <c r="D94" s="9">
        <f>ROUND(SUM('Acute Care'!Q89:R89),0)</f>
        <v>32311199</v>
      </c>
      <c r="E94" s="9">
        <f>ROUND(+'Acute Care'!F89,0)</f>
        <v>26024</v>
      </c>
      <c r="F94" s="13">
        <f t="shared" si="3"/>
        <v>1241.5899999999999</v>
      </c>
      <c r="G94" s="9">
        <f>ROUND(SUM('Acute Care'!Q190:R190),0)</f>
        <v>29041576</v>
      </c>
      <c r="H94" s="9">
        <f>ROUND(+'Acute Care'!F190,0)</f>
        <v>26613</v>
      </c>
      <c r="I94" s="13">
        <f t="shared" si="4"/>
        <v>1091.26</v>
      </c>
      <c r="K94" s="21">
        <f t="shared" si="5"/>
        <v>-0.1211</v>
      </c>
    </row>
    <row r="95" spans="1:11" x14ac:dyDescent="0.2">
      <c r="A95" s="9"/>
      <c r="B95" s="9">
        <f>+'Acute Care'!A90</f>
        <v>202</v>
      </c>
      <c r="C95" s="9" t="str">
        <f>+'Acute Care'!B90</f>
        <v>REGIONAL HOSPITAL</v>
      </c>
      <c r="D95" s="9">
        <f>ROUND(SUM('Acute Care'!Q90:R90),0)</f>
        <v>10729191</v>
      </c>
      <c r="E95" s="9">
        <f>ROUND(+'Acute Care'!F90,0)</f>
        <v>7716</v>
      </c>
      <c r="F95" s="13">
        <f t="shared" si="3"/>
        <v>1390.51</v>
      </c>
      <c r="G95" s="9">
        <f>ROUND(SUM('Acute Care'!Q191:R191),0)</f>
        <v>5291479</v>
      </c>
      <c r="H95" s="9">
        <f>ROUND(+'Acute Care'!F191,0)</f>
        <v>3987</v>
      </c>
      <c r="I95" s="13">
        <f t="shared" si="4"/>
        <v>1327.18</v>
      </c>
      <c r="K95" s="21">
        <f t="shared" si="5"/>
        <v>-4.5499999999999999E-2</v>
      </c>
    </row>
    <row r="96" spans="1:11" x14ac:dyDescent="0.2">
      <c r="A96" s="9"/>
      <c r="B96" s="9">
        <f>+'Acute Care'!A91</f>
        <v>204</v>
      </c>
      <c r="C96" s="9" t="str">
        <f>+'Acute Care'!B91</f>
        <v>SEATTLE CANCER CARE ALLIANCE</v>
      </c>
      <c r="D96" s="9">
        <f>ROUND(SUM('Acute Care'!Q91:R91),0)</f>
        <v>0</v>
      </c>
      <c r="E96" s="9">
        <f>ROUND(+'Acute Care'!F91,0)</f>
        <v>0</v>
      </c>
      <c r="F96" s="13" t="str">
        <f t="shared" si="3"/>
        <v/>
      </c>
      <c r="G96" s="9">
        <f>ROUND(SUM('Acute Care'!Q192:R192),0)</f>
        <v>0</v>
      </c>
      <c r="H96" s="9">
        <f>ROUND(+'Acute Care'!F192,0)</f>
        <v>0</v>
      </c>
      <c r="I96" s="13" t="str">
        <f t="shared" si="4"/>
        <v/>
      </c>
      <c r="K96" s="21" t="str">
        <f t="shared" si="5"/>
        <v/>
      </c>
    </row>
    <row r="97" spans="1:11" x14ac:dyDescent="0.2">
      <c r="A97" s="9"/>
      <c r="B97" s="9">
        <f>+'Acute Care'!A92</f>
        <v>205</v>
      </c>
      <c r="C97" s="9" t="str">
        <f>+'Acute Care'!B92</f>
        <v>WENATCHEE VALLEY HOSPITAL</v>
      </c>
      <c r="D97" s="9">
        <f>ROUND(SUM('Acute Care'!Q92:R92),0)</f>
        <v>4618771</v>
      </c>
      <c r="E97" s="9">
        <f>ROUND(+'Acute Care'!F92,0)</f>
        <v>1244</v>
      </c>
      <c r="F97" s="13">
        <f t="shared" si="3"/>
        <v>3712.84</v>
      </c>
      <c r="G97" s="9">
        <f>ROUND(SUM('Acute Care'!Q193:R193),0)</f>
        <v>22723032</v>
      </c>
      <c r="H97" s="9">
        <f>ROUND(+'Acute Care'!F193,0)</f>
        <v>753</v>
      </c>
      <c r="I97" s="13">
        <f t="shared" si="4"/>
        <v>30176.67</v>
      </c>
      <c r="K97" s="21">
        <f t="shared" si="5"/>
        <v>7.1276999999999999</v>
      </c>
    </row>
    <row r="98" spans="1:11" x14ac:dyDescent="0.2">
      <c r="A98" s="9"/>
      <c r="B98" s="9">
        <f>+'Acute Care'!A93</f>
        <v>206</v>
      </c>
      <c r="C98" s="9" t="str">
        <f>+'Acute Care'!B93</f>
        <v>PEACEHEALTH UNITED GENERAL MEDICAL CENTER</v>
      </c>
      <c r="D98" s="9">
        <f>ROUND(SUM('Acute Care'!Q93:R93),0)</f>
        <v>5459619</v>
      </c>
      <c r="E98" s="9">
        <f>ROUND(+'Acute Care'!F93,0)</f>
        <v>1936</v>
      </c>
      <c r="F98" s="13">
        <f t="shared" si="3"/>
        <v>2820.05</v>
      </c>
      <c r="G98" s="9">
        <f>ROUND(SUM('Acute Care'!Q194:R194),0)</f>
        <v>1105895</v>
      </c>
      <c r="H98" s="9">
        <f>ROUND(+'Acute Care'!F194,0)</f>
        <v>618</v>
      </c>
      <c r="I98" s="13">
        <f t="shared" si="4"/>
        <v>1789.47</v>
      </c>
      <c r="K98" s="21">
        <f t="shared" si="5"/>
        <v>-0.3654</v>
      </c>
    </row>
    <row r="99" spans="1:11" x14ac:dyDescent="0.2">
      <c r="A99" s="9"/>
      <c r="B99" s="9">
        <f>+'Acute Care'!A94</f>
        <v>207</v>
      </c>
      <c r="C99" s="9" t="str">
        <f>+'Acute Care'!B94</f>
        <v>SKAGIT VALLEY HOSPITAL</v>
      </c>
      <c r="D99" s="9">
        <f>ROUND(SUM('Acute Care'!Q94:R94),0)</f>
        <v>30240273</v>
      </c>
      <c r="E99" s="9">
        <f>ROUND(+'Acute Care'!F94,0)</f>
        <v>18011</v>
      </c>
      <c r="F99" s="13">
        <f t="shared" si="3"/>
        <v>1678.99</v>
      </c>
      <c r="G99" s="9">
        <f>ROUND(SUM('Acute Care'!Q195:R195),0)</f>
        <v>29233507</v>
      </c>
      <c r="H99" s="9">
        <f>ROUND(+'Acute Care'!F195,0)</f>
        <v>16893</v>
      </c>
      <c r="I99" s="13">
        <f t="shared" si="4"/>
        <v>1730.51</v>
      </c>
      <c r="K99" s="21">
        <f t="shared" si="5"/>
        <v>3.0700000000000002E-2</v>
      </c>
    </row>
    <row r="100" spans="1:11" x14ac:dyDescent="0.2">
      <c r="A100" s="9"/>
      <c r="B100" s="9">
        <f>+'Acute Care'!A95</f>
        <v>208</v>
      </c>
      <c r="C100" s="9" t="str">
        <f>+'Acute Care'!B95</f>
        <v>LEGACY SALMON CREEK HOSPITAL</v>
      </c>
      <c r="D100" s="9">
        <f>ROUND(SUM('Acute Care'!Q95:R95),0)</f>
        <v>28681334</v>
      </c>
      <c r="E100" s="9">
        <f>ROUND(+'Acute Care'!F95,0)</f>
        <v>14858</v>
      </c>
      <c r="F100" s="13">
        <f t="shared" si="3"/>
        <v>1930.36</v>
      </c>
      <c r="G100" s="9">
        <f>ROUND(SUM('Acute Care'!Q196:R196),0)</f>
        <v>28547593</v>
      </c>
      <c r="H100" s="9">
        <f>ROUND(+'Acute Care'!F196,0)</f>
        <v>16831</v>
      </c>
      <c r="I100" s="13">
        <f t="shared" si="4"/>
        <v>1696.13</v>
      </c>
      <c r="K100" s="21">
        <f t="shared" si="5"/>
        <v>-0.12130000000000001</v>
      </c>
    </row>
    <row r="101" spans="1:11" x14ac:dyDescent="0.2">
      <c r="A101" s="9"/>
      <c r="B101" s="9">
        <f>+'Acute Care'!A96</f>
        <v>209</v>
      </c>
      <c r="C101" s="9" t="str">
        <f>+'Acute Care'!B96</f>
        <v>ST ANTHONY HOSPITAL</v>
      </c>
      <c r="D101" s="9">
        <f>ROUND(SUM('Acute Care'!Q96:R96),0)</f>
        <v>25611089</v>
      </c>
      <c r="E101" s="9">
        <f>ROUND(+'Acute Care'!F96,0)</f>
        <v>16758</v>
      </c>
      <c r="F101" s="13">
        <f t="shared" si="3"/>
        <v>1528.29</v>
      </c>
      <c r="G101" s="9">
        <f>ROUND(SUM('Acute Care'!Q197:R197),0)</f>
        <v>21866585</v>
      </c>
      <c r="H101" s="9">
        <f>ROUND(+'Acute Care'!F197,0)</f>
        <v>15880</v>
      </c>
      <c r="I101" s="13">
        <f t="shared" si="4"/>
        <v>1376.99</v>
      </c>
      <c r="K101" s="21">
        <f t="shared" si="5"/>
        <v>-9.9000000000000005E-2</v>
      </c>
    </row>
    <row r="102" spans="1:11" x14ac:dyDescent="0.2">
      <c r="A102" s="9"/>
      <c r="B102" s="9">
        <f>+'Acute Care'!A97</f>
        <v>210</v>
      </c>
      <c r="C102" s="9" t="str">
        <f>+'Acute Care'!B97</f>
        <v>SWEDISH MEDICAL CENTER - ISSAQUAH CAMPUS</v>
      </c>
      <c r="D102" s="9">
        <f>ROUND(SUM('Acute Care'!Q97:R97),0)</f>
        <v>14888206</v>
      </c>
      <c r="E102" s="9">
        <f>ROUND(+'Acute Care'!F97,0)</f>
        <v>6701</v>
      </c>
      <c r="F102" s="13">
        <f t="shared" si="3"/>
        <v>2221.79</v>
      </c>
      <c r="G102" s="9">
        <f>ROUND(SUM('Acute Care'!Q198:R198),0)</f>
        <v>16345730</v>
      </c>
      <c r="H102" s="9">
        <f>ROUND(+'Acute Care'!F198,0)</f>
        <v>7398</v>
      </c>
      <c r="I102" s="13">
        <f t="shared" si="4"/>
        <v>2209.48</v>
      </c>
      <c r="K102" s="21">
        <f t="shared" si="5"/>
        <v>-5.4999999999999997E-3</v>
      </c>
    </row>
    <row r="103" spans="1:11" x14ac:dyDescent="0.2">
      <c r="A103" s="9"/>
      <c r="B103" s="9">
        <f>+'Acute Care'!A98</f>
        <v>211</v>
      </c>
      <c r="C103" s="9" t="str">
        <f>+'Acute Care'!B98</f>
        <v>PEACEHEALTH PEACE ISLAND MEDICAL CENTER</v>
      </c>
      <c r="D103" s="9">
        <f>ROUND(SUM('Acute Care'!Q98:R98),0)</f>
        <v>342950</v>
      </c>
      <c r="E103" s="9">
        <f>ROUND(+'Acute Care'!F98,0)</f>
        <v>109</v>
      </c>
      <c r="F103" s="13">
        <f t="shared" si="3"/>
        <v>3146.33</v>
      </c>
      <c r="G103" s="9">
        <f>ROUND(SUM('Acute Care'!Q199:R199),0)</f>
        <v>989615</v>
      </c>
      <c r="H103" s="9">
        <f>ROUND(+'Acute Care'!F199,0)</f>
        <v>230</v>
      </c>
      <c r="I103" s="13">
        <f t="shared" si="4"/>
        <v>4302.67</v>
      </c>
      <c r="K103" s="21">
        <f t="shared" si="5"/>
        <v>0.36749999999999999</v>
      </c>
    </row>
    <row r="104" spans="1:11" x14ac:dyDescent="0.2">
      <c r="A104" s="9"/>
      <c r="B104" s="9">
        <f>+'Acute Care'!A99</f>
        <v>904</v>
      </c>
      <c r="C104" s="9" t="str">
        <f>+'Acute Care'!B99</f>
        <v>BHC FAIRFAX HOSPITAL</v>
      </c>
      <c r="D104" s="9">
        <f>ROUND(SUM('Acute Care'!Q99:R99),0)</f>
        <v>0</v>
      </c>
      <c r="E104" s="9">
        <f>ROUND(+'Acute Care'!F99,0)</f>
        <v>0</v>
      </c>
      <c r="F104" s="13" t="str">
        <f t="shared" si="3"/>
        <v/>
      </c>
      <c r="G104" s="9">
        <f>ROUND(SUM('Acute Care'!Q200:R200),0)</f>
        <v>0</v>
      </c>
      <c r="H104" s="9">
        <f>ROUND(+'Acute Care'!F200,0)</f>
        <v>0</v>
      </c>
      <c r="I104" s="13" t="str">
        <f t="shared" si="4"/>
        <v/>
      </c>
      <c r="K104" s="21" t="str">
        <f t="shared" si="5"/>
        <v/>
      </c>
    </row>
    <row r="105" spans="1:11" x14ac:dyDescent="0.2">
      <c r="A105" s="9"/>
      <c r="B105" s="9">
        <f>+'Acute Care'!A100</f>
        <v>915</v>
      </c>
      <c r="C105" s="9" t="str">
        <f>+'Acute Care'!B100</f>
        <v>LOURDES COUNSELING CENTER</v>
      </c>
      <c r="D105" s="9">
        <f>ROUND(SUM('Acute Care'!Q100:R100),0)</f>
        <v>0</v>
      </c>
      <c r="E105" s="9">
        <f>ROUND(+'Acute Care'!F100,0)</f>
        <v>0</v>
      </c>
      <c r="F105" s="13" t="str">
        <f t="shared" si="3"/>
        <v/>
      </c>
      <c r="G105" s="9">
        <f>ROUND(SUM('Acute Care'!Q201:R201),0)</f>
        <v>0</v>
      </c>
      <c r="H105" s="9">
        <f>ROUND(+'Acute Care'!F201,0)</f>
        <v>0</v>
      </c>
      <c r="I105" s="13" t="str">
        <f t="shared" si="4"/>
        <v/>
      </c>
      <c r="K105" s="21" t="str">
        <f t="shared" si="5"/>
        <v/>
      </c>
    </row>
    <row r="106" spans="1:11" x14ac:dyDescent="0.2">
      <c r="A106" s="9"/>
      <c r="B106" s="9">
        <f>+'Acute Care'!A101</f>
        <v>919</v>
      </c>
      <c r="C106" s="9" t="str">
        <f>+'Acute Care'!B101</f>
        <v>NAVOS</v>
      </c>
      <c r="D106" s="9">
        <f>ROUND(SUM('Acute Care'!Q101:R101),0)</f>
        <v>0</v>
      </c>
      <c r="E106" s="9">
        <f>ROUND(+'Acute Care'!F101,0)</f>
        <v>0</v>
      </c>
      <c r="F106" s="13" t="str">
        <f t="shared" si="3"/>
        <v/>
      </c>
      <c r="G106" s="9">
        <f>ROUND(SUM('Acute Care'!Q202:R202),0)</f>
        <v>0</v>
      </c>
      <c r="H106" s="9">
        <f>ROUND(+'Acute Care'!F202,0)</f>
        <v>0</v>
      </c>
      <c r="I106" s="13" t="str">
        <f t="shared" si="4"/>
        <v/>
      </c>
      <c r="K106" s="21" t="str">
        <f t="shared" si="5"/>
        <v/>
      </c>
    </row>
    <row r="107" spans="1:11" x14ac:dyDescent="0.2">
      <c r="A107" s="9"/>
      <c r="B107" s="9">
        <f>+'Acute Care'!A102</f>
        <v>921</v>
      </c>
      <c r="C107" s="9" t="str">
        <f>+'Acute Care'!B102</f>
        <v>CASCADE BEHAVIORAL HEALTH</v>
      </c>
      <c r="D107" s="9">
        <f>ROUND(SUM('Acute Care'!Q102:R102),0)</f>
        <v>0</v>
      </c>
      <c r="E107" s="9">
        <f>ROUND(+'Acute Care'!F102,0)</f>
        <v>0</v>
      </c>
      <c r="F107" s="13" t="str">
        <f t="shared" si="3"/>
        <v/>
      </c>
      <c r="G107" s="9">
        <f>ROUND(SUM('Acute Care'!Q203:R203),0)</f>
        <v>0</v>
      </c>
      <c r="H107" s="9">
        <f>ROUND(+'Acute Care'!F203,0)</f>
        <v>0</v>
      </c>
      <c r="I107" s="13" t="str">
        <f t="shared" si="4"/>
        <v/>
      </c>
      <c r="K107" s="21" t="str">
        <f t="shared" si="5"/>
        <v/>
      </c>
    </row>
    <row r="108" spans="1:11" x14ac:dyDescent="0.2">
      <c r="A108" s="9"/>
      <c r="B108" s="9">
        <f>+'Acute Care'!A103</f>
        <v>922</v>
      </c>
      <c r="C108" s="9" t="str">
        <f>+'Acute Care'!B103</f>
        <v>FAIRFAX EVERETT</v>
      </c>
      <c r="D108" s="9">
        <f>ROUND(SUM('Acute Care'!Q103:R103),0)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9">
        <f>ROUND(SUM('Acute Care'!Q204:R204),0)</f>
        <v>0</v>
      </c>
      <c r="H108" s="9">
        <f>ROUND(+'Acute Care'!F204,0)</f>
        <v>0</v>
      </c>
      <c r="I108" s="13" t="str">
        <f t="shared" ref="I108" si="7">IF(G108=0,"",IF(H108=0,"",ROUND(G108/H108,2)))</f>
        <v/>
      </c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108"/>
  <sheetViews>
    <sheetView zoomScale="75" workbookViewId="0">
      <selection activeCell="C110" sqref="C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10</v>
      </c>
      <c r="B1" s="4"/>
      <c r="C1" s="4"/>
      <c r="D1" s="20"/>
      <c r="E1" s="4"/>
      <c r="F1" s="4"/>
      <c r="G1" s="4"/>
      <c r="H1" s="4"/>
      <c r="I1" s="4"/>
      <c r="J1" s="4"/>
    </row>
    <row r="2" spans="1:11" x14ac:dyDescent="0.2">
      <c r="D2" s="5"/>
      <c r="F2" s="1"/>
      <c r="K2" s="6" t="s">
        <v>54</v>
      </c>
    </row>
    <row r="3" spans="1:11" x14ac:dyDescent="0.2">
      <c r="D3" s="2">
        <v>65</v>
      </c>
      <c r="F3" s="1"/>
      <c r="K3" s="19">
        <v>65</v>
      </c>
    </row>
    <row r="4" spans="1:11" x14ac:dyDescent="0.2">
      <c r="A4" s="3" t="s">
        <v>1</v>
      </c>
      <c r="B4" s="3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3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2013</v>
      </c>
      <c r="F7" s="6">
        <f>+E7</f>
        <v>2013</v>
      </c>
      <c r="G7" s="6"/>
      <c r="H7" s="1">
        <f>+F7+1</f>
        <v>2014</v>
      </c>
      <c r="I7" s="6">
        <f>+H7</f>
        <v>2014</v>
      </c>
      <c r="J7" s="6"/>
    </row>
    <row r="8" spans="1:11" x14ac:dyDescent="0.2">
      <c r="A8" s="10"/>
      <c r="B8" s="9"/>
      <c r="C8" s="9"/>
      <c r="D8" s="1"/>
      <c r="E8" s="1"/>
      <c r="F8" s="6" t="s">
        <v>4</v>
      </c>
      <c r="G8" s="6"/>
      <c r="H8" s="6"/>
      <c r="I8" s="6" t="s">
        <v>4</v>
      </c>
      <c r="J8" s="6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11</v>
      </c>
      <c r="E9" s="1" t="s">
        <v>6</v>
      </c>
      <c r="F9" s="6" t="s">
        <v>6</v>
      </c>
      <c r="G9" s="6" t="s">
        <v>11</v>
      </c>
      <c r="H9" s="6" t="s">
        <v>6</v>
      </c>
      <c r="I9" s="6" t="s">
        <v>6</v>
      </c>
      <c r="J9" s="6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Care'!G5,0)</f>
        <v>36859897</v>
      </c>
      <c r="E10" s="9">
        <f>ROUND(+'Acute Care'!F5,0)</f>
        <v>73846</v>
      </c>
      <c r="F10" s="13">
        <f>IF(D10=0,"",IF(E10=0,"",ROUND(D10/E10,2)))</f>
        <v>499.15</v>
      </c>
      <c r="G10" s="9">
        <f>ROUND(+'Acute Care'!G106,0)</f>
        <v>41292929</v>
      </c>
      <c r="H10" s="9">
        <f>ROUND(+'Acute Care'!F106,0)</f>
        <v>71212</v>
      </c>
      <c r="I10" s="13">
        <f>IF(G10=0,"",IF(H10=0,"",ROUND(G10/H10,2)))</f>
        <v>579.86</v>
      </c>
      <c r="J10" s="13"/>
      <c r="K10" s="21">
        <f>IF(D10=0,"",IF(E10=0,"",IF(G10=0,"",IF(H10=0,"",ROUND(I10/F10-1,4)))))</f>
        <v>0.16170000000000001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Care'!G6,0)</f>
        <v>10079953</v>
      </c>
      <c r="E11" s="9">
        <f>ROUND(+'Acute Care'!F6,0)</f>
        <v>19317</v>
      </c>
      <c r="F11" s="13">
        <f t="shared" ref="F11:F74" si="0">IF(D11=0,"",IF(E11=0,"",ROUND(D11/E11,2)))</f>
        <v>521.82000000000005</v>
      </c>
      <c r="G11" s="9">
        <f>ROUND(+'Acute Care'!G107,0)</f>
        <v>11033547</v>
      </c>
      <c r="H11" s="9">
        <f>ROUND(+'Acute Care'!F107,0)</f>
        <v>19539</v>
      </c>
      <c r="I11" s="13">
        <f t="shared" ref="I11:I74" si="1">IF(G11=0,"",IF(H11=0,"",ROUND(G11/H11,2)))</f>
        <v>564.69000000000005</v>
      </c>
      <c r="J11" s="13"/>
      <c r="K11" s="21">
        <f t="shared" ref="K11:K74" si="2">IF(D11=0,"",IF(E11=0,"",IF(G11=0,"",IF(H11=0,"",ROUND(I11/F11-1,4)))))</f>
        <v>8.2199999999999995E-2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Care'!G7,0)</f>
        <v>1240557</v>
      </c>
      <c r="E12" s="9">
        <f>ROUND(+'Acute Care'!F7,0)</f>
        <v>521</v>
      </c>
      <c r="F12" s="13">
        <f t="shared" si="0"/>
        <v>2381.11</v>
      </c>
      <c r="G12" s="9">
        <f>ROUND(+'Acute Care'!G108,0)</f>
        <v>1295009</v>
      </c>
      <c r="H12" s="9">
        <f>ROUND(+'Acute Care'!F108,0)</f>
        <v>616</v>
      </c>
      <c r="I12" s="13">
        <f t="shared" si="1"/>
        <v>2102.29</v>
      </c>
      <c r="J12" s="13"/>
      <c r="K12" s="21">
        <f t="shared" si="2"/>
        <v>-0.1171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Care'!G8,0)</f>
        <v>36675412</v>
      </c>
      <c r="E13" s="9">
        <f>ROUND(+'Acute Care'!F8,0)</f>
        <v>62010</v>
      </c>
      <c r="F13" s="13">
        <f t="shared" si="0"/>
        <v>591.44000000000005</v>
      </c>
      <c r="G13" s="9">
        <f>ROUND(+'Acute Care'!G109,0)</f>
        <v>39389694</v>
      </c>
      <c r="H13" s="9">
        <f>ROUND(+'Acute Care'!F109,0)</f>
        <v>67729</v>
      </c>
      <c r="I13" s="13">
        <f t="shared" si="1"/>
        <v>581.58000000000004</v>
      </c>
      <c r="J13" s="13"/>
      <c r="K13" s="21">
        <f t="shared" si="2"/>
        <v>-1.67E-2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Care'!G9,0)</f>
        <v>32468006</v>
      </c>
      <c r="E14" s="9">
        <f>ROUND(+'Acute Care'!F9,0)</f>
        <v>51957</v>
      </c>
      <c r="F14" s="13">
        <f t="shared" si="0"/>
        <v>624.9</v>
      </c>
      <c r="G14" s="9">
        <f>ROUND(+'Acute Care'!G110,0)</f>
        <v>35015698</v>
      </c>
      <c r="H14" s="9">
        <f>ROUND(+'Acute Care'!F110,0)</f>
        <v>56682</v>
      </c>
      <c r="I14" s="13">
        <f t="shared" si="1"/>
        <v>617.76</v>
      </c>
      <c r="J14" s="13"/>
      <c r="K14" s="21">
        <f t="shared" si="2"/>
        <v>-1.14E-2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Care'!G10,0)</f>
        <v>0</v>
      </c>
      <c r="E15" s="9">
        <f>ROUND(+'Acute Care'!F10,0)</f>
        <v>0</v>
      </c>
      <c r="F15" s="13" t="str">
        <f t="shared" si="0"/>
        <v/>
      </c>
      <c r="G15" s="9">
        <f>ROUND(+'Acute Care'!G111,0)</f>
        <v>0</v>
      </c>
      <c r="H15" s="9">
        <f>ROUND(+'Acute Care'!F111,0)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Care'!G11,0)</f>
        <v>1687343</v>
      </c>
      <c r="E16" s="9">
        <f>ROUND(+'Acute Care'!F11,0)</f>
        <v>1323</v>
      </c>
      <c r="F16" s="13">
        <f t="shared" si="0"/>
        <v>1275.3900000000001</v>
      </c>
      <c r="G16" s="9">
        <f>ROUND(+'Acute Care'!G112,0)</f>
        <v>1711111</v>
      </c>
      <c r="H16" s="9">
        <f>ROUND(+'Acute Care'!F112,0)</f>
        <v>1151</v>
      </c>
      <c r="I16" s="13">
        <f t="shared" si="1"/>
        <v>1486.63</v>
      </c>
      <c r="J16" s="13"/>
      <c r="K16" s="21">
        <f t="shared" si="2"/>
        <v>0.1656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Care'!G12,0)</f>
        <v>2909142</v>
      </c>
      <c r="E17" s="9">
        <f>ROUND(+'Acute Care'!F12,0)</f>
        <v>5041</v>
      </c>
      <c r="F17" s="13">
        <f t="shared" si="0"/>
        <v>577.1</v>
      </c>
      <c r="G17" s="9">
        <f>ROUND(+'Acute Care'!G113,0)</f>
        <v>2737502</v>
      </c>
      <c r="H17" s="9">
        <f>ROUND(+'Acute Care'!F113,0)</f>
        <v>4809</v>
      </c>
      <c r="I17" s="13">
        <f t="shared" si="1"/>
        <v>569.25</v>
      </c>
      <c r="J17" s="13"/>
      <c r="K17" s="21">
        <f t="shared" si="2"/>
        <v>-1.3599999999999999E-2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Care'!G13,0)</f>
        <v>817224</v>
      </c>
      <c r="E18" s="9">
        <f>ROUND(+'Acute Care'!F13,0)</f>
        <v>604</v>
      </c>
      <c r="F18" s="13">
        <f t="shared" si="0"/>
        <v>1353.02</v>
      </c>
      <c r="G18" s="9">
        <f>ROUND(+'Acute Care'!G114,0)</f>
        <v>601169</v>
      </c>
      <c r="H18" s="9">
        <f>ROUND(+'Acute Care'!F114,0)</f>
        <v>586</v>
      </c>
      <c r="I18" s="13">
        <f t="shared" si="1"/>
        <v>1025.8900000000001</v>
      </c>
      <c r="J18" s="13"/>
      <c r="K18" s="21">
        <f t="shared" si="2"/>
        <v>-0.24179999999999999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Care'!G14,0)</f>
        <v>11698779</v>
      </c>
      <c r="E19" s="9">
        <f>ROUND(+'Acute Care'!F14,0)</f>
        <v>20048</v>
      </c>
      <c r="F19" s="13">
        <f t="shared" si="0"/>
        <v>583.54</v>
      </c>
      <c r="G19" s="9">
        <f>ROUND(+'Acute Care'!G115,0)</f>
        <v>10532755</v>
      </c>
      <c r="H19" s="9">
        <f>ROUND(+'Acute Care'!F115,0)</f>
        <v>18000</v>
      </c>
      <c r="I19" s="13">
        <f t="shared" si="1"/>
        <v>585.15</v>
      </c>
      <c r="J19" s="13"/>
      <c r="K19" s="21">
        <f t="shared" si="2"/>
        <v>2.8E-3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Care'!G15,0)</f>
        <v>39515574</v>
      </c>
      <c r="E20" s="9">
        <f>ROUND(+'Acute Care'!F15,0)</f>
        <v>77901</v>
      </c>
      <c r="F20" s="13">
        <f t="shared" si="0"/>
        <v>507.25</v>
      </c>
      <c r="G20" s="9">
        <f>ROUND(+'Acute Care'!G116,0)</f>
        <v>40144223</v>
      </c>
      <c r="H20" s="9">
        <f>ROUND(+'Acute Care'!F116,0)</f>
        <v>74635</v>
      </c>
      <c r="I20" s="13">
        <f t="shared" si="1"/>
        <v>537.87</v>
      </c>
      <c r="J20" s="13"/>
      <c r="K20" s="21">
        <f t="shared" si="2"/>
        <v>6.0400000000000002E-2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Care'!G16,0)</f>
        <v>26436806</v>
      </c>
      <c r="E21" s="9">
        <f>ROUND(+'Acute Care'!F16,0)</f>
        <v>73359</v>
      </c>
      <c r="F21" s="13">
        <f t="shared" si="0"/>
        <v>360.38</v>
      </c>
      <c r="G21" s="9">
        <f>ROUND(+'Acute Care'!G117,0)</f>
        <v>25355433</v>
      </c>
      <c r="H21" s="9">
        <f>ROUND(+'Acute Care'!F117,0)</f>
        <v>69858</v>
      </c>
      <c r="I21" s="13">
        <f t="shared" si="1"/>
        <v>362.96</v>
      </c>
      <c r="J21" s="13"/>
      <c r="K21" s="21">
        <f t="shared" si="2"/>
        <v>7.1999999999999998E-3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Care'!G17,0)</f>
        <v>2704597</v>
      </c>
      <c r="E22" s="9">
        <f>ROUND(+'Acute Care'!F17,0)</f>
        <v>3957</v>
      </c>
      <c r="F22" s="13">
        <f t="shared" si="0"/>
        <v>683.5</v>
      </c>
      <c r="G22" s="9">
        <f>ROUND(+'Acute Care'!G118,0)</f>
        <v>2934452</v>
      </c>
      <c r="H22" s="9">
        <f>ROUND(+'Acute Care'!F118,0)</f>
        <v>4954</v>
      </c>
      <c r="I22" s="13">
        <f t="shared" si="1"/>
        <v>592.34</v>
      </c>
      <c r="J22" s="13"/>
      <c r="K22" s="21">
        <f t="shared" si="2"/>
        <v>-0.13339999999999999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ROUND(+'Acute Care'!G18,0)</f>
        <v>11225864</v>
      </c>
      <c r="E23" s="9">
        <f>ROUND(+'Acute Care'!F18,0)</f>
        <v>29746</v>
      </c>
      <c r="F23" s="13">
        <f t="shared" si="0"/>
        <v>377.39</v>
      </c>
      <c r="G23" s="9">
        <f>ROUND(+'Acute Care'!G119,0)</f>
        <v>12061270</v>
      </c>
      <c r="H23" s="9">
        <f>ROUND(+'Acute Care'!F119,0)</f>
        <v>31878</v>
      </c>
      <c r="I23" s="13">
        <f t="shared" si="1"/>
        <v>378.36</v>
      </c>
      <c r="J23" s="13"/>
      <c r="K23" s="21">
        <f t="shared" si="2"/>
        <v>2.5999999999999999E-3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Care'!G19,0)</f>
        <v>5285502</v>
      </c>
      <c r="E24" s="9">
        <f>ROUND(+'Acute Care'!F19,0)</f>
        <v>10593</v>
      </c>
      <c r="F24" s="13">
        <f t="shared" si="0"/>
        <v>498.96</v>
      </c>
      <c r="G24" s="9">
        <f>ROUND(+'Acute Care'!G120,0)</f>
        <v>5588386</v>
      </c>
      <c r="H24" s="9">
        <f>ROUND(+'Acute Care'!F120,0)</f>
        <v>10431</v>
      </c>
      <c r="I24" s="13">
        <f t="shared" si="1"/>
        <v>535.75</v>
      </c>
      <c r="J24" s="13"/>
      <c r="K24" s="21">
        <f t="shared" si="2"/>
        <v>7.3700000000000002E-2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Care'!G20,0)</f>
        <v>4747990</v>
      </c>
      <c r="E25" s="9">
        <f>ROUND(+'Acute Care'!F20,0)</f>
        <v>10540</v>
      </c>
      <c r="F25" s="13">
        <f t="shared" si="0"/>
        <v>450.47</v>
      </c>
      <c r="G25" s="9">
        <f>ROUND(+'Acute Care'!G121,0)</f>
        <v>5497871</v>
      </c>
      <c r="H25" s="9">
        <f>ROUND(+'Acute Care'!F121,0)</f>
        <v>11753</v>
      </c>
      <c r="I25" s="13">
        <f t="shared" si="1"/>
        <v>467.78</v>
      </c>
      <c r="J25" s="13"/>
      <c r="K25" s="21">
        <f t="shared" si="2"/>
        <v>3.8399999999999997E-2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ROUND(+'Acute Care'!G21,0)</f>
        <v>0</v>
      </c>
      <c r="E26" s="9">
        <f>ROUND(+'Acute Care'!F21,0)</f>
        <v>0</v>
      </c>
      <c r="F26" s="13" t="str">
        <f t="shared" si="0"/>
        <v/>
      </c>
      <c r="G26" s="9">
        <f>ROUND(+'Acute Care'!G122,0)</f>
        <v>1023887</v>
      </c>
      <c r="H26" s="9">
        <f>ROUND(+'Acute Care'!F122,0)</f>
        <v>2271</v>
      </c>
      <c r="I26" s="13">
        <f t="shared" si="1"/>
        <v>450.85</v>
      </c>
      <c r="J26" s="13"/>
      <c r="K26" s="21" t="str">
        <f t="shared" si="2"/>
        <v/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ROUND(+'Acute Care'!G22,0)</f>
        <v>0</v>
      </c>
      <c r="E27" s="9">
        <f>ROUND(+'Acute Care'!F22,0)</f>
        <v>325</v>
      </c>
      <c r="F27" s="13" t="str">
        <f t="shared" si="0"/>
        <v/>
      </c>
      <c r="G27" s="9">
        <f>ROUND(+'Acute Care'!G123,0)</f>
        <v>0</v>
      </c>
      <c r="H27" s="9">
        <f>ROUND(+'Acute Care'!F123,0)</f>
        <v>401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ROUND(+'Acute Care'!G23,0)</f>
        <v>1082616</v>
      </c>
      <c r="E28" s="9">
        <f>ROUND(+'Acute Care'!F23,0)</f>
        <v>1864</v>
      </c>
      <c r="F28" s="13">
        <f t="shared" si="0"/>
        <v>580.79999999999995</v>
      </c>
      <c r="G28" s="9">
        <f>ROUND(+'Acute Care'!G124,0)</f>
        <v>0</v>
      </c>
      <c r="H28" s="9">
        <f>ROUND(+'Acute Care'!F124,0)</f>
        <v>0</v>
      </c>
      <c r="I28" s="13" t="str">
        <f t="shared" si="1"/>
        <v/>
      </c>
      <c r="J28" s="13"/>
      <c r="K28" s="21" t="str">
        <f t="shared" si="2"/>
        <v/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ROUND(+'Acute Care'!G24,0)</f>
        <v>2443824</v>
      </c>
      <c r="E29" s="9">
        <f>ROUND(+'Acute Care'!F24,0)</f>
        <v>11156</v>
      </c>
      <c r="F29" s="13">
        <f t="shared" si="0"/>
        <v>219.06</v>
      </c>
      <c r="G29" s="9">
        <f>ROUND(+'Acute Care'!G125,0)</f>
        <v>2362118</v>
      </c>
      <c r="H29" s="9">
        <f>ROUND(+'Acute Care'!F125,0)</f>
        <v>4249</v>
      </c>
      <c r="I29" s="13">
        <f t="shared" si="1"/>
        <v>555.91999999999996</v>
      </c>
      <c r="J29" s="13"/>
      <c r="K29" s="21">
        <f t="shared" si="2"/>
        <v>1.5378000000000001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ROUND(+'Acute Care'!G25,0)</f>
        <v>642699</v>
      </c>
      <c r="E30" s="9">
        <f>ROUND(+'Acute Care'!F25,0)</f>
        <v>1171</v>
      </c>
      <c r="F30" s="13">
        <f t="shared" si="0"/>
        <v>548.85</v>
      </c>
      <c r="G30" s="9">
        <f>ROUND(+'Acute Care'!G126,0)</f>
        <v>651402</v>
      </c>
      <c r="H30" s="9">
        <f>ROUND(+'Acute Care'!F126,0)</f>
        <v>858</v>
      </c>
      <c r="I30" s="13">
        <f t="shared" si="1"/>
        <v>759.21</v>
      </c>
      <c r="J30" s="13"/>
      <c r="K30" s="21">
        <f t="shared" si="2"/>
        <v>0.38329999999999997</v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ROUND(+'Acute Care'!G26,0)</f>
        <v>1759726</v>
      </c>
      <c r="E31" s="9">
        <f>ROUND(+'Acute Care'!F26,0)</f>
        <v>817</v>
      </c>
      <c r="F31" s="13">
        <f t="shared" si="0"/>
        <v>2153.89</v>
      </c>
      <c r="G31" s="9">
        <f>ROUND(+'Acute Care'!G127,0)</f>
        <v>1778157</v>
      </c>
      <c r="H31" s="9">
        <f>ROUND(+'Acute Care'!F127,0)</f>
        <v>814</v>
      </c>
      <c r="I31" s="13">
        <f t="shared" si="1"/>
        <v>2184.4699999999998</v>
      </c>
      <c r="J31" s="13"/>
      <c r="K31" s="21">
        <f t="shared" si="2"/>
        <v>1.4200000000000001E-2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ROUND(+'Acute Care'!G27,0)</f>
        <v>14209263</v>
      </c>
      <c r="E32" s="9">
        <f>ROUND(+'Acute Care'!F27,0)</f>
        <v>31447</v>
      </c>
      <c r="F32" s="13">
        <f t="shared" si="0"/>
        <v>451.85</v>
      </c>
      <c r="G32" s="9">
        <f>ROUND(+'Acute Care'!G128,0)</f>
        <v>14382577</v>
      </c>
      <c r="H32" s="9">
        <f>ROUND(+'Acute Care'!F128,0)</f>
        <v>30330</v>
      </c>
      <c r="I32" s="13">
        <f t="shared" si="1"/>
        <v>474.2</v>
      </c>
      <c r="J32" s="13"/>
      <c r="K32" s="21">
        <f t="shared" si="2"/>
        <v>4.9500000000000002E-2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ROUND(+'Acute Care'!G28,0)</f>
        <v>7356150</v>
      </c>
      <c r="E33" s="9">
        <f>ROUND(+'Acute Care'!F28,0)</f>
        <v>10230</v>
      </c>
      <c r="F33" s="13">
        <f t="shared" si="0"/>
        <v>719.08</v>
      </c>
      <c r="G33" s="9">
        <f>ROUND(+'Acute Care'!G129,0)</f>
        <v>7020931</v>
      </c>
      <c r="H33" s="9">
        <f>ROUND(+'Acute Care'!F129,0)</f>
        <v>9728</v>
      </c>
      <c r="I33" s="13">
        <f t="shared" si="1"/>
        <v>721.72</v>
      </c>
      <c r="J33" s="13"/>
      <c r="K33" s="21">
        <f t="shared" si="2"/>
        <v>3.7000000000000002E-3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ROUND(+'Acute Care'!G29,0)</f>
        <v>1725014</v>
      </c>
      <c r="E34" s="9">
        <f>ROUND(+'Acute Care'!F29,0)</f>
        <v>3225</v>
      </c>
      <c r="F34" s="13">
        <f t="shared" si="0"/>
        <v>534.89</v>
      </c>
      <c r="G34" s="9">
        <f>ROUND(+'Acute Care'!G130,0)</f>
        <v>1830236</v>
      </c>
      <c r="H34" s="9">
        <f>ROUND(+'Acute Care'!F130,0)</f>
        <v>3643</v>
      </c>
      <c r="I34" s="13">
        <f t="shared" si="1"/>
        <v>502.4</v>
      </c>
      <c r="J34" s="13"/>
      <c r="K34" s="21">
        <f t="shared" si="2"/>
        <v>-6.0699999999999997E-2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ROUND(+'Acute Care'!G30,0)</f>
        <v>1569638</v>
      </c>
      <c r="E35" s="9">
        <f>ROUND(+'Acute Care'!F30,0)</f>
        <v>1067</v>
      </c>
      <c r="F35" s="13">
        <f t="shared" si="0"/>
        <v>1471.08</v>
      </c>
      <c r="G35" s="9">
        <f>ROUND(+'Acute Care'!G131,0)</f>
        <v>1750255</v>
      </c>
      <c r="H35" s="9">
        <f>ROUND(+'Acute Care'!F131,0)</f>
        <v>1124</v>
      </c>
      <c r="I35" s="13">
        <f t="shared" si="1"/>
        <v>1557.17</v>
      </c>
      <c r="J35" s="13"/>
      <c r="K35" s="21">
        <f t="shared" si="2"/>
        <v>5.8500000000000003E-2</v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ROUND(+'Acute Care'!G31,0)</f>
        <v>40315</v>
      </c>
      <c r="E36" s="9">
        <f>ROUND(+'Acute Care'!F31,0)</f>
        <v>22</v>
      </c>
      <c r="F36" s="13">
        <f t="shared" si="0"/>
        <v>1832.5</v>
      </c>
      <c r="G36" s="9">
        <f>ROUND(+'Acute Care'!G132,0)</f>
        <v>41651</v>
      </c>
      <c r="H36" s="9">
        <f>ROUND(+'Acute Care'!F132,0)</f>
        <v>10</v>
      </c>
      <c r="I36" s="13">
        <f t="shared" si="1"/>
        <v>4165.1000000000004</v>
      </c>
      <c r="J36" s="13"/>
      <c r="K36" s="21">
        <f t="shared" si="2"/>
        <v>1.2728999999999999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ROUND(+'Acute Care'!G32,0)</f>
        <v>8779907</v>
      </c>
      <c r="E37" s="9">
        <f>ROUND(+'Acute Care'!F32,0)</f>
        <v>19311</v>
      </c>
      <c r="F37" s="13">
        <f t="shared" si="0"/>
        <v>454.66</v>
      </c>
      <c r="G37" s="9">
        <f>ROUND(+'Acute Care'!G133,0)</f>
        <v>17029478</v>
      </c>
      <c r="H37" s="9">
        <f>ROUND(+'Acute Care'!F133,0)</f>
        <v>33832</v>
      </c>
      <c r="I37" s="13">
        <f t="shared" si="1"/>
        <v>503.35</v>
      </c>
      <c r="J37" s="13"/>
      <c r="K37" s="21">
        <f t="shared" si="2"/>
        <v>0.1071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ROUND(+'Acute Care'!G33,0)</f>
        <v>122481</v>
      </c>
      <c r="E38" s="9">
        <f>ROUND(+'Acute Care'!F33,0)</f>
        <v>95</v>
      </c>
      <c r="F38" s="13">
        <f t="shared" si="0"/>
        <v>1289.27</v>
      </c>
      <c r="G38" s="9">
        <f>ROUND(+'Acute Care'!G134,0)</f>
        <v>338634</v>
      </c>
      <c r="H38" s="9">
        <f>ROUND(+'Acute Care'!F134,0)</f>
        <v>71</v>
      </c>
      <c r="I38" s="13">
        <f t="shared" si="1"/>
        <v>4769.49</v>
      </c>
      <c r="J38" s="13"/>
      <c r="K38" s="21">
        <f t="shared" si="2"/>
        <v>2.6993999999999998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ROUND(+'Acute Care'!G34,0)</f>
        <v>32478836</v>
      </c>
      <c r="E39" s="9">
        <f>ROUND(+'Acute Care'!F34,0)</f>
        <v>65591</v>
      </c>
      <c r="F39" s="13">
        <f t="shared" si="0"/>
        <v>495.17</v>
      </c>
      <c r="G39" s="9">
        <f>ROUND(+'Acute Care'!G135,0)</f>
        <v>35768647</v>
      </c>
      <c r="H39" s="9">
        <f>ROUND(+'Acute Care'!F135,0)</f>
        <v>70765</v>
      </c>
      <c r="I39" s="13">
        <f t="shared" si="1"/>
        <v>505.46</v>
      </c>
      <c r="J39" s="13"/>
      <c r="K39" s="21">
        <f t="shared" si="2"/>
        <v>2.0799999999999999E-2</v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ROUND(+'Acute Care'!G35,0)</f>
        <v>2343707</v>
      </c>
      <c r="E40" s="9">
        <f>ROUND(+'Acute Care'!F35,0)</f>
        <v>3453</v>
      </c>
      <c r="F40" s="13">
        <f t="shared" si="0"/>
        <v>678.75</v>
      </c>
      <c r="G40" s="9">
        <f>ROUND(+'Acute Care'!G136,0)</f>
        <v>2341398</v>
      </c>
      <c r="H40" s="9">
        <f>ROUND(+'Acute Care'!F136,0)</f>
        <v>3432</v>
      </c>
      <c r="I40" s="13">
        <f t="shared" si="1"/>
        <v>682.23</v>
      </c>
      <c r="J40" s="13"/>
      <c r="K40" s="21">
        <f t="shared" si="2"/>
        <v>5.1000000000000004E-3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ROUND(+'Acute Care'!G36,0)</f>
        <v>1050402</v>
      </c>
      <c r="E41" s="9">
        <f>ROUND(+'Acute Care'!F36,0)</f>
        <v>855</v>
      </c>
      <c r="F41" s="13">
        <f t="shared" si="0"/>
        <v>1228.54</v>
      </c>
      <c r="G41" s="9">
        <f>ROUND(+'Acute Care'!G137,0)</f>
        <v>1178659</v>
      </c>
      <c r="H41" s="9">
        <f>ROUND(+'Acute Care'!F137,0)</f>
        <v>748</v>
      </c>
      <c r="I41" s="13">
        <f t="shared" si="1"/>
        <v>1575.75</v>
      </c>
      <c r="J41" s="13"/>
      <c r="K41" s="21">
        <f t="shared" si="2"/>
        <v>0.28260000000000002</v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ROUND(+'Acute Care'!G37,0)</f>
        <v>3569281</v>
      </c>
      <c r="E42" s="9">
        <f>ROUND(+'Acute Care'!F37,0)</f>
        <v>8221</v>
      </c>
      <c r="F42" s="13">
        <f t="shared" si="0"/>
        <v>434.17</v>
      </c>
      <c r="G42" s="9">
        <f>ROUND(+'Acute Care'!G138,0)</f>
        <v>2694780</v>
      </c>
      <c r="H42" s="9">
        <f>ROUND(+'Acute Care'!F138,0)</f>
        <v>5868</v>
      </c>
      <c r="I42" s="13">
        <f t="shared" si="1"/>
        <v>459.23</v>
      </c>
      <c r="J42" s="13"/>
      <c r="K42" s="21">
        <f t="shared" si="2"/>
        <v>5.7700000000000001E-2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ROUND(+'Acute Care'!G38,0)</f>
        <v>0</v>
      </c>
      <c r="E43" s="9">
        <f>ROUND(+'Acute Care'!F38,0)</f>
        <v>0</v>
      </c>
      <c r="F43" s="13" t="str">
        <f t="shared" si="0"/>
        <v/>
      </c>
      <c r="G43" s="9">
        <f>ROUND(+'Acute Care'!G139,0)</f>
        <v>0</v>
      </c>
      <c r="H43" s="9">
        <f>ROUND(+'Acute Care'!F139,0)</f>
        <v>0</v>
      </c>
      <c r="I43" s="13" t="str">
        <f t="shared" si="1"/>
        <v/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ROUND(+'Acute Care'!G39,0)</f>
        <v>3268425</v>
      </c>
      <c r="E44" s="9">
        <f>ROUND(+'Acute Care'!F39,0)</f>
        <v>4335</v>
      </c>
      <c r="F44" s="13">
        <f t="shared" si="0"/>
        <v>753.96</v>
      </c>
      <c r="G44" s="9">
        <f>ROUND(+'Acute Care'!G140,0)</f>
        <v>3441399</v>
      </c>
      <c r="H44" s="9">
        <f>ROUND(+'Acute Care'!F140,0)</f>
        <v>4522</v>
      </c>
      <c r="I44" s="13">
        <f t="shared" si="1"/>
        <v>761.03</v>
      </c>
      <c r="J44" s="13"/>
      <c r="K44" s="21">
        <f t="shared" si="2"/>
        <v>9.4000000000000004E-3</v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ROUND(+'Acute Care'!G40,0)</f>
        <v>703062</v>
      </c>
      <c r="E45" s="9">
        <f>ROUND(+'Acute Care'!F40,0)</f>
        <v>1238</v>
      </c>
      <c r="F45" s="13">
        <f t="shared" si="0"/>
        <v>567.9</v>
      </c>
      <c r="G45" s="9">
        <f>ROUND(+'Acute Care'!G141,0)</f>
        <v>717748</v>
      </c>
      <c r="H45" s="9">
        <f>ROUND(+'Acute Care'!F141,0)</f>
        <v>1065</v>
      </c>
      <c r="I45" s="13">
        <f t="shared" si="1"/>
        <v>673.94</v>
      </c>
      <c r="J45" s="13"/>
      <c r="K45" s="21">
        <f t="shared" si="2"/>
        <v>0.1867</v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ROUND(+'Acute Care'!G41,0)</f>
        <v>1518292</v>
      </c>
      <c r="E46" s="9">
        <f>ROUND(+'Acute Care'!F41,0)</f>
        <v>2677</v>
      </c>
      <c r="F46" s="13">
        <f t="shared" si="0"/>
        <v>567.16</v>
      </c>
      <c r="G46" s="9">
        <f>ROUND(+'Acute Care'!G142,0)</f>
        <v>1543104</v>
      </c>
      <c r="H46" s="9">
        <f>ROUND(+'Acute Care'!F142,0)</f>
        <v>2678</v>
      </c>
      <c r="I46" s="13">
        <f t="shared" si="1"/>
        <v>576.22</v>
      </c>
      <c r="J46" s="13"/>
      <c r="K46" s="21">
        <f t="shared" si="2"/>
        <v>1.6E-2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ROUND(+'Acute Care'!G42,0)</f>
        <v>539564</v>
      </c>
      <c r="E47" s="9">
        <f>ROUND(+'Acute Care'!F42,0)</f>
        <v>82</v>
      </c>
      <c r="F47" s="13">
        <f t="shared" si="0"/>
        <v>6580.05</v>
      </c>
      <c r="G47" s="9">
        <f>ROUND(+'Acute Care'!G143,0)</f>
        <v>732096</v>
      </c>
      <c r="H47" s="9">
        <f>ROUND(+'Acute Care'!F143,0)</f>
        <v>89</v>
      </c>
      <c r="I47" s="13">
        <f t="shared" si="1"/>
        <v>8225.7999999999993</v>
      </c>
      <c r="J47" s="13"/>
      <c r="K47" s="21">
        <f t="shared" si="2"/>
        <v>0.25009999999999999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ROUND(+'Acute Care'!G43,0)</f>
        <v>0</v>
      </c>
      <c r="E48" s="9">
        <f>ROUND(+'Acute Care'!F43,0)</f>
        <v>0</v>
      </c>
      <c r="F48" s="13" t="str">
        <f t="shared" si="0"/>
        <v/>
      </c>
      <c r="G48" s="9">
        <f>ROUND(+'Acute Care'!G144,0)</f>
        <v>0</v>
      </c>
      <c r="H48" s="9">
        <f>ROUND(+'Acute Care'!F144,0)</f>
        <v>0</v>
      </c>
      <c r="I48" s="13" t="str">
        <f t="shared" si="1"/>
        <v/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ROUND(+'Acute Care'!G44,0)</f>
        <v>3023264</v>
      </c>
      <c r="E49" s="9">
        <f>ROUND(+'Acute Care'!F44,0)</f>
        <v>6708</v>
      </c>
      <c r="F49" s="13">
        <f t="shared" si="0"/>
        <v>450.7</v>
      </c>
      <c r="G49" s="9">
        <f>ROUND(+'Acute Care'!G145,0)</f>
        <v>13288567</v>
      </c>
      <c r="H49" s="9">
        <f>ROUND(+'Acute Care'!F145,0)</f>
        <v>26417</v>
      </c>
      <c r="I49" s="13">
        <f t="shared" si="1"/>
        <v>503.03</v>
      </c>
      <c r="J49" s="13"/>
      <c r="K49" s="21">
        <f t="shared" si="2"/>
        <v>0.11609999999999999</v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ROUND(+'Acute Care'!G45,0)</f>
        <v>51113275</v>
      </c>
      <c r="E50" s="9">
        <f>ROUND(+'Acute Care'!F45,0)</f>
        <v>84208</v>
      </c>
      <c r="F50" s="13">
        <f t="shared" si="0"/>
        <v>606.99</v>
      </c>
      <c r="G50" s="9">
        <f>ROUND(+'Acute Care'!G146,0)</f>
        <v>51370614</v>
      </c>
      <c r="H50" s="9">
        <f>ROUND(+'Acute Care'!F146,0)</f>
        <v>83825</v>
      </c>
      <c r="I50" s="13">
        <f t="shared" si="1"/>
        <v>612.83000000000004</v>
      </c>
      <c r="J50" s="13"/>
      <c r="K50" s="21">
        <f t="shared" si="2"/>
        <v>9.5999999999999992E-3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ROUND(+'Acute Care'!G46,0)</f>
        <v>0</v>
      </c>
      <c r="E51" s="9">
        <f>ROUND(+'Acute Care'!F46,0)</f>
        <v>0</v>
      </c>
      <c r="F51" s="13" t="str">
        <f t="shared" si="0"/>
        <v/>
      </c>
      <c r="G51" s="9">
        <f>ROUND(+'Acute Care'!G147,0)</f>
        <v>0</v>
      </c>
      <c r="H51" s="9">
        <f>ROUND(+'Acute Care'!F147,0)</f>
        <v>0</v>
      </c>
      <c r="I51" s="13" t="str">
        <f t="shared" si="1"/>
        <v/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ROUND(+'Acute Care'!G47,0)</f>
        <v>12519619</v>
      </c>
      <c r="E52" s="9">
        <f>ROUND(+'Acute Care'!F47,0)</f>
        <v>23468</v>
      </c>
      <c r="F52" s="13">
        <f t="shared" si="0"/>
        <v>533.48</v>
      </c>
      <c r="G52" s="9">
        <f>ROUND(+'Acute Care'!G148,0)</f>
        <v>12976235</v>
      </c>
      <c r="H52" s="9">
        <f>ROUND(+'Acute Care'!F148,0)</f>
        <v>23570</v>
      </c>
      <c r="I52" s="13">
        <f t="shared" si="1"/>
        <v>550.54</v>
      </c>
      <c r="J52" s="13"/>
      <c r="K52" s="21">
        <f t="shared" si="2"/>
        <v>3.2000000000000001E-2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ROUND(+'Acute Care'!G48,0)</f>
        <v>27586234</v>
      </c>
      <c r="E53" s="9">
        <f>ROUND(+'Acute Care'!F48,0)</f>
        <v>48942</v>
      </c>
      <c r="F53" s="13">
        <f t="shared" si="0"/>
        <v>563.65</v>
      </c>
      <c r="G53" s="9">
        <f>ROUND(+'Acute Care'!G149,0)</f>
        <v>26129417</v>
      </c>
      <c r="H53" s="9">
        <f>ROUND(+'Acute Care'!F149,0)</f>
        <v>46431</v>
      </c>
      <c r="I53" s="13">
        <f t="shared" si="1"/>
        <v>562.76</v>
      </c>
      <c r="J53" s="13"/>
      <c r="K53" s="21">
        <f t="shared" si="2"/>
        <v>-1.6000000000000001E-3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ROUND(+'Acute Care'!G49,0)</f>
        <v>8000231</v>
      </c>
      <c r="E54" s="9">
        <f>ROUND(+'Acute Care'!F49,0)</f>
        <v>26175</v>
      </c>
      <c r="F54" s="13">
        <f t="shared" si="0"/>
        <v>305.64</v>
      </c>
      <c r="G54" s="9">
        <f>ROUND(+'Acute Care'!G150,0)</f>
        <v>8326863</v>
      </c>
      <c r="H54" s="9">
        <f>ROUND(+'Acute Care'!F150,0)</f>
        <v>25932</v>
      </c>
      <c r="I54" s="13">
        <f t="shared" si="1"/>
        <v>321.10000000000002</v>
      </c>
      <c r="J54" s="13"/>
      <c r="K54" s="21">
        <f t="shared" si="2"/>
        <v>5.0599999999999999E-2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ROUND(+'Acute Care'!G50,0)</f>
        <v>4150555</v>
      </c>
      <c r="E55" s="9">
        <f>ROUND(+'Acute Care'!F50,0)</f>
        <v>8752</v>
      </c>
      <c r="F55" s="13">
        <f t="shared" si="0"/>
        <v>474.24</v>
      </c>
      <c r="G55" s="9">
        <f>ROUND(+'Acute Care'!G151,0)</f>
        <v>4147503</v>
      </c>
      <c r="H55" s="9">
        <f>ROUND(+'Acute Care'!F151,0)</f>
        <v>8069</v>
      </c>
      <c r="I55" s="13">
        <f t="shared" si="1"/>
        <v>514</v>
      </c>
      <c r="J55" s="13"/>
      <c r="K55" s="21">
        <f t="shared" si="2"/>
        <v>8.3799999999999999E-2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ROUND(+'Acute Care'!G51,0)</f>
        <v>1409431</v>
      </c>
      <c r="E56" s="9">
        <f>ROUND(+'Acute Care'!F51,0)</f>
        <v>1362</v>
      </c>
      <c r="F56" s="13">
        <f t="shared" si="0"/>
        <v>1034.82</v>
      </c>
      <c r="G56" s="9">
        <f>ROUND(+'Acute Care'!G152,0)</f>
        <v>1610898</v>
      </c>
      <c r="H56" s="9">
        <f>ROUND(+'Acute Care'!F152,0)</f>
        <v>1229</v>
      </c>
      <c r="I56" s="13">
        <f t="shared" si="1"/>
        <v>1310.74</v>
      </c>
      <c r="J56" s="13"/>
      <c r="K56" s="21">
        <f t="shared" si="2"/>
        <v>0.2666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ROUND(+'Acute Care'!G52,0)</f>
        <v>3919846</v>
      </c>
      <c r="E57" s="9">
        <f>ROUND(+'Acute Care'!F52,0)</f>
        <v>7114</v>
      </c>
      <c r="F57" s="13">
        <f t="shared" si="0"/>
        <v>551</v>
      </c>
      <c r="G57" s="9">
        <f>ROUND(+'Acute Care'!G153,0)</f>
        <v>4283209</v>
      </c>
      <c r="H57" s="9">
        <f>ROUND(+'Acute Care'!F153,0)</f>
        <v>7842</v>
      </c>
      <c r="I57" s="13">
        <f t="shared" si="1"/>
        <v>546.19000000000005</v>
      </c>
      <c r="J57" s="13"/>
      <c r="K57" s="21">
        <f t="shared" si="2"/>
        <v>-8.6999999999999994E-3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ROUND(+'Acute Care'!G53,0)</f>
        <v>4547205</v>
      </c>
      <c r="E58" s="9">
        <f>ROUND(+'Acute Care'!F53,0)</f>
        <v>19905</v>
      </c>
      <c r="F58" s="13">
        <f t="shared" si="0"/>
        <v>228.45</v>
      </c>
      <c r="G58" s="9">
        <f>ROUND(+'Acute Care'!G154,0)</f>
        <v>7571541</v>
      </c>
      <c r="H58" s="9">
        <f>ROUND(+'Acute Care'!F154,0)</f>
        <v>19290</v>
      </c>
      <c r="I58" s="13">
        <f t="shared" si="1"/>
        <v>392.51</v>
      </c>
      <c r="J58" s="13"/>
      <c r="K58" s="21">
        <f t="shared" si="2"/>
        <v>0.71809999999999996</v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ROUND(+'Acute Care'!G54,0)</f>
        <v>1307778</v>
      </c>
      <c r="E59" s="9">
        <f>ROUND(+'Acute Care'!F54,0)</f>
        <v>3165</v>
      </c>
      <c r="F59" s="13">
        <f t="shared" si="0"/>
        <v>413.2</v>
      </c>
      <c r="G59" s="9">
        <f>ROUND(+'Acute Care'!G155,0)</f>
        <v>1572800</v>
      </c>
      <c r="H59" s="9">
        <f>ROUND(+'Acute Care'!F155,0)</f>
        <v>3307</v>
      </c>
      <c r="I59" s="13">
        <f t="shared" si="1"/>
        <v>475.6</v>
      </c>
      <c r="J59" s="13"/>
      <c r="K59" s="21">
        <f t="shared" si="2"/>
        <v>0.151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ROUND(+'Acute Care'!G55,0)</f>
        <v>0</v>
      </c>
      <c r="E60" s="9">
        <f>ROUND(+'Acute Care'!F55,0)</f>
        <v>0</v>
      </c>
      <c r="F60" s="13" t="str">
        <f t="shared" si="0"/>
        <v/>
      </c>
      <c r="G60" s="9">
        <f>ROUND(+'Acute Care'!G156,0)</f>
        <v>0</v>
      </c>
      <c r="H60" s="9">
        <f>ROUND(+'Acute Care'!F156,0)</f>
        <v>0</v>
      </c>
      <c r="I60" s="13" t="str">
        <f t="shared" si="1"/>
        <v/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ROUND(+'Acute Care'!G56,0)</f>
        <v>28359078</v>
      </c>
      <c r="E61" s="9">
        <f>ROUND(+'Acute Care'!F56,0)</f>
        <v>48800</v>
      </c>
      <c r="F61" s="13">
        <f t="shared" si="0"/>
        <v>581.13</v>
      </c>
      <c r="G61" s="9">
        <f>ROUND(+'Acute Care'!G157,0)</f>
        <v>26148133</v>
      </c>
      <c r="H61" s="9">
        <f>ROUND(+'Acute Care'!F157,0)</f>
        <v>50486</v>
      </c>
      <c r="I61" s="13">
        <f t="shared" si="1"/>
        <v>517.92999999999995</v>
      </c>
      <c r="J61" s="13"/>
      <c r="K61" s="21">
        <f t="shared" si="2"/>
        <v>-0.10879999999999999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ROUND(+'Acute Care'!G57,0)</f>
        <v>17133863</v>
      </c>
      <c r="E62" s="9">
        <f>ROUND(+'Acute Care'!F57,0)</f>
        <v>37943</v>
      </c>
      <c r="F62" s="13">
        <f t="shared" si="0"/>
        <v>451.57</v>
      </c>
      <c r="G62" s="9">
        <f>ROUND(+'Acute Care'!G158,0)</f>
        <v>19168633</v>
      </c>
      <c r="H62" s="9">
        <f>ROUND(+'Acute Care'!F158,0)</f>
        <v>38219</v>
      </c>
      <c r="I62" s="13">
        <f t="shared" si="1"/>
        <v>501.55</v>
      </c>
      <c r="J62" s="13"/>
      <c r="K62" s="21">
        <f t="shared" si="2"/>
        <v>0.11070000000000001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ROUND(+'Acute Care'!G58,0)</f>
        <v>1848404</v>
      </c>
      <c r="E63" s="9">
        <f>ROUND(+'Acute Care'!F58,0)</f>
        <v>2732</v>
      </c>
      <c r="F63" s="13">
        <f t="shared" si="0"/>
        <v>676.58</v>
      </c>
      <c r="G63" s="9">
        <f>ROUND(+'Acute Care'!G159,0)</f>
        <v>1870421</v>
      </c>
      <c r="H63" s="9">
        <f>ROUND(+'Acute Care'!F159,0)</f>
        <v>2372</v>
      </c>
      <c r="I63" s="13">
        <f t="shared" si="1"/>
        <v>788.54</v>
      </c>
      <c r="J63" s="13"/>
      <c r="K63" s="21">
        <f t="shared" si="2"/>
        <v>0.16550000000000001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ROUND(+'Acute Care'!G59,0)</f>
        <v>5918362</v>
      </c>
      <c r="E64" s="9">
        <f>ROUND(+'Acute Care'!F59,0)</f>
        <v>17968</v>
      </c>
      <c r="F64" s="13">
        <f t="shared" si="0"/>
        <v>329.38</v>
      </c>
      <c r="G64" s="9">
        <f>ROUND(+'Acute Care'!G160,0)</f>
        <v>5294912</v>
      </c>
      <c r="H64" s="9">
        <f>ROUND(+'Acute Care'!F160,0)</f>
        <v>17191</v>
      </c>
      <c r="I64" s="13">
        <f t="shared" si="1"/>
        <v>308</v>
      </c>
      <c r="J64" s="13"/>
      <c r="K64" s="21">
        <f t="shared" si="2"/>
        <v>-6.4899999999999999E-2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ROUND(+'Acute Care'!G60,0)</f>
        <v>2152792</v>
      </c>
      <c r="E65" s="9">
        <f>ROUND(+'Acute Care'!F60,0)</f>
        <v>1154</v>
      </c>
      <c r="F65" s="13">
        <f t="shared" si="0"/>
        <v>1865.5</v>
      </c>
      <c r="G65" s="9">
        <f>ROUND(+'Acute Care'!G161,0)</f>
        <v>2732311</v>
      </c>
      <c r="H65" s="9">
        <f>ROUND(+'Acute Care'!F161,0)</f>
        <v>887</v>
      </c>
      <c r="I65" s="13">
        <f t="shared" si="1"/>
        <v>3080.4</v>
      </c>
      <c r="J65" s="13"/>
      <c r="K65" s="21">
        <f t="shared" si="2"/>
        <v>0.6512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ROUND(+'Acute Care'!G61,0)</f>
        <v>4131528</v>
      </c>
      <c r="E66" s="9">
        <f>ROUND(+'Acute Care'!F61,0)</f>
        <v>3765</v>
      </c>
      <c r="F66" s="13">
        <f t="shared" si="0"/>
        <v>1097.3499999999999</v>
      </c>
      <c r="G66" s="9">
        <f>ROUND(+'Acute Care'!G162,0)</f>
        <v>4186242</v>
      </c>
      <c r="H66" s="9">
        <f>ROUND(+'Acute Care'!F162,0)</f>
        <v>3658</v>
      </c>
      <c r="I66" s="13">
        <f t="shared" si="1"/>
        <v>1144.4100000000001</v>
      </c>
      <c r="J66" s="13"/>
      <c r="K66" s="21">
        <f t="shared" si="2"/>
        <v>4.2900000000000001E-2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ROUND(+'Acute Care'!G62,0)</f>
        <v>2455221</v>
      </c>
      <c r="E67" s="9">
        <f>ROUND(+'Acute Care'!F62,0)</f>
        <v>2008</v>
      </c>
      <c r="F67" s="13">
        <f t="shared" si="0"/>
        <v>1222.72</v>
      </c>
      <c r="G67" s="9">
        <f>ROUND(+'Acute Care'!G163,0)</f>
        <v>2580466</v>
      </c>
      <c r="H67" s="9">
        <f>ROUND(+'Acute Care'!F163,0)</f>
        <v>1979</v>
      </c>
      <c r="I67" s="13">
        <f t="shared" si="1"/>
        <v>1303.92</v>
      </c>
      <c r="J67" s="13"/>
      <c r="K67" s="21">
        <f t="shared" si="2"/>
        <v>6.6400000000000001E-2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ROUND(+'Acute Care'!G63,0)</f>
        <v>25010104</v>
      </c>
      <c r="E68" s="9">
        <f>ROUND(+'Acute Care'!F63,0)</f>
        <v>56919</v>
      </c>
      <c r="F68" s="13">
        <f t="shared" si="0"/>
        <v>439.4</v>
      </c>
      <c r="G68" s="9">
        <f>ROUND(+'Acute Care'!G164,0)</f>
        <v>24838578</v>
      </c>
      <c r="H68" s="9">
        <f>ROUND(+'Acute Care'!F164,0)</f>
        <v>53489</v>
      </c>
      <c r="I68" s="13">
        <f t="shared" si="1"/>
        <v>464.37</v>
      </c>
      <c r="J68" s="13"/>
      <c r="K68" s="21">
        <f t="shared" si="2"/>
        <v>5.6800000000000003E-2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ROUND(+'Acute Care'!G64,0)</f>
        <v>0</v>
      </c>
      <c r="E69" s="9">
        <f>ROUND(+'Acute Care'!F64,0)</f>
        <v>0</v>
      </c>
      <c r="F69" s="13" t="str">
        <f t="shared" si="0"/>
        <v/>
      </c>
      <c r="G69" s="9">
        <f>ROUND(+'Acute Care'!G165,0)</f>
        <v>3401410</v>
      </c>
      <c r="H69" s="9">
        <f>ROUND(+'Acute Care'!F165,0)</f>
        <v>4621</v>
      </c>
      <c r="I69" s="13">
        <f t="shared" si="1"/>
        <v>736.08</v>
      </c>
      <c r="J69" s="13"/>
      <c r="K69" s="21" t="str">
        <f t="shared" si="2"/>
        <v/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ROUND(+'Acute Care'!G65,0)</f>
        <v>0</v>
      </c>
      <c r="E70" s="9">
        <f>ROUND(+'Acute Care'!F65,0)</f>
        <v>0</v>
      </c>
      <c r="F70" s="13" t="str">
        <f t="shared" si="0"/>
        <v/>
      </c>
      <c r="G70" s="9">
        <f>ROUND(+'Acute Care'!G166,0)</f>
        <v>0</v>
      </c>
      <c r="H70" s="9">
        <f>ROUND(+'Acute Care'!F166,0)</f>
        <v>0</v>
      </c>
      <c r="I70" s="13" t="str">
        <f t="shared" si="1"/>
        <v/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ROUND(+'Acute Care'!G66,0)</f>
        <v>199944</v>
      </c>
      <c r="E71" s="9">
        <f>ROUND(+'Acute Care'!F66,0)</f>
        <v>241</v>
      </c>
      <c r="F71" s="13">
        <f t="shared" si="0"/>
        <v>829.64</v>
      </c>
      <c r="G71" s="9">
        <f>ROUND(+'Acute Care'!G167,0)</f>
        <v>359923</v>
      </c>
      <c r="H71" s="9">
        <f>ROUND(+'Acute Care'!F167,0)</f>
        <v>265</v>
      </c>
      <c r="I71" s="13">
        <f t="shared" si="1"/>
        <v>1358.2</v>
      </c>
      <c r="J71" s="13"/>
      <c r="K71" s="21">
        <f t="shared" si="2"/>
        <v>0.6371</v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ROUND(+'Acute Care'!G67,0)</f>
        <v>21744903</v>
      </c>
      <c r="E72" s="9">
        <f>ROUND(+'Acute Care'!F67,0)</f>
        <v>41882</v>
      </c>
      <c r="F72" s="13">
        <f t="shared" si="0"/>
        <v>519.19000000000005</v>
      </c>
      <c r="G72" s="9">
        <f>ROUND(+'Acute Care'!G168,0)</f>
        <v>22919467</v>
      </c>
      <c r="H72" s="9">
        <f>ROUND(+'Acute Care'!F168,0)</f>
        <v>45901</v>
      </c>
      <c r="I72" s="13">
        <f t="shared" si="1"/>
        <v>499.32</v>
      </c>
      <c r="J72" s="13"/>
      <c r="K72" s="21">
        <f t="shared" si="2"/>
        <v>-3.8300000000000001E-2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ROUND(+'Acute Care'!G68,0)</f>
        <v>16526310</v>
      </c>
      <c r="E73" s="9">
        <f>ROUND(+'Acute Care'!F68,0)</f>
        <v>39350</v>
      </c>
      <c r="F73" s="13">
        <f t="shared" si="0"/>
        <v>419.98</v>
      </c>
      <c r="G73" s="9">
        <f>ROUND(+'Acute Care'!G169,0)</f>
        <v>16933480</v>
      </c>
      <c r="H73" s="9">
        <f>ROUND(+'Acute Care'!F169,0)</f>
        <v>40261</v>
      </c>
      <c r="I73" s="13">
        <f t="shared" si="1"/>
        <v>420.59</v>
      </c>
      <c r="J73" s="13"/>
      <c r="K73" s="21">
        <f t="shared" si="2"/>
        <v>1.5E-3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ROUND(+'Acute Care'!G69,0)</f>
        <v>45774535</v>
      </c>
      <c r="E74" s="9">
        <f>ROUND(+'Acute Care'!F69,0)</f>
        <v>87194</v>
      </c>
      <c r="F74" s="13">
        <f t="shared" si="0"/>
        <v>524.97</v>
      </c>
      <c r="G74" s="9">
        <f>ROUND(+'Acute Care'!G170,0)</f>
        <v>44704257</v>
      </c>
      <c r="H74" s="9">
        <f>ROUND(+'Acute Care'!F170,0)</f>
        <v>91921</v>
      </c>
      <c r="I74" s="13">
        <f t="shared" si="1"/>
        <v>486.33</v>
      </c>
      <c r="J74" s="13"/>
      <c r="K74" s="21">
        <f t="shared" si="2"/>
        <v>-7.3599999999999999E-2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ROUND(+'Acute Care'!G70,0)</f>
        <v>11444324</v>
      </c>
      <c r="E75" s="9">
        <f>ROUND(+'Acute Care'!F70,0)</f>
        <v>23123</v>
      </c>
      <c r="F75" s="13">
        <f t="shared" ref="F75:F107" si="3">IF(D75=0,"",IF(E75=0,"",ROUND(D75/E75,2)))</f>
        <v>494.93</v>
      </c>
      <c r="G75" s="9">
        <f>ROUND(+'Acute Care'!G171,0)</f>
        <v>13016117</v>
      </c>
      <c r="H75" s="9">
        <f>ROUND(+'Acute Care'!F171,0)</f>
        <v>25086</v>
      </c>
      <c r="I75" s="13">
        <f t="shared" ref="I75:I107" si="4">IF(G75=0,"",IF(H75=0,"",ROUND(G75/H75,2)))</f>
        <v>518.86</v>
      </c>
      <c r="J75" s="13"/>
      <c r="K75" s="21">
        <f t="shared" ref="K75:K107" si="5">IF(D75=0,"",IF(E75=0,"",IF(G75=0,"",IF(H75=0,"",ROUND(I75/F75-1,4)))))</f>
        <v>4.8399999999999999E-2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ROUND(+'Acute Care'!G71,0)</f>
        <v>683660</v>
      </c>
      <c r="E76" s="9">
        <f>ROUND(+'Acute Care'!F71,0)</f>
        <v>925</v>
      </c>
      <c r="F76" s="13">
        <f t="shared" si="3"/>
        <v>739.09</v>
      </c>
      <c r="G76" s="9">
        <f>ROUND(+'Acute Care'!G172,0)</f>
        <v>803484</v>
      </c>
      <c r="H76" s="9">
        <f>ROUND(+'Acute Care'!F172,0)</f>
        <v>782</v>
      </c>
      <c r="I76" s="13">
        <f t="shared" si="4"/>
        <v>1027.47</v>
      </c>
      <c r="J76" s="13"/>
      <c r="K76" s="21">
        <f t="shared" si="5"/>
        <v>0.39019999999999999</v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ROUND(+'Acute Care'!G72,0)</f>
        <v>0</v>
      </c>
      <c r="E77" s="9">
        <f>ROUND(+'Acute Care'!F72,0)</f>
        <v>0</v>
      </c>
      <c r="F77" s="13" t="str">
        <f t="shared" si="3"/>
        <v/>
      </c>
      <c r="G77" s="9">
        <f>ROUND(+'Acute Care'!G173,0)</f>
        <v>0</v>
      </c>
      <c r="H77" s="9">
        <f>ROUND(+'Acute Care'!F173,0)</f>
        <v>0</v>
      </c>
      <c r="I77" s="13" t="str">
        <f t="shared" si="4"/>
        <v/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ROUND(+'Acute Care'!G73,0)</f>
        <v>10905622</v>
      </c>
      <c r="E78" s="9">
        <f>ROUND(+'Acute Care'!F73,0)</f>
        <v>22615</v>
      </c>
      <c r="F78" s="13">
        <f t="shared" si="3"/>
        <v>482.23</v>
      </c>
      <c r="G78" s="9">
        <f>ROUND(+'Acute Care'!G174,0)</f>
        <v>11795394</v>
      </c>
      <c r="H78" s="9">
        <f>ROUND(+'Acute Care'!F174,0)</f>
        <v>24060</v>
      </c>
      <c r="I78" s="13">
        <f t="shared" si="4"/>
        <v>490.25</v>
      </c>
      <c r="J78" s="13"/>
      <c r="K78" s="21">
        <f t="shared" si="5"/>
        <v>1.66E-2</v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ROUND(+'Acute Care'!G74,0)</f>
        <v>25531258</v>
      </c>
      <c r="E79" s="9">
        <f>ROUND(+'Acute Care'!F74,0)</f>
        <v>57102</v>
      </c>
      <c r="F79" s="13">
        <f t="shared" si="3"/>
        <v>447.12</v>
      </c>
      <c r="G79" s="9">
        <f>ROUND(+'Acute Care'!G175,0)</f>
        <v>25630526</v>
      </c>
      <c r="H79" s="9">
        <f>ROUND(+'Acute Care'!F175,0)</f>
        <v>55627</v>
      </c>
      <c r="I79" s="13">
        <f t="shared" si="4"/>
        <v>460.76</v>
      </c>
      <c r="J79" s="13"/>
      <c r="K79" s="21">
        <f t="shared" si="5"/>
        <v>3.0499999999999999E-2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ROUND(+'Acute Care'!G75,0)</f>
        <v>2244675</v>
      </c>
      <c r="E80" s="9">
        <f>ROUND(+'Acute Care'!F75,0)</f>
        <v>3123</v>
      </c>
      <c r="F80" s="13">
        <f t="shared" si="3"/>
        <v>718.76</v>
      </c>
      <c r="G80" s="9">
        <f>ROUND(+'Acute Care'!G176,0)</f>
        <v>2214495</v>
      </c>
      <c r="H80" s="9">
        <f>ROUND(+'Acute Care'!F176,0)</f>
        <v>3305</v>
      </c>
      <c r="I80" s="13">
        <f t="shared" si="4"/>
        <v>670.04</v>
      </c>
      <c r="J80" s="13"/>
      <c r="K80" s="21">
        <f t="shared" si="5"/>
        <v>-6.7799999999999999E-2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ROUND(+'Acute Care'!G76,0)</f>
        <v>2005423</v>
      </c>
      <c r="E81" s="9">
        <f>ROUND(+'Acute Care'!F76,0)</f>
        <v>849</v>
      </c>
      <c r="F81" s="13">
        <f t="shared" si="3"/>
        <v>2362.1</v>
      </c>
      <c r="G81" s="9">
        <f>ROUND(+'Acute Care'!G177,0)</f>
        <v>1806476</v>
      </c>
      <c r="H81" s="9">
        <f>ROUND(+'Acute Care'!F177,0)</f>
        <v>691</v>
      </c>
      <c r="I81" s="13">
        <f t="shared" si="4"/>
        <v>2614.29</v>
      </c>
      <c r="J81" s="13"/>
      <c r="K81" s="21">
        <f t="shared" si="5"/>
        <v>0.10680000000000001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ROUND(+'Acute Care'!G77,0)</f>
        <v>7185510</v>
      </c>
      <c r="E82" s="9">
        <f>ROUND(+'Acute Care'!F77,0)</f>
        <v>11258</v>
      </c>
      <c r="F82" s="13">
        <f t="shared" si="3"/>
        <v>638.26</v>
      </c>
      <c r="G82" s="9">
        <f>ROUND(+'Acute Care'!G178,0)</f>
        <v>6715703</v>
      </c>
      <c r="H82" s="9">
        <f>ROUND(+'Acute Care'!F178,0)</f>
        <v>9459</v>
      </c>
      <c r="I82" s="13">
        <f t="shared" si="4"/>
        <v>709.98</v>
      </c>
      <c r="J82" s="13"/>
      <c r="K82" s="21">
        <f t="shared" si="5"/>
        <v>0.1124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ROUND(+'Acute Care'!G78,0)</f>
        <v>10107257</v>
      </c>
      <c r="E83" s="9">
        <f>ROUND(+'Acute Care'!F78,0)</f>
        <v>29332</v>
      </c>
      <c r="F83" s="13">
        <f t="shared" si="3"/>
        <v>344.58</v>
      </c>
      <c r="G83" s="9">
        <f>ROUND(+'Acute Care'!G179,0)</f>
        <v>13009508</v>
      </c>
      <c r="H83" s="9">
        <f>ROUND(+'Acute Care'!F179,0)</f>
        <v>24750</v>
      </c>
      <c r="I83" s="13">
        <f t="shared" si="4"/>
        <v>525.64</v>
      </c>
      <c r="J83" s="13"/>
      <c r="K83" s="21">
        <f t="shared" si="5"/>
        <v>0.52549999999999997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ROUND(+'Acute Care'!G79,0)</f>
        <v>6272878</v>
      </c>
      <c r="E84" s="9">
        <f>ROUND(+'Acute Care'!F79,0)</f>
        <v>14247</v>
      </c>
      <c r="F84" s="13">
        <f t="shared" si="3"/>
        <v>440.29</v>
      </c>
      <c r="G84" s="9">
        <f>ROUND(+'Acute Care'!G180,0)</f>
        <v>5994550</v>
      </c>
      <c r="H84" s="9">
        <f>ROUND(+'Acute Care'!F180,0)</f>
        <v>12811</v>
      </c>
      <c r="I84" s="13">
        <f t="shared" si="4"/>
        <v>467.92</v>
      </c>
      <c r="J84" s="13"/>
      <c r="K84" s="21">
        <f t="shared" si="5"/>
        <v>6.2799999999999995E-2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ROUND(+'Acute Care'!G80,0)</f>
        <v>5336803</v>
      </c>
      <c r="E85" s="9">
        <f>ROUND(+'Acute Care'!F80,0)</f>
        <v>11722</v>
      </c>
      <c r="F85" s="13">
        <f t="shared" si="3"/>
        <v>455.28</v>
      </c>
      <c r="G85" s="9">
        <f>ROUND(+'Acute Care'!G181,0)</f>
        <v>4927453</v>
      </c>
      <c r="H85" s="9">
        <f>ROUND(+'Acute Care'!F181,0)</f>
        <v>10075</v>
      </c>
      <c r="I85" s="13">
        <f t="shared" si="4"/>
        <v>489.08</v>
      </c>
      <c r="J85" s="13"/>
      <c r="K85" s="21">
        <f t="shared" si="5"/>
        <v>7.4200000000000002E-2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ROUND(+'Acute Care'!G81,0)</f>
        <v>868286</v>
      </c>
      <c r="E86" s="9">
        <f>ROUND(+'Acute Care'!F81,0)</f>
        <v>1064</v>
      </c>
      <c r="F86" s="13">
        <f t="shared" si="3"/>
        <v>816.06</v>
      </c>
      <c r="G86" s="9">
        <f>ROUND(+'Acute Care'!G182,0)</f>
        <v>1330741</v>
      </c>
      <c r="H86" s="9">
        <f>ROUND(+'Acute Care'!F182,0)</f>
        <v>744</v>
      </c>
      <c r="I86" s="13">
        <f t="shared" si="4"/>
        <v>1788.63</v>
      </c>
      <c r="J86" s="13"/>
      <c r="K86" s="21">
        <f t="shared" si="5"/>
        <v>1.1918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ROUND(+'Acute Care'!G82,0)</f>
        <v>8865014</v>
      </c>
      <c r="E87" s="9">
        <f>ROUND(+'Acute Care'!F82,0)</f>
        <v>13845</v>
      </c>
      <c r="F87" s="13">
        <f t="shared" si="3"/>
        <v>640.29999999999995</v>
      </c>
      <c r="G87" s="9">
        <f>ROUND(+'Acute Care'!G183,0)</f>
        <v>9099064</v>
      </c>
      <c r="H87" s="9">
        <f>ROUND(+'Acute Care'!F183,0)</f>
        <v>13757</v>
      </c>
      <c r="I87" s="13">
        <f t="shared" si="4"/>
        <v>661.41</v>
      </c>
      <c r="J87" s="13"/>
      <c r="K87" s="21">
        <f t="shared" si="5"/>
        <v>3.3000000000000002E-2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ROUND(+'Acute Care'!G83,0)</f>
        <v>2433934</v>
      </c>
      <c r="E88" s="9">
        <f>ROUND(+'Acute Care'!F83,0)</f>
        <v>2831</v>
      </c>
      <c r="F88" s="13">
        <f t="shared" si="3"/>
        <v>859.74</v>
      </c>
      <c r="G88" s="9">
        <f>ROUND(+'Acute Care'!G184,0)</f>
        <v>2204815</v>
      </c>
      <c r="H88" s="9">
        <f>ROUND(+'Acute Care'!F184,0)</f>
        <v>2996</v>
      </c>
      <c r="I88" s="13">
        <f t="shared" si="4"/>
        <v>735.92</v>
      </c>
      <c r="J88" s="13"/>
      <c r="K88" s="21">
        <f t="shared" si="5"/>
        <v>-0.14399999999999999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ROUND(+'Acute Care'!G84,0)</f>
        <v>1183467</v>
      </c>
      <c r="E89" s="9">
        <f>ROUND(+'Acute Care'!F84,0)</f>
        <v>2278</v>
      </c>
      <c r="F89" s="13">
        <f t="shared" si="3"/>
        <v>519.52</v>
      </c>
      <c r="G89" s="9">
        <f>ROUND(+'Acute Care'!G185,0)</f>
        <v>1077667</v>
      </c>
      <c r="H89" s="9">
        <f>ROUND(+'Acute Care'!F185,0)</f>
        <v>2350</v>
      </c>
      <c r="I89" s="13">
        <f t="shared" si="4"/>
        <v>458.58</v>
      </c>
      <c r="J89" s="13"/>
      <c r="K89" s="21">
        <f t="shared" si="5"/>
        <v>-0.1173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ROUND(+'Acute Care'!G85,0)</f>
        <v>232089</v>
      </c>
      <c r="E90" s="9">
        <f>ROUND(+'Acute Care'!F85,0)</f>
        <v>398</v>
      </c>
      <c r="F90" s="13">
        <f t="shared" si="3"/>
        <v>583.14</v>
      </c>
      <c r="G90" s="9">
        <f>ROUND(+'Acute Care'!G186,0)</f>
        <v>116838</v>
      </c>
      <c r="H90" s="9">
        <f>ROUND(+'Acute Care'!F186,0)</f>
        <v>194</v>
      </c>
      <c r="I90" s="13">
        <f t="shared" si="4"/>
        <v>602.26</v>
      </c>
      <c r="J90" s="13"/>
      <c r="K90" s="21">
        <f t="shared" si="5"/>
        <v>3.2800000000000003E-2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ROUND(+'Acute Care'!G86,0)</f>
        <v>2833745</v>
      </c>
      <c r="E91" s="9">
        <f>ROUND(+'Acute Care'!F86,0)</f>
        <v>7003</v>
      </c>
      <c r="F91" s="13">
        <f t="shared" si="3"/>
        <v>404.65</v>
      </c>
      <c r="G91" s="9">
        <f>ROUND(+'Acute Care'!G187,0)</f>
        <v>2796355</v>
      </c>
      <c r="H91" s="9">
        <f>ROUND(+'Acute Care'!F187,0)</f>
        <v>6894</v>
      </c>
      <c r="I91" s="13">
        <f t="shared" si="4"/>
        <v>405.62</v>
      </c>
      <c r="J91" s="13"/>
      <c r="K91" s="21">
        <f t="shared" si="5"/>
        <v>2.3999999999999998E-3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ROUND(+'Acute Care'!G87,0)</f>
        <v>2885423</v>
      </c>
      <c r="E92" s="9">
        <f>ROUND(+'Acute Care'!F87,0)</f>
        <v>3649</v>
      </c>
      <c r="F92" s="13">
        <f t="shared" si="3"/>
        <v>790.74</v>
      </c>
      <c r="G92" s="9">
        <f>ROUND(+'Acute Care'!G188,0)</f>
        <v>3208139</v>
      </c>
      <c r="H92" s="9">
        <f>ROUND(+'Acute Care'!F188,0)</f>
        <v>4727</v>
      </c>
      <c r="I92" s="13">
        <f t="shared" si="4"/>
        <v>678.68</v>
      </c>
      <c r="J92" s="13"/>
      <c r="K92" s="21">
        <f t="shared" si="5"/>
        <v>-0.14169999999999999</v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ROUND(+'Acute Care'!G88,0)</f>
        <v>899836</v>
      </c>
      <c r="E93" s="9">
        <f>ROUND(+'Acute Care'!F88,0)</f>
        <v>2458</v>
      </c>
      <c r="F93" s="13">
        <f t="shared" si="3"/>
        <v>366.08</v>
      </c>
      <c r="G93" s="9">
        <f>ROUND(+'Acute Care'!G189,0)</f>
        <v>791796</v>
      </c>
      <c r="H93" s="9">
        <f>ROUND(+'Acute Care'!F189,0)</f>
        <v>2224</v>
      </c>
      <c r="I93" s="13">
        <f t="shared" si="4"/>
        <v>356.02</v>
      </c>
      <c r="J93" s="13"/>
      <c r="K93" s="21">
        <f t="shared" si="5"/>
        <v>-2.75E-2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ROUND(+'Acute Care'!G89,0)</f>
        <v>11689852</v>
      </c>
      <c r="E94" s="9">
        <f>ROUND(+'Acute Care'!F89,0)</f>
        <v>26024</v>
      </c>
      <c r="F94" s="13">
        <f t="shared" si="3"/>
        <v>449.2</v>
      </c>
      <c r="G94" s="9">
        <f>ROUND(+'Acute Care'!G190,0)</f>
        <v>12457252</v>
      </c>
      <c r="H94" s="9">
        <f>ROUND(+'Acute Care'!F190,0)</f>
        <v>26613</v>
      </c>
      <c r="I94" s="13">
        <f t="shared" si="4"/>
        <v>468.09</v>
      </c>
      <c r="J94" s="13"/>
      <c r="K94" s="21">
        <f t="shared" si="5"/>
        <v>4.2099999999999999E-2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ROUND(+'Acute Care'!G90,0)</f>
        <v>4516883</v>
      </c>
      <c r="E95" s="9">
        <f>ROUND(+'Acute Care'!F90,0)</f>
        <v>7716</v>
      </c>
      <c r="F95" s="13">
        <f t="shared" si="3"/>
        <v>585.39</v>
      </c>
      <c r="G95" s="9">
        <f>ROUND(+'Acute Care'!G191,0)</f>
        <v>2347207</v>
      </c>
      <c r="H95" s="9">
        <f>ROUND(+'Acute Care'!F191,0)</f>
        <v>3987</v>
      </c>
      <c r="I95" s="13">
        <f t="shared" si="4"/>
        <v>588.72</v>
      </c>
      <c r="J95" s="13"/>
      <c r="K95" s="21">
        <f t="shared" si="5"/>
        <v>5.7000000000000002E-3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ROUND(+'Acute Care'!G91,0)</f>
        <v>0</v>
      </c>
      <c r="E96" s="9">
        <f>ROUND(+'Acute Care'!F91,0)</f>
        <v>0</v>
      </c>
      <c r="F96" s="13" t="str">
        <f t="shared" si="3"/>
        <v/>
      </c>
      <c r="G96" s="9">
        <f>ROUND(+'Acute Care'!G192,0)</f>
        <v>0</v>
      </c>
      <c r="H96" s="9">
        <f>ROUND(+'Acute Care'!F192,0)</f>
        <v>0</v>
      </c>
      <c r="I96" s="13" t="str">
        <f t="shared" si="4"/>
        <v/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ROUND(+'Acute Care'!G92,0)</f>
        <v>2202213</v>
      </c>
      <c r="E97" s="9">
        <f>ROUND(+'Acute Care'!F92,0)</f>
        <v>1244</v>
      </c>
      <c r="F97" s="13">
        <f t="shared" si="3"/>
        <v>1770.27</v>
      </c>
      <c r="G97" s="9">
        <f>ROUND(+'Acute Care'!G193,0)</f>
        <v>2040892</v>
      </c>
      <c r="H97" s="9">
        <f>ROUND(+'Acute Care'!F193,0)</f>
        <v>753</v>
      </c>
      <c r="I97" s="13">
        <f t="shared" si="4"/>
        <v>2710.35</v>
      </c>
      <c r="J97" s="13"/>
      <c r="K97" s="21">
        <f t="shared" si="5"/>
        <v>0.53100000000000003</v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ROUND(+'Acute Care'!G93,0)</f>
        <v>1660840</v>
      </c>
      <c r="E98" s="9">
        <f>ROUND(+'Acute Care'!F93,0)</f>
        <v>1936</v>
      </c>
      <c r="F98" s="13">
        <f t="shared" si="3"/>
        <v>857.87</v>
      </c>
      <c r="G98" s="9">
        <f>ROUND(+'Acute Care'!G194,0)</f>
        <v>360469</v>
      </c>
      <c r="H98" s="9">
        <f>ROUND(+'Acute Care'!F194,0)</f>
        <v>618</v>
      </c>
      <c r="I98" s="13">
        <f t="shared" si="4"/>
        <v>583.28</v>
      </c>
      <c r="J98" s="13"/>
      <c r="K98" s="21">
        <f t="shared" si="5"/>
        <v>-0.3201</v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ROUND(+'Acute Care'!G94,0)</f>
        <v>12337604</v>
      </c>
      <c r="E99" s="9">
        <f>ROUND(+'Acute Care'!F94,0)</f>
        <v>18011</v>
      </c>
      <c r="F99" s="13">
        <f t="shared" si="3"/>
        <v>685</v>
      </c>
      <c r="G99" s="9">
        <f>ROUND(+'Acute Care'!G195,0)</f>
        <v>12959982</v>
      </c>
      <c r="H99" s="9">
        <f>ROUND(+'Acute Care'!F195,0)</f>
        <v>16893</v>
      </c>
      <c r="I99" s="13">
        <f t="shared" si="4"/>
        <v>767.18</v>
      </c>
      <c r="J99" s="13"/>
      <c r="K99" s="21">
        <f t="shared" si="5"/>
        <v>0.12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ROUND(+'Acute Care'!G95,0)</f>
        <v>12321885</v>
      </c>
      <c r="E100" s="9">
        <f>ROUND(+'Acute Care'!F95,0)</f>
        <v>14858</v>
      </c>
      <c r="F100" s="13">
        <f t="shared" si="3"/>
        <v>829.31</v>
      </c>
      <c r="G100" s="9">
        <f>ROUND(+'Acute Care'!G196,0)</f>
        <v>13972567</v>
      </c>
      <c r="H100" s="9">
        <f>ROUND(+'Acute Care'!F196,0)</f>
        <v>16831</v>
      </c>
      <c r="I100" s="13">
        <f t="shared" si="4"/>
        <v>830.17</v>
      </c>
      <c r="J100" s="13"/>
      <c r="K100" s="21">
        <f t="shared" si="5"/>
        <v>1E-3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ROUND(+'Acute Care'!G96,0)</f>
        <v>8342245</v>
      </c>
      <c r="E101" s="9">
        <f>ROUND(+'Acute Care'!F96,0)</f>
        <v>16758</v>
      </c>
      <c r="F101" s="13">
        <f t="shared" si="3"/>
        <v>497.81</v>
      </c>
      <c r="G101" s="9">
        <f>ROUND(+'Acute Care'!G197,0)</f>
        <v>8539102</v>
      </c>
      <c r="H101" s="9">
        <f>ROUND(+'Acute Care'!F197,0)</f>
        <v>15880</v>
      </c>
      <c r="I101" s="13">
        <f t="shared" si="4"/>
        <v>537.73</v>
      </c>
      <c r="J101" s="13"/>
      <c r="K101" s="21">
        <f t="shared" si="5"/>
        <v>8.0199999999999994E-2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ROUND(+'Acute Care'!G97,0)</f>
        <v>3103057</v>
      </c>
      <c r="E102" s="9">
        <f>ROUND(+'Acute Care'!F97,0)</f>
        <v>6701</v>
      </c>
      <c r="F102" s="13">
        <f t="shared" si="3"/>
        <v>463.07</v>
      </c>
      <c r="G102" s="9">
        <f>ROUND(+'Acute Care'!G198,0)</f>
        <v>4333221</v>
      </c>
      <c r="H102" s="9">
        <f>ROUND(+'Acute Care'!F198,0)</f>
        <v>7398</v>
      </c>
      <c r="I102" s="13">
        <f t="shared" si="4"/>
        <v>585.73</v>
      </c>
      <c r="J102" s="13"/>
      <c r="K102" s="21">
        <f t="shared" si="5"/>
        <v>0.26490000000000002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ROUND(+'Acute Care'!G98,0)</f>
        <v>30395</v>
      </c>
      <c r="E103" s="9">
        <f>ROUND(+'Acute Care'!F98,0)</f>
        <v>109</v>
      </c>
      <c r="F103" s="13">
        <f t="shared" si="3"/>
        <v>278.85000000000002</v>
      </c>
      <c r="G103" s="9">
        <f>ROUND(+'Acute Care'!G199,0)</f>
        <v>433099</v>
      </c>
      <c r="H103" s="9">
        <f>ROUND(+'Acute Care'!F199,0)</f>
        <v>230</v>
      </c>
      <c r="I103" s="13">
        <f t="shared" si="4"/>
        <v>1883.04</v>
      </c>
      <c r="J103" s="13"/>
      <c r="K103" s="21">
        <f t="shared" si="5"/>
        <v>5.7529000000000003</v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ROUND(+'Acute Care'!G99,0)</f>
        <v>0</v>
      </c>
      <c r="E104" s="9">
        <f>ROUND(+'Acute Care'!F99,0)</f>
        <v>0</v>
      </c>
      <c r="F104" s="13" t="str">
        <f t="shared" si="3"/>
        <v/>
      </c>
      <c r="G104" s="9">
        <f>ROUND(+'Acute Care'!G200,0)</f>
        <v>0</v>
      </c>
      <c r="H104" s="9">
        <f>ROUND(+'Acute Care'!F200,0)</f>
        <v>0</v>
      </c>
      <c r="I104" s="13" t="str">
        <f t="shared" si="4"/>
        <v/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ROUND(+'Acute Care'!G100,0)</f>
        <v>0</v>
      </c>
      <c r="E105" s="9">
        <f>ROUND(+'Acute Care'!F100,0)</f>
        <v>0</v>
      </c>
      <c r="F105" s="13" t="str">
        <f t="shared" si="3"/>
        <v/>
      </c>
      <c r="G105" s="9">
        <f>ROUND(+'Acute Care'!G201,0)</f>
        <v>0</v>
      </c>
      <c r="H105" s="9">
        <f>ROUND(+'Acute Care'!F201,0)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ROUND(+'Acute Care'!G101,0)</f>
        <v>0</v>
      </c>
      <c r="E106" s="9">
        <f>ROUND(+'Acute Care'!F101,0)</f>
        <v>0</v>
      </c>
      <c r="F106" s="13" t="str">
        <f t="shared" si="3"/>
        <v/>
      </c>
      <c r="G106" s="9">
        <f>ROUND(+'Acute Care'!G202,0)</f>
        <v>0</v>
      </c>
      <c r="H106" s="9">
        <f>ROUND(+'Acute Care'!F202,0)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ROUND(+'Acute Care'!G102,0)</f>
        <v>0</v>
      </c>
      <c r="E107" s="9">
        <f>ROUND(+'Acute Care'!F102,0)</f>
        <v>0</v>
      </c>
      <c r="F107" s="13" t="str">
        <f t="shared" si="3"/>
        <v/>
      </c>
      <c r="G107" s="9">
        <f>ROUND(+'Acute Care'!G203,0)</f>
        <v>0</v>
      </c>
      <c r="H107" s="9">
        <f>ROUND(+'Acute Care'!F203,0)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922</v>
      </c>
      <c r="C108" t="str">
        <f>+'Acute Care'!B103</f>
        <v>FAIRFAX EVERETT</v>
      </c>
      <c r="D108" s="9">
        <f>ROUND(+'Acute Care'!G103,0)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9">
        <f>ROUND(+'Acute Care'!G204,0)</f>
        <v>0</v>
      </c>
      <c r="H108" s="9">
        <f>ROUND(+'Acute Care'!F204,0)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6" width="6.88671875" bestFit="1" customWidth="1"/>
    <col min="7" max="7" width="10.1093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12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67</v>
      </c>
      <c r="F3" s="1"/>
      <c r="K3" s="19">
        <v>67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2013</v>
      </c>
      <c r="F7" s="6">
        <f>+E7</f>
        <v>2013</v>
      </c>
      <c r="G7" s="6"/>
      <c r="H7" s="1">
        <f>+F7+1</f>
        <v>2014</v>
      </c>
      <c r="I7" s="6">
        <f>+H7</f>
        <v>2014</v>
      </c>
      <c r="J7" s="6"/>
    </row>
    <row r="8" spans="1:11" x14ac:dyDescent="0.2">
      <c r="A8" s="10"/>
      <c r="B8" s="9"/>
      <c r="C8" s="9"/>
      <c r="D8" s="1" t="s">
        <v>13</v>
      </c>
      <c r="E8" s="6"/>
      <c r="F8" s="1" t="s">
        <v>4</v>
      </c>
      <c r="G8" s="1" t="s">
        <v>13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14</v>
      </c>
      <c r="E9" s="1" t="s">
        <v>6</v>
      </c>
      <c r="F9" s="1" t="s">
        <v>6</v>
      </c>
      <c r="G9" s="1" t="s">
        <v>14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Care'!H5,0)</f>
        <v>9188510</v>
      </c>
      <c r="E10" s="9">
        <f>ROUND(+'Acute Care'!F5,0)</f>
        <v>73846</v>
      </c>
      <c r="F10" s="13">
        <f>IF(D10=0,"",IF(E10=0,"",ROUND(D10/E10,2)))</f>
        <v>124.43</v>
      </c>
      <c r="G10" s="9">
        <f>ROUND(+'Acute Care'!H106,0)</f>
        <v>8112061</v>
      </c>
      <c r="H10" s="9">
        <f>ROUND(+'Acute Care'!F106,0)</f>
        <v>71212</v>
      </c>
      <c r="I10" s="13">
        <f>IF(G10=0,"",IF(H10=0,"",ROUND(G10/H10,2)))</f>
        <v>113.91</v>
      </c>
      <c r="J10" s="13"/>
      <c r="K10" s="21">
        <f>IF(D10=0,"",IF(E10=0,"",IF(G10=0,"",IF(H10=0,"",ROUND(I10/F10-1,4)))))</f>
        <v>-8.4500000000000006E-2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Care'!H6,0)</f>
        <v>1557014</v>
      </c>
      <c r="E11" s="9">
        <f>ROUND(+'Acute Care'!F6,0)</f>
        <v>19317</v>
      </c>
      <c r="F11" s="13">
        <f t="shared" ref="F11:F74" si="0">IF(D11=0,"",IF(E11=0,"",ROUND(D11/E11,2)))</f>
        <v>80.599999999999994</v>
      </c>
      <c r="G11" s="9">
        <f>ROUND(+'Acute Care'!H107,0)</f>
        <v>1677539</v>
      </c>
      <c r="H11" s="9">
        <f>ROUND(+'Acute Care'!F107,0)</f>
        <v>19539</v>
      </c>
      <c r="I11" s="13">
        <f t="shared" ref="I11:I74" si="1">IF(G11=0,"",IF(H11=0,"",ROUND(G11/H11,2)))</f>
        <v>85.86</v>
      </c>
      <c r="J11" s="13"/>
      <c r="K11" s="21">
        <f t="shared" ref="K11:K74" si="2">IF(D11=0,"",IF(E11=0,"",IF(G11=0,"",IF(H11=0,"",ROUND(I11/F11-1,4)))))</f>
        <v>6.5299999999999997E-2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Care'!H7,0)</f>
        <v>265498</v>
      </c>
      <c r="E12" s="9">
        <f>ROUND(+'Acute Care'!F7,0)</f>
        <v>521</v>
      </c>
      <c r="F12" s="13">
        <f t="shared" si="0"/>
        <v>509.59</v>
      </c>
      <c r="G12" s="9">
        <f>ROUND(+'Acute Care'!H108,0)</f>
        <v>306079</v>
      </c>
      <c r="H12" s="9">
        <f>ROUND(+'Acute Care'!F108,0)</f>
        <v>616</v>
      </c>
      <c r="I12" s="13">
        <f t="shared" si="1"/>
        <v>496.88</v>
      </c>
      <c r="J12" s="13"/>
      <c r="K12" s="21">
        <f t="shared" si="2"/>
        <v>-2.4899999999999999E-2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Care'!H8,0)</f>
        <v>6831459</v>
      </c>
      <c r="E13" s="9">
        <f>ROUND(+'Acute Care'!F8,0)</f>
        <v>62010</v>
      </c>
      <c r="F13" s="13">
        <f t="shared" si="0"/>
        <v>110.17</v>
      </c>
      <c r="G13" s="9">
        <f>ROUND(+'Acute Care'!H109,0)</f>
        <v>7125405</v>
      </c>
      <c r="H13" s="9">
        <f>ROUND(+'Acute Care'!F109,0)</f>
        <v>67729</v>
      </c>
      <c r="I13" s="13">
        <f t="shared" si="1"/>
        <v>105.2</v>
      </c>
      <c r="J13" s="13"/>
      <c r="K13" s="21">
        <f t="shared" si="2"/>
        <v>-4.5100000000000001E-2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Care'!H9,0)</f>
        <v>9205698</v>
      </c>
      <c r="E14" s="9">
        <f>ROUND(+'Acute Care'!F9,0)</f>
        <v>51957</v>
      </c>
      <c r="F14" s="13">
        <f t="shared" si="0"/>
        <v>177.18</v>
      </c>
      <c r="G14" s="9">
        <f>ROUND(+'Acute Care'!H110,0)</f>
        <v>9806576</v>
      </c>
      <c r="H14" s="9">
        <f>ROUND(+'Acute Care'!F110,0)</f>
        <v>56682</v>
      </c>
      <c r="I14" s="13">
        <f t="shared" si="1"/>
        <v>173.01</v>
      </c>
      <c r="J14" s="13"/>
      <c r="K14" s="21">
        <f t="shared" si="2"/>
        <v>-2.35E-2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Care'!H10,0)</f>
        <v>0</v>
      </c>
      <c r="E15" s="9">
        <f>ROUND(+'Acute Care'!F10,0)</f>
        <v>0</v>
      </c>
      <c r="F15" s="13" t="str">
        <f t="shared" si="0"/>
        <v/>
      </c>
      <c r="G15" s="9">
        <f>ROUND(+'Acute Care'!H111,0)</f>
        <v>0</v>
      </c>
      <c r="H15" s="9">
        <f>ROUND(+'Acute Care'!F111,0)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Care'!H11,0)</f>
        <v>399514</v>
      </c>
      <c r="E16" s="9">
        <f>ROUND(+'Acute Care'!F11,0)</f>
        <v>1323</v>
      </c>
      <c r="F16" s="13">
        <f t="shared" si="0"/>
        <v>301.98</v>
      </c>
      <c r="G16" s="9">
        <f>ROUND(+'Acute Care'!H112,0)</f>
        <v>411137</v>
      </c>
      <c r="H16" s="9">
        <f>ROUND(+'Acute Care'!F112,0)</f>
        <v>1151</v>
      </c>
      <c r="I16" s="13">
        <f t="shared" si="1"/>
        <v>357.2</v>
      </c>
      <c r="J16" s="13"/>
      <c r="K16" s="21">
        <f t="shared" si="2"/>
        <v>0.18290000000000001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Care'!H12,0)</f>
        <v>889672</v>
      </c>
      <c r="E17" s="9">
        <f>ROUND(+'Acute Care'!F12,0)</f>
        <v>5041</v>
      </c>
      <c r="F17" s="13">
        <f t="shared" si="0"/>
        <v>176.49</v>
      </c>
      <c r="G17" s="9">
        <f>ROUND(+'Acute Care'!H113,0)</f>
        <v>802420</v>
      </c>
      <c r="H17" s="9">
        <f>ROUND(+'Acute Care'!F113,0)</f>
        <v>4809</v>
      </c>
      <c r="I17" s="13">
        <f t="shared" si="1"/>
        <v>166.86</v>
      </c>
      <c r="J17" s="13"/>
      <c r="K17" s="21">
        <f t="shared" si="2"/>
        <v>-5.4600000000000003E-2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Care'!H13,0)</f>
        <v>193444</v>
      </c>
      <c r="E18" s="9">
        <f>ROUND(+'Acute Care'!F13,0)</f>
        <v>604</v>
      </c>
      <c r="F18" s="13">
        <f t="shared" si="0"/>
        <v>320.27</v>
      </c>
      <c r="G18" s="9">
        <f>ROUND(+'Acute Care'!H114,0)</f>
        <v>116270</v>
      </c>
      <c r="H18" s="9">
        <f>ROUND(+'Acute Care'!F114,0)</f>
        <v>586</v>
      </c>
      <c r="I18" s="13">
        <f t="shared" si="1"/>
        <v>198.41</v>
      </c>
      <c r="J18" s="13"/>
      <c r="K18" s="21">
        <f t="shared" si="2"/>
        <v>-0.3805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Care'!H14,0)</f>
        <v>4187340</v>
      </c>
      <c r="E19" s="9">
        <f>ROUND(+'Acute Care'!F14,0)</f>
        <v>20048</v>
      </c>
      <c r="F19" s="13">
        <f t="shared" si="0"/>
        <v>208.87</v>
      </c>
      <c r="G19" s="9">
        <f>ROUND(+'Acute Care'!H115,0)</f>
        <v>3679611</v>
      </c>
      <c r="H19" s="9">
        <f>ROUND(+'Acute Care'!F115,0)</f>
        <v>18000</v>
      </c>
      <c r="I19" s="13">
        <f t="shared" si="1"/>
        <v>204.42</v>
      </c>
      <c r="J19" s="13"/>
      <c r="K19" s="21">
        <f t="shared" si="2"/>
        <v>-2.1299999999999999E-2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Care'!H15,0)</f>
        <v>13000503</v>
      </c>
      <c r="E20" s="9">
        <f>ROUND(+'Acute Care'!F15,0)</f>
        <v>77901</v>
      </c>
      <c r="F20" s="13">
        <f t="shared" si="0"/>
        <v>166.88</v>
      </c>
      <c r="G20" s="9">
        <f>ROUND(+'Acute Care'!H116,0)</f>
        <v>12214676</v>
      </c>
      <c r="H20" s="9">
        <f>ROUND(+'Acute Care'!F116,0)</f>
        <v>74635</v>
      </c>
      <c r="I20" s="13">
        <f t="shared" si="1"/>
        <v>163.66</v>
      </c>
      <c r="J20" s="13"/>
      <c r="K20" s="21">
        <f t="shared" si="2"/>
        <v>-1.9300000000000001E-2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Care'!H16,0)</f>
        <v>7253144</v>
      </c>
      <c r="E21" s="9">
        <f>ROUND(+'Acute Care'!F16,0)</f>
        <v>73359</v>
      </c>
      <c r="F21" s="13">
        <f t="shared" si="0"/>
        <v>98.87</v>
      </c>
      <c r="G21" s="9">
        <f>ROUND(+'Acute Care'!H117,0)</f>
        <v>7314737</v>
      </c>
      <c r="H21" s="9">
        <f>ROUND(+'Acute Care'!F117,0)</f>
        <v>69858</v>
      </c>
      <c r="I21" s="13">
        <f t="shared" si="1"/>
        <v>104.71</v>
      </c>
      <c r="J21" s="13"/>
      <c r="K21" s="21">
        <f t="shared" si="2"/>
        <v>5.91E-2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Care'!H17,0)</f>
        <v>650574</v>
      </c>
      <c r="E22" s="9">
        <f>ROUND(+'Acute Care'!F17,0)</f>
        <v>3957</v>
      </c>
      <c r="F22" s="13">
        <f t="shared" si="0"/>
        <v>164.41</v>
      </c>
      <c r="G22" s="9">
        <f>ROUND(+'Acute Care'!H118,0)</f>
        <v>696768</v>
      </c>
      <c r="H22" s="9">
        <f>ROUND(+'Acute Care'!F118,0)</f>
        <v>4954</v>
      </c>
      <c r="I22" s="13">
        <f t="shared" si="1"/>
        <v>140.65</v>
      </c>
      <c r="J22" s="13"/>
      <c r="K22" s="21">
        <f t="shared" si="2"/>
        <v>-0.14449999999999999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ROUND(+'Acute Care'!H18,0)</f>
        <v>2908906</v>
      </c>
      <c r="E23" s="9">
        <f>ROUND(+'Acute Care'!F18,0)</f>
        <v>29746</v>
      </c>
      <c r="F23" s="13">
        <f t="shared" si="0"/>
        <v>97.79</v>
      </c>
      <c r="G23" s="9">
        <f>ROUND(+'Acute Care'!H119,0)</f>
        <v>3343415</v>
      </c>
      <c r="H23" s="9">
        <f>ROUND(+'Acute Care'!F119,0)</f>
        <v>31878</v>
      </c>
      <c r="I23" s="13">
        <f t="shared" si="1"/>
        <v>104.88</v>
      </c>
      <c r="J23" s="13"/>
      <c r="K23" s="21">
        <f t="shared" si="2"/>
        <v>7.2499999999999995E-2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Care'!H19,0)</f>
        <v>1503799</v>
      </c>
      <c r="E24" s="9">
        <f>ROUND(+'Acute Care'!F19,0)</f>
        <v>10593</v>
      </c>
      <c r="F24" s="13">
        <f t="shared" si="0"/>
        <v>141.96</v>
      </c>
      <c r="G24" s="9">
        <f>ROUND(+'Acute Care'!H120,0)</f>
        <v>1582490</v>
      </c>
      <c r="H24" s="9">
        <f>ROUND(+'Acute Care'!F120,0)</f>
        <v>10431</v>
      </c>
      <c r="I24" s="13">
        <f t="shared" si="1"/>
        <v>151.71</v>
      </c>
      <c r="J24" s="13"/>
      <c r="K24" s="21">
        <f t="shared" si="2"/>
        <v>6.8699999999999997E-2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Care'!H20,0)</f>
        <v>1142054</v>
      </c>
      <c r="E25" s="9">
        <f>ROUND(+'Acute Care'!F20,0)</f>
        <v>10540</v>
      </c>
      <c r="F25" s="13">
        <f t="shared" si="0"/>
        <v>108.35</v>
      </c>
      <c r="G25" s="9">
        <f>ROUND(+'Acute Care'!H121,0)</f>
        <v>1341753</v>
      </c>
      <c r="H25" s="9">
        <f>ROUND(+'Acute Care'!F121,0)</f>
        <v>11753</v>
      </c>
      <c r="I25" s="13">
        <f t="shared" si="1"/>
        <v>114.16</v>
      </c>
      <c r="J25" s="13"/>
      <c r="K25" s="21">
        <f t="shared" si="2"/>
        <v>5.3600000000000002E-2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ROUND(+'Acute Care'!H21,0)</f>
        <v>0</v>
      </c>
      <c r="E26" s="9">
        <f>ROUND(+'Acute Care'!F21,0)</f>
        <v>0</v>
      </c>
      <c r="F26" s="13" t="str">
        <f t="shared" si="0"/>
        <v/>
      </c>
      <c r="G26" s="9">
        <f>ROUND(+'Acute Care'!H122,0)</f>
        <v>357813</v>
      </c>
      <c r="H26" s="9">
        <f>ROUND(+'Acute Care'!F122,0)</f>
        <v>2271</v>
      </c>
      <c r="I26" s="13">
        <f t="shared" si="1"/>
        <v>157.56</v>
      </c>
      <c r="J26" s="13"/>
      <c r="K26" s="21" t="str">
        <f t="shared" si="2"/>
        <v/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ROUND(+'Acute Care'!H22,0)</f>
        <v>0</v>
      </c>
      <c r="E27" s="9">
        <f>ROUND(+'Acute Care'!F22,0)</f>
        <v>325</v>
      </c>
      <c r="F27" s="13" t="str">
        <f t="shared" si="0"/>
        <v/>
      </c>
      <c r="G27" s="9">
        <f>ROUND(+'Acute Care'!H123,0)</f>
        <v>0</v>
      </c>
      <c r="H27" s="9">
        <f>ROUND(+'Acute Care'!F123,0)</f>
        <v>401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ROUND(+'Acute Care'!H23,0)</f>
        <v>216996</v>
      </c>
      <c r="E28" s="9">
        <f>ROUND(+'Acute Care'!F23,0)</f>
        <v>1864</v>
      </c>
      <c r="F28" s="13">
        <f t="shared" si="0"/>
        <v>116.41</v>
      </c>
      <c r="G28" s="9">
        <f>ROUND(+'Acute Care'!H124,0)</f>
        <v>0</v>
      </c>
      <c r="H28" s="9">
        <f>ROUND(+'Acute Care'!F124,0)</f>
        <v>0</v>
      </c>
      <c r="I28" s="13" t="str">
        <f t="shared" si="1"/>
        <v/>
      </c>
      <c r="J28" s="13"/>
      <c r="K28" s="21" t="str">
        <f t="shared" si="2"/>
        <v/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ROUND(+'Acute Care'!H24,0)</f>
        <v>768601</v>
      </c>
      <c r="E29" s="9">
        <f>ROUND(+'Acute Care'!F24,0)</f>
        <v>11156</v>
      </c>
      <c r="F29" s="13">
        <f t="shared" si="0"/>
        <v>68.900000000000006</v>
      </c>
      <c r="G29" s="9">
        <f>ROUND(+'Acute Care'!H125,0)</f>
        <v>236868</v>
      </c>
      <c r="H29" s="9">
        <f>ROUND(+'Acute Care'!F125,0)</f>
        <v>4249</v>
      </c>
      <c r="I29" s="13">
        <f t="shared" si="1"/>
        <v>55.75</v>
      </c>
      <c r="J29" s="13"/>
      <c r="K29" s="21">
        <f t="shared" si="2"/>
        <v>-0.19089999999999999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ROUND(+'Acute Care'!H25,0)</f>
        <v>196827</v>
      </c>
      <c r="E30" s="9">
        <f>ROUND(+'Acute Care'!F25,0)</f>
        <v>1171</v>
      </c>
      <c r="F30" s="13">
        <f t="shared" si="0"/>
        <v>168.08</v>
      </c>
      <c r="G30" s="9">
        <f>ROUND(+'Acute Care'!H126,0)</f>
        <v>196804</v>
      </c>
      <c r="H30" s="9">
        <f>ROUND(+'Acute Care'!F126,0)</f>
        <v>858</v>
      </c>
      <c r="I30" s="13">
        <f t="shared" si="1"/>
        <v>229.38</v>
      </c>
      <c r="J30" s="13"/>
      <c r="K30" s="21">
        <f t="shared" si="2"/>
        <v>0.36470000000000002</v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ROUND(+'Acute Care'!H26,0)</f>
        <v>500788</v>
      </c>
      <c r="E31" s="9">
        <f>ROUND(+'Acute Care'!F26,0)</f>
        <v>817</v>
      </c>
      <c r="F31" s="13">
        <f t="shared" si="0"/>
        <v>612.96</v>
      </c>
      <c r="G31" s="9">
        <f>ROUND(+'Acute Care'!H127,0)</f>
        <v>470715</v>
      </c>
      <c r="H31" s="9">
        <f>ROUND(+'Acute Care'!F127,0)</f>
        <v>814</v>
      </c>
      <c r="I31" s="13">
        <f t="shared" si="1"/>
        <v>578.27</v>
      </c>
      <c r="J31" s="13"/>
      <c r="K31" s="21">
        <f t="shared" si="2"/>
        <v>-5.6599999999999998E-2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ROUND(+'Acute Care'!H27,0)</f>
        <v>4075108</v>
      </c>
      <c r="E32" s="9">
        <f>ROUND(+'Acute Care'!F27,0)</f>
        <v>31447</v>
      </c>
      <c r="F32" s="13">
        <f t="shared" si="0"/>
        <v>129.59</v>
      </c>
      <c r="G32" s="9">
        <f>ROUND(+'Acute Care'!H128,0)</f>
        <v>3716432</v>
      </c>
      <c r="H32" s="9">
        <f>ROUND(+'Acute Care'!F128,0)</f>
        <v>30330</v>
      </c>
      <c r="I32" s="13">
        <f t="shared" si="1"/>
        <v>122.53</v>
      </c>
      <c r="J32" s="13"/>
      <c r="K32" s="21">
        <f t="shared" si="2"/>
        <v>-5.45E-2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ROUND(+'Acute Care'!H28,0)</f>
        <v>2950581</v>
      </c>
      <c r="E33" s="9">
        <f>ROUND(+'Acute Care'!F28,0)</f>
        <v>10230</v>
      </c>
      <c r="F33" s="13">
        <f t="shared" si="0"/>
        <v>288.42</v>
      </c>
      <c r="G33" s="9">
        <f>ROUND(+'Acute Care'!H129,0)</f>
        <v>3194752</v>
      </c>
      <c r="H33" s="9">
        <f>ROUND(+'Acute Care'!F129,0)</f>
        <v>9728</v>
      </c>
      <c r="I33" s="13">
        <f t="shared" si="1"/>
        <v>328.41</v>
      </c>
      <c r="J33" s="13"/>
      <c r="K33" s="21">
        <f t="shared" si="2"/>
        <v>0.13869999999999999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ROUND(+'Acute Care'!H29,0)</f>
        <v>439418</v>
      </c>
      <c r="E34" s="9">
        <f>ROUND(+'Acute Care'!F29,0)</f>
        <v>3225</v>
      </c>
      <c r="F34" s="13">
        <f t="shared" si="0"/>
        <v>136.25</v>
      </c>
      <c r="G34" s="9">
        <f>ROUND(+'Acute Care'!H130,0)</f>
        <v>445476</v>
      </c>
      <c r="H34" s="9">
        <f>ROUND(+'Acute Care'!F130,0)</f>
        <v>3643</v>
      </c>
      <c r="I34" s="13">
        <f t="shared" si="1"/>
        <v>122.28</v>
      </c>
      <c r="J34" s="13"/>
      <c r="K34" s="21">
        <f t="shared" si="2"/>
        <v>-0.10249999999999999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ROUND(+'Acute Care'!H30,0)</f>
        <v>418461</v>
      </c>
      <c r="E35" s="9">
        <f>ROUND(+'Acute Care'!F30,0)</f>
        <v>1067</v>
      </c>
      <c r="F35" s="13">
        <f t="shared" si="0"/>
        <v>392.18</v>
      </c>
      <c r="G35" s="9">
        <f>ROUND(+'Acute Care'!H131,0)</f>
        <v>550237</v>
      </c>
      <c r="H35" s="9">
        <f>ROUND(+'Acute Care'!F131,0)</f>
        <v>1124</v>
      </c>
      <c r="I35" s="13">
        <f t="shared" si="1"/>
        <v>489.53</v>
      </c>
      <c r="J35" s="13"/>
      <c r="K35" s="21">
        <f t="shared" si="2"/>
        <v>0.2482</v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ROUND(+'Acute Care'!H31,0)</f>
        <v>10455</v>
      </c>
      <c r="E36" s="9">
        <f>ROUND(+'Acute Care'!F31,0)</f>
        <v>22</v>
      </c>
      <c r="F36" s="13">
        <f t="shared" si="0"/>
        <v>475.23</v>
      </c>
      <c r="G36" s="9">
        <f>ROUND(+'Acute Care'!H132,0)</f>
        <v>10828</v>
      </c>
      <c r="H36" s="9">
        <f>ROUND(+'Acute Care'!F132,0)</f>
        <v>10</v>
      </c>
      <c r="I36" s="13">
        <f t="shared" si="1"/>
        <v>1082.8</v>
      </c>
      <c r="J36" s="13"/>
      <c r="K36" s="21">
        <f t="shared" si="2"/>
        <v>1.2785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ROUND(+'Acute Care'!H32,0)</f>
        <v>2715192</v>
      </c>
      <c r="E37" s="9">
        <f>ROUND(+'Acute Care'!F32,0)</f>
        <v>19311</v>
      </c>
      <c r="F37" s="13">
        <f t="shared" si="0"/>
        <v>140.6</v>
      </c>
      <c r="G37" s="9">
        <f>ROUND(+'Acute Care'!H133,0)</f>
        <v>4961537</v>
      </c>
      <c r="H37" s="9">
        <f>ROUND(+'Acute Care'!F133,0)</f>
        <v>33832</v>
      </c>
      <c r="I37" s="13">
        <f t="shared" si="1"/>
        <v>146.65</v>
      </c>
      <c r="J37" s="13"/>
      <c r="K37" s="21">
        <f t="shared" si="2"/>
        <v>4.2999999999999997E-2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ROUND(+'Acute Care'!H33,0)</f>
        <v>27126</v>
      </c>
      <c r="E38" s="9">
        <f>ROUND(+'Acute Care'!F33,0)</f>
        <v>95</v>
      </c>
      <c r="F38" s="13">
        <f t="shared" si="0"/>
        <v>285.54000000000002</v>
      </c>
      <c r="G38" s="9">
        <f>ROUND(+'Acute Care'!H134,0)</f>
        <v>106018</v>
      </c>
      <c r="H38" s="9">
        <f>ROUND(+'Acute Care'!F134,0)</f>
        <v>71</v>
      </c>
      <c r="I38" s="13">
        <f t="shared" si="1"/>
        <v>1493.21</v>
      </c>
      <c r="J38" s="13"/>
      <c r="K38" s="21">
        <f t="shared" si="2"/>
        <v>4.2294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ROUND(+'Acute Care'!H34,0)</f>
        <v>10153292</v>
      </c>
      <c r="E39" s="9">
        <f>ROUND(+'Acute Care'!F34,0)</f>
        <v>65591</v>
      </c>
      <c r="F39" s="13">
        <f t="shared" si="0"/>
        <v>154.80000000000001</v>
      </c>
      <c r="G39" s="9">
        <f>ROUND(+'Acute Care'!H135,0)</f>
        <v>3440210</v>
      </c>
      <c r="H39" s="9">
        <f>ROUND(+'Acute Care'!F135,0)</f>
        <v>70765</v>
      </c>
      <c r="I39" s="13">
        <f t="shared" si="1"/>
        <v>48.61</v>
      </c>
      <c r="J39" s="13"/>
      <c r="K39" s="21">
        <f t="shared" si="2"/>
        <v>-0.68600000000000005</v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ROUND(+'Acute Care'!H35,0)</f>
        <v>591075</v>
      </c>
      <c r="E40" s="9">
        <f>ROUND(+'Acute Care'!F35,0)</f>
        <v>3453</v>
      </c>
      <c r="F40" s="13">
        <f t="shared" si="0"/>
        <v>171.18</v>
      </c>
      <c r="G40" s="9">
        <f>ROUND(+'Acute Care'!H136,0)</f>
        <v>554395</v>
      </c>
      <c r="H40" s="9">
        <f>ROUND(+'Acute Care'!F136,0)</f>
        <v>3432</v>
      </c>
      <c r="I40" s="13">
        <f t="shared" si="1"/>
        <v>161.54</v>
      </c>
      <c r="J40" s="13"/>
      <c r="K40" s="21">
        <f t="shared" si="2"/>
        <v>-5.6300000000000003E-2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ROUND(+'Acute Care'!H36,0)</f>
        <v>276428</v>
      </c>
      <c r="E41" s="9">
        <f>ROUND(+'Acute Care'!F36,0)</f>
        <v>855</v>
      </c>
      <c r="F41" s="13">
        <f t="shared" si="0"/>
        <v>323.31</v>
      </c>
      <c r="G41" s="9">
        <f>ROUND(+'Acute Care'!H137,0)</f>
        <v>262587</v>
      </c>
      <c r="H41" s="9">
        <f>ROUND(+'Acute Care'!F137,0)</f>
        <v>748</v>
      </c>
      <c r="I41" s="13">
        <f t="shared" si="1"/>
        <v>351.05</v>
      </c>
      <c r="J41" s="13"/>
      <c r="K41" s="21">
        <f t="shared" si="2"/>
        <v>8.5800000000000001E-2</v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ROUND(+'Acute Care'!H37,0)</f>
        <v>875542</v>
      </c>
      <c r="E42" s="9">
        <f>ROUND(+'Acute Care'!F37,0)</f>
        <v>8221</v>
      </c>
      <c r="F42" s="13">
        <f t="shared" si="0"/>
        <v>106.5</v>
      </c>
      <c r="G42" s="9">
        <f>ROUND(+'Acute Care'!H138,0)</f>
        <v>701452</v>
      </c>
      <c r="H42" s="9">
        <f>ROUND(+'Acute Care'!F138,0)</f>
        <v>5868</v>
      </c>
      <c r="I42" s="13">
        <f t="shared" si="1"/>
        <v>119.54</v>
      </c>
      <c r="J42" s="13"/>
      <c r="K42" s="21">
        <f t="shared" si="2"/>
        <v>0.12239999999999999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ROUND(+'Acute Care'!H38,0)</f>
        <v>0</v>
      </c>
      <c r="E43" s="9">
        <f>ROUND(+'Acute Care'!F38,0)</f>
        <v>0</v>
      </c>
      <c r="F43" s="13" t="str">
        <f t="shared" si="0"/>
        <v/>
      </c>
      <c r="G43" s="9">
        <f>ROUND(+'Acute Care'!H139,0)</f>
        <v>0</v>
      </c>
      <c r="H43" s="9">
        <f>ROUND(+'Acute Care'!F139,0)</f>
        <v>0</v>
      </c>
      <c r="I43" s="13" t="str">
        <f t="shared" si="1"/>
        <v/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ROUND(+'Acute Care'!H39,0)</f>
        <v>767954</v>
      </c>
      <c r="E44" s="9">
        <f>ROUND(+'Acute Care'!F39,0)</f>
        <v>4335</v>
      </c>
      <c r="F44" s="13">
        <f t="shared" si="0"/>
        <v>177.15</v>
      </c>
      <c r="G44" s="9">
        <f>ROUND(+'Acute Care'!H140,0)</f>
        <v>756152</v>
      </c>
      <c r="H44" s="9">
        <f>ROUND(+'Acute Care'!F140,0)</f>
        <v>4522</v>
      </c>
      <c r="I44" s="13">
        <f t="shared" si="1"/>
        <v>167.22</v>
      </c>
      <c r="J44" s="13"/>
      <c r="K44" s="21">
        <f t="shared" si="2"/>
        <v>-5.6099999999999997E-2</v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ROUND(+'Acute Care'!H40,0)</f>
        <v>170926</v>
      </c>
      <c r="E45" s="9">
        <f>ROUND(+'Acute Care'!F40,0)</f>
        <v>1238</v>
      </c>
      <c r="F45" s="13">
        <f t="shared" si="0"/>
        <v>138.07</v>
      </c>
      <c r="G45" s="9">
        <f>ROUND(+'Acute Care'!H141,0)</f>
        <v>268724</v>
      </c>
      <c r="H45" s="9">
        <f>ROUND(+'Acute Care'!F141,0)</f>
        <v>1065</v>
      </c>
      <c r="I45" s="13">
        <f t="shared" si="1"/>
        <v>252.32</v>
      </c>
      <c r="J45" s="13"/>
      <c r="K45" s="21">
        <f t="shared" si="2"/>
        <v>0.82750000000000001</v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ROUND(+'Acute Care'!H41,0)</f>
        <v>293153</v>
      </c>
      <c r="E46" s="9">
        <f>ROUND(+'Acute Care'!F41,0)</f>
        <v>2677</v>
      </c>
      <c r="F46" s="13">
        <f t="shared" si="0"/>
        <v>109.51</v>
      </c>
      <c r="G46" s="9">
        <f>ROUND(+'Acute Care'!H142,0)</f>
        <v>359652</v>
      </c>
      <c r="H46" s="9">
        <f>ROUND(+'Acute Care'!F142,0)</f>
        <v>2678</v>
      </c>
      <c r="I46" s="13">
        <f t="shared" si="1"/>
        <v>134.30000000000001</v>
      </c>
      <c r="J46" s="13"/>
      <c r="K46" s="21">
        <f t="shared" si="2"/>
        <v>0.22639999999999999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ROUND(+'Acute Care'!H42,0)</f>
        <v>105667</v>
      </c>
      <c r="E47" s="9">
        <f>ROUND(+'Acute Care'!F42,0)</f>
        <v>82</v>
      </c>
      <c r="F47" s="13">
        <f t="shared" si="0"/>
        <v>1288.6199999999999</v>
      </c>
      <c r="G47" s="9">
        <f>ROUND(+'Acute Care'!H143,0)</f>
        <v>150403</v>
      </c>
      <c r="H47" s="9">
        <f>ROUND(+'Acute Care'!F143,0)</f>
        <v>89</v>
      </c>
      <c r="I47" s="13">
        <f t="shared" si="1"/>
        <v>1689.92</v>
      </c>
      <c r="J47" s="13"/>
      <c r="K47" s="21">
        <f t="shared" si="2"/>
        <v>0.31140000000000001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ROUND(+'Acute Care'!H43,0)</f>
        <v>0</v>
      </c>
      <c r="E48" s="9">
        <f>ROUND(+'Acute Care'!F43,0)</f>
        <v>0</v>
      </c>
      <c r="F48" s="13" t="str">
        <f t="shared" si="0"/>
        <v/>
      </c>
      <c r="G48" s="9">
        <f>ROUND(+'Acute Care'!H144,0)</f>
        <v>0</v>
      </c>
      <c r="H48" s="9">
        <f>ROUND(+'Acute Care'!F144,0)</f>
        <v>0</v>
      </c>
      <c r="I48" s="13" t="str">
        <f t="shared" si="1"/>
        <v/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ROUND(+'Acute Care'!H44,0)</f>
        <v>1036963</v>
      </c>
      <c r="E49" s="9">
        <f>ROUND(+'Acute Care'!F44,0)</f>
        <v>6708</v>
      </c>
      <c r="F49" s="13">
        <f t="shared" si="0"/>
        <v>154.59</v>
      </c>
      <c r="G49" s="9">
        <f>ROUND(+'Acute Care'!H145,0)</f>
        <v>4115845</v>
      </c>
      <c r="H49" s="9">
        <f>ROUND(+'Acute Care'!F145,0)</f>
        <v>26417</v>
      </c>
      <c r="I49" s="13">
        <f t="shared" si="1"/>
        <v>155.80000000000001</v>
      </c>
      <c r="J49" s="13"/>
      <c r="K49" s="21">
        <f t="shared" si="2"/>
        <v>7.7999999999999996E-3</v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ROUND(+'Acute Care'!H45,0)</f>
        <v>17051338</v>
      </c>
      <c r="E50" s="9">
        <f>ROUND(+'Acute Care'!F45,0)</f>
        <v>84208</v>
      </c>
      <c r="F50" s="13">
        <f t="shared" si="0"/>
        <v>202.49</v>
      </c>
      <c r="G50" s="9">
        <f>ROUND(+'Acute Care'!H146,0)</f>
        <v>16103585</v>
      </c>
      <c r="H50" s="9">
        <f>ROUND(+'Acute Care'!F146,0)</f>
        <v>83825</v>
      </c>
      <c r="I50" s="13">
        <f t="shared" si="1"/>
        <v>192.11</v>
      </c>
      <c r="J50" s="13"/>
      <c r="K50" s="21">
        <f t="shared" si="2"/>
        <v>-5.1299999999999998E-2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ROUND(+'Acute Care'!H46,0)</f>
        <v>0</v>
      </c>
      <c r="E51" s="9">
        <f>ROUND(+'Acute Care'!F46,0)</f>
        <v>0</v>
      </c>
      <c r="F51" s="13" t="str">
        <f t="shared" si="0"/>
        <v/>
      </c>
      <c r="G51" s="9">
        <f>ROUND(+'Acute Care'!H147,0)</f>
        <v>0</v>
      </c>
      <c r="H51" s="9">
        <f>ROUND(+'Acute Care'!F147,0)</f>
        <v>0</v>
      </c>
      <c r="I51" s="13" t="str">
        <f t="shared" si="1"/>
        <v/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ROUND(+'Acute Care'!H47,0)</f>
        <v>3380298</v>
      </c>
      <c r="E52" s="9">
        <f>ROUND(+'Acute Care'!F47,0)</f>
        <v>23468</v>
      </c>
      <c r="F52" s="13">
        <f t="shared" si="0"/>
        <v>144.04</v>
      </c>
      <c r="G52" s="9">
        <f>ROUND(+'Acute Care'!H148,0)</f>
        <v>3502671</v>
      </c>
      <c r="H52" s="9">
        <f>ROUND(+'Acute Care'!F148,0)</f>
        <v>23570</v>
      </c>
      <c r="I52" s="13">
        <f t="shared" si="1"/>
        <v>148.61000000000001</v>
      </c>
      <c r="J52" s="13"/>
      <c r="K52" s="21">
        <f t="shared" si="2"/>
        <v>3.1699999999999999E-2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ROUND(+'Acute Care'!H48,0)</f>
        <v>7240151</v>
      </c>
      <c r="E53" s="9">
        <f>ROUND(+'Acute Care'!F48,0)</f>
        <v>48942</v>
      </c>
      <c r="F53" s="13">
        <f t="shared" si="0"/>
        <v>147.93</v>
      </c>
      <c r="G53" s="9">
        <f>ROUND(+'Acute Care'!H149,0)</f>
        <v>6112980</v>
      </c>
      <c r="H53" s="9">
        <f>ROUND(+'Acute Care'!F149,0)</f>
        <v>46431</v>
      </c>
      <c r="I53" s="13">
        <f t="shared" si="1"/>
        <v>131.66</v>
      </c>
      <c r="J53" s="13"/>
      <c r="K53" s="21">
        <f t="shared" si="2"/>
        <v>-0.11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ROUND(+'Acute Care'!H49,0)</f>
        <v>2187454</v>
      </c>
      <c r="E54" s="9">
        <f>ROUND(+'Acute Care'!F49,0)</f>
        <v>26175</v>
      </c>
      <c r="F54" s="13">
        <f t="shared" si="0"/>
        <v>83.57</v>
      </c>
      <c r="G54" s="9">
        <f>ROUND(+'Acute Care'!H150,0)</f>
        <v>2207576</v>
      </c>
      <c r="H54" s="9">
        <f>ROUND(+'Acute Care'!F150,0)</f>
        <v>25932</v>
      </c>
      <c r="I54" s="13">
        <f t="shared" si="1"/>
        <v>85.13</v>
      </c>
      <c r="J54" s="13"/>
      <c r="K54" s="21">
        <f t="shared" si="2"/>
        <v>1.8700000000000001E-2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ROUND(+'Acute Care'!H50,0)</f>
        <v>1062813</v>
      </c>
      <c r="E55" s="9">
        <f>ROUND(+'Acute Care'!F50,0)</f>
        <v>8752</v>
      </c>
      <c r="F55" s="13">
        <f t="shared" si="0"/>
        <v>121.44</v>
      </c>
      <c r="G55" s="9">
        <f>ROUND(+'Acute Care'!H151,0)</f>
        <v>1093197</v>
      </c>
      <c r="H55" s="9">
        <f>ROUND(+'Acute Care'!F151,0)</f>
        <v>8069</v>
      </c>
      <c r="I55" s="13">
        <f t="shared" si="1"/>
        <v>135.47999999999999</v>
      </c>
      <c r="J55" s="13"/>
      <c r="K55" s="21">
        <f t="shared" si="2"/>
        <v>0.11559999999999999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ROUND(+'Acute Care'!H51,0)</f>
        <v>393679</v>
      </c>
      <c r="E56" s="9">
        <f>ROUND(+'Acute Care'!F51,0)</f>
        <v>1362</v>
      </c>
      <c r="F56" s="13">
        <f t="shared" si="0"/>
        <v>289.04000000000002</v>
      </c>
      <c r="G56" s="9">
        <f>ROUND(+'Acute Care'!H152,0)</f>
        <v>452710</v>
      </c>
      <c r="H56" s="9">
        <f>ROUND(+'Acute Care'!F152,0)</f>
        <v>1229</v>
      </c>
      <c r="I56" s="13">
        <f t="shared" si="1"/>
        <v>368.36</v>
      </c>
      <c r="J56" s="13"/>
      <c r="K56" s="21">
        <f t="shared" si="2"/>
        <v>0.27439999999999998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ROUND(+'Acute Care'!H52,0)</f>
        <v>639094</v>
      </c>
      <c r="E57" s="9">
        <f>ROUND(+'Acute Care'!F52,0)</f>
        <v>7114</v>
      </c>
      <c r="F57" s="13">
        <f t="shared" si="0"/>
        <v>89.84</v>
      </c>
      <c r="G57" s="9">
        <f>ROUND(+'Acute Care'!H153,0)</f>
        <v>669613</v>
      </c>
      <c r="H57" s="9">
        <f>ROUND(+'Acute Care'!F153,0)</f>
        <v>7842</v>
      </c>
      <c r="I57" s="13">
        <f t="shared" si="1"/>
        <v>85.39</v>
      </c>
      <c r="J57" s="13"/>
      <c r="K57" s="21">
        <f t="shared" si="2"/>
        <v>-4.9500000000000002E-2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ROUND(+'Acute Care'!H53,0)</f>
        <v>1523306</v>
      </c>
      <c r="E58" s="9">
        <f>ROUND(+'Acute Care'!F53,0)</f>
        <v>19905</v>
      </c>
      <c r="F58" s="13">
        <f t="shared" si="0"/>
        <v>76.53</v>
      </c>
      <c r="G58" s="9">
        <f>ROUND(+'Acute Care'!H154,0)</f>
        <v>708796</v>
      </c>
      <c r="H58" s="9">
        <f>ROUND(+'Acute Care'!F154,0)</f>
        <v>19290</v>
      </c>
      <c r="I58" s="13">
        <f t="shared" si="1"/>
        <v>36.74</v>
      </c>
      <c r="J58" s="13"/>
      <c r="K58" s="21">
        <f t="shared" si="2"/>
        <v>-0.51990000000000003</v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ROUND(+'Acute Care'!H54,0)</f>
        <v>310317</v>
      </c>
      <c r="E59" s="9">
        <f>ROUND(+'Acute Care'!F54,0)</f>
        <v>3165</v>
      </c>
      <c r="F59" s="13">
        <f t="shared" si="0"/>
        <v>98.05</v>
      </c>
      <c r="G59" s="9">
        <f>ROUND(+'Acute Care'!H155,0)</f>
        <v>345901</v>
      </c>
      <c r="H59" s="9">
        <f>ROUND(+'Acute Care'!F155,0)</f>
        <v>3307</v>
      </c>
      <c r="I59" s="13">
        <f t="shared" si="1"/>
        <v>104.6</v>
      </c>
      <c r="J59" s="13"/>
      <c r="K59" s="21">
        <f t="shared" si="2"/>
        <v>6.6799999999999998E-2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ROUND(+'Acute Care'!H55,0)</f>
        <v>0</v>
      </c>
      <c r="E60" s="9">
        <f>ROUND(+'Acute Care'!F55,0)</f>
        <v>0</v>
      </c>
      <c r="F60" s="13" t="str">
        <f t="shared" si="0"/>
        <v/>
      </c>
      <c r="G60" s="9">
        <f>ROUND(+'Acute Care'!H156,0)</f>
        <v>0</v>
      </c>
      <c r="H60" s="9">
        <f>ROUND(+'Acute Care'!F156,0)</f>
        <v>0</v>
      </c>
      <c r="I60" s="13" t="str">
        <f t="shared" si="1"/>
        <v/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ROUND(+'Acute Care'!H56,0)</f>
        <v>7713822</v>
      </c>
      <c r="E61" s="9">
        <f>ROUND(+'Acute Care'!F56,0)</f>
        <v>48800</v>
      </c>
      <c r="F61" s="13">
        <f t="shared" si="0"/>
        <v>158.07</v>
      </c>
      <c r="G61" s="9">
        <f>ROUND(+'Acute Care'!H157,0)</f>
        <v>6974703</v>
      </c>
      <c r="H61" s="9">
        <f>ROUND(+'Acute Care'!F157,0)</f>
        <v>50486</v>
      </c>
      <c r="I61" s="13">
        <f t="shared" si="1"/>
        <v>138.15</v>
      </c>
      <c r="J61" s="13"/>
      <c r="K61" s="21">
        <f t="shared" si="2"/>
        <v>-0.126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ROUND(+'Acute Care'!H57,0)</f>
        <v>6288738</v>
      </c>
      <c r="E62" s="9">
        <f>ROUND(+'Acute Care'!F57,0)</f>
        <v>37943</v>
      </c>
      <c r="F62" s="13">
        <f t="shared" si="0"/>
        <v>165.74</v>
      </c>
      <c r="G62" s="9">
        <f>ROUND(+'Acute Care'!H158,0)</f>
        <v>6344050</v>
      </c>
      <c r="H62" s="9">
        <f>ROUND(+'Acute Care'!F158,0)</f>
        <v>38219</v>
      </c>
      <c r="I62" s="13">
        <f t="shared" si="1"/>
        <v>165.99</v>
      </c>
      <c r="J62" s="13"/>
      <c r="K62" s="21">
        <f t="shared" si="2"/>
        <v>1.5E-3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ROUND(+'Acute Care'!H58,0)</f>
        <v>529435</v>
      </c>
      <c r="E63" s="9">
        <f>ROUND(+'Acute Care'!F58,0)</f>
        <v>2732</v>
      </c>
      <c r="F63" s="13">
        <f t="shared" si="0"/>
        <v>193.79</v>
      </c>
      <c r="G63" s="9">
        <f>ROUND(+'Acute Care'!H159,0)</f>
        <v>477011</v>
      </c>
      <c r="H63" s="9">
        <f>ROUND(+'Acute Care'!F159,0)</f>
        <v>2372</v>
      </c>
      <c r="I63" s="13">
        <f t="shared" si="1"/>
        <v>201.1</v>
      </c>
      <c r="J63" s="13"/>
      <c r="K63" s="21">
        <f t="shared" si="2"/>
        <v>3.7699999999999997E-2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ROUND(+'Acute Care'!H59,0)</f>
        <v>744124</v>
      </c>
      <c r="E64" s="9">
        <f>ROUND(+'Acute Care'!F59,0)</f>
        <v>17968</v>
      </c>
      <c r="F64" s="13">
        <f t="shared" si="0"/>
        <v>41.41</v>
      </c>
      <c r="G64" s="9">
        <f>ROUND(+'Acute Care'!H160,0)</f>
        <v>713324</v>
      </c>
      <c r="H64" s="9">
        <f>ROUND(+'Acute Care'!F160,0)</f>
        <v>17191</v>
      </c>
      <c r="I64" s="13">
        <f t="shared" si="1"/>
        <v>41.49</v>
      </c>
      <c r="J64" s="13"/>
      <c r="K64" s="21">
        <f t="shared" si="2"/>
        <v>1.9E-3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ROUND(+'Acute Care'!H60,0)</f>
        <v>490871</v>
      </c>
      <c r="E65" s="9">
        <f>ROUND(+'Acute Care'!F60,0)</f>
        <v>1154</v>
      </c>
      <c r="F65" s="13">
        <f t="shared" si="0"/>
        <v>425.36</v>
      </c>
      <c r="G65" s="9">
        <f>ROUND(+'Acute Care'!H161,0)</f>
        <v>424973</v>
      </c>
      <c r="H65" s="9">
        <f>ROUND(+'Acute Care'!F161,0)</f>
        <v>887</v>
      </c>
      <c r="I65" s="13">
        <f t="shared" si="1"/>
        <v>479.11</v>
      </c>
      <c r="J65" s="13"/>
      <c r="K65" s="21">
        <f t="shared" si="2"/>
        <v>0.12640000000000001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ROUND(+'Acute Care'!H61,0)</f>
        <v>1724152</v>
      </c>
      <c r="E66" s="9">
        <f>ROUND(+'Acute Care'!F61,0)</f>
        <v>3765</v>
      </c>
      <c r="F66" s="13">
        <f t="shared" si="0"/>
        <v>457.94</v>
      </c>
      <c r="G66" s="9">
        <f>ROUND(+'Acute Care'!H162,0)</f>
        <v>1534237</v>
      </c>
      <c r="H66" s="9">
        <f>ROUND(+'Acute Care'!F162,0)</f>
        <v>3658</v>
      </c>
      <c r="I66" s="13">
        <f t="shared" si="1"/>
        <v>419.42</v>
      </c>
      <c r="J66" s="13"/>
      <c r="K66" s="21">
        <f t="shared" si="2"/>
        <v>-8.4099999999999994E-2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ROUND(+'Acute Care'!H62,0)</f>
        <v>605459</v>
      </c>
      <c r="E67" s="9">
        <f>ROUND(+'Acute Care'!F62,0)</f>
        <v>2008</v>
      </c>
      <c r="F67" s="13">
        <f t="shared" si="0"/>
        <v>301.52</v>
      </c>
      <c r="G67" s="9">
        <f>ROUND(+'Acute Care'!H163,0)</f>
        <v>626165</v>
      </c>
      <c r="H67" s="9">
        <f>ROUND(+'Acute Care'!F163,0)</f>
        <v>1979</v>
      </c>
      <c r="I67" s="13">
        <f t="shared" si="1"/>
        <v>316.39999999999998</v>
      </c>
      <c r="J67" s="13"/>
      <c r="K67" s="21">
        <f t="shared" si="2"/>
        <v>4.9299999999999997E-2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ROUND(+'Acute Care'!H63,0)</f>
        <v>8756114</v>
      </c>
      <c r="E68" s="9">
        <f>ROUND(+'Acute Care'!F63,0)</f>
        <v>56919</v>
      </c>
      <c r="F68" s="13">
        <f t="shared" si="0"/>
        <v>153.83000000000001</v>
      </c>
      <c r="G68" s="9">
        <f>ROUND(+'Acute Care'!H164,0)</f>
        <v>7372432</v>
      </c>
      <c r="H68" s="9">
        <f>ROUND(+'Acute Care'!F164,0)</f>
        <v>53489</v>
      </c>
      <c r="I68" s="13">
        <f t="shared" si="1"/>
        <v>137.83000000000001</v>
      </c>
      <c r="J68" s="13"/>
      <c r="K68" s="21">
        <f t="shared" si="2"/>
        <v>-0.104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ROUND(+'Acute Care'!H64,0)</f>
        <v>0</v>
      </c>
      <c r="E69" s="9">
        <f>ROUND(+'Acute Care'!F64,0)</f>
        <v>0</v>
      </c>
      <c r="F69" s="13" t="str">
        <f t="shared" si="0"/>
        <v/>
      </c>
      <c r="G69" s="9">
        <f>ROUND(+'Acute Care'!H165,0)</f>
        <v>857129</v>
      </c>
      <c r="H69" s="9">
        <f>ROUND(+'Acute Care'!F165,0)</f>
        <v>4621</v>
      </c>
      <c r="I69" s="13">
        <f t="shared" si="1"/>
        <v>185.49</v>
      </c>
      <c r="J69" s="13"/>
      <c r="K69" s="21" t="str">
        <f t="shared" si="2"/>
        <v/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ROUND(+'Acute Care'!H65,0)</f>
        <v>0</v>
      </c>
      <c r="E70" s="9">
        <f>ROUND(+'Acute Care'!F65,0)</f>
        <v>0</v>
      </c>
      <c r="F70" s="13" t="str">
        <f t="shared" si="0"/>
        <v/>
      </c>
      <c r="G70" s="9">
        <f>ROUND(+'Acute Care'!H166,0)</f>
        <v>0</v>
      </c>
      <c r="H70" s="9">
        <f>ROUND(+'Acute Care'!F166,0)</f>
        <v>0</v>
      </c>
      <c r="I70" s="13" t="str">
        <f t="shared" si="1"/>
        <v/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ROUND(+'Acute Care'!H66,0)</f>
        <v>45402</v>
      </c>
      <c r="E71" s="9">
        <f>ROUND(+'Acute Care'!F66,0)</f>
        <v>241</v>
      </c>
      <c r="F71" s="13">
        <f t="shared" si="0"/>
        <v>188.39</v>
      </c>
      <c r="G71" s="9">
        <f>ROUND(+'Acute Care'!H167,0)</f>
        <v>81130</v>
      </c>
      <c r="H71" s="9">
        <f>ROUND(+'Acute Care'!F167,0)</f>
        <v>265</v>
      </c>
      <c r="I71" s="13">
        <f t="shared" si="1"/>
        <v>306.14999999999998</v>
      </c>
      <c r="J71" s="13"/>
      <c r="K71" s="21">
        <f t="shared" si="2"/>
        <v>0.62509999999999999</v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ROUND(+'Acute Care'!H67,0)</f>
        <v>6544791</v>
      </c>
      <c r="E72" s="9">
        <f>ROUND(+'Acute Care'!F67,0)</f>
        <v>41882</v>
      </c>
      <c r="F72" s="13">
        <f t="shared" si="0"/>
        <v>156.27000000000001</v>
      </c>
      <c r="G72" s="9">
        <f>ROUND(+'Acute Care'!H168,0)</f>
        <v>2256616</v>
      </c>
      <c r="H72" s="9">
        <f>ROUND(+'Acute Care'!F168,0)</f>
        <v>45901</v>
      </c>
      <c r="I72" s="13">
        <f t="shared" si="1"/>
        <v>49.16</v>
      </c>
      <c r="J72" s="13"/>
      <c r="K72" s="21">
        <f t="shared" si="2"/>
        <v>-0.68540000000000001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ROUND(+'Acute Care'!H68,0)</f>
        <v>3430619</v>
      </c>
      <c r="E73" s="9">
        <f>ROUND(+'Acute Care'!F68,0)</f>
        <v>39350</v>
      </c>
      <c r="F73" s="13">
        <f t="shared" si="0"/>
        <v>87.18</v>
      </c>
      <c r="G73" s="9">
        <f>ROUND(+'Acute Care'!H169,0)</f>
        <v>3635635</v>
      </c>
      <c r="H73" s="9">
        <f>ROUND(+'Acute Care'!F169,0)</f>
        <v>40261</v>
      </c>
      <c r="I73" s="13">
        <f t="shared" si="1"/>
        <v>90.3</v>
      </c>
      <c r="J73" s="13"/>
      <c r="K73" s="21">
        <f t="shared" si="2"/>
        <v>3.5799999999999998E-2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ROUND(+'Acute Care'!H69,0)</f>
        <v>13041717</v>
      </c>
      <c r="E74" s="9">
        <f>ROUND(+'Acute Care'!F69,0)</f>
        <v>87194</v>
      </c>
      <c r="F74" s="13">
        <f t="shared" si="0"/>
        <v>149.57</v>
      </c>
      <c r="G74" s="9">
        <f>ROUND(+'Acute Care'!H170,0)</f>
        <v>4050613</v>
      </c>
      <c r="H74" s="9">
        <f>ROUND(+'Acute Care'!F170,0)</f>
        <v>91921</v>
      </c>
      <c r="I74" s="13">
        <f t="shared" si="1"/>
        <v>44.07</v>
      </c>
      <c r="J74" s="13"/>
      <c r="K74" s="21">
        <f t="shared" si="2"/>
        <v>-0.70540000000000003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ROUND(+'Acute Care'!H70,0)</f>
        <v>3305105</v>
      </c>
      <c r="E75" s="9">
        <f>ROUND(+'Acute Care'!F70,0)</f>
        <v>23123</v>
      </c>
      <c r="F75" s="13">
        <f t="shared" ref="F75:F107" si="3">IF(D75=0,"",IF(E75=0,"",ROUND(D75/E75,2)))</f>
        <v>142.94</v>
      </c>
      <c r="G75" s="9">
        <f>ROUND(+'Acute Care'!H171,0)</f>
        <v>3459581</v>
      </c>
      <c r="H75" s="9">
        <f>ROUND(+'Acute Care'!F171,0)</f>
        <v>25086</v>
      </c>
      <c r="I75" s="13">
        <f t="shared" ref="I75:I107" si="4">IF(G75=0,"",IF(H75=0,"",ROUND(G75/H75,2)))</f>
        <v>137.91</v>
      </c>
      <c r="J75" s="13"/>
      <c r="K75" s="21">
        <f t="shared" ref="K75:K107" si="5">IF(D75=0,"",IF(E75=0,"",IF(G75=0,"",IF(H75=0,"",ROUND(I75/F75-1,4)))))</f>
        <v>-3.5200000000000002E-2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ROUND(+'Acute Care'!H71,0)</f>
        <v>151175</v>
      </c>
      <c r="E76" s="9">
        <f>ROUND(+'Acute Care'!F71,0)</f>
        <v>925</v>
      </c>
      <c r="F76" s="13">
        <f t="shared" si="3"/>
        <v>163.43</v>
      </c>
      <c r="G76" s="9">
        <f>ROUND(+'Acute Care'!H172,0)</f>
        <v>205296</v>
      </c>
      <c r="H76" s="9">
        <f>ROUND(+'Acute Care'!F172,0)</f>
        <v>782</v>
      </c>
      <c r="I76" s="13">
        <f t="shared" si="4"/>
        <v>262.52999999999997</v>
      </c>
      <c r="J76" s="13"/>
      <c r="K76" s="21">
        <f t="shared" si="5"/>
        <v>0.60640000000000005</v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ROUND(+'Acute Care'!H72,0)</f>
        <v>0</v>
      </c>
      <c r="E77" s="9">
        <f>ROUND(+'Acute Care'!F72,0)</f>
        <v>0</v>
      </c>
      <c r="F77" s="13" t="str">
        <f t="shared" si="3"/>
        <v/>
      </c>
      <c r="G77" s="9">
        <f>ROUND(+'Acute Care'!H173,0)</f>
        <v>0</v>
      </c>
      <c r="H77" s="9">
        <f>ROUND(+'Acute Care'!F173,0)</f>
        <v>0</v>
      </c>
      <c r="I77" s="13" t="str">
        <f t="shared" si="4"/>
        <v/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ROUND(+'Acute Care'!H73,0)</f>
        <v>3055650</v>
      </c>
      <c r="E78" s="9">
        <f>ROUND(+'Acute Care'!F73,0)</f>
        <v>22615</v>
      </c>
      <c r="F78" s="13">
        <f t="shared" si="3"/>
        <v>135.12</v>
      </c>
      <c r="G78" s="9">
        <f>ROUND(+'Acute Care'!H174,0)</f>
        <v>3318219</v>
      </c>
      <c r="H78" s="9">
        <f>ROUND(+'Acute Care'!F174,0)</f>
        <v>24060</v>
      </c>
      <c r="I78" s="13">
        <f t="shared" si="4"/>
        <v>137.91</v>
      </c>
      <c r="J78" s="13"/>
      <c r="K78" s="21">
        <f t="shared" si="5"/>
        <v>2.06E-2</v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ROUND(+'Acute Care'!H74,0)</f>
        <v>8329859</v>
      </c>
      <c r="E79" s="9">
        <f>ROUND(+'Acute Care'!F74,0)</f>
        <v>57102</v>
      </c>
      <c r="F79" s="13">
        <f t="shared" si="3"/>
        <v>145.88</v>
      </c>
      <c r="G79" s="9">
        <f>ROUND(+'Acute Care'!H175,0)</f>
        <v>7496678</v>
      </c>
      <c r="H79" s="9">
        <f>ROUND(+'Acute Care'!F175,0)</f>
        <v>55627</v>
      </c>
      <c r="I79" s="13">
        <f t="shared" si="4"/>
        <v>134.77000000000001</v>
      </c>
      <c r="J79" s="13"/>
      <c r="K79" s="21">
        <f t="shared" si="5"/>
        <v>-7.6200000000000004E-2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ROUND(+'Acute Care'!H75,0)</f>
        <v>467798</v>
      </c>
      <c r="E80" s="9">
        <f>ROUND(+'Acute Care'!F75,0)</f>
        <v>3123</v>
      </c>
      <c r="F80" s="13">
        <f t="shared" si="3"/>
        <v>149.79</v>
      </c>
      <c r="G80" s="9">
        <f>ROUND(+'Acute Care'!H176,0)</f>
        <v>474222</v>
      </c>
      <c r="H80" s="9">
        <f>ROUND(+'Acute Care'!F176,0)</f>
        <v>3305</v>
      </c>
      <c r="I80" s="13">
        <f t="shared" si="4"/>
        <v>143.49</v>
      </c>
      <c r="J80" s="13"/>
      <c r="K80" s="21">
        <f t="shared" si="5"/>
        <v>-4.2099999999999999E-2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ROUND(+'Acute Care'!H76,0)</f>
        <v>559509</v>
      </c>
      <c r="E81" s="9">
        <f>ROUND(+'Acute Care'!F76,0)</f>
        <v>849</v>
      </c>
      <c r="F81" s="13">
        <f t="shared" si="3"/>
        <v>659.02</v>
      </c>
      <c r="G81" s="9">
        <f>ROUND(+'Acute Care'!H177,0)</f>
        <v>547398</v>
      </c>
      <c r="H81" s="9">
        <f>ROUND(+'Acute Care'!F177,0)</f>
        <v>691</v>
      </c>
      <c r="I81" s="13">
        <f t="shared" si="4"/>
        <v>792.18</v>
      </c>
      <c r="J81" s="13"/>
      <c r="K81" s="21">
        <f t="shared" si="5"/>
        <v>0.2021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ROUND(+'Acute Care'!H77,0)</f>
        <v>2188065</v>
      </c>
      <c r="E82" s="9">
        <f>ROUND(+'Acute Care'!F77,0)</f>
        <v>11258</v>
      </c>
      <c r="F82" s="13">
        <f t="shared" si="3"/>
        <v>194.36</v>
      </c>
      <c r="G82" s="9">
        <f>ROUND(+'Acute Care'!H178,0)</f>
        <v>2012471</v>
      </c>
      <c r="H82" s="9">
        <f>ROUND(+'Acute Care'!F178,0)</f>
        <v>9459</v>
      </c>
      <c r="I82" s="13">
        <f t="shared" si="4"/>
        <v>212.76</v>
      </c>
      <c r="J82" s="13"/>
      <c r="K82" s="21">
        <f t="shared" si="5"/>
        <v>9.4700000000000006E-2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ROUND(+'Acute Care'!H78,0)</f>
        <v>3085417</v>
      </c>
      <c r="E83" s="9">
        <f>ROUND(+'Acute Care'!F78,0)</f>
        <v>29332</v>
      </c>
      <c r="F83" s="13">
        <f t="shared" si="3"/>
        <v>105.19</v>
      </c>
      <c r="G83" s="9">
        <f>ROUND(+'Acute Care'!H179,0)</f>
        <v>3343338</v>
      </c>
      <c r="H83" s="9">
        <f>ROUND(+'Acute Care'!F179,0)</f>
        <v>24750</v>
      </c>
      <c r="I83" s="13">
        <f t="shared" si="4"/>
        <v>135.08000000000001</v>
      </c>
      <c r="J83" s="13"/>
      <c r="K83" s="21">
        <f t="shared" si="5"/>
        <v>0.28420000000000001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ROUND(+'Acute Care'!H79,0)</f>
        <v>1675620</v>
      </c>
      <c r="E84" s="9">
        <f>ROUND(+'Acute Care'!F79,0)</f>
        <v>14247</v>
      </c>
      <c r="F84" s="13">
        <f t="shared" si="3"/>
        <v>117.61</v>
      </c>
      <c r="G84" s="9">
        <f>ROUND(+'Acute Care'!H180,0)</f>
        <v>1587879</v>
      </c>
      <c r="H84" s="9">
        <f>ROUND(+'Acute Care'!F180,0)</f>
        <v>12811</v>
      </c>
      <c r="I84" s="13">
        <f t="shared" si="4"/>
        <v>123.95</v>
      </c>
      <c r="J84" s="13"/>
      <c r="K84" s="21">
        <f t="shared" si="5"/>
        <v>5.3900000000000003E-2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ROUND(+'Acute Care'!H80,0)</f>
        <v>1270839</v>
      </c>
      <c r="E85" s="9">
        <f>ROUND(+'Acute Care'!F80,0)</f>
        <v>11722</v>
      </c>
      <c r="F85" s="13">
        <f t="shared" si="3"/>
        <v>108.41</v>
      </c>
      <c r="G85" s="9">
        <f>ROUND(+'Acute Care'!H181,0)</f>
        <v>1405904</v>
      </c>
      <c r="H85" s="9">
        <f>ROUND(+'Acute Care'!F181,0)</f>
        <v>10075</v>
      </c>
      <c r="I85" s="13">
        <f t="shared" si="4"/>
        <v>139.54</v>
      </c>
      <c r="J85" s="13"/>
      <c r="K85" s="21">
        <f t="shared" si="5"/>
        <v>0.28720000000000001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ROUND(+'Acute Care'!H81,0)</f>
        <v>150627</v>
      </c>
      <c r="E86" s="9">
        <f>ROUND(+'Acute Care'!F81,0)</f>
        <v>1064</v>
      </c>
      <c r="F86" s="13">
        <f t="shared" si="3"/>
        <v>141.57</v>
      </c>
      <c r="G86" s="9">
        <f>ROUND(+'Acute Care'!H182,0)</f>
        <v>192660</v>
      </c>
      <c r="H86" s="9">
        <f>ROUND(+'Acute Care'!F182,0)</f>
        <v>744</v>
      </c>
      <c r="I86" s="13">
        <f t="shared" si="4"/>
        <v>258.95</v>
      </c>
      <c r="J86" s="13"/>
      <c r="K86" s="21">
        <f t="shared" si="5"/>
        <v>0.82909999999999995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ROUND(+'Acute Care'!H82,0)</f>
        <v>2579845</v>
      </c>
      <c r="E87" s="9">
        <f>ROUND(+'Acute Care'!F82,0)</f>
        <v>13845</v>
      </c>
      <c r="F87" s="13">
        <f t="shared" si="3"/>
        <v>186.34</v>
      </c>
      <c r="G87" s="9">
        <f>ROUND(+'Acute Care'!H183,0)</f>
        <v>626648</v>
      </c>
      <c r="H87" s="9">
        <f>ROUND(+'Acute Care'!F183,0)</f>
        <v>13757</v>
      </c>
      <c r="I87" s="13">
        <f t="shared" si="4"/>
        <v>45.55</v>
      </c>
      <c r="J87" s="13"/>
      <c r="K87" s="21">
        <f t="shared" si="5"/>
        <v>-0.75560000000000005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ROUND(+'Acute Care'!H83,0)</f>
        <v>715627</v>
      </c>
      <c r="E88" s="9">
        <f>ROUND(+'Acute Care'!F83,0)</f>
        <v>2831</v>
      </c>
      <c r="F88" s="13">
        <f t="shared" si="3"/>
        <v>252.78</v>
      </c>
      <c r="G88" s="9">
        <f>ROUND(+'Acute Care'!H184,0)</f>
        <v>202969</v>
      </c>
      <c r="H88" s="9">
        <f>ROUND(+'Acute Care'!F184,0)</f>
        <v>2996</v>
      </c>
      <c r="I88" s="13">
        <f t="shared" si="4"/>
        <v>67.75</v>
      </c>
      <c r="J88" s="13"/>
      <c r="K88" s="21">
        <f t="shared" si="5"/>
        <v>-0.73199999999999998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ROUND(+'Acute Care'!H84,0)</f>
        <v>415498</v>
      </c>
      <c r="E89" s="9">
        <f>ROUND(+'Acute Care'!F84,0)</f>
        <v>2278</v>
      </c>
      <c r="F89" s="13">
        <f t="shared" si="3"/>
        <v>182.4</v>
      </c>
      <c r="G89" s="9">
        <f>ROUND(+'Acute Care'!H185,0)</f>
        <v>99065</v>
      </c>
      <c r="H89" s="9">
        <f>ROUND(+'Acute Care'!F185,0)</f>
        <v>2350</v>
      </c>
      <c r="I89" s="13">
        <f t="shared" si="4"/>
        <v>42.16</v>
      </c>
      <c r="J89" s="13"/>
      <c r="K89" s="21">
        <f t="shared" si="5"/>
        <v>-0.76890000000000003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ROUND(+'Acute Care'!H85,0)</f>
        <v>52008</v>
      </c>
      <c r="E90" s="9">
        <f>ROUND(+'Acute Care'!F85,0)</f>
        <v>398</v>
      </c>
      <c r="F90" s="13">
        <f t="shared" si="3"/>
        <v>130.66999999999999</v>
      </c>
      <c r="G90" s="9">
        <f>ROUND(+'Acute Care'!H186,0)</f>
        <v>33646</v>
      </c>
      <c r="H90" s="9">
        <f>ROUND(+'Acute Care'!F186,0)</f>
        <v>194</v>
      </c>
      <c r="I90" s="13">
        <f t="shared" si="4"/>
        <v>173.43</v>
      </c>
      <c r="J90" s="13"/>
      <c r="K90" s="21">
        <f t="shared" si="5"/>
        <v>0.32719999999999999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ROUND(+'Acute Care'!H86,0)</f>
        <v>202744</v>
      </c>
      <c r="E91" s="9">
        <f>ROUND(+'Acute Care'!F86,0)</f>
        <v>7003</v>
      </c>
      <c r="F91" s="13">
        <f t="shared" si="3"/>
        <v>28.95</v>
      </c>
      <c r="G91" s="9">
        <f>ROUND(+'Acute Care'!H187,0)</f>
        <v>200730</v>
      </c>
      <c r="H91" s="9">
        <f>ROUND(+'Acute Care'!F187,0)</f>
        <v>6894</v>
      </c>
      <c r="I91" s="13">
        <f t="shared" si="4"/>
        <v>29.12</v>
      </c>
      <c r="J91" s="13"/>
      <c r="K91" s="21">
        <f t="shared" si="5"/>
        <v>5.8999999999999999E-3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ROUND(+'Acute Care'!H87,0)</f>
        <v>852584</v>
      </c>
      <c r="E92" s="9">
        <f>ROUND(+'Acute Care'!F87,0)</f>
        <v>3649</v>
      </c>
      <c r="F92" s="13">
        <f t="shared" si="3"/>
        <v>233.65</v>
      </c>
      <c r="G92" s="9">
        <f>ROUND(+'Acute Care'!H188,0)</f>
        <v>937184</v>
      </c>
      <c r="H92" s="9">
        <f>ROUND(+'Acute Care'!F188,0)</f>
        <v>4727</v>
      </c>
      <c r="I92" s="13">
        <f t="shared" si="4"/>
        <v>198.26</v>
      </c>
      <c r="J92" s="13"/>
      <c r="K92" s="21">
        <f t="shared" si="5"/>
        <v>-0.1515</v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ROUND(+'Acute Care'!H88,0)</f>
        <v>223179</v>
      </c>
      <c r="E93" s="9">
        <f>ROUND(+'Acute Care'!F88,0)</f>
        <v>2458</v>
      </c>
      <c r="F93" s="13">
        <f t="shared" si="3"/>
        <v>90.8</v>
      </c>
      <c r="G93" s="9">
        <f>ROUND(+'Acute Care'!H189,0)</f>
        <v>210806</v>
      </c>
      <c r="H93" s="9">
        <f>ROUND(+'Acute Care'!F189,0)</f>
        <v>2224</v>
      </c>
      <c r="I93" s="13">
        <f t="shared" si="4"/>
        <v>94.79</v>
      </c>
      <c r="J93" s="13"/>
      <c r="K93" s="21">
        <f t="shared" si="5"/>
        <v>4.3900000000000002E-2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ROUND(+'Acute Care'!H89,0)</f>
        <v>3034854</v>
      </c>
      <c r="E94" s="9">
        <f>ROUND(+'Acute Care'!F89,0)</f>
        <v>26024</v>
      </c>
      <c r="F94" s="13">
        <f t="shared" si="3"/>
        <v>116.62</v>
      </c>
      <c r="G94" s="9">
        <f>ROUND(+'Acute Care'!H190,0)</f>
        <v>3229770</v>
      </c>
      <c r="H94" s="9">
        <f>ROUND(+'Acute Care'!F190,0)</f>
        <v>26613</v>
      </c>
      <c r="I94" s="13">
        <f t="shared" si="4"/>
        <v>121.36</v>
      </c>
      <c r="J94" s="13"/>
      <c r="K94" s="21">
        <f t="shared" si="5"/>
        <v>4.0599999999999997E-2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ROUND(+'Acute Care'!H90,0)</f>
        <v>1341173</v>
      </c>
      <c r="E95" s="9">
        <f>ROUND(+'Acute Care'!F90,0)</f>
        <v>7716</v>
      </c>
      <c r="F95" s="13">
        <f t="shared" si="3"/>
        <v>173.82</v>
      </c>
      <c r="G95" s="9">
        <f>ROUND(+'Acute Care'!H191,0)</f>
        <v>737348</v>
      </c>
      <c r="H95" s="9">
        <f>ROUND(+'Acute Care'!F191,0)</f>
        <v>3987</v>
      </c>
      <c r="I95" s="13">
        <f t="shared" si="4"/>
        <v>184.94</v>
      </c>
      <c r="J95" s="13"/>
      <c r="K95" s="21">
        <f t="shared" si="5"/>
        <v>6.4000000000000001E-2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ROUND(+'Acute Care'!H91,0)</f>
        <v>0</v>
      </c>
      <c r="E96" s="9">
        <f>ROUND(+'Acute Care'!F91,0)</f>
        <v>0</v>
      </c>
      <c r="F96" s="13" t="str">
        <f t="shared" si="3"/>
        <v/>
      </c>
      <c r="G96" s="9">
        <f>ROUND(+'Acute Care'!H192,0)</f>
        <v>0</v>
      </c>
      <c r="H96" s="9">
        <f>ROUND(+'Acute Care'!F192,0)</f>
        <v>0</v>
      </c>
      <c r="I96" s="13" t="str">
        <f t="shared" si="4"/>
        <v/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ROUND(+'Acute Care'!H92,0)</f>
        <v>654752</v>
      </c>
      <c r="E97" s="9">
        <f>ROUND(+'Acute Care'!F92,0)</f>
        <v>1244</v>
      </c>
      <c r="F97" s="13">
        <f t="shared" si="3"/>
        <v>526.33000000000004</v>
      </c>
      <c r="G97" s="9">
        <f>ROUND(+'Acute Care'!H193,0)</f>
        <v>362485</v>
      </c>
      <c r="H97" s="9">
        <f>ROUND(+'Acute Care'!F193,0)</f>
        <v>753</v>
      </c>
      <c r="I97" s="13">
        <f t="shared" si="4"/>
        <v>481.39</v>
      </c>
      <c r="J97" s="13"/>
      <c r="K97" s="21">
        <f t="shared" si="5"/>
        <v>-8.5400000000000004E-2</v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ROUND(+'Acute Care'!H93,0)</f>
        <v>463385</v>
      </c>
      <c r="E98" s="9">
        <f>ROUND(+'Acute Care'!F93,0)</f>
        <v>1936</v>
      </c>
      <c r="F98" s="13">
        <f t="shared" si="3"/>
        <v>239.35</v>
      </c>
      <c r="G98" s="9">
        <f>ROUND(+'Acute Care'!H194,0)</f>
        <v>103291</v>
      </c>
      <c r="H98" s="9">
        <f>ROUND(+'Acute Care'!F194,0)</f>
        <v>618</v>
      </c>
      <c r="I98" s="13">
        <f t="shared" si="4"/>
        <v>167.14</v>
      </c>
      <c r="J98" s="13"/>
      <c r="K98" s="21">
        <f t="shared" si="5"/>
        <v>-0.30170000000000002</v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ROUND(+'Acute Care'!H94,0)</f>
        <v>2786778</v>
      </c>
      <c r="E99" s="9">
        <f>ROUND(+'Acute Care'!F94,0)</f>
        <v>18011</v>
      </c>
      <c r="F99" s="13">
        <f t="shared" si="3"/>
        <v>154.72999999999999</v>
      </c>
      <c r="G99" s="9">
        <f>ROUND(+'Acute Care'!H195,0)</f>
        <v>2663887</v>
      </c>
      <c r="H99" s="9">
        <f>ROUND(+'Acute Care'!F195,0)</f>
        <v>16893</v>
      </c>
      <c r="I99" s="13">
        <f t="shared" si="4"/>
        <v>157.69</v>
      </c>
      <c r="J99" s="13"/>
      <c r="K99" s="21">
        <f t="shared" si="5"/>
        <v>1.9099999999999999E-2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ROUND(+'Acute Care'!H95,0)</f>
        <v>3932434</v>
      </c>
      <c r="E100" s="9">
        <f>ROUND(+'Acute Care'!F95,0)</f>
        <v>14858</v>
      </c>
      <c r="F100" s="13">
        <f t="shared" si="3"/>
        <v>264.67</v>
      </c>
      <c r="G100" s="9">
        <f>ROUND(+'Acute Care'!H196,0)</f>
        <v>3779960</v>
      </c>
      <c r="H100" s="9">
        <f>ROUND(+'Acute Care'!F196,0)</f>
        <v>16831</v>
      </c>
      <c r="I100" s="13">
        <f t="shared" si="4"/>
        <v>224.58</v>
      </c>
      <c r="J100" s="13"/>
      <c r="K100" s="21">
        <f t="shared" si="5"/>
        <v>-0.1515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ROUND(+'Acute Care'!H96,0)</f>
        <v>2081754</v>
      </c>
      <c r="E101" s="9">
        <f>ROUND(+'Acute Care'!F96,0)</f>
        <v>16758</v>
      </c>
      <c r="F101" s="13">
        <f t="shared" si="3"/>
        <v>124.22</v>
      </c>
      <c r="G101" s="9">
        <f>ROUND(+'Acute Care'!H197,0)</f>
        <v>2253125</v>
      </c>
      <c r="H101" s="9">
        <f>ROUND(+'Acute Care'!F197,0)</f>
        <v>15880</v>
      </c>
      <c r="I101" s="13">
        <f t="shared" si="4"/>
        <v>141.88</v>
      </c>
      <c r="J101" s="13"/>
      <c r="K101" s="21">
        <f t="shared" si="5"/>
        <v>0.14219999999999999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ROUND(+'Acute Care'!H97,0)</f>
        <v>784247</v>
      </c>
      <c r="E102" s="9">
        <f>ROUND(+'Acute Care'!F97,0)</f>
        <v>6701</v>
      </c>
      <c r="F102" s="13">
        <f t="shared" si="3"/>
        <v>117.03</v>
      </c>
      <c r="G102" s="9">
        <f>ROUND(+'Acute Care'!H198,0)</f>
        <v>863868</v>
      </c>
      <c r="H102" s="9">
        <f>ROUND(+'Acute Care'!F198,0)</f>
        <v>7398</v>
      </c>
      <c r="I102" s="13">
        <f t="shared" si="4"/>
        <v>116.77</v>
      </c>
      <c r="J102" s="13"/>
      <c r="K102" s="21">
        <f t="shared" si="5"/>
        <v>-2.2000000000000001E-3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ROUND(+'Acute Care'!H98,0)</f>
        <v>1294</v>
      </c>
      <c r="E103" s="9">
        <f>ROUND(+'Acute Care'!F98,0)</f>
        <v>109</v>
      </c>
      <c r="F103" s="13">
        <f t="shared" si="3"/>
        <v>11.87</v>
      </c>
      <c r="G103" s="9">
        <f>ROUND(+'Acute Care'!H199,0)</f>
        <v>131965</v>
      </c>
      <c r="H103" s="9">
        <f>ROUND(+'Acute Care'!F199,0)</f>
        <v>230</v>
      </c>
      <c r="I103" s="13">
        <f t="shared" si="4"/>
        <v>573.76</v>
      </c>
      <c r="J103" s="13"/>
      <c r="K103" s="21">
        <f t="shared" si="5"/>
        <v>47.337000000000003</v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ROUND(+'Acute Care'!H99,0)</f>
        <v>0</v>
      </c>
      <c r="E104" s="9">
        <f>ROUND(+'Acute Care'!F99,0)</f>
        <v>0</v>
      </c>
      <c r="F104" s="13" t="str">
        <f t="shared" si="3"/>
        <v/>
      </c>
      <c r="G104" s="9">
        <f>ROUND(+'Acute Care'!H200,0)</f>
        <v>0</v>
      </c>
      <c r="H104" s="9">
        <f>ROUND(+'Acute Care'!F200,0)</f>
        <v>0</v>
      </c>
      <c r="I104" s="13" t="str">
        <f t="shared" si="4"/>
        <v/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ROUND(+'Acute Care'!H100,0)</f>
        <v>0</v>
      </c>
      <c r="E105" s="9">
        <f>ROUND(+'Acute Care'!F100,0)</f>
        <v>0</v>
      </c>
      <c r="F105" s="13" t="str">
        <f t="shared" si="3"/>
        <v/>
      </c>
      <c r="G105" s="9">
        <f>ROUND(+'Acute Care'!H201,0)</f>
        <v>0</v>
      </c>
      <c r="H105" s="9">
        <f>ROUND(+'Acute Care'!F201,0)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ROUND(+'Acute Care'!H101,0)</f>
        <v>0</v>
      </c>
      <c r="E106" s="9">
        <f>ROUND(+'Acute Care'!F101,0)</f>
        <v>0</v>
      </c>
      <c r="F106" s="13" t="str">
        <f t="shared" si="3"/>
        <v/>
      </c>
      <c r="G106" s="9">
        <f>ROUND(+'Acute Care'!H202,0)</f>
        <v>0</v>
      </c>
      <c r="H106" s="9">
        <f>ROUND(+'Acute Care'!F202,0)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ROUND(+'Acute Care'!H102,0)</f>
        <v>0</v>
      </c>
      <c r="E107" s="9">
        <f>ROUND(+'Acute Care'!F102,0)</f>
        <v>0</v>
      </c>
      <c r="F107" s="13" t="str">
        <f t="shared" si="3"/>
        <v/>
      </c>
      <c r="G107" s="9">
        <f>ROUND(+'Acute Care'!H203,0)</f>
        <v>0</v>
      </c>
      <c r="H107" s="9">
        <f>ROUND(+'Acute Care'!F203,0)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922</v>
      </c>
      <c r="C108" t="str">
        <f>+'Acute Care'!B103</f>
        <v>FAIRFAX EVERETT</v>
      </c>
      <c r="D108" s="9">
        <f>ROUND(+'Acute Care'!H103,0)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9">
        <f>ROUND(+'Acute Care'!H204,0)</f>
        <v>0</v>
      </c>
      <c r="H108" s="9">
        <f>ROUND(+'Acute Care'!F204,0)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108"/>
  <sheetViews>
    <sheetView zoomScale="75" workbookViewId="0">
      <selection activeCell="A11" sqref="A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6.88671875" bestFit="1" customWidth="1"/>
    <col min="6" max="6" width="5.88671875" bestFit="1" customWidth="1"/>
    <col min="7" max="7" width="9.88671875" bestFit="1" customWidth="1"/>
    <col min="8" max="8" width="6.88671875" bestFit="1" customWidth="1"/>
    <col min="9" max="9" width="9" bestFit="1" customWidth="1"/>
    <col min="10" max="10" width="2.6640625" customWidth="1"/>
    <col min="11" max="11" width="11" bestFit="1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69</v>
      </c>
      <c r="F3" s="1"/>
      <c r="K3" s="19">
        <v>69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2013</v>
      </c>
      <c r="F7" s="6">
        <f>+E7</f>
        <v>2013</v>
      </c>
      <c r="G7" s="6"/>
      <c r="H7" s="1">
        <f>+F7+1</f>
        <v>2014</v>
      </c>
      <c r="I7" s="6">
        <f>+H7</f>
        <v>2014</v>
      </c>
      <c r="J7" s="6"/>
    </row>
    <row r="8" spans="1:11" x14ac:dyDescent="0.2">
      <c r="A8" s="10"/>
      <c r="B8" s="9"/>
      <c r="C8" s="9"/>
      <c r="D8" s="1" t="s">
        <v>16</v>
      </c>
      <c r="E8" s="6"/>
      <c r="F8" s="1" t="s">
        <v>4</v>
      </c>
      <c r="G8" s="1" t="s">
        <v>16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17</v>
      </c>
      <c r="E9" s="1" t="s">
        <v>6</v>
      </c>
      <c r="F9" s="1" t="s">
        <v>6</v>
      </c>
      <c r="G9" s="1" t="s">
        <v>17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Care'!I5,0)</f>
        <v>19</v>
      </c>
      <c r="E10" s="9">
        <f>ROUND(+'Acute Care'!F5,0)</f>
        <v>73846</v>
      </c>
      <c r="F10" s="13">
        <f>IF(D10=0,"",IF(E10=0,"",ROUND(D10/E10,2)))</f>
        <v>0</v>
      </c>
      <c r="G10" s="9">
        <f>ROUND(+'Acute Care'!I106,0)</f>
        <v>231593</v>
      </c>
      <c r="H10" s="9">
        <f>ROUND(+'Acute Care'!F106,0)</f>
        <v>71212</v>
      </c>
      <c r="I10" s="13">
        <f>IF(G10=0,"",IF(H10=0,"",ROUND(G10/H10,2)))</f>
        <v>3.25</v>
      </c>
      <c r="J10" s="13"/>
      <c r="K10" s="21" t="e">
        <f>IF(D10=0,"",IF(E10=0,"",IF(G10=0,"",IF(H10=0,"",ROUND(I10/F10-1,4)))))</f>
        <v>#DIV/0!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Care'!I6,0)</f>
        <v>0</v>
      </c>
      <c r="E11" s="9">
        <f>ROUND(+'Acute Care'!F6,0)</f>
        <v>19317</v>
      </c>
      <c r="F11" s="13" t="str">
        <f t="shared" ref="F11:F74" si="0">IF(D11=0,"",IF(E11=0,"",ROUND(D11/E11,2)))</f>
        <v/>
      </c>
      <c r="G11" s="9">
        <f>ROUND(+'Acute Care'!I107,0)</f>
        <v>0</v>
      </c>
      <c r="H11" s="9">
        <f>ROUND(+'Acute Care'!F107,0)</f>
        <v>19539</v>
      </c>
      <c r="I11" s="13" t="str">
        <f t="shared" ref="I11:I74" si="1">IF(G11=0,"",IF(H11=0,"",ROUND(G11/H11,2)))</f>
        <v/>
      </c>
      <c r="J11" s="13"/>
      <c r="K11" s="21" t="str">
        <f t="shared" ref="K11:K74" si="2">IF(D11=0,"",IF(E11=0,"",IF(G11=0,"",IF(H11=0,"",ROUND(I11/F11-1,4)))))</f>
        <v/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Care'!I7,0)</f>
        <v>350817</v>
      </c>
      <c r="E12" s="9">
        <f>ROUND(+'Acute Care'!F7,0)</f>
        <v>521</v>
      </c>
      <c r="F12" s="13">
        <f t="shared" si="0"/>
        <v>673.35</v>
      </c>
      <c r="G12" s="9">
        <f>ROUND(+'Acute Care'!I108,0)</f>
        <v>1016015</v>
      </c>
      <c r="H12" s="9">
        <f>ROUND(+'Acute Care'!F108,0)</f>
        <v>616</v>
      </c>
      <c r="I12" s="13">
        <f t="shared" si="1"/>
        <v>1649.38</v>
      </c>
      <c r="J12" s="13"/>
      <c r="K12" s="21">
        <f t="shared" si="2"/>
        <v>1.4495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Care'!I8,0)</f>
        <v>-146</v>
      </c>
      <c r="E13" s="9">
        <f>ROUND(+'Acute Care'!F8,0)</f>
        <v>62010</v>
      </c>
      <c r="F13" s="13">
        <f t="shared" si="0"/>
        <v>0</v>
      </c>
      <c r="G13" s="9">
        <f>ROUND(+'Acute Care'!I109,0)</f>
        <v>1192</v>
      </c>
      <c r="H13" s="9">
        <f>ROUND(+'Acute Care'!F109,0)</f>
        <v>67729</v>
      </c>
      <c r="I13" s="13">
        <f t="shared" si="1"/>
        <v>0.02</v>
      </c>
      <c r="J13" s="13"/>
      <c r="K13" s="21" t="e">
        <f t="shared" si="2"/>
        <v>#DIV/0!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Care'!I9,0)</f>
        <v>0</v>
      </c>
      <c r="E14" s="9">
        <f>ROUND(+'Acute Care'!F9,0)</f>
        <v>51957</v>
      </c>
      <c r="F14" s="13" t="str">
        <f t="shared" si="0"/>
        <v/>
      </c>
      <c r="G14" s="9">
        <f>ROUND(+'Acute Care'!I110,0)</f>
        <v>0</v>
      </c>
      <c r="H14" s="9">
        <f>ROUND(+'Acute Care'!F110,0)</f>
        <v>56682</v>
      </c>
      <c r="I14" s="13" t="str">
        <f t="shared" si="1"/>
        <v/>
      </c>
      <c r="J14" s="13"/>
      <c r="K14" s="21" t="str">
        <f t="shared" si="2"/>
        <v/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Care'!I10,0)</f>
        <v>0</v>
      </c>
      <c r="E15" s="9">
        <f>ROUND(+'Acute Care'!F10,0)</f>
        <v>0</v>
      </c>
      <c r="F15" s="13" t="str">
        <f t="shared" si="0"/>
        <v/>
      </c>
      <c r="G15" s="9">
        <f>ROUND(+'Acute Care'!I111,0)</f>
        <v>0</v>
      </c>
      <c r="H15" s="9">
        <f>ROUND(+'Acute Care'!F111,0)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Care'!I11,0)</f>
        <v>0</v>
      </c>
      <c r="E16" s="9">
        <f>ROUND(+'Acute Care'!F11,0)</f>
        <v>1323</v>
      </c>
      <c r="F16" s="13" t="str">
        <f t="shared" si="0"/>
        <v/>
      </c>
      <c r="G16" s="9">
        <f>ROUND(+'Acute Care'!I112,0)</f>
        <v>0</v>
      </c>
      <c r="H16" s="9">
        <f>ROUND(+'Acute Care'!F112,0)</f>
        <v>1151</v>
      </c>
      <c r="I16" s="13" t="str">
        <f t="shared" si="1"/>
        <v/>
      </c>
      <c r="J16" s="13"/>
      <c r="K16" s="21" t="str">
        <f t="shared" si="2"/>
        <v/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Care'!I12,0)</f>
        <v>3164</v>
      </c>
      <c r="E17" s="9">
        <f>ROUND(+'Acute Care'!F12,0)</f>
        <v>5041</v>
      </c>
      <c r="F17" s="13">
        <f t="shared" si="0"/>
        <v>0.63</v>
      </c>
      <c r="G17" s="9">
        <f>ROUND(+'Acute Care'!I113,0)</f>
        <v>0</v>
      </c>
      <c r="H17" s="9">
        <f>ROUND(+'Acute Care'!F113,0)</f>
        <v>4809</v>
      </c>
      <c r="I17" s="13" t="str">
        <f t="shared" si="1"/>
        <v/>
      </c>
      <c r="J17" s="13"/>
      <c r="K17" s="21" t="str">
        <f t="shared" si="2"/>
        <v/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Care'!I13,0)</f>
        <v>0</v>
      </c>
      <c r="E18" s="9">
        <f>ROUND(+'Acute Care'!F13,0)</f>
        <v>604</v>
      </c>
      <c r="F18" s="13" t="str">
        <f t="shared" si="0"/>
        <v/>
      </c>
      <c r="G18" s="9">
        <f>ROUND(+'Acute Care'!I114,0)</f>
        <v>949</v>
      </c>
      <c r="H18" s="9">
        <f>ROUND(+'Acute Care'!F114,0)</f>
        <v>586</v>
      </c>
      <c r="I18" s="13">
        <f t="shared" si="1"/>
        <v>1.62</v>
      </c>
      <c r="J18" s="13"/>
      <c r="K18" s="21" t="str">
        <f t="shared" si="2"/>
        <v/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Care'!I14,0)</f>
        <v>0</v>
      </c>
      <c r="E19" s="9">
        <f>ROUND(+'Acute Care'!F14,0)</f>
        <v>20048</v>
      </c>
      <c r="F19" s="13" t="str">
        <f t="shared" si="0"/>
        <v/>
      </c>
      <c r="G19" s="9">
        <f>ROUND(+'Acute Care'!I115,0)</f>
        <v>0</v>
      </c>
      <c r="H19" s="9">
        <f>ROUND(+'Acute Care'!F115,0)</f>
        <v>18000</v>
      </c>
      <c r="I19" s="13" t="str">
        <f t="shared" si="1"/>
        <v/>
      </c>
      <c r="J19" s="13"/>
      <c r="K19" s="21" t="str">
        <f t="shared" si="2"/>
        <v/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Care'!I15,0)</f>
        <v>0</v>
      </c>
      <c r="E20" s="9">
        <f>ROUND(+'Acute Care'!F15,0)</f>
        <v>77901</v>
      </c>
      <c r="F20" s="13" t="str">
        <f t="shared" si="0"/>
        <v/>
      </c>
      <c r="G20" s="9">
        <f>ROUND(+'Acute Care'!I116,0)</f>
        <v>0</v>
      </c>
      <c r="H20" s="9">
        <f>ROUND(+'Acute Care'!F116,0)</f>
        <v>74635</v>
      </c>
      <c r="I20" s="13" t="str">
        <f t="shared" si="1"/>
        <v/>
      </c>
      <c r="J20" s="13"/>
      <c r="K20" s="21" t="str">
        <f t="shared" si="2"/>
        <v/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Care'!I16,0)</f>
        <v>74018</v>
      </c>
      <c r="E21" s="9">
        <f>ROUND(+'Acute Care'!F16,0)</f>
        <v>73359</v>
      </c>
      <c r="F21" s="13">
        <f t="shared" si="0"/>
        <v>1.01</v>
      </c>
      <c r="G21" s="9">
        <f>ROUND(+'Acute Care'!I117,0)</f>
        <v>46500</v>
      </c>
      <c r="H21" s="9">
        <f>ROUND(+'Acute Care'!F117,0)</f>
        <v>69858</v>
      </c>
      <c r="I21" s="13">
        <f t="shared" si="1"/>
        <v>0.67</v>
      </c>
      <c r="J21" s="13"/>
      <c r="K21" s="21">
        <f t="shared" si="2"/>
        <v>-0.33660000000000001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Care'!I17,0)</f>
        <v>3725</v>
      </c>
      <c r="E22" s="9">
        <f>ROUND(+'Acute Care'!F17,0)</f>
        <v>3957</v>
      </c>
      <c r="F22" s="13">
        <f t="shared" si="0"/>
        <v>0.94</v>
      </c>
      <c r="G22" s="9">
        <f>ROUND(+'Acute Care'!I118,0)</f>
        <v>0</v>
      </c>
      <c r="H22" s="9">
        <f>ROUND(+'Acute Care'!F118,0)</f>
        <v>4954</v>
      </c>
      <c r="I22" s="13" t="str">
        <f t="shared" si="1"/>
        <v/>
      </c>
      <c r="J22" s="13"/>
      <c r="K22" s="21" t="str">
        <f t="shared" si="2"/>
        <v/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ROUND(+'Acute Care'!I18,0)</f>
        <v>2502175</v>
      </c>
      <c r="E23" s="9">
        <f>ROUND(+'Acute Care'!F18,0)</f>
        <v>29746</v>
      </c>
      <c r="F23" s="13">
        <f t="shared" si="0"/>
        <v>84.12</v>
      </c>
      <c r="G23" s="9">
        <f>ROUND(+'Acute Care'!I119,0)</f>
        <v>2829748</v>
      </c>
      <c r="H23" s="9">
        <f>ROUND(+'Acute Care'!F119,0)</f>
        <v>31878</v>
      </c>
      <c r="I23" s="13">
        <f t="shared" si="1"/>
        <v>88.77</v>
      </c>
      <c r="J23" s="13"/>
      <c r="K23" s="21">
        <f t="shared" si="2"/>
        <v>5.5300000000000002E-2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Care'!I19,0)</f>
        <v>36</v>
      </c>
      <c r="E24" s="9">
        <f>ROUND(+'Acute Care'!F19,0)</f>
        <v>10593</v>
      </c>
      <c r="F24" s="13">
        <f t="shared" si="0"/>
        <v>0</v>
      </c>
      <c r="G24" s="9">
        <f>ROUND(+'Acute Care'!I120,0)</f>
        <v>0</v>
      </c>
      <c r="H24" s="9">
        <f>ROUND(+'Acute Care'!F120,0)</f>
        <v>10431</v>
      </c>
      <c r="I24" s="13" t="str">
        <f t="shared" si="1"/>
        <v/>
      </c>
      <c r="J24" s="13"/>
      <c r="K24" s="21" t="str">
        <f t="shared" si="2"/>
        <v/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Care'!I20,0)</f>
        <v>1838</v>
      </c>
      <c r="E25" s="9">
        <f>ROUND(+'Acute Care'!F20,0)</f>
        <v>10540</v>
      </c>
      <c r="F25" s="13">
        <f t="shared" si="0"/>
        <v>0.17</v>
      </c>
      <c r="G25" s="9">
        <f>ROUND(+'Acute Care'!I121,0)</f>
        <v>183787</v>
      </c>
      <c r="H25" s="9">
        <f>ROUND(+'Acute Care'!F121,0)</f>
        <v>11753</v>
      </c>
      <c r="I25" s="13">
        <f t="shared" si="1"/>
        <v>15.64</v>
      </c>
      <c r="J25" s="13"/>
      <c r="K25" s="21">
        <f t="shared" si="2"/>
        <v>91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ROUND(+'Acute Care'!I21,0)</f>
        <v>0</v>
      </c>
      <c r="E26" s="9">
        <f>ROUND(+'Acute Care'!F21,0)</f>
        <v>0</v>
      </c>
      <c r="F26" s="13" t="str">
        <f t="shared" si="0"/>
        <v/>
      </c>
      <c r="G26" s="9">
        <f>ROUND(+'Acute Care'!I122,0)</f>
        <v>11581</v>
      </c>
      <c r="H26" s="9">
        <f>ROUND(+'Acute Care'!F122,0)</f>
        <v>2271</v>
      </c>
      <c r="I26" s="13">
        <f t="shared" si="1"/>
        <v>5.0999999999999996</v>
      </c>
      <c r="J26" s="13"/>
      <c r="K26" s="21" t="str">
        <f t="shared" si="2"/>
        <v/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ROUND(+'Acute Care'!I22,0)</f>
        <v>0</v>
      </c>
      <c r="E27" s="9">
        <f>ROUND(+'Acute Care'!F22,0)</f>
        <v>325</v>
      </c>
      <c r="F27" s="13" t="str">
        <f t="shared" si="0"/>
        <v/>
      </c>
      <c r="G27" s="9">
        <f>ROUND(+'Acute Care'!I123,0)</f>
        <v>0</v>
      </c>
      <c r="H27" s="9">
        <f>ROUND(+'Acute Care'!F123,0)</f>
        <v>401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ROUND(+'Acute Care'!I23,0)</f>
        <v>122597</v>
      </c>
      <c r="E28" s="9">
        <f>ROUND(+'Acute Care'!F23,0)</f>
        <v>1864</v>
      </c>
      <c r="F28" s="13">
        <f t="shared" si="0"/>
        <v>65.77</v>
      </c>
      <c r="G28" s="9">
        <f>ROUND(+'Acute Care'!I124,0)</f>
        <v>0</v>
      </c>
      <c r="H28" s="9">
        <f>ROUND(+'Acute Care'!F124,0)</f>
        <v>0</v>
      </c>
      <c r="I28" s="13" t="str">
        <f t="shared" si="1"/>
        <v/>
      </c>
      <c r="J28" s="13"/>
      <c r="K28" s="21" t="str">
        <f t="shared" si="2"/>
        <v/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ROUND(+'Acute Care'!I24,0)</f>
        <v>0</v>
      </c>
      <c r="E29" s="9">
        <f>ROUND(+'Acute Care'!F24,0)</f>
        <v>11156</v>
      </c>
      <c r="F29" s="13" t="str">
        <f t="shared" si="0"/>
        <v/>
      </c>
      <c r="G29" s="9">
        <f>ROUND(+'Acute Care'!I125,0)</f>
        <v>1952</v>
      </c>
      <c r="H29" s="9">
        <f>ROUND(+'Acute Care'!F125,0)</f>
        <v>4249</v>
      </c>
      <c r="I29" s="13">
        <f t="shared" si="1"/>
        <v>0.46</v>
      </c>
      <c r="J29" s="13"/>
      <c r="K29" s="21" t="str">
        <f t="shared" si="2"/>
        <v/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ROUND(+'Acute Care'!I25,0)</f>
        <v>32</v>
      </c>
      <c r="E30" s="9">
        <f>ROUND(+'Acute Care'!F25,0)</f>
        <v>1171</v>
      </c>
      <c r="F30" s="13">
        <f t="shared" si="0"/>
        <v>0.03</v>
      </c>
      <c r="G30" s="9">
        <f>ROUND(+'Acute Care'!I126,0)</f>
        <v>4351</v>
      </c>
      <c r="H30" s="9">
        <f>ROUND(+'Acute Care'!F126,0)</f>
        <v>858</v>
      </c>
      <c r="I30" s="13">
        <f t="shared" si="1"/>
        <v>5.07</v>
      </c>
      <c r="J30" s="13"/>
      <c r="K30" s="21">
        <f t="shared" si="2"/>
        <v>168</v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ROUND(+'Acute Care'!I26,0)</f>
        <v>0</v>
      </c>
      <c r="E31" s="9">
        <f>ROUND(+'Acute Care'!F26,0)</f>
        <v>817</v>
      </c>
      <c r="F31" s="13" t="str">
        <f t="shared" si="0"/>
        <v/>
      </c>
      <c r="G31" s="9">
        <f>ROUND(+'Acute Care'!I127,0)</f>
        <v>0</v>
      </c>
      <c r="H31" s="9">
        <f>ROUND(+'Acute Care'!F127,0)</f>
        <v>814</v>
      </c>
      <c r="I31" s="13" t="str">
        <f t="shared" si="1"/>
        <v/>
      </c>
      <c r="J31" s="13"/>
      <c r="K31" s="21" t="str">
        <f t="shared" si="2"/>
        <v/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ROUND(+'Acute Care'!I27,0)</f>
        <v>919124</v>
      </c>
      <c r="E32" s="9">
        <f>ROUND(+'Acute Care'!F27,0)</f>
        <v>31447</v>
      </c>
      <c r="F32" s="13">
        <f t="shared" si="0"/>
        <v>29.23</v>
      </c>
      <c r="G32" s="9">
        <f>ROUND(+'Acute Care'!I128,0)</f>
        <v>509552</v>
      </c>
      <c r="H32" s="9">
        <f>ROUND(+'Acute Care'!F128,0)</f>
        <v>30330</v>
      </c>
      <c r="I32" s="13">
        <f t="shared" si="1"/>
        <v>16.8</v>
      </c>
      <c r="J32" s="13"/>
      <c r="K32" s="21">
        <f t="shared" si="2"/>
        <v>-0.42520000000000002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ROUND(+'Acute Care'!I28,0)</f>
        <v>18650</v>
      </c>
      <c r="E33" s="9">
        <f>ROUND(+'Acute Care'!F28,0)</f>
        <v>10230</v>
      </c>
      <c r="F33" s="13">
        <f t="shared" si="0"/>
        <v>1.82</v>
      </c>
      <c r="G33" s="9">
        <f>ROUND(+'Acute Care'!I129,0)</f>
        <v>5500</v>
      </c>
      <c r="H33" s="9">
        <f>ROUND(+'Acute Care'!F129,0)</f>
        <v>9728</v>
      </c>
      <c r="I33" s="13">
        <f t="shared" si="1"/>
        <v>0.56999999999999995</v>
      </c>
      <c r="J33" s="13"/>
      <c r="K33" s="21">
        <f t="shared" si="2"/>
        <v>-0.68679999999999997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ROUND(+'Acute Care'!I29,0)</f>
        <v>0</v>
      </c>
      <c r="E34" s="9">
        <f>ROUND(+'Acute Care'!F29,0)</f>
        <v>3225</v>
      </c>
      <c r="F34" s="13" t="str">
        <f t="shared" si="0"/>
        <v/>
      </c>
      <c r="G34" s="9">
        <f>ROUND(+'Acute Care'!I130,0)</f>
        <v>0</v>
      </c>
      <c r="H34" s="9">
        <f>ROUND(+'Acute Care'!F130,0)</f>
        <v>3643</v>
      </c>
      <c r="I34" s="13" t="str">
        <f t="shared" si="1"/>
        <v/>
      </c>
      <c r="J34" s="13"/>
      <c r="K34" s="21" t="str">
        <f t="shared" si="2"/>
        <v/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ROUND(+'Acute Care'!I30,0)</f>
        <v>0</v>
      </c>
      <c r="E35" s="9">
        <f>ROUND(+'Acute Care'!F30,0)</f>
        <v>1067</v>
      </c>
      <c r="F35" s="13" t="str">
        <f t="shared" si="0"/>
        <v/>
      </c>
      <c r="G35" s="9">
        <f>ROUND(+'Acute Care'!I131,0)</f>
        <v>4278</v>
      </c>
      <c r="H35" s="9">
        <f>ROUND(+'Acute Care'!F131,0)</f>
        <v>1124</v>
      </c>
      <c r="I35" s="13">
        <f t="shared" si="1"/>
        <v>3.81</v>
      </c>
      <c r="J35" s="13"/>
      <c r="K35" s="21" t="str">
        <f t="shared" si="2"/>
        <v/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ROUND(+'Acute Care'!I31,0)</f>
        <v>7988</v>
      </c>
      <c r="E36" s="9">
        <f>ROUND(+'Acute Care'!F31,0)</f>
        <v>22</v>
      </c>
      <c r="F36" s="13">
        <f t="shared" si="0"/>
        <v>363.09</v>
      </c>
      <c r="G36" s="9">
        <f>ROUND(+'Acute Care'!I132,0)</f>
        <v>7697</v>
      </c>
      <c r="H36" s="9">
        <f>ROUND(+'Acute Care'!F132,0)</f>
        <v>10</v>
      </c>
      <c r="I36" s="13">
        <f t="shared" si="1"/>
        <v>769.7</v>
      </c>
      <c r="J36" s="13"/>
      <c r="K36" s="21">
        <f t="shared" si="2"/>
        <v>1.1198999999999999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ROUND(+'Acute Care'!I32,0)</f>
        <v>0</v>
      </c>
      <c r="E37" s="9">
        <f>ROUND(+'Acute Care'!F32,0)</f>
        <v>19311</v>
      </c>
      <c r="F37" s="13" t="str">
        <f t="shared" si="0"/>
        <v/>
      </c>
      <c r="G37" s="9">
        <f>ROUND(+'Acute Care'!I133,0)</f>
        <v>0</v>
      </c>
      <c r="H37" s="9">
        <f>ROUND(+'Acute Care'!F133,0)</f>
        <v>33832</v>
      </c>
      <c r="I37" s="13" t="str">
        <f t="shared" si="1"/>
        <v/>
      </c>
      <c r="J37" s="13"/>
      <c r="K37" s="21" t="str">
        <f t="shared" si="2"/>
        <v/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ROUND(+'Acute Care'!I33,0)</f>
        <v>4838</v>
      </c>
      <c r="E38" s="9">
        <f>ROUND(+'Acute Care'!F33,0)</f>
        <v>95</v>
      </c>
      <c r="F38" s="13">
        <f t="shared" si="0"/>
        <v>50.93</v>
      </c>
      <c r="G38" s="9">
        <f>ROUND(+'Acute Care'!I134,0)</f>
        <v>83118</v>
      </c>
      <c r="H38" s="9">
        <f>ROUND(+'Acute Care'!F134,0)</f>
        <v>71</v>
      </c>
      <c r="I38" s="13">
        <f t="shared" si="1"/>
        <v>1170.68</v>
      </c>
      <c r="J38" s="13"/>
      <c r="K38" s="21">
        <f t="shared" si="2"/>
        <v>21.9861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ROUND(+'Acute Care'!I34,0)</f>
        <v>16894084</v>
      </c>
      <c r="E39" s="9">
        <f>ROUND(+'Acute Care'!F34,0)</f>
        <v>65591</v>
      </c>
      <c r="F39" s="13">
        <f t="shared" si="0"/>
        <v>257.57</v>
      </c>
      <c r="G39" s="9">
        <f>ROUND(+'Acute Care'!I135,0)</f>
        <v>23154087</v>
      </c>
      <c r="H39" s="9">
        <f>ROUND(+'Acute Care'!F135,0)</f>
        <v>70765</v>
      </c>
      <c r="I39" s="13">
        <f t="shared" si="1"/>
        <v>327.2</v>
      </c>
      <c r="J39" s="13"/>
      <c r="K39" s="21">
        <f t="shared" si="2"/>
        <v>0.27029999999999998</v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ROUND(+'Acute Care'!I35,0)</f>
        <v>157191</v>
      </c>
      <c r="E40" s="9">
        <f>ROUND(+'Acute Care'!F35,0)</f>
        <v>3453</v>
      </c>
      <c r="F40" s="13">
        <f t="shared" si="0"/>
        <v>45.52</v>
      </c>
      <c r="G40" s="9">
        <f>ROUND(+'Acute Care'!I136,0)</f>
        <v>0</v>
      </c>
      <c r="H40" s="9">
        <f>ROUND(+'Acute Care'!F136,0)</f>
        <v>3432</v>
      </c>
      <c r="I40" s="13" t="str">
        <f t="shared" si="1"/>
        <v/>
      </c>
      <c r="J40" s="13"/>
      <c r="K40" s="21" t="str">
        <f t="shared" si="2"/>
        <v/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ROUND(+'Acute Care'!I36,0)</f>
        <v>482780</v>
      </c>
      <c r="E41" s="9">
        <f>ROUND(+'Acute Care'!F36,0)</f>
        <v>855</v>
      </c>
      <c r="F41" s="13">
        <f t="shared" si="0"/>
        <v>564.65</v>
      </c>
      <c r="G41" s="9">
        <f>ROUND(+'Acute Care'!I137,0)</f>
        <v>479699</v>
      </c>
      <c r="H41" s="9">
        <f>ROUND(+'Acute Care'!F137,0)</f>
        <v>748</v>
      </c>
      <c r="I41" s="13">
        <f t="shared" si="1"/>
        <v>641.30999999999995</v>
      </c>
      <c r="J41" s="13"/>
      <c r="K41" s="21">
        <f t="shared" si="2"/>
        <v>0.1358</v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ROUND(+'Acute Care'!I37,0)</f>
        <v>0</v>
      </c>
      <c r="E42" s="9">
        <f>ROUND(+'Acute Care'!F37,0)</f>
        <v>8221</v>
      </c>
      <c r="F42" s="13" t="str">
        <f t="shared" si="0"/>
        <v/>
      </c>
      <c r="G42" s="9">
        <f>ROUND(+'Acute Care'!I138,0)</f>
        <v>0</v>
      </c>
      <c r="H42" s="9">
        <f>ROUND(+'Acute Care'!F138,0)</f>
        <v>5868</v>
      </c>
      <c r="I42" s="13" t="str">
        <f t="shared" si="1"/>
        <v/>
      </c>
      <c r="J42" s="13"/>
      <c r="K42" s="21" t="str">
        <f t="shared" si="2"/>
        <v/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ROUND(+'Acute Care'!I38,0)</f>
        <v>0</v>
      </c>
      <c r="E43" s="9">
        <f>ROUND(+'Acute Care'!F38,0)</f>
        <v>0</v>
      </c>
      <c r="F43" s="13" t="str">
        <f t="shared" si="0"/>
        <v/>
      </c>
      <c r="G43" s="9">
        <f>ROUND(+'Acute Care'!I139,0)</f>
        <v>0</v>
      </c>
      <c r="H43" s="9">
        <f>ROUND(+'Acute Care'!F139,0)</f>
        <v>0</v>
      </c>
      <c r="I43" s="13" t="str">
        <f t="shared" si="1"/>
        <v/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ROUND(+'Acute Care'!I39,0)</f>
        <v>0</v>
      </c>
      <c r="E44" s="9">
        <f>ROUND(+'Acute Care'!F39,0)</f>
        <v>4335</v>
      </c>
      <c r="F44" s="13" t="str">
        <f t="shared" si="0"/>
        <v/>
      </c>
      <c r="G44" s="9">
        <f>ROUND(+'Acute Care'!I140,0)</f>
        <v>0</v>
      </c>
      <c r="H44" s="9">
        <f>ROUND(+'Acute Care'!F140,0)</f>
        <v>4522</v>
      </c>
      <c r="I44" s="13" t="str">
        <f t="shared" si="1"/>
        <v/>
      </c>
      <c r="J44" s="13"/>
      <c r="K44" s="21" t="str">
        <f t="shared" si="2"/>
        <v/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ROUND(+'Acute Care'!I40,0)</f>
        <v>8591</v>
      </c>
      <c r="E45" s="9">
        <f>ROUND(+'Acute Care'!F40,0)</f>
        <v>1238</v>
      </c>
      <c r="F45" s="13">
        <f t="shared" si="0"/>
        <v>6.94</v>
      </c>
      <c r="G45" s="9">
        <f>ROUND(+'Acute Care'!I141,0)</f>
        <v>696</v>
      </c>
      <c r="H45" s="9">
        <f>ROUND(+'Acute Care'!F141,0)</f>
        <v>1065</v>
      </c>
      <c r="I45" s="13">
        <f t="shared" si="1"/>
        <v>0.65</v>
      </c>
      <c r="J45" s="13"/>
      <c r="K45" s="21">
        <f t="shared" si="2"/>
        <v>-0.90629999999999999</v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ROUND(+'Acute Care'!I41,0)</f>
        <v>0</v>
      </c>
      <c r="E46" s="9">
        <f>ROUND(+'Acute Care'!F41,0)</f>
        <v>2677</v>
      </c>
      <c r="F46" s="13" t="str">
        <f t="shared" si="0"/>
        <v/>
      </c>
      <c r="G46" s="9">
        <f>ROUND(+'Acute Care'!I142,0)</f>
        <v>0</v>
      </c>
      <c r="H46" s="9">
        <f>ROUND(+'Acute Care'!F142,0)</f>
        <v>2678</v>
      </c>
      <c r="I46" s="13" t="str">
        <f t="shared" si="1"/>
        <v/>
      </c>
      <c r="J46" s="13"/>
      <c r="K46" s="21" t="str">
        <f t="shared" si="2"/>
        <v/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ROUND(+'Acute Care'!I42,0)</f>
        <v>0</v>
      </c>
      <c r="E47" s="9">
        <f>ROUND(+'Acute Care'!F42,0)</f>
        <v>82</v>
      </c>
      <c r="F47" s="13" t="str">
        <f t="shared" si="0"/>
        <v/>
      </c>
      <c r="G47" s="9">
        <f>ROUND(+'Acute Care'!I143,0)</f>
        <v>0</v>
      </c>
      <c r="H47" s="9">
        <f>ROUND(+'Acute Care'!F143,0)</f>
        <v>89</v>
      </c>
      <c r="I47" s="13" t="str">
        <f t="shared" si="1"/>
        <v/>
      </c>
      <c r="J47" s="13"/>
      <c r="K47" s="21" t="str">
        <f t="shared" si="2"/>
        <v/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ROUND(+'Acute Care'!I43,0)</f>
        <v>0</v>
      </c>
      <c r="E48" s="9">
        <f>ROUND(+'Acute Care'!F43,0)</f>
        <v>0</v>
      </c>
      <c r="F48" s="13" t="str">
        <f t="shared" si="0"/>
        <v/>
      </c>
      <c r="G48" s="9">
        <f>ROUND(+'Acute Care'!I144,0)</f>
        <v>0</v>
      </c>
      <c r="H48" s="9">
        <f>ROUND(+'Acute Care'!F144,0)</f>
        <v>0</v>
      </c>
      <c r="I48" s="13" t="str">
        <f t="shared" si="1"/>
        <v/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ROUND(+'Acute Care'!I44,0)</f>
        <v>847471</v>
      </c>
      <c r="E49" s="9">
        <f>ROUND(+'Acute Care'!F44,0)</f>
        <v>6708</v>
      </c>
      <c r="F49" s="13">
        <f t="shared" si="0"/>
        <v>126.34</v>
      </c>
      <c r="G49" s="9">
        <f>ROUND(+'Acute Care'!I145,0)</f>
        <v>7598</v>
      </c>
      <c r="H49" s="9">
        <f>ROUND(+'Acute Care'!F145,0)</f>
        <v>26417</v>
      </c>
      <c r="I49" s="13">
        <f t="shared" si="1"/>
        <v>0.28999999999999998</v>
      </c>
      <c r="J49" s="13"/>
      <c r="K49" s="21">
        <f t="shared" si="2"/>
        <v>-0.99770000000000003</v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ROUND(+'Acute Care'!I45,0)</f>
        <v>0</v>
      </c>
      <c r="E50" s="9">
        <f>ROUND(+'Acute Care'!F45,0)</f>
        <v>84208</v>
      </c>
      <c r="F50" s="13" t="str">
        <f t="shared" si="0"/>
        <v/>
      </c>
      <c r="G50" s="9">
        <f>ROUND(+'Acute Care'!I146,0)</f>
        <v>0</v>
      </c>
      <c r="H50" s="9">
        <f>ROUND(+'Acute Care'!F146,0)</f>
        <v>83825</v>
      </c>
      <c r="I50" s="13" t="str">
        <f t="shared" si="1"/>
        <v/>
      </c>
      <c r="J50" s="13"/>
      <c r="K50" s="21" t="str">
        <f t="shared" si="2"/>
        <v/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ROUND(+'Acute Care'!I46,0)</f>
        <v>0</v>
      </c>
      <c r="E51" s="9">
        <f>ROUND(+'Acute Care'!F46,0)</f>
        <v>0</v>
      </c>
      <c r="F51" s="13" t="str">
        <f t="shared" si="0"/>
        <v/>
      </c>
      <c r="G51" s="9">
        <f>ROUND(+'Acute Care'!I147,0)</f>
        <v>0</v>
      </c>
      <c r="H51" s="9">
        <f>ROUND(+'Acute Care'!F147,0)</f>
        <v>0</v>
      </c>
      <c r="I51" s="13" t="str">
        <f t="shared" si="1"/>
        <v/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ROUND(+'Acute Care'!I47,0)</f>
        <v>7010</v>
      </c>
      <c r="E52" s="9">
        <f>ROUND(+'Acute Care'!F47,0)</f>
        <v>23468</v>
      </c>
      <c r="F52" s="13">
        <f t="shared" si="0"/>
        <v>0.3</v>
      </c>
      <c r="G52" s="9">
        <f>ROUND(+'Acute Care'!I148,0)</f>
        <v>0</v>
      </c>
      <c r="H52" s="9">
        <f>ROUND(+'Acute Care'!F148,0)</f>
        <v>23570</v>
      </c>
      <c r="I52" s="13" t="str">
        <f t="shared" si="1"/>
        <v/>
      </c>
      <c r="J52" s="13"/>
      <c r="K52" s="21" t="str">
        <f t="shared" si="2"/>
        <v/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ROUND(+'Acute Care'!I48,0)</f>
        <v>1138560</v>
      </c>
      <c r="E53" s="9">
        <f>ROUND(+'Acute Care'!F48,0)</f>
        <v>48942</v>
      </c>
      <c r="F53" s="13">
        <f t="shared" si="0"/>
        <v>23.26</v>
      </c>
      <c r="G53" s="9">
        <f>ROUND(+'Acute Care'!I149,0)</f>
        <v>1307546</v>
      </c>
      <c r="H53" s="9">
        <f>ROUND(+'Acute Care'!F149,0)</f>
        <v>46431</v>
      </c>
      <c r="I53" s="13">
        <f t="shared" si="1"/>
        <v>28.16</v>
      </c>
      <c r="J53" s="13"/>
      <c r="K53" s="21">
        <f t="shared" si="2"/>
        <v>0.2107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ROUND(+'Acute Care'!I49,0)</f>
        <v>48522</v>
      </c>
      <c r="E54" s="9">
        <f>ROUND(+'Acute Care'!F49,0)</f>
        <v>26175</v>
      </c>
      <c r="F54" s="13">
        <f t="shared" si="0"/>
        <v>1.85</v>
      </c>
      <c r="G54" s="9">
        <f>ROUND(+'Acute Care'!I150,0)</f>
        <v>46500</v>
      </c>
      <c r="H54" s="9">
        <f>ROUND(+'Acute Care'!F150,0)</f>
        <v>25932</v>
      </c>
      <c r="I54" s="13">
        <f t="shared" si="1"/>
        <v>1.79</v>
      </c>
      <c r="J54" s="13"/>
      <c r="K54" s="21">
        <f t="shared" si="2"/>
        <v>-3.2399999999999998E-2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ROUND(+'Acute Care'!I50,0)</f>
        <v>443011</v>
      </c>
      <c r="E55" s="9">
        <f>ROUND(+'Acute Care'!F50,0)</f>
        <v>8752</v>
      </c>
      <c r="F55" s="13">
        <f t="shared" si="0"/>
        <v>50.62</v>
      </c>
      <c r="G55" s="9">
        <f>ROUND(+'Acute Care'!I151,0)</f>
        <v>486918</v>
      </c>
      <c r="H55" s="9">
        <f>ROUND(+'Acute Care'!F151,0)</f>
        <v>8069</v>
      </c>
      <c r="I55" s="13">
        <f t="shared" si="1"/>
        <v>60.34</v>
      </c>
      <c r="J55" s="13"/>
      <c r="K55" s="21">
        <f t="shared" si="2"/>
        <v>0.192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ROUND(+'Acute Care'!I51,0)</f>
        <v>35684</v>
      </c>
      <c r="E56" s="9">
        <f>ROUND(+'Acute Care'!F51,0)</f>
        <v>1362</v>
      </c>
      <c r="F56" s="13">
        <f t="shared" si="0"/>
        <v>26.2</v>
      </c>
      <c r="G56" s="9">
        <f>ROUND(+'Acute Care'!I152,0)</f>
        <v>220946</v>
      </c>
      <c r="H56" s="9">
        <f>ROUND(+'Acute Care'!F152,0)</f>
        <v>1229</v>
      </c>
      <c r="I56" s="13">
        <f t="shared" si="1"/>
        <v>179.78</v>
      </c>
      <c r="J56" s="13"/>
      <c r="K56" s="21">
        <f t="shared" si="2"/>
        <v>5.8617999999999997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ROUND(+'Acute Care'!I52,0)</f>
        <v>0</v>
      </c>
      <c r="E57" s="9">
        <f>ROUND(+'Acute Care'!F52,0)</f>
        <v>7114</v>
      </c>
      <c r="F57" s="13" t="str">
        <f t="shared" si="0"/>
        <v/>
      </c>
      <c r="G57" s="9">
        <f>ROUND(+'Acute Care'!I153,0)</f>
        <v>0</v>
      </c>
      <c r="H57" s="9">
        <f>ROUND(+'Acute Care'!F153,0)</f>
        <v>7842</v>
      </c>
      <c r="I57" s="13" t="str">
        <f t="shared" si="1"/>
        <v/>
      </c>
      <c r="J57" s="13"/>
      <c r="K57" s="21" t="str">
        <f t="shared" si="2"/>
        <v/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ROUND(+'Acute Care'!I53,0)</f>
        <v>1817708</v>
      </c>
      <c r="E58" s="9">
        <f>ROUND(+'Acute Care'!F53,0)</f>
        <v>19905</v>
      </c>
      <c r="F58" s="13">
        <f t="shared" si="0"/>
        <v>91.32</v>
      </c>
      <c r="G58" s="9">
        <f>ROUND(+'Acute Care'!I154,0)</f>
        <v>1240331</v>
      </c>
      <c r="H58" s="9">
        <f>ROUND(+'Acute Care'!F154,0)</f>
        <v>19290</v>
      </c>
      <c r="I58" s="13">
        <f t="shared" si="1"/>
        <v>64.3</v>
      </c>
      <c r="J58" s="13"/>
      <c r="K58" s="21">
        <f t="shared" si="2"/>
        <v>-0.2959</v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ROUND(+'Acute Care'!I54,0)</f>
        <v>0</v>
      </c>
      <c r="E59" s="9">
        <f>ROUND(+'Acute Care'!F54,0)</f>
        <v>3165</v>
      </c>
      <c r="F59" s="13" t="str">
        <f t="shared" si="0"/>
        <v/>
      </c>
      <c r="G59" s="9">
        <f>ROUND(+'Acute Care'!I155,0)</f>
        <v>507</v>
      </c>
      <c r="H59" s="9">
        <f>ROUND(+'Acute Care'!F155,0)</f>
        <v>3307</v>
      </c>
      <c r="I59" s="13">
        <f t="shared" si="1"/>
        <v>0.15</v>
      </c>
      <c r="J59" s="13"/>
      <c r="K59" s="21" t="str">
        <f t="shared" si="2"/>
        <v/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ROUND(+'Acute Care'!I55,0)</f>
        <v>0</v>
      </c>
      <c r="E60" s="9">
        <f>ROUND(+'Acute Care'!F55,0)</f>
        <v>0</v>
      </c>
      <c r="F60" s="13" t="str">
        <f t="shared" si="0"/>
        <v/>
      </c>
      <c r="G60" s="9">
        <f>ROUND(+'Acute Care'!I156,0)</f>
        <v>0</v>
      </c>
      <c r="H60" s="9">
        <f>ROUND(+'Acute Care'!F156,0)</f>
        <v>0</v>
      </c>
      <c r="I60" s="13" t="str">
        <f t="shared" si="1"/>
        <v/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ROUND(+'Acute Care'!I56,0)</f>
        <v>2225882</v>
      </c>
      <c r="E61" s="9">
        <f>ROUND(+'Acute Care'!F56,0)</f>
        <v>48800</v>
      </c>
      <c r="F61" s="13">
        <f t="shared" si="0"/>
        <v>45.61</v>
      </c>
      <c r="G61" s="9">
        <f>ROUND(+'Acute Care'!I157,0)</f>
        <v>4240818</v>
      </c>
      <c r="H61" s="9">
        <f>ROUND(+'Acute Care'!F157,0)</f>
        <v>50486</v>
      </c>
      <c r="I61" s="13">
        <f t="shared" si="1"/>
        <v>84</v>
      </c>
      <c r="J61" s="13"/>
      <c r="K61" s="21">
        <f t="shared" si="2"/>
        <v>0.8417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ROUND(+'Acute Care'!I57,0)</f>
        <v>0</v>
      </c>
      <c r="E62" s="9">
        <f>ROUND(+'Acute Care'!F57,0)</f>
        <v>37943</v>
      </c>
      <c r="F62" s="13" t="str">
        <f t="shared" si="0"/>
        <v/>
      </c>
      <c r="G62" s="9">
        <f>ROUND(+'Acute Care'!I158,0)</f>
        <v>0</v>
      </c>
      <c r="H62" s="9">
        <f>ROUND(+'Acute Care'!F158,0)</f>
        <v>38219</v>
      </c>
      <c r="I62" s="13" t="str">
        <f t="shared" si="1"/>
        <v/>
      </c>
      <c r="J62" s="13"/>
      <c r="K62" s="21" t="str">
        <f t="shared" si="2"/>
        <v/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ROUND(+'Acute Care'!I58,0)</f>
        <v>184775</v>
      </c>
      <c r="E63" s="9">
        <f>ROUND(+'Acute Care'!F58,0)</f>
        <v>2732</v>
      </c>
      <c r="F63" s="13">
        <f t="shared" si="0"/>
        <v>67.63</v>
      </c>
      <c r="G63" s="9">
        <f>ROUND(+'Acute Care'!I159,0)</f>
        <v>325438</v>
      </c>
      <c r="H63" s="9">
        <f>ROUND(+'Acute Care'!F159,0)</f>
        <v>2372</v>
      </c>
      <c r="I63" s="13">
        <f t="shared" si="1"/>
        <v>137.19999999999999</v>
      </c>
      <c r="J63" s="13"/>
      <c r="K63" s="21">
        <f t="shared" si="2"/>
        <v>1.0286999999999999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ROUND(+'Acute Care'!I59,0)</f>
        <v>635263</v>
      </c>
      <c r="E64" s="9">
        <f>ROUND(+'Acute Care'!F59,0)</f>
        <v>17968</v>
      </c>
      <c r="F64" s="13">
        <f t="shared" si="0"/>
        <v>35.36</v>
      </c>
      <c r="G64" s="9">
        <f>ROUND(+'Acute Care'!I160,0)</f>
        <v>970490</v>
      </c>
      <c r="H64" s="9">
        <f>ROUND(+'Acute Care'!F160,0)</f>
        <v>17191</v>
      </c>
      <c r="I64" s="13">
        <f t="shared" si="1"/>
        <v>56.45</v>
      </c>
      <c r="J64" s="13"/>
      <c r="K64" s="21">
        <f t="shared" si="2"/>
        <v>0.59640000000000004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ROUND(+'Acute Care'!I60,0)</f>
        <v>0</v>
      </c>
      <c r="E65" s="9">
        <f>ROUND(+'Acute Care'!F60,0)</f>
        <v>1154</v>
      </c>
      <c r="F65" s="13" t="str">
        <f t="shared" si="0"/>
        <v/>
      </c>
      <c r="G65" s="9">
        <f>ROUND(+'Acute Care'!I161,0)</f>
        <v>0</v>
      </c>
      <c r="H65" s="9">
        <f>ROUND(+'Acute Care'!F161,0)</f>
        <v>887</v>
      </c>
      <c r="I65" s="13" t="str">
        <f t="shared" si="1"/>
        <v/>
      </c>
      <c r="J65" s="13"/>
      <c r="K65" s="21" t="str">
        <f t="shared" si="2"/>
        <v/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ROUND(+'Acute Care'!I61,0)</f>
        <v>0</v>
      </c>
      <c r="E66" s="9">
        <f>ROUND(+'Acute Care'!F61,0)</f>
        <v>3765</v>
      </c>
      <c r="F66" s="13" t="str">
        <f t="shared" si="0"/>
        <v/>
      </c>
      <c r="G66" s="9">
        <f>ROUND(+'Acute Care'!I162,0)</f>
        <v>0</v>
      </c>
      <c r="H66" s="9">
        <f>ROUND(+'Acute Care'!F162,0)</f>
        <v>3658</v>
      </c>
      <c r="I66" s="13" t="str">
        <f t="shared" si="1"/>
        <v/>
      </c>
      <c r="J66" s="13"/>
      <c r="K66" s="21" t="str">
        <f t="shared" si="2"/>
        <v/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ROUND(+'Acute Care'!I62,0)</f>
        <v>0</v>
      </c>
      <c r="E67" s="9">
        <f>ROUND(+'Acute Care'!F62,0)</f>
        <v>2008</v>
      </c>
      <c r="F67" s="13" t="str">
        <f t="shared" si="0"/>
        <v/>
      </c>
      <c r="G67" s="9">
        <f>ROUND(+'Acute Care'!I163,0)</f>
        <v>0</v>
      </c>
      <c r="H67" s="9">
        <f>ROUND(+'Acute Care'!F163,0)</f>
        <v>1979</v>
      </c>
      <c r="I67" s="13" t="str">
        <f t="shared" si="1"/>
        <v/>
      </c>
      <c r="J67" s="13"/>
      <c r="K67" s="21" t="str">
        <f t="shared" si="2"/>
        <v/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ROUND(+'Acute Care'!I63,0)</f>
        <v>265751</v>
      </c>
      <c r="E68" s="9">
        <f>ROUND(+'Acute Care'!F63,0)</f>
        <v>56919</v>
      </c>
      <c r="F68" s="13">
        <f t="shared" si="0"/>
        <v>4.67</v>
      </c>
      <c r="G68" s="9">
        <f>ROUND(+'Acute Care'!I164,0)</f>
        <v>277230</v>
      </c>
      <c r="H68" s="9">
        <f>ROUND(+'Acute Care'!F164,0)</f>
        <v>53489</v>
      </c>
      <c r="I68" s="13">
        <f t="shared" si="1"/>
        <v>5.18</v>
      </c>
      <c r="J68" s="13"/>
      <c r="K68" s="21">
        <f t="shared" si="2"/>
        <v>0.10920000000000001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ROUND(+'Acute Care'!I64,0)</f>
        <v>0</v>
      </c>
      <c r="E69" s="9">
        <f>ROUND(+'Acute Care'!F64,0)</f>
        <v>0</v>
      </c>
      <c r="F69" s="13" t="str">
        <f t="shared" si="0"/>
        <v/>
      </c>
      <c r="G69" s="9">
        <f>ROUND(+'Acute Care'!I165,0)</f>
        <v>0</v>
      </c>
      <c r="H69" s="9">
        <f>ROUND(+'Acute Care'!F165,0)</f>
        <v>4621</v>
      </c>
      <c r="I69" s="13" t="str">
        <f t="shared" si="1"/>
        <v/>
      </c>
      <c r="J69" s="13"/>
      <c r="K69" s="21" t="str">
        <f t="shared" si="2"/>
        <v/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ROUND(+'Acute Care'!I65,0)</f>
        <v>0</v>
      </c>
      <c r="E70" s="9">
        <f>ROUND(+'Acute Care'!F65,0)</f>
        <v>0</v>
      </c>
      <c r="F70" s="13" t="str">
        <f t="shared" si="0"/>
        <v/>
      </c>
      <c r="G70" s="9">
        <f>ROUND(+'Acute Care'!I166,0)</f>
        <v>0</v>
      </c>
      <c r="H70" s="9">
        <f>ROUND(+'Acute Care'!F166,0)</f>
        <v>0</v>
      </c>
      <c r="I70" s="13" t="str">
        <f t="shared" si="1"/>
        <v/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ROUND(+'Acute Care'!I66,0)</f>
        <v>0</v>
      </c>
      <c r="E71" s="9">
        <f>ROUND(+'Acute Care'!F66,0)</f>
        <v>241</v>
      </c>
      <c r="F71" s="13" t="str">
        <f t="shared" si="0"/>
        <v/>
      </c>
      <c r="G71" s="9">
        <f>ROUND(+'Acute Care'!I167,0)</f>
        <v>0</v>
      </c>
      <c r="H71" s="9">
        <f>ROUND(+'Acute Care'!F167,0)</f>
        <v>265</v>
      </c>
      <c r="I71" s="13" t="str">
        <f t="shared" si="1"/>
        <v/>
      </c>
      <c r="J71" s="13"/>
      <c r="K71" s="21" t="str">
        <f t="shared" si="2"/>
        <v/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ROUND(+'Acute Care'!I67,0)</f>
        <v>65315</v>
      </c>
      <c r="E72" s="9">
        <f>ROUND(+'Acute Care'!F67,0)</f>
        <v>41882</v>
      </c>
      <c r="F72" s="13">
        <f t="shared" si="0"/>
        <v>1.56</v>
      </c>
      <c r="G72" s="9">
        <f>ROUND(+'Acute Care'!I168,0)</f>
        <v>87245</v>
      </c>
      <c r="H72" s="9">
        <f>ROUND(+'Acute Care'!F168,0)</f>
        <v>45901</v>
      </c>
      <c r="I72" s="13">
        <f t="shared" si="1"/>
        <v>1.9</v>
      </c>
      <c r="J72" s="13"/>
      <c r="K72" s="21">
        <f t="shared" si="2"/>
        <v>0.21790000000000001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ROUND(+'Acute Care'!I68,0)</f>
        <v>28750</v>
      </c>
      <c r="E73" s="9">
        <f>ROUND(+'Acute Care'!F68,0)</f>
        <v>39350</v>
      </c>
      <c r="F73" s="13">
        <f t="shared" si="0"/>
        <v>0.73</v>
      </c>
      <c r="G73" s="9">
        <f>ROUND(+'Acute Care'!I169,0)</f>
        <v>74630</v>
      </c>
      <c r="H73" s="9">
        <f>ROUND(+'Acute Care'!F169,0)</f>
        <v>40261</v>
      </c>
      <c r="I73" s="13">
        <f t="shared" si="1"/>
        <v>1.85</v>
      </c>
      <c r="J73" s="13"/>
      <c r="K73" s="21">
        <f t="shared" si="2"/>
        <v>1.5342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ROUND(+'Acute Care'!I69,0)</f>
        <v>50609</v>
      </c>
      <c r="E74" s="9">
        <f>ROUND(+'Acute Care'!F69,0)</f>
        <v>87194</v>
      </c>
      <c r="F74" s="13">
        <f t="shared" si="0"/>
        <v>0.57999999999999996</v>
      </c>
      <c r="G74" s="9">
        <f>ROUND(+'Acute Care'!I170,0)</f>
        <v>8250</v>
      </c>
      <c r="H74" s="9">
        <f>ROUND(+'Acute Care'!F170,0)</f>
        <v>91921</v>
      </c>
      <c r="I74" s="13">
        <f t="shared" si="1"/>
        <v>0.09</v>
      </c>
      <c r="J74" s="13"/>
      <c r="K74" s="21">
        <f t="shared" si="2"/>
        <v>-0.8448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ROUND(+'Acute Care'!I70,0)</f>
        <v>2000</v>
      </c>
      <c r="E75" s="9">
        <f>ROUND(+'Acute Care'!F70,0)</f>
        <v>23123</v>
      </c>
      <c r="F75" s="13">
        <f t="shared" ref="F75:F107" si="3">IF(D75=0,"",IF(E75=0,"",ROUND(D75/E75,2)))</f>
        <v>0.09</v>
      </c>
      <c r="G75" s="9">
        <f>ROUND(+'Acute Care'!I171,0)</f>
        <v>1986</v>
      </c>
      <c r="H75" s="9">
        <f>ROUND(+'Acute Care'!F171,0)</f>
        <v>25086</v>
      </c>
      <c r="I75" s="13">
        <f t="shared" ref="I75:I107" si="4">IF(G75=0,"",IF(H75=0,"",ROUND(G75/H75,2)))</f>
        <v>0.08</v>
      </c>
      <c r="J75" s="13"/>
      <c r="K75" s="21">
        <f t="shared" ref="K75:K107" si="5">IF(D75=0,"",IF(E75=0,"",IF(G75=0,"",IF(H75=0,"",ROUND(I75/F75-1,4)))))</f>
        <v>-0.1111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ROUND(+'Acute Care'!I71,0)</f>
        <v>0</v>
      </c>
      <c r="E76" s="9">
        <f>ROUND(+'Acute Care'!F71,0)</f>
        <v>925</v>
      </c>
      <c r="F76" s="13" t="str">
        <f t="shared" si="3"/>
        <v/>
      </c>
      <c r="G76" s="9">
        <f>ROUND(+'Acute Care'!I172,0)</f>
        <v>0</v>
      </c>
      <c r="H76" s="9">
        <f>ROUND(+'Acute Care'!F172,0)</f>
        <v>782</v>
      </c>
      <c r="I76" s="13" t="str">
        <f t="shared" si="4"/>
        <v/>
      </c>
      <c r="J76" s="13"/>
      <c r="K76" s="21" t="str">
        <f t="shared" si="5"/>
        <v/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ROUND(+'Acute Care'!I72,0)</f>
        <v>0</v>
      </c>
      <c r="E77" s="9">
        <f>ROUND(+'Acute Care'!F72,0)</f>
        <v>0</v>
      </c>
      <c r="F77" s="13" t="str">
        <f t="shared" si="3"/>
        <v/>
      </c>
      <c r="G77" s="9">
        <f>ROUND(+'Acute Care'!I173,0)</f>
        <v>0</v>
      </c>
      <c r="H77" s="9">
        <f>ROUND(+'Acute Care'!F173,0)</f>
        <v>0</v>
      </c>
      <c r="I77" s="13" t="str">
        <f t="shared" si="4"/>
        <v/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ROUND(+'Acute Care'!I73,0)</f>
        <v>92668</v>
      </c>
      <c r="E78" s="9">
        <f>ROUND(+'Acute Care'!F73,0)</f>
        <v>22615</v>
      </c>
      <c r="F78" s="13">
        <f t="shared" si="3"/>
        <v>4.0999999999999996</v>
      </c>
      <c r="G78" s="9">
        <f>ROUND(+'Acute Care'!I174,0)</f>
        <v>31936</v>
      </c>
      <c r="H78" s="9">
        <f>ROUND(+'Acute Care'!F174,0)</f>
        <v>24060</v>
      </c>
      <c r="I78" s="13">
        <f t="shared" si="4"/>
        <v>1.33</v>
      </c>
      <c r="J78" s="13"/>
      <c r="K78" s="21">
        <f t="shared" si="5"/>
        <v>-0.67559999999999998</v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ROUND(+'Acute Care'!I74,0)</f>
        <v>0</v>
      </c>
      <c r="E79" s="9">
        <f>ROUND(+'Acute Care'!F74,0)</f>
        <v>57102</v>
      </c>
      <c r="F79" s="13" t="str">
        <f t="shared" si="3"/>
        <v/>
      </c>
      <c r="G79" s="9">
        <f>ROUND(+'Acute Care'!I175,0)</f>
        <v>0</v>
      </c>
      <c r="H79" s="9">
        <f>ROUND(+'Acute Care'!F175,0)</f>
        <v>55627</v>
      </c>
      <c r="I79" s="13" t="str">
        <f t="shared" si="4"/>
        <v/>
      </c>
      <c r="J79" s="13"/>
      <c r="K79" s="21" t="str">
        <f t="shared" si="5"/>
        <v/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ROUND(+'Acute Care'!I75,0)</f>
        <v>402902</v>
      </c>
      <c r="E80" s="9">
        <f>ROUND(+'Acute Care'!F75,0)</f>
        <v>3123</v>
      </c>
      <c r="F80" s="13">
        <f t="shared" si="3"/>
        <v>129.01</v>
      </c>
      <c r="G80" s="9">
        <f>ROUND(+'Acute Care'!I176,0)</f>
        <v>381670</v>
      </c>
      <c r="H80" s="9">
        <f>ROUND(+'Acute Care'!F176,0)</f>
        <v>3305</v>
      </c>
      <c r="I80" s="13">
        <f t="shared" si="4"/>
        <v>115.48</v>
      </c>
      <c r="J80" s="13"/>
      <c r="K80" s="21">
        <f t="shared" si="5"/>
        <v>-0.10489999999999999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ROUND(+'Acute Care'!I76,0)</f>
        <v>44000</v>
      </c>
      <c r="E81" s="9">
        <f>ROUND(+'Acute Care'!F76,0)</f>
        <v>849</v>
      </c>
      <c r="F81" s="13">
        <f t="shared" si="3"/>
        <v>51.83</v>
      </c>
      <c r="G81" s="9">
        <f>ROUND(+'Acute Care'!I177,0)</f>
        <v>43161</v>
      </c>
      <c r="H81" s="9">
        <f>ROUND(+'Acute Care'!F177,0)</f>
        <v>691</v>
      </c>
      <c r="I81" s="13">
        <f t="shared" si="4"/>
        <v>62.46</v>
      </c>
      <c r="J81" s="13"/>
      <c r="K81" s="21">
        <f t="shared" si="5"/>
        <v>0.2051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ROUND(+'Acute Care'!I77,0)</f>
        <v>0</v>
      </c>
      <c r="E82" s="9">
        <f>ROUND(+'Acute Care'!F77,0)</f>
        <v>11258</v>
      </c>
      <c r="F82" s="13" t="str">
        <f t="shared" si="3"/>
        <v/>
      </c>
      <c r="G82" s="9">
        <f>ROUND(+'Acute Care'!I178,0)</f>
        <v>0</v>
      </c>
      <c r="H82" s="9">
        <f>ROUND(+'Acute Care'!F178,0)</f>
        <v>9459</v>
      </c>
      <c r="I82" s="13" t="str">
        <f t="shared" si="4"/>
        <v/>
      </c>
      <c r="J82" s="13"/>
      <c r="K82" s="21" t="str">
        <f t="shared" si="5"/>
        <v/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ROUND(+'Acute Care'!I78,0)</f>
        <v>0</v>
      </c>
      <c r="E83" s="9">
        <f>ROUND(+'Acute Care'!F78,0)</f>
        <v>29332</v>
      </c>
      <c r="F83" s="13" t="str">
        <f t="shared" si="3"/>
        <v/>
      </c>
      <c r="G83" s="9">
        <f>ROUND(+'Acute Care'!I179,0)</f>
        <v>0</v>
      </c>
      <c r="H83" s="9">
        <f>ROUND(+'Acute Care'!F179,0)</f>
        <v>24750</v>
      </c>
      <c r="I83" s="13" t="str">
        <f t="shared" si="4"/>
        <v/>
      </c>
      <c r="J83" s="13"/>
      <c r="K83" s="21" t="str">
        <f t="shared" si="5"/>
        <v/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ROUND(+'Acute Care'!I79,0)</f>
        <v>1326057</v>
      </c>
      <c r="E84" s="9">
        <f>ROUND(+'Acute Care'!F79,0)</f>
        <v>14247</v>
      </c>
      <c r="F84" s="13">
        <f t="shared" si="3"/>
        <v>93.08</v>
      </c>
      <c r="G84" s="9">
        <f>ROUND(+'Acute Care'!I180,0)</f>
        <v>1004799</v>
      </c>
      <c r="H84" s="9">
        <f>ROUND(+'Acute Care'!F180,0)</f>
        <v>12811</v>
      </c>
      <c r="I84" s="13">
        <f t="shared" si="4"/>
        <v>78.430000000000007</v>
      </c>
      <c r="J84" s="13"/>
      <c r="K84" s="21">
        <f t="shared" si="5"/>
        <v>-0.15740000000000001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ROUND(+'Acute Care'!I80,0)</f>
        <v>0</v>
      </c>
      <c r="E85" s="9">
        <f>ROUND(+'Acute Care'!F80,0)</f>
        <v>11722</v>
      </c>
      <c r="F85" s="13" t="str">
        <f t="shared" si="3"/>
        <v/>
      </c>
      <c r="G85" s="9">
        <f>ROUND(+'Acute Care'!I181,0)</f>
        <v>0</v>
      </c>
      <c r="H85" s="9">
        <f>ROUND(+'Acute Care'!F181,0)</f>
        <v>10075</v>
      </c>
      <c r="I85" s="13" t="str">
        <f t="shared" si="4"/>
        <v/>
      </c>
      <c r="J85" s="13"/>
      <c r="K85" s="21" t="str">
        <f t="shared" si="5"/>
        <v/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ROUND(+'Acute Care'!I81,0)</f>
        <v>584540</v>
      </c>
      <c r="E86" s="9">
        <f>ROUND(+'Acute Care'!F81,0)</f>
        <v>1064</v>
      </c>
      <c r="F86" s="13">
        <f t="shared" si="3"/>
        <v>549.38</v>
      </c>
      <c r="G86" s="9">
        <f>ROUND(+'Acute Care'!I182,0)</f>
        <v>180075</v>
      </c>
      <c r="H86" s="9">
        <f>ROUND(+'Acute Care'!F182,0)</f>
        <v>744</v>
      </c>
      <c r="I86" s="13">
        <f t="shared" si="4"/>
        <v>242.04</v>
      </c>
      <c r="J86" s="13"/>
      <c r="K86" s="21">
        <f t="shared" si="5"/>
        <v>-0.55940000000000001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ROUND(+'Acute Care'!I82,0)</f>
        <v>3100</v>
      </c>
      <c r="E87" s="9">
        <f>ROUND(+'Acute Care'!F82,0)</f>
        <v>13845</v>
      </c>
      <c r="F87" s="13">
        <f t="shared" si="3"/>
        <v>0.22</v>
      </c>
      <c r="G87" s="9">
        <f>ROUND(+'Acute Care'!I183,0)</f>
        <v>3062</v>
      </c>
      <c r="H87" s="9">
        <f>ROUND(+'Acute Care'!F183,0)</f>
        <v>13757</v>
      </c>
      <c r="I87" s="13">
        <f t="shared" si="4"/>
        <v>0.22</v>
      </c>
      <c r="J87" s="13"/>
      <c r="K87" s="21">
        <f t="shared" si="5"/>
        <v>0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ROUND(+'Acute Care'!I83,0)</f>
        <v>1645254</v>
      </c>
      <c r="E88" s="9">
        <f>ROUND(+'Acute Care'!F83,0)</f>
        <v>2831</v>
      </c>
      <c r="F88" s="13">
        <f t="shared" si="3"/>
        <v>581.16</v>
      </c>
      <c r="G88" s="9">
        <f>ROUND(+'Acute Care'!I184,0)</f>
        <v>0</v>
      </c>
      <c r="H88" s="9">
        <f>ROUND(+'Acute Care'!F184,0)</f>
        <v>2996</v>
      </c>
      <c r="I88" s="13" t="str">
        <f t="shared" si="4"/>
        <v/>
      </c>
      <c r="J88" s="13"/>
      <c r="K88" s="21" t="str">
        <f t="shared" si="5"/>
        <v/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ROUND(+'Acute Care'!I84,0)</f>
        <v>0</v>
      </c>
      <c r="E89" s="9">
        <f>ROUND(+'Acute Care'!F84,0)</f>
        <v>2278</v>
      </c>
      <c r="F89" s="13" t="str">
        <f t="shared" si="3"/>
        <v/>
      </c>
      <c r="G89" s="9">
        <f>ROUND(+'Acute Care'!I185,0)</f>
        <v>0</v>
      </c>
      <c r="H89" s="9">
        <f>ROUND(+'Acute Care'!F185,0)</f>
        <v>2350</v>
      </c>
      <c r="I89" s="13" t="str">
        <f t="shared" si="4"/>
        <v/>
      </c>
      <c r="J89" s="13"/>
      <c r="K89" s="21" t="str">
        <f t="shared" si="5"/>
        <v/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ROUND(+'Acute Care'!I85,0)</f>
        <v>104805</v>
      </c>
      <c r="E90" s="9">
        <f>ROUND(+'Acute Care'!F85,0)</f>
        <v>398</v>
      </c>
      <c r="F90" s="13">
        <f t="shared" si="3"/>
        <v>263.33</v>
      </c>
      <c r="G90" s="9">
        <f>ROUND(+'Acute Care'!I186,0)</f>
        <v>5329</v>
      </c>
      <c r="H90" s="9">
        <f>ROUND(+'Acute Care'!F186,0)</f>
        <v>194</v>
      </c>
      <c r="I90" s="13">
        <f t="shared" si="4"/>
        <v>27.47</v>
      </c>
      <c r="J90" s="13"/>
      <c r="K90" s="21">
        <f t="shared" si="5"/>
        <v>-0.89570000000000005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ROUND(+'Acute Care'!I86,0)</f>
        <v>0</v>
      </c>
      <c r="E91" s="9">
        <f>ROUND(+'Acute Care'!F86,0)</f>
        <v>7003</v>
      </c>
      <c r="F91" s="13" t="str">
        <f t="shared" si="3"/>
        <v/>
      </c>
      <c r="G91" s="9">
        <f>ROUND(+'Acute Care'!I187,0)</f>
        <v>0</v>
      </c>
      <c r="H91" s="9">
        <f>ROUND(+'Acute Care'!F187,0)</f>
        <v>6894</v>
      </c>
      <c r="I91" s="13" t="str">
        <f t="shared" si="4"/>
        <v/>
      </c>
      <c r="J91" s="13"/>
      <c r="K91" s="21" t="str">
        <f t="shared" si="5"/>
        <v/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ROUND(+'Acute Care'!I87,0)</f>
        <v>3000</v>
      </c>
      <c r="E92" s="9">
        <f>ROUND(+'Acute Care'!F87,0)</f>
        <v>3649</v>
      </c>
      <c r="F92" s="13">
        <f t="shared" si="3"/>
        <v>0.82</v>
      </c>
      <c r="G92" s="9">
        <f>ROUND(+'Acute Care'!I188,0)</f>
        <v>30353</v>
      </c>
      <c r="H92" s="9">
        <f>ROUND(+'Acute Care'!F188,0)</f>
        <v>4727</v>
      </c>
      <c r="I92" s="13">
        <f t="shared" si="4"/>
        <v>6.42</v>
      </c>
      <c r="J92" s="13"/>
      <c r="K92" s="21">
        <f t="shared" si="5"/>
        <v>6.8292999999999999</v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ROUND(+'Acute Care'!I88,0)</f>
        <v>0</v>
      </c>
      <c r="E93" s="9">
        <f>ROUND(+'Acute Care'!F88,0)</f>
        <v>2458</v>
      </c>
      <c r="F93" s="13" t="str">
        <f t="shared" si="3"/>
        <v/>
      </c>
      <c r="G93" s="9">
        <f>ROUND(+'Acute Care'!I189,0)</f>
        <v>0</v>
      </c>
      <c r="H93" s="9">
        <f>ROUND(+'Acute Care'!F189,0)</f>
        <v>2224</v>
      </c>
      <c r="I93" s="13" t="str">
        <f t="shared" si="4"/>
        <v/>
      </c>
      <c r="J93" s="13"/>
      <c r="K93" s="21" t="str">
        <f t="shared" si="5"/>
        <v/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ROUND(+'Acute Care'!I89,0)</f>
        <v>52453</v>
      </c>
      <c r="E94" s="9">
        <f>ROUND(+'Acute Care'!F89,0)</f>
        <v>26024</v>
      </c>
      <c r="F94" s="13">
        <f t="shared" si="3"/>
        <v>2.02</v>
      </c>
      <c r="G94" s="9">
        <f>ROUND(+'Acute Care'!I190,0)</f>
        <v>46500</v>
      </c>
      <c r="H94" s="9">
        <f>ROUND(+'Acute Care'!F190,0)</f>
        <v>26613</v>
      </c>
      <c r="I94" s="13">
        <f t="shared" si="4"/>
        <v>1.75</v>
      </c>
      <c r="J94" s="13"/>
      <c r="K94" s="21">
        <f t="shared" si="5"/>
        <v>-0.13370000000000001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ROUND(+'Acute Care'!I90,0)</f>
        <v>0</v>
      </c>
      <c r="E95" s="9">
        <f>ROUND(+'Acute Care'!F90,0)</f>
        <v>7716</v>
      </c>
      <c r="F95" s="13" t="str">
        <f t="shared" si="3"/>
        <v/>
      </c>
      <c r="G95" s="9">
        <f>ROUND(+'Acute Care'!I191,0)</f>
        <v>0</v>
      </c>
      <c r="H95" s="9">
        <f>ROUND(+'Acute Care'!F191,0)</f>
        <v>3987</v>
      </c>
      <c r="I95" s="13" t="str">
        <f t="shared" si="4"/>
        <v/>
      </c>
      <c r="J95" s="13"/>
      <c r="K95" s="21" t="str">
        <f t="shared" si="5"/>
        <v/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ROUND(+'Acute Care'!I91,0)</f>
        <v>0</v>
      </c>
      <c r="E96" s="9">
        <f>ROUND(+'Acute Care'!F91,0)</f>
        <v>0</v>
      </c>
      <c r="F96" s="13" t="str">
        <f t="shared" si="3"/>
        <v/>
      </c>
      <c r="G96" s="9">
        <f>ROUND(+'Acute Care'!I192,0)</f>
        <v>0</v>
      </c>
      <c r="H96" s="9">
        <f>ROUND(+'Acute Care'!F192,0)</f>
        <v>0</v>
      </c>
      <c r="I96" s="13" t="str">
        <f t="shared" si="4"/>
        <v/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ROUND(+'Acute Care'!I92,0)</f>
        <v>0</v>
      </c>
      <c r="E97" s="9">
        <f>ROUND(+'Acute Care'!F92,0)</f>
        <v>1244</v>
      </c>
      <c r="F97" s="13" t="str">
        <f t="shared" si="3"/>
        <v/>
      </c>
      <c r="G97" s="9">
        <f>ROUND(+'Acute Care'!I193,0)</f>
        <v>0</v>
      </c>
      <c r="H97" s="9">
        <f>ROUND(+'Acute Care'!F193,0)</f>
        <v>753</v>
      </c>
      <c r="I97" s="13" t="str">
        <f t="shared" si="4"/>
        <v/>
      </c>
      <c r="J97" s="13"/>
      <c r="K97" s="21" t="str">
        <f t="shared" si="5"/>
        <v/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ROUND(+'Acute Care'!I93,0)</f>
        <v>161156</v>
      </c>
      <c r="E98" s="9">
        <f>ROUND(+'Acute Care'!F93,0)</f>
        <v>1936</v>
      </c>
      <c r="F98" s="13">
        <f t="shared" si="3"/>
        <v>83.24</v>
      </c>
      <c r="G98" s="9">
        <f>ROUND(+'Acute Care'!I194,0)</f>
        <v>20000</v>
      </c>
      <c r="H98" s="9">
        <f>ROUND(+'Acute Care'!F194,0)</f>
        <v>618</v>
      </c>
      <c r="I98" s="13">
        <f t="shared" si="4"/>
        <v>32.36</v>
      </c>
      <c r="J98" s="13"/>
      <c r="K98" s="21">
        <f t="shared" si="5"/>
        <v>-0.61119999999999997</v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ROUND(+'Acute Care'!I94,0)</f>
        <v>1289948</v>
      </c>
      <c r="E99" s="9">
        <f>ROUND(+'Acute Care'!F94,0)</f>
        <v>18011</v>
      </c>
      <c r="F99" s="13">
        <f t="shared" si="3"/>
        <v>71.62</v>
      </c>
      <c r="G99" s="9">
        <f>ROUND(+'Acute Care'!I195,0)</f>
        <v>951135</v>
      </c>
      <c r="H99" s="9">
        <f>ROUND(+'Acute Care'!F195,0)</f>
        <v>16893</v>
      </c>
      <c r="I99" s="13">
        <f t="shared" si="4"/>
        <v>56.3</v>
      </c>
      <c r="J99" s="13"/>
      <c r="K99" s="21">
        <f t="shared" si="5"/>
        <v>-0.21390000000000001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ROUND(+'Acute Care'!I95,0)</f>
        <v>124237</v>
      </c>
      <c r="E100" s="9">
        <f>ROUND(+'Acute Care'!F95,0)</f>
        <v>14858</v>
      </c>
      <c r="F100" s="13">
        <f t="shared" si="3"/>
        <v>8.36</v>
      </c>
      <c r="G100" s="9">
        <f>ROUND(+'Acute Care'!I196,0)</f>
        <v>113689</v>
      </c>
      <c r="H100" s="9">
        <f>ROUND(+'Acute Care'!F196,0)</f>
        <v>16831</v>
      </c>
      <c r="I100" s="13">
        <f t="shared" si="4"/>
        <v>6.75</v>
      </c>
      <c r="J100" s="13"/>
      <c r="K100" s="21">
        <f t="shared" si="5"/>
        <v>-0.19259999999999999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ROUND(+'Acute Care'!I96,0)</f>
        <v>49940</v>
      </c>
      <c r="E101" s="9">
        <f>ROUND(+'Acute Care'!F96,0)</f>
        <v>16758</v>
      </c>
      <c r="F101" s="13">
        <f t="shared" si="3"/>
        <v>2.98</v>
      </c>
      <c r="G101" s="9">
        <f>ROUND(+'Acute Care'!I197,0)</f>
        <v>46500</v>
      </c>
      <c r="H101" s="9">
        <f>ROUND(+'Acute Care'!F197,0)</f>
        <v>15880</v>
      </c>
      <c r="I101" s="13">
        <f t="shared" si="4"/>
        <v>2.93</v>
      </c>
      <c r="J101" s="13"/>
      <c r="K101" s="21">
        <f t="shared" si="5"/>
        <v>-1.6799999999999999E-2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ROUND(+'Acute Care'!I97,0)</f>
        <v>0</v>
      </c>
      <c r="E102" s="9">
        <f>ROUND(+'Acute Care'!F97,0)</f>
        <v>6701</v>
      </c>
      <c r="F102" s="13" t="str">
        <f t="shared" si="3"/>
        <v/>
      </c>
      <c r="G102" s="9">
        <f>ROUND(+'Acute Care'!I198,0)</f>
        <v>149000</v>
      </c>
      <c r="H102" s="9">
        <f>ROUND(+'Acute Care'!F198,0)</f>
        <v>7398</v>
      </c>
      <c r="I102" s="13">
        <f t="shared" si="4"/>
        <v>20.14</v>
      </c>
      <c r="J102" s="13"/>
      <c r="K102" s="21" t="str">
        <f t="shared" si="5"/>
        <v/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ROUND(+'Acute Care'!I98,0)</f>
        <v>0</v>
      </c>
      <c r="E103" s="9">
        <f>ROUND(+'Acute Care'!F98,0)</f>
        <v>109</v>
      </c>
      <c r="F103" s="13" t="str">
        <f t="shared" si="3"/>
        <v/>
      </c>
      <c r="G103" s="9">
        <f>ROUND(+'Acute Care'!I199,0)</f>
        <v>0</v>
      </c>
      <c r="H103" s="9">
        <f>ROUND(+'Acute Care'!F199,0)</f>
        <v>230</v>
      </c>
      <c r="I103" s="13" t="str">
        <f t="shared" si="4"/>
        <v/>
      </c>
      <c r="J103" s="13"/>
      <c r="K103" s="21" t="str">
        <f t="shared" si="5"/>
        <v/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ROUND(+'Acute Care'!I99,0)</f>
        <v>0</v>
      </c>
      <c r="E104" s="9">
        <f>ROUND(+'Acute Care'!F99,0)</f>
        <v>0</v>
      </c>
      <c r="F104" s="13" t="str">
        <f t="shared" si="3"/>
        <v/>
      </c>
      <c r="G104" s="9">
        <f>ROUND(+'Acute Care'!I200,0)</f>
        <v>0</v>
      </c>
      <c r="H104" s="9">
        <f>ROUND(+'Acute Care'!F200,0)</f>
        <v>0</v>
      </c>
      <c r="I104" s="13" t="str">
        <f t="shared" si="4"/>
        <v/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ROUND(+'Acute Care'!I100,0)</f>
        <v>0</v>
      </c>
      <c r="E105" s="9">
        <f>ROUND(+'Acute Care'!F100,0)</f>
        <v>0</v>
      </c>
      <c r="F105" s="13" t="str">
        <f t="shared" si="3"/>
        <v/>
      </c>
      <c r="G105" s="9">
        <f>ROUND(+'Acute Care'!I201,0)</f>
        <v>0</v>
      </c>
      <c r="H105" s="9">
        <f>ROUND(+'Acute Care'!F201,0)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ROUND(+'Acute Care'!I101,0)</f>
        <v>0</v>
      </c>
      <c r="E106" s="9">
        <f>ROUND(+'Acute Care'!F101,0)</f>
        <v>0</v>
      </c>
      <c r="F106" s="13" t="str">
        <f t="shared" si="3"/>
        <v/>
      </c>
      <c r="G106" s="9">
        <f>ROUND(+'Acute Care'!I202,0)</f>
        <v>0</v>
      </c>
      <c r="H106" s="9">
        <f>ROUND(+'Acute Care'!F202,0)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ROUND(+'Acute Care'!I102,0)</f>
        <v>0</v>
      </c>
      <c r="E107" s="9">
        <f>ROUND(+'Acute Care'!F102,0)</f>
        <v>0</v>
      </c>
      <c r="F107" s="13" t="str">
        <f t="shared" si="3"/>
        <v/>
      </c>
      <c r="G107" s="9">
        <f>ROUND(+'Acute Care'!I203,0)</f>
        <v>0</v>
      </c>
      <c r="H107" s="9">
        <f>ROUND(+'Acute Care'!F203,0)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922</v>
      </c>
      <c r="C108" t="str">
        <f>+'Acute Care'!B103</f>
        <v>FAIRFAX EVERETT</v>
      </c>
      <c r="D108" s="9">
        <f>ROUND(+'Acute Care'!I103,0)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9">
        <f>ROUND(+'Acute Care'!I204,0)</f>
        <v>0</v>
      </c>
      <c r="H108" s="9">
        <f>ROUND(+'Acute Care'!F204,0)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6.88671875" bestFit="1" customWidth="1"/>
    <col min="6" max="6" width="5.88671875" bestFit="1" customWidth="1"/>
    <col min="7" max="7" width="9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71</v>
      </c>
      <c r="F3" s="1"/>
      <c r="K3" s="19">
        <v>71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2013</v>
      </c>
      <c r="F7" s="6">
        <f>+E7</f>
        <v>2013</v>
      </c>
      <c r="G7" s="6"/>
      <c r="H7" s="1">
        <f>+F7+1</f>
        <v>2014</v>
      </c>
      <c r="I7" s="6">
        <f>+H7</f>
        <v>2014</v>
      </c>
      <c r="J7" s="6"/>
    </row>
    <row r="8" spans="1:11" x14ac:dyDescent="0.2">
      <c r="A8" s="10"/>
      <c r="B8" s="9"/>
      <c r="C8" s="9"/>
      <c r="D8" s="6"/>
      <c r="E8" s="6"/>
      <c r="F8" s="1" t="s">
        <v>4</v>
      </c>
      <c r="G8" s="6"/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19</v>
      </c>
      <c r="E9" s="1" t="s">
        <v>6</v>
      </c>
      <c r="F9" s="1" t="s">
        <v>6</v>
      </c>
      <c r="G9" s="1" t="s">
        <v>19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Care'!J5,0)</f>
        <v>2915999</v>
      </c>
      <c r="E10" s="9">
        <f>ROUND(+'Acute Care'!F5,0)</f>
        <v>73846</v>
      </c>
      <c r="F10" s="13">
        <f>IF(D10=0,"",IF(E10=0,"",ROUND(D10/E10,2)))</f>
        <v>39.49</v>
      </c>
      <c r="G10" s="9">
        <f>ROUND(+'Acute Care'!J106,0)</f>
        <v>3407083</v>
      </c>
      <c r="H10" s="9">
        <f>ROUND(+'Acute Care'!F106,0)</f>
        <v>71212</v>
      </c>
      <c r="I10" s="13">
        <f>IF(G10=0,"",IF(H10=0,"",ROUND(G10/H10,2)))</f>
        <v>47.84</v>
      </c>
      <c r="J10" s="13"/>
      <c r="K10" s="21">
        <f>IF(D10=0,"",IF(E10=0,"",IF(G10=0,"",IF(H10=0,"",ROUND(I10/F10-1,4)))))</f>
        <v>0.2114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Care'!J6,0)</f>
        <v>-1610131</v>
      </c>
      <c r="E11" s="9">
        <f>ROUND(+'Acute Care'!F6,0)</f>
        <v>19317</v>
      </c>
      <c r="F11" s="13">
        <f t="shared" ref="F11:F74" si="0">IF(D11=0,"",IF(E11=0,"",ROUND(D11/E11,2)))</f>
        <v>-83.35</v>
      </c>
      <c r="G11" s="9">
        <f>ROUND(+'Acute Care'!J107,0)</f>
        <v>927701</v>
      </c>
      <c r="H11" s="9">
        <f>ROUND(+'Acute Care'!F107,0)</f>
        <v>19539</v>
      </c>
      <c r="I11" s="13">
        <f t="shared" ref="I11:I74" si="1">IF(G11=0,"",IF(H11=0,"",ROUND(G11/H11,2)))</f>
        <v>47.48</v>
      </c>
      <c r="J11" s="13"/>
      <c r="K11" s="21">
        <f t="shared" ref="K11:K74" si="2">IF(D11=0,"",IF(E11=0,"",IF(G11=0,"",IF(H11=0,"",ROUND(I11/F11-1,4)))))</f>
        <v>-1.5696000000000001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Care'!J7,0)</f>
        <v>91061</v>
      </c>
      <c r="E12" s="9">
        <f>ROUND(+'Acute Care'!F7,0)</f>
        <v>521</v>
      </c>
      <c r="F12" s="13">
        <f t="shared" si="0"/>
        <v>174.78</v>
      </c>
      <c r="G12" s="9">
        <f>ROUND(+'Acute Care'!J108,0)</f>
        <v>86203</v>
      </c>
      <c r="H12" s="9">
        <f>ROUND(+'Acute Care'!F108,0)</f>
        <v>616</v>
      </c>
      <c r="I12" s="13">
        <f t="shared" si="1"/>
        <v>139.94</v>
      </c>
      <c r="J12" s="13"/>
      <c r="K12" s="21">
        <f t="shared" si="2"/>
        <v>-0.1993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Care'!J8,0)</f>
        <v>3022389</v>
      </c>
      <c r="E13" s="9">
        <f>ROUND(+'Acute Care'!F8,0)</f>
        <v>62010</v>
      </c>
      <c r="F13" s="13">
        <f t="shared" si="0"/>
        <v>48.74</v>
      </c>
      <c r="G13" s="9">
        <f>ROUND(+'Acute Care'!J109,0)</f>
        <v>3502323</v>
      </c>
      <c r="H13" s="9">
        <f>ROUND(+'Acute Care'!F109,0)</f>
        <v>67729</v>
      </c>
      <c r="I13" s="13">
        <f t="shared" si="1"/>
        <v>51.71</v>
      </c>
      <c r="J13" s="13"/>
      <c r="K13" s="21">
        <f t="shared" si="2"/>
        <v>6.0900000000000003E-2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Care'!J9,0)</f>
        <v>3100141</v>
      </c>
      <c r="E14" s="9">
        <f>ROUND(+'Acute Care'!F9,0)</f>
        <v>51957</v>
      </c>
      <c r="F14" s="13">
        <f t="shared" si="0"/>
        <v>59.67</v>
      </c>
      <c r="G14" s="9">
        <f>ROUND(+'Acute Care'!J110,0)</f>
        <v>3270591</v>
      </c>
      <c r="H14" s="9">
        <f>ROUND(+'Acute Care'!F110,0)</f>
        <v>56682</v>
      </c>
      <c r="I14" s="13">
        <f t="shared" si="1"/>
        <v>57.7</v>
      </c>
      <c r="J14" s="13"/>
      <c r="K14" s="21">
        <f t="shared" si="2"/>
        <v>-3.3000000000000002E-2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Care'!J10,0)</f>
        <v>0</v>
      </c>
      <c r="E15" s="9">
        <f>ROUND(+'Acute Care'!F10,0)</f>
        <v>0</v>
      </c>
      <c r="F15" s="13" t="str">
        <f t="shared" si="0"/>
        <v/>
      </c>
      <c r="G15" s="9">
        <f>ROUND(+'Acute Care'!J111,0)</f>
        <v>0</v>
      </c>
      <c r="H15" s="9">
        <f>ROUND(+'Acute Care'!F111,0)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Care'!J11,0)</f>
        <v>96215</v>
      </c>
      <c r="E16" s="9">
        <f>ROUND(+'Acute Care'!F11,0)</f>
        <v>1323</v>
      </c>
      <c r="F16" s="13">
        <f t="shared" si="0"/>
        <v>72.72</v>
      </c>
      <c r="G16" s="9">
        <f>ROUND(+'Acute Care'!J112,0)</f>
        <v>111871</v>
      </c>
      <c r="H16" s="9">
        <f>ROUND(+'Acute Care'!F112,0)</f>
        <v>1151</v>
      </c>
      <c r="I16" s="13">
        <f t="shared" si="1"/>
        <v>97.19</v>
      </c>
      <c r="J16" s="13"/>
      <c r="K16" s="21">
        <f t="shared" si="2"/>
        <v>0.33650000000000002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Care'!J12,0)</f>
        <v>162700</v>
      </c>
      <c r="E17" s="9">
        <f>ROUND(+'Acute Care'!F12,0)</f>
        <v>5041</v>
      </c>
      <c r="F17" s="13">
        <f t="shared" si="0"/>
        <v>32.28</v>
      </c>
      <c r="G17" s="9">
        <f>ROUND(+'Acute Care'!J113,0)</f>
        <v>208075</v>
      </c>
      <c r="H17" s="9">
        <f>ROUND(+'Acute Care'!F113,0)</f>
        <v>4809</v>
      </c>
      <c r="I17" s="13">
        <f t="shared" si="1"/>
        <v>43.27</v>
      </c>
      <c r="J17" s="13"/>
      <c r="K17" s="21">
        <f t="shared" si="2"/>
        <v>0.34050000000000002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Care'!J13,0)</f>
        <v>11784</v>
      </c>
      <c r="E18" s="9">
        <f>ROUND(+'Acute Care'!F13,0)</f>
        <v>604</v>
      </c>
      <c r="F18" s="13">
        <f t="shared" si="0"/>
        <v>19.510000000000002</v>
      </c>
      <c r="G18" s="9">
        <f>ROUND(+'Acute Care'!J114,0)</f>
        <v>9143</v>
      </c>
      <c r="H18" s="9">
        <f>ROUND(+'Acute Care'!F114,0)</f>
        <v>586</v>
      </c>
      <c r="I18" s="13">
        <f t="shared" si="1"/>
        <v>15.6</v>
      </c>
      <c r="J18" s="13"/>
      <c r="K18" s="21">
        <f t="shared" si="2"/>
        <v>-0.20039999999999999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Care'!J14,0)</f>
        <v>822797</v>
      </c>
      <c r="E19" s="9">
        <f>ROUND(+'Acute Care'!F14,0)</f>
        <v>20048</v>
      </c>
      <c r="F19" s="13">
        <f t="shared" si="0"/>
        <v>41.04</v>
      </c>
      <c r="G19" s="9">
        <f>ROUND(+'Acute Care'!J115,0)</f>
        <v>799514</v>
      </c>
      <c r="H19" s="9">
        <f>ROUND(+'Acute Care'!F115,0)</f>
        <v>18000</v>
      </c>
      <c r="I19" s="13">
        <f t="shared" si="1"/>
        <v>44.42</v>
      </c>
      <c r="J19" s="13"/>
      <c r="K19" s="21">
        <f t="shared" si="2"/>
        <v>8.2400000000000001E-2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Care'!J15,0)</f>
        <v>4554622</v>
      </c>
      <c r="E20" s="9">
        <f>ROUND(+'Acute Care'!F15,0)</f>
        <v>77901</v>
      </c>
      <c r="F20" s="13">
        <f t="shared" si="0"/>
        <v>58.47</v>
      </c>
      <c r="G20" s="9">
        <f>ROUND(+'Acute Care'!J116,0)</f>
        <v>4326626</v>
      </c>
      <c r="H20" s="9">
        <f>ROUND(+'Acute Care'!F116,0)</f>
        <v>74635</v>
      </c>
      <c r="I20" s="13">
        <f t="shared" si="1"/>
        <v>57.97</v>
      </c>
      <c r="J20" s="13"/>
      <c r="K20" s="21">
        <f t="shared" si="2"/>
        <v>-8.6E-3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Care'!J16,0)</f>
        <v>2260514</v>
      </c>
      <c r="E21" s="9">
        <f>ROUND(+'Acute Care'!F16,0)</f>
        <v>73359</v>
      </c>
      <c r="F21" s="13">
        <f t="shared" si="0"/>
        <v>30.81</v>
      </c>
      <c r="G21" s="9">
        <f>ROUND(+'Acute Care'!J117,0)</f>
        <v>2141004</v>
      </c>
      <c r="H21" s="9">
        <f>ROUND(+'Acute Care'!F117,0)</f>
        <v>69858</v>
      </c>
      <c r="I21" s="13">
        <f t="shared" si="1"/>
        <v>30.65</v>
      </c>
      <c r="J21" s="13"/>
      <c r="K21" s="21">
        <f t="shared" si="2"/>
        <v>-5.1999999999999998E-3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Care'!J17,0)</f>
        <v>226136</v>
      </c>
      <c r="E22" s="9">
        <f>ROUND(+'Acute Care'!F17,0)</f>
        <v>3957</v>
      </c>
      <c r="F22" s="13">
        <f t="shared" si="0"/>
        <v>57.15</v>
      </c>
      <c r="G22" s="9">
        <f>ROUND(+'Acute Care'!J118,0)</f>
        <v>235989</v>
      </c>
      <c r="H22" s="9">
        <f>ROUND(+'Acute Care'!F118,0)</f>
        <v>4954</v>
      </c>
      <c r="I22" s="13">
        <f t="shared" si="1"/>
        <v>47.64</v>
      </c>
      <c r="J22" s="13"/>
      <c r="K22" s="21">
        <f t="shared" si="2"/>
        <v>-0.16639999999999999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ROUND(+'Acute Care'!J18,0)</f>
        <v>813733</v>
      </c>
      <c r="E23" s="9">
        <f>ROUND(+'Acute Care'!F18,0)</f>
        <v>29746</v>
      </c>
      <c r="F23" s="13">
        <f t="shared" si="0"/>
        <v>27.36</v>
      </c>
      <c r="G23" s="9">
        <f>ROUND(+'Acute Care'!J119,0)</f>
        <v>880827</v>
      </c>
      <c r="H23" s="9">
        <f>ROUND(+'Acute Care'!F119,0)</f>
        <v>31878</v>
      </c>
      <c r="I23" s="13">
        <f t="shared" si="1"/>
        <v>27.63</v>
      </c>
      <c r="J23" s="13"/>
      <c r="K23" s="21">
        <f t="shared" si="2"/>
        <v>9.9000000000000008E-3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Care'!J19,0)</f>
        <v>333881</v>
      </c>
      <c r="E24" s="9">
        <f>ROUND(+'Acute Care'!F19,0)</f>
        <v>10593</v>
      </c>
      <c r="F24" s="13">
        <f t="shared" si="0"/>
        <v>31.52</v>
      </c>
      <c r="G24" s="9">
        <f>ROUND(+'Acute Care'!J120,0)</f>
        <v>371642</v>
      </c>
      <c r="H24" s="9">
        <f>ROUND(+'Acute Care'!F120,0)</f>
        <v>10431</v>
      </c>
      <c r="I24" s="13">
        <f t="shared" si="1"/>
        <v>35.630000000000003</v>
      </c>
      <c r="J24" s="13"/>
      <c r="K24" s="21">
        <f t="shared" si="2"/>
        <v>0.13039999999999999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Care'!J20,0)</f>
        <v>517187</v>
      </c>
      <c r="E25" s="9">
        <f>ROUND(+'Acute Care'!F20,0)</f>
        <v>10540</v>
      </c>
      <c r="F25" s="13">
        <f t="shared" si="0"/>
        <v>49.07</v>
      </c>
      <c r="G25" s="9">
        <f>ROUND(+'Acute Care'!J121,0)</f>
        <v>635552</v>
      </c>
      <c r="H25" s="9">
        <f>ROUND(+'Acute Care'!F121,0)</f>
        <v>11753</v>
      </c>
      <c r="I25" s="13">
        <f t="shared" si="1"/>
        <v>54.08</v>
      </c>
      <c r="J25" s="13"/>
      <c r="K25" s="21">
        <f t="shared" si="2"/>
        <v>0.1021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ROUND(+'Acute Care'!J21,0)</f>
        <v>0</v>
      </c>
      <c r="E26" s="9">
        <f>ROUND(+'Acute Care'!F21,0)</f>
        <v>0</v>
      </c>
      <c r="F26" s="13" t="str">
        <f t="shared" si="0"/>
        <v/>
      </c>
      <c r="G26" s="9">
        <f>ROUND(+'Acute Care'!J122,0)</f>
        <v>83718</v>
      </c>
      <c r="H26" s="9">
        <f>ROUND(+'Acute Care'!F122,0)</f>
        <v>2271</v>
      </c>
      <c r="I26" s="13">
        <f t="shared" si="1"/>
        <v>36.86</v>
      </c>
      <c r="J26" s="13"/>
      <c r="K26" s="21" t="str">
        <f t="shared" si="2"/>
        <v/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ROUND(+'Acute Care'!J22,0)</f>
        <v>12392</v>
      </c>
      <c r="E27" s="9">
        <f>ROUND(+'Acute Care'!F22,0)</f>
        <v>325</v>
      </c>
      <c r="F27" s="13">
        <f t="shared" si="0"/>
        <v>38.130000000000003</v>
      </c>
      <c r="G27" s="9">
        <f>ROUND(+'Acute Care'!J123,0)</f>
        <v>16313</v>
      </c>
      <c r="H27" s="9">
        <f>ROUND(+'Acute Care'!F123,0)</f>
        <v>401</v>
      </c>
      <c r="I27" s="13">
        <f t="shared" si="1"/>
        <v>40.68</v>
      </c>
      <c r="J27" s="13"/>
      <c r="K27" s="21">
        <f t="shared" si="2"/>
        <v>6.6900000000000001E-2</v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ROUND(+'Acute Care'!J23,0)</f>
        <v>90663</v>
      </c>
      <c r="E28" s="9">
        <f>ROUND(+'Acute Care'!F23,0)</f>
        <v>1864</v>
      </c>
      <c r="F28" s="13">
        <f t="shared" si="0"/>
        <v>48.64</v>
      </c>
      <c r="G28" s="9">
        <f>ROUND(+'Acute Care'!J124,0)</f>
        <v>0</v>
      </c>
      <c r="H28" s="9">
        <f>ROUND(+'Acute Care'!F124,0)</f>
        <v>0</v>
      </c>
      <c r="I28" s="13" t="str">
        <f t="shared" si="1"/>
        <v/>
      </c>
      <c r="J28" s="13"/>
      <c r="K28" s="21" t="str">
        <f t="shared" si="2"/>
        <v/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ROUND(+'Acute Care'!J24,0)</f>
        <v>217295</v>
      </c>
      <c r="E29" s="9">
        <f>ROUND(+'Acute Care'!F24,0)</f>
        <v>11156</v>
      </c>
      <c r="F29" s="13">
        <f t="shared" si="0"/>
        <v>19.48</v>
      </c>
      <c r="G29" s="9">
        <f>ROUND(+'Acute Care'!J125,0)</f>
        <v>259130</v>
      </c>
      <c r="H29" s="9">
        <f>ROUND(+'Acute Care'!F125,0)</f>
        <v>4249</v>
      </c>
      <c r="I29" s="13">
        <f t="shared" si="1"/>
        <v>60.99</v>
      </c>
      <c r="J29" s="13"/>
      <c r="K29" s="21">
        <f t="shared" si="2"/>
        <v>2.1309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ROUND(+'Acute Care'!J25,0)</f>
        <v>73382</v>
      </c>
      <c r="E30" s="9">
        <f>ROUND(+'Acute Care'!F25,0)</f>
        <v>1171</v>
      </c>
      <c r="F30" s="13">
        <f t="shared" si="0"/>
        <v>62.67</v>
      </c>
      <c r="G30" s="9">
        <f>ROUND(+'Acute Care'!J126,0)</f>
        <v>63492</v>
      </c>
      <c r="H30" s="9">
        <f>ROUND(+'Acute Care'!F126,0)</f>
        <v>858</v>
      </c>
      <c r="I30" s="13">
        <f t="shared" si="1"/>
        <v>74</v>
      </c>
      <c r="J30" s="13"/>
      <c r="K30" s="21">
        <f t="shared" si="2"/>
        <v>0.18079999999999999</v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ROUND(+'Acute Care'!J26,0)</f>
        <v>57430</v>
      </c>
      <c r="E31" s="9">
        <f>ROUND(+'Acute Care'!F26,0)</f>
        <v>817</v>
      </c>
      <c r="F31" s="13">
        <f t="shared" si="0"/>
        <v>70.290000000000006</v>
      </c>
      <c r="G31" s="9">
        <f>ROUND(+'Acute Care'!J127,0)</f>
        <v>49799</v>
      </c>
      <c r="H31" s="9">
        <f>ROUND(+'Acute Care'!F127,0)</f>
        <v>814</v>
      </c>
      <c r="I31" s="13">
        <f t="shared" si="1"/>
        <v>61.18</v>
      </c>
      <c r="J31" s="13"/>
      <c r="K31" s="21">
        <f t="shared" si="2"/>
        <v>-0.12959999999999999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ROUND(+'Acute Care'!J27,0)</f>
        <v>660281</v>
      </c>
      <c r="E32" s="9">
        <f>ROUND(+'Acute Care'!F27,0)</f>
        <v>31447</v>
      </c>
      <c r="F32" s="13">
        <f t="shared" si="0"/>
        <v>21</v>
      </c>
      <c r="G32" s="9">
        <f>ROUND(+'Acute Care'!J128,0)</f>
        <v>758994</v>
      </c>
      <c r="H32" s="9">
        <f>ROUND(+'Acute Care'!F128,0)</f>
        <v>30330</v>
      </c>
      <c r="I32" s="13">
        <f t="shared" si="1"/>
        <v>25.02</v>
      </c>
      <c r="J32" s="13"/>
      <c r="K32" s="21">
        <f t="shared" si="2"/>
        <v>0.19139999999999999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ROUND(+'Acute Care'!J28,0)</f>
        <v>625319</v>
      </c>
      <c r="E33" s="9">
        <f>ROUND(+'Acute Care'!F28,0)</f>
        <v>10230</v>
      </c>
      <c r="F33" s="13">
        <f t="shared" si="0"/>
        <v>61.13</v>
      </c>
      <c r="G33" s="9">
        <f>ROUND(+'Acute Care'!J129,0)</f>
        <v>624281</v>
      </c>
      <c r="H33" s="9">
        <f>ROUND(+'Acute Care'!F129,0)</f>
        <v>9728</v>
      </c>
      <c r="I33" s="13">
        <f t="shared" si="1"/>
        <v>64.17</v>
      </c>
      <c r="J33" s="13"/>
      <c r="K33" s="21">
        <f t="shared" si="2"/>
        <v>4.9700000000000001E-2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ROUND(+'Acute Care'!J29,0)</f>
        <v>132850</v>
      </c>
      <c r="E34" s="9">
        <f>ROUND(+'Acute Care'!F29,0)</f>
        <v>3225</v>
      </c>
      <c r="F34" s="13">
        <f t="shared" si="0"/>
        <v>41.19</v>
      </c>
      <c r="G34" s="9">
        <f>ROUND(+'Acute Care'!J130,0)</f>
        <v>150968</v>
      </c>
      <c r="H34" s="9">
        <f>ROUND(+'Acute Care'!F130,0)</f>
        <v>3643</v>
      </c>
      <c r="I34" s="13">
        <f t="shared" si="1"/>
        <v>41.44</v>
      </c>
      <c r="J34" s="13"/>
      <c r="K34" s="21">
        <f t="shared" si="2"/>
        <v>6.1000000000000004E-3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ROUND(+'Acute Care'!J30,0)</f>
        <v>158472</v>
      </c>
      <c r="E35" s="9">
        <f>ROUND(+'Acute Care'!F30,0)</f>
        <v>1067</v>
      </c>
      <c r="F35" s="13">
        <f t="shared" si="0"/>
        <v>148.52000000000001</v>
      </c>
      <c r="G35" s="9">
        <f>ROUND(+'Acute Care'!J131,0)</f>
        <v>779190</v>
      </c>
      <c r="H35" s="9">
        <f>ROUND(+'Acute Care'!F131,0)</f>
        <v>1124</v>
      </c>
      <c r="I35" s="13">
        <f t="shared" si="1"/>
        <v>693.23</v>
      </c>
      <c r="J35" s="13"/>
      <c r="K35" s="21">
        <f t="shared" si="2"/>
        <v>3.6676000000000002</v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ROUND(+'Acute Care'!J31,0)</f>
        <v>1548</v>
      </c>
      <c r="E36" s="9">
        <f>ROUND(+'Acute Care'!F31,0)</f>
        <v>22</v>
      </c>
      <c r="F36" s="13">
        <f t="shared" si="0"/>
        <v>70.36</v>
      </c>
      <c r="G36" s="9">
        <f>ROUND(+'Acute Care'!J132,0)</f>
        <v>2186</v>
      </c>
      <c r="H36" s="9">
        <f>ROUND(+'Acute Care'!F132,0)</f>
        <v>10</v>
      </c>
      <c r="I36" s="13">
        <f t="shared" si="1"/>
        <v>218.6</v>
      </c>
      <c r="J36" s="13"/>
      <c r="K36" s="21">
        <f t="shared" si="2"/>
        <v>2.1069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ROUND(+'Acute Care'!J32,0)</f>
        <v>1196673</v>
      </c>
      <c r="E37" s="9">
        <f>ROUND(+'Acute Care'!F32,0)</f>
        <v>19311</v>
      </c>
      <c r="F37" s="13">
        <f t="shared" si="0"/>
        <v>61.97</v>
      </c>
      <c r="G37" s="9">
        <f>ROUND(+'Acute Care'!J133,0)</f>
        <v>2195216</v>
      </c>
      <c r="H37" s="9">
        <f>ROUND(+'Acute Care'!F133,0)</f>
        <v>33832</v>
      </c>
      <c r="I37" s="13">
        <f t="shared" si="1"/>
        <v>64.89</v>
      </c>
      <c r="J37" s="13"/>
      <c r="K37" s="21">
        <f t="shared" si="2"/>
        <v>4.7100000000000003E-2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ROUND(+'Acute Care'!J33,0)</f>
        <v>8589</v>
      </c>
      <c r="E38" s="9">
        <f>ROUND(+'Acute Care'!F33,0)</f>
        <v>95</v>
      </c>
      <c r="F38" s="13">
        <f t="shared" si="0"/>
        <v>90.41</v>
      </c>
      <c r="G38" s="9">
        <f>ROUND(+'Acute Care'!J134,0)</f>
        <v>14795</v>
      </c>
      <c r="H38" s="9">
        <f>ROUND(+'Acute Care'!F134,0)</f>
        <v>71</v>
      </c>
      <c r="I38" s="13">
        <f t="shared" si="1"/>
        <v>208.38</v>
      </c>
      <c r="J38" s="13"/>
      <c r="K38" s="21">
        <f t="shared" si="2"/>
        <v>1.3048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ROUND(+'Acute Care'!J34,0)</f>
        <v>2746150</v>
      </c>
      <c r="E39" s="9">
        <f>ROUND(+'Acute Care'!F34,0)</f>
        <v>65591</v>
      </c>
      <c r="F39" s="13">
        <f t="shared" si="0"/>
        <v>41.87</v>
      </c>
      <c r="G39" s="9">
        <f>ROUND(+'Acute Care'!J135,0)</f>
        <v>3180552</v>
      </c>
      <c r="H39" s="9">
        <f>ROUND(+'Acute Care'!F135,0)</f>
        <v>70765</v>
      </c>
      <c r="I39" s="13">
        <f t="shared" si="1"/>
        <v>44.95</v>
      </c>
      <c r="J39" s="13"/>
      <c r="K39" s="21">
        <f t="shared" si="2"/>
        <v>7.3599999999999999E-2</v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ROUND(+'Acute Care'!J35,0)</f>
        <v>240812</v>
      </c>
      <c r="E40" s="9">
        <f>ROUND(+'Acute Care'!F35,0)</f>
        <v>3453</v>
      </c>
      <c r="F40" s="13">
        <f t="shared" si="0"/>
        <v>69.739999999999995</v>
      </c>
      <c r="G40" s="9">
        <f>ROUND(+'Acute Care'!J136,0)</f>
        <v>237049</v>
      </c>
      <c r="H40" s="9">
        <f>ROUND(+'Acute Care'!F136,0)</f>
        <v>3432</v>
      </c>
      <c r="I40" s="13">
        <f t="shared" si="1"/>
        <v>69.069999999999993</v>
      </c>
      <c r="J40" s="13"/>
      <c r="K40" s="21">
        <f t="shared" si="2"/>
        <v>-9.5999999999999992E-3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ROUND(+'Acute Care'!J36,0)</f>
        <v>50442</v>
      </c>
      <c r="E41" s="9">
        <f>ROUND(+'Acute Care'!F36,0)</f>
        <v>855</v>
      </c>
      <c r="F41" s="13">
        <f t="shared" si="0"/>
        <v>59</v>
      </c>
      <c r="G41" s="9">
        <f>ROUND(+'Acute Care'!J137,0)</f>
        <v>55489</v>
      </c>
      <c r="H41" s="9">
        <f>ROUND(+'Acute Care'!F137,0)</f>
        <v>748</v>
      </c>
      <c r="I41" s="13">
        <f t="shared" si="1"/>
        <v>74.180000000000007</v>
      </c>
      <c r="J41" s="13"/>
      <c r="K41" s="21">
        <f t="shared" si="2"/>
        <v>0.25729999999999997</v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ROUND(+'Acute Care'!J37,0)</f>
        <v>150534</v>
      </c>
      <c r="E42" s="9">
        <f>ROUND(+'Acute Care'!F37,0)</f>
        <v>8221</v>
      </c>
      <c r="F42" s="13">
        <f t="shared" si="0"/>
        <v>18.309999999999999</v>
      </c>
      <c r="G42" s="9">
        <f>ROUND(+'Acute Care'!J138,0)</f>
        <v>148125</v>
      </c>
      <c r="H42" s="9">
        <f>ROUND(+'Acute Care'!F138,0)</f>
        <v>5868</v>
      </c>
      <c r="I42" s="13">
        <f t="shared" si="1"/>
        <v>25.24</v>
      </c>
      <c r="J42" s="13"/>
      <c r="K42" s="21">
        <f t="shared" si="2"/>
        <v>0.3785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ROUND(+'Acute Care'!J38,0)</f>
        <v>0</v>
      </c>
      <c r="E43" s="9">
        <f>ROUND(+'Acute Care'!F38,0)</f>
        <v>0</v>
      </c>
      <c r="F43" s="13" t="str">
        <f t="shared" si="0"/>
        <v/>
      </c>
      <c r="G43" s="9">
        <f>ROUND(+'Acute Care'!J139,0)</f>
        <v>0</v>
      </c>
      <c r="H43" s="9">
        <f>ROUND(+'Acute Care'!F139,0)</f>
        <v>0</v>
      </c>
      <c r="I43" s="13" t="str">
        <f t="shared" si="1"/>
        <v/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ROUND(+'Acute Care'!J39,0)</f>
        <v>222256</v>
      </c>
      <c r="E44" s="9">
        <f>ROUND(+'Acute Care'!F39,0)</f>
        <v>4335</v>
      </c>
      <c r="F44" s="13">
        <f t="shared" si="0"/>
        <v>51.27</v>
      </c>
      <c r="G44" s="9">
        <f>ROUND(+'Acute Care'!J140,0)</f>
        <v>241783</v>
      </c>
      <c r="H44" s="9">
        <f>ROUND(+'Acute Care'!F140,0)</f>
        <v>4522</v>
      </c>
      <c r="I44" s="13">
        <f t="shared" si="1"/>
        <v>53.47</v>
      </c>
      <c r="J44" s="13"/>
      <c r="K44" s="21">
        <f t="shared" si="2"/>
        <v>4.2900000000000001E-2</v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ROUND(+'Acute Care'!J40,0)</f>
        <v>37554</v>
      </c>
      <c r="E45" s="9">
        <f>ROUND(+'Acute Care'!F40,0)</f>
        <v>1238</v>
      </c>
      <c r="F45" s="13">
        <f t="shared" si="0"/>
        <v>30.33</v>
      </c>
      <c r="G45" s="9">
        <f>ROUND(+'Acute Care'!J141,0)</f>
        <v>35342</v>
      </c>
      <c r="H45" s="9">
        <f>ROUND(+'Acute Care'!F141,0)</f>
        <v>1065</v>
      </c>
      <c r="I45" s="13">
        <f t="shared" si="1"/>
        <v>33.18</v>
      </c>
      <c r="J45" s="13"/>
      <c r="K45" s="21">
        <f t="shared" si="2"/>
        <v>9.4E-2</v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ROUND(+'Acute Care'!J41,0)</f>
        <v>162733</v>
      </c>
      <c r="E46" s="9">
        <f>ROUND(+'Acute Care'!F41,0)</f>
        <v>2677</v>
      </c>
      <c r="F46" s="13">
        <f t="shared" si="0"/>
        <v>60.79</v>
      </c>
      <c r="G46" s="9">
        <f>ROUND(+'Acute Care'!J142,0)</f>
        <v>181547</v>
      </c>
      <c r="H46" s="9">
        <f>ROUND(+'Acute Care'!F142,0)</f>
        <v>2678</v>
      </c>
      <c r="I46" s="13">
        <f t="shared" si="1"/>
        <v>67.790000000000006</v>
      </c>
      <c r="J46" s="13"/>
      <c r="K46" s="21">
        <f t="shared" si="2"/>
        <v>0.1152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ROUND(+'Acute Care'!J42,0)</f>
        <v>6020</v>
      </c>
      <c r="E47" s="9">
        <f>ROUND(+'Acute Care'!F42,0)</f>
        <v>82</v>
      </c>
      <c r="F47" s="13">
        <f t="shared" si="0"/>
        <v>73.41</v>
      </c>
      <c r="G47" s="9">
        <f>ROUND(+'Acute Care'!J143,0)</f>
        <v>8357</v>
      </c>
      <c r="H47" s="9">
        <f>ROUND(+'Acute Care'!F143,0)</f>
        <v>89</v>
      </c>
      <c r="I47" s="13">
        <f t="shared" si="1"/>
        <v>93.9</v>
      </c>
      <c r="J47" s="13"/>
      <c r="K47" s="21">
        <f t="shared" si="2"/>
        <v>0.27910000000000001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ROUND(+'Acute Care'!J43,0)</f>
        <v>0</v>
      </c>
      <c r="E48" s="9">
        <f>ROUND(+'Acute Care'!F43,0)</f>
        <v>0</v>
      </c>
      <c r="F48" s="13" t="str">
        <f t="shared" si="0"/>
        <v/>
      </c>
      <c r="G48" s="9">
        <f>ROUND(+'Acute Care'!J144,0)</f>
        <v>0</v>
      </c>
      <c r="H48" s="9">
        <f>ROUND(+'Acute Care'!F144,0)</f>
        <v>0</v>
      </c>
      <c r="I48" s="13" t="str">
        <f t="shared" si="1"/>
        <v/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ROUND(+'Acute Care'!J44,0)</f>
        <v>272740</v>
      </c>
      <c r="E49" s="9">
        <f>ROUND(+'Acute Care'!F44,0)</f>
        <v>6708</v>
      </c>
      <c r="F49" s="13">
        <f t="shared" si="0"/>
        <v>40.659999999999997</v>
      </c>
      <c r="G49" s="9">
        <f>ROUND(+'Acute Care'!J145,0)</f>
        <v>1069687</v>
      </c>
      <c r="H49" s="9">
        <f>ROUND(+'Acute Care'!F145,0)</f>
        <v>26417</v>
      </c>
      <c r="I49" s="13">
        <f t="shared" si="1"/>
        <v>40.49</v>
      </c>
      <c r="J49" s="13"/>
      <c r="K49" s="21">
        <f t="shared" si="2"/>
        <v>-4.1999999999999997E-3</v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ROUND(+'Acute Care'!J45,0)</f>
        <v>4553315</v>
      </c>
      <c r="E50" s="9">
        <f>ROUND(+'Acute Care'!F45,0)</f>
        <v>84208</v>
      </c>
      <c r="F50" s="13">
        <f t="shared" si="0"/>
        <v>54.07</v>
      </c>
      <c r="G50" s="9">
        <f>ROUND(+'Acute Care'!J146,0)</f>
        <v>4323785</v>
      </c>
      <c r="H50" s="9">
        <f>ROUND(+'Acute Care'!F146,0)</f>
        <v>83825</v>
      </c>
      <c r="I50" s="13">
        <f t="shared" si="1"/>
        <v>51.58</v>
      </c>
      <c r="J50" s="13"/>
      <c r="K50" s="21">
        <f t="shared" si="2"/>
        <v>-4.6100000000000002E-2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ROUND(+'Acute Care'!J46,0)</f>
        <v>0</v>
      </c>
      <c r="E51" s="9">
        <f>ROUND(+'Acute Care'!F46,0)</f>
        <v>0</v>
      </c>
      <c r="F51" s="13" t="str">
        <f t="shared" si="0"/>
        <v/>
      </c>
      <c r="G51" s="9">
        <f>ROUND(+'Acute Care'!J147,0)</f>
        <v>0</v>
      </c>
      <c r="H51" s="9">
        <f>ROUND(+'Acute Care'!F147,0)</f>
        <v>0</v>
      </c>
      <c r="I51" s="13" t="str">
        <f t="shared" si="1"/>
        <v/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ROUND(+'Acute Care'!J47,0)</f>
        <v>732241</v>
      </c>
      <c r="E52" s="9">
        <f>ROUND(+'Acute Care'!F47,0)</f>
        <v>23468</v>
      </c>
      <c r="F52" s="13">
        <f t="shared" si="0"/>
        <v>31.2</v>
      </c>
      <c r="G52" s="9">
        <f>ROUND(+'Acute Care'!J148,0)</f>
        <v>666443</v>
      </c>
      <c r="H52" s="9">
        <f>ROUND(+'Acute Care'!F148,0)</f>
        <v>23570</v>
      </c>
      <c r="I52" s="13">
        <f t="shared" si="1"/>
        <v>28.28</v>
      </c>
      <c r="J52" s="13"/>
      <c r="K52" s="21">
        <f t="shared" si="2"/>
        <v>-9.3600000000000003E-2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ROUND(+'Acute Care'!J48,0)</f>
        <v>2450860</v>
      </c>
      <c r="E53" s="9">
        <f>ROUND(+'Acute Care'!F48,0)</f>
        <v>48942</v>
      </c>
      <c r="F53" s="13">
        <f t="shared" si="0"/>
        <v>50.08</v>
      </c>
      <c r="G53" s="9">
        <f>ROUND(+'Acute Care'!J149,0)</f>
        <v>2109722</v>
      </c>
      <c r="H53" s="9">
        <f>ROUND(+'Acute Care'!F149,0)</f>
        <v>46431</v>
      </c>
      <c r="I53" s="13">
        <f t="shared" si="1"/>
        <v>45.44</v>
      </c>
      <c r="J53" s="13"/>
      <c r="K53" s="21">
        <f t="shared" si="2"/>
        <v>-9.2700000000000005E-2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ROUND(+'Acute Care'!J49,0)</f>
        <v>608337</v>
      </c>
      <c r="E54" s="9">
        <f>ROUND(+'Acute Care'!F49,0)</f>
        <v>26175</v>
      </c>
      <c r="F54" s="13">
        <f t="shared" si="0"/>
        <v>23.24</v>
      </c>
      <c r="G54" s="9">
        <f>ROUND(+'Acute Care'!J150,0)</f>
        <v>842462</v>
      </c>
      <c r="H54" s="9">
        <f>ROUND(+'Acute Care'!F150,0)</f>
        <v>25932</v>
      </c>
      <c r="I54" s="13">
        <f t="shared" si="1"/>
        <v>32.49</v>
      </c>
      <c r="J54" s="13"/>
      <c r="K54" s="21">
        <f t="shared" si="2"/>
        <v>0.39800000000000002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ROUND(+'Acute Care'!J50,0)</f>
        <v>226402</v>
      </c>
      <c r="E55" s="9">
        <f>ROUND(+'Acute Care'!F50,0)</f>
        <v>8752</v>
      </c>
      <c r="F55" s="13">
        <f t="shared" si="0"/>
        <v>25.87</v>
      </c>
      <c r="G55" s="9">
        <f>ROUND(+'Acute Care'!J151,0)</f>
        <v>220534</v>
      </c>
      <c r="H55" s="9">
        <f>ROUND(+'Acute Care'!F151,0)</f>
        <v>8069</v>
      </c>
      <c r="I55" s="13">
        <f t="shared" si="1"/>
        <v>27.33</v>
      </c>
      <c r="J55" s="13"/>
      <c r="K55" s="21">
        <f t="shared" si="2"/>
        <v>5.6399999999999999E-2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ROUND(+'Acute Care'!J51,0)</f>
        <v>82360</v>
      </c>
      <c r="E56" s="9">
        <f>ROUND(+'Acute Care'!F51,0)</f>
        <v>1362</v>
      </c>
      <c r="F56" s="13">
        <f t="shared" si="0"/>
        <v>60.47</v>
      </c>
      <c r="G56" s="9">
        <f>ROUND(+'Acute Care'!J152,0)</f>
        <v>105425</v>
      </c>
      <c r="H56" s="9">
        <f>ROUND(+'Acute Care'!F152,0)</f>
        <v>1229</v>
      </c>
      <c r="I56" s="13">
        <f t="shared" si="1"/>
        <v>85.78</v>
      </c>
      <c r="J56" s="13"/>
      <c r="K56" s="21">
        <f t="shared" si="2"/>
        <v>0.41860000000000003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ROUND(+'Acute Care'!J52,0)</f>
        <v>242040</v>
      </c>
      <c r="E57" s="9">
        <f>ROUND(+'Acute Care'!F52,0)</f>
        <v>7114</v>
      </c>
      <c r="F57" s="13">
        <f t="shared" si="0"/>
        <v>34.020000000000003</v>
      </c>
      <c r="G57" s="9">
        <f>ROUND(+'Acute Care'!J153,0)</f>
        <v>296505</v>
      </c>
      <c r="H57" s="9">
        <f>ROUND(+'Acute Care'!F153,0)</f>
        <v>7842</v>
      </c>
      <c r="I57" s="13">
        <f t="shared" si="1"/>
        <v>37.81</v>
      </c>
      <c r="J57" s="13"/>
      <c r="K57" s="21">
        <f t="shared" si="2"/>
        <v>0.1114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ROUND(+'Acute Care'!J53,0)</f>
        <v>363799</v>
      </c>
      <c r="E58" s="9">
        <f>ROUND(+'Acute Care'!F53,0)</f>
        <v>19905</v>
      </c>
      <c r="F58" s="13">
        <f t="shared" si="0"/>
        <v>18.28</v>
      </c>
      <c r="G58" s="9">
        <f>ROUND(+'Acute Care'!J154,0)</f>
        <v>722856</v>
      </c>
      <c r="H58" s="9">
        <f>ROUND(+'Acute Care'!F154,0)</f>
        <v>19290</v>
      </c>
      <c r="I58" s="13">
        <f t="shared" si="1"/>
        <v>37.47</v>
      </c>
      <c r="J58" s="13"/>
      <c r="K58" s="21">
        <f t="shared" si="2"/>
        <v>1.0498000000000001</v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ROUND(+'Acute Care'!J54,0)</f>
        <v>77530</v>
      </c>
      <c r="E59" s="9">
        <f>ROUND(+'Acute Care'!F54,0)</f>
        <v>3165</v>
      </c>
      <c r="F59" s="13">
        <f t="shared" si="0"/>
        <v>24.5</v>
      </c>
      <c r="G59" s="9">
        <f>ROUND(+'Acute Care'!J155,0)</f>
        <v>82550</v>
      </c>
      <c r="H59" s="9">
        <f>ROUND(+'Acute Care'!F155,0)</f>
        <v>3307</v>
      </c>
      <c r="I59" s="13">
        <f t="shared" si="1"/>
        <v>24.96</v>
      </c>
      <c r="J59" s="13"/>
      <c r="K59" s="21">
        <f t="shared" si="2"/>
        <v>1.8800000000000001E-2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ROUND(+'Acute Care'!J55,0)</f>
        <v>0</v>
      </c>
      <c r="E60" s="9">
        <f>ROUND(+'Acute Care'!F55,0)</f>
        <v>0</v>
      </c>
      <c r="F60" s="13" t="str">
        <f t="shared" si="0"/>
        <v/>
      </c>
      <c r="G60" s="9">
        <f>ROUND(+'Acute Care'!J156,0)</f>
        <v>0</v>
      </c>
      <c r="H60" s="9">
        <f>ROUND(+'Acute Care'!F156,0)</f>
        <v>0</v>
      </c>
      <c r="I60" s="13" t="str">
        <f t="shared" si="1"/>
        <v/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ROUND(+'Acute Care'!J56,0)</f>
        <v>1851444</v>
      </c>
      <c r="E61" s="9">
        <f>ROUND(+'Acute Care'!F56,0)</f>
        <v>48800</v>
      </c>
      <c r="F61" s="13">
        <f t="shared" si="0"/>
        <v>37.94</v>
      </c>
      <c r="G61" s="9">
        <f>ROUND(+'Acute Care'!J157,0)</f>
        <v>2094199</v>
      </c>
      <c r="H61" s="9">
        <f>ROUND(+'Acute Care'!F157,0)</f>
        <v>50486</v>
      </c>
      <c r="I61" s="13">
        <f t="shared" si="1"/>
        <v>41.48</v>
      </c>
      <c r="J61" s="13"/>
      <c r="K61" s="21">
        <f t="shared" si="2"/>
        <v>9.3299999999999994E-2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ROUND(+'Acute Care'!J57,0)</f>
        <v>1655173</v>
      </c>
      <c r="E62" s="9">
        <f>ROUND(+'Acute Care'!F57,0)</f>
        <v>37943</v>
      </c>
      <c r="F62" s="13">
        <f t="shared" si="0"/>
        <v>43.62</v>
      </c>
      <c r="G62" s="9">
        <f>ROUND(+'Acute Care'!J158,0)</f>
        <v>1714643</v>
      </c>
      <c r="H62" s="9">
        <f>ROUND(+'Acute Care'!F158,0)</f>
        <v>38219</v>
      </c>
      <c r="I62" s="13">
        <f t="shared" si="1"/>
        <v>44.86</v>
      </c>
      <c r="J62" s="13"/>
      <c r="K62" s="21">
        <f t="shared" si="2"/>
        <v>2.8400000000000002E-2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ROUND(+'Acute Care'!J58,0)</f>
        <v>86405</v>
      </c>
      <c r="E63" s="9">
        <f>ROUND(+'Acute Care'!F58,0)</f>
        <v>2732</v>
      </c>
      <c r="F63" s="13">
        <f t="shared" si="0"/>
        <v>31.63</v>
      </c>
      <c r="G63" s="9">
        <f>ROUND(+'Acute Care'!J159,0)</f>
        <v>103786</v>
      </c>
      <c r="H63" s="9">
        <f>ROUND(+'Acute Care'!F159,0)</f>
        <v>2372</v>
      </c>
      <c r="I63" s="13">
        <f t="shared" si="1"/>
        <v>43.75</v>
      </c>
      <c r="J63" s="13"/>
      <c r="K63" s="21">
        <f t="shared" si="2"/>
        <v>0.38319999999999999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ROUND(+'Acute Care'!J59,0)</f>
        <v>720875</v>
      </c>
      <c r="E64" s="9">
        <f>ROUND(+'Acute Care'!F59,0)</f>
        <v>17968</v>
      </c>
      <c r="F64" s="13">
        <f t="shared" si="0"/>
        <v>40.119999999999997</v>
      </c>
      <c r="G64" s="9">
        <f>ROUND(+'Acute Care'!J160,0)</f>
        <v>746969</v>
      </c>
      <c r="H64" s="9">
        <f>ROUND(+'Acute Care'!F160,0)</f>
        <v>17191</v>
      </c>
      <c r="I64" s="13">
        <f t="shared" si="1"/>
        <v>43.45</v>
      </c>
      <c r="J64" s="13"/>
      <c r="K64" s="21">
        <f t="shared" si="2"/>
        <v>8.3000000000000004E-2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ROUND(+'Acute Care'!J60,0)</f>
        <v>128730</v>
      </c>
      <c r="E65" s="9">
        <f>ROUND(+'Acute Care'!F60,0)</f>
        <v>1154</v>
      </c>
      <c r="F65" s="13">
        <f t="shared" si="0"/>
        <v>111.55</v>
      </c>
      <c r="G65" s="9">
        <f>ROUND(+'Acute Care'!J161,0)</f>
        <v>130162</v>
      </c>
      <c r="H65" s="9">
        <f>ROUND(+'Acute Care'!F161,0)</f>
        <v>887</v>
      </c>
      <c r="I65" s="13">
        <f t="shared" si="1"/>
        <v>146.74</v>
      </c>
      <c r="J65" s="13"/>
      <c r="K65" s="21">
        <f t="shared" si="2"/>
        <v>0.3155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ROUND(+'Acute Care'!J61,0)</f>
        <v>145219</v>
      </c>
      <c r="E66" s="9">
        <f>ROUND(+'Acute Care'!F61,0)</f>
        <v>3765</v>
      </c>
      <c r="F66" s="13">
        <f t="shared" si="0"/>
        <v>38.57</v>
      </c>
      <c r="G66" s="9">
        <f>ROUND(+'Acute Care'!J162,0)</f>
        <v>172082</v>
      </c>
      <c r="H66" s="9">
        <f>ROUND(+'Acute Care'!F162,0)</f>
        <v>3658</v>
      </c>
      <c r="I66" s="13">
        <f t="shared" si="1"/>
        <v>47.04</v>
      </c>
      <c r="J66" s="13"/>
      <c r="K66" s="21">
        <f t="shared" si="2"/>
        <v>0.21959999999999999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ROUND(+'Acute Care'!J62,0)</f>
        <v>108322</v>
      </c>
      <c r="E67" s="9">
        <f>ROUND(+'Acute Care'!F62,0)</f>
        <v>2008</v>
      </c>
      <c r="F67" s="13">
        <f t="shared" si="0"/>
        <v>53.95</v>
      </c>
      <c r="G67" s="9">
        <f>ROUND(+'Acute Care'!J163,0)</f>
        <v>152017</v>
      </c>
      <c r="H67" s="9">
        <f>ROUND(+'Acute Care'!F163,0)</f>
        <v>1979</v>
      </c>
      <c r="I67" s="13">
        <f t="shared" si="1"/>
        <v>76.819999999999993</v>
      </c>
      <c r="J67" s="13"/>
      <c r="K67" s="21">
        <f t="shared" si="2"/>
        <v>0.4239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ROUND(+'Acute Care'!J63,0)</f>
        <v>1734978</v>
      </c>
      <c r="E68" s="9">
        <f>ROUND(+'Acute Care'!F63,0)</f>
        <v>56919</v>
      </c>
      <c r="F68" s="13">
        <f t="shared" si="0"/>
        <v>30.48</v>
      </c>
      <c r="G68" s="9">
        <f>ROUND(+'Acute Care'!J164,0)</f>
        <v>1672982</v>
      </c>
      <c r="H68" s="9">
        <f>ROUND(+'Acute Care'!F164,0)</f>
        <v>53489</v>
      </c>
      <c r="I68" s="13">
        <f t="shared" si="1"/>
        <v>31.28</v>
      </c>
      <c r="J68" s="13"/>
      <c r="K68" s="21">
        <f t="shared" si="2"/>
        <v>2.6200000000000001E-2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ROUND(+'Acute Care'!J64,0)</f>
        <v>0</v>
      </c>
      <c r="E69" s="9">
        <f>ROUND(+'Acute Care'!F64,0)</f>
        <v>0</v>
      </c>
      <c r="F69" s="13" t="str">
        <f t="shared" si="0"/>
        <v/>
      </c>
      <c r="G69" s="9">
        <f>ROUND(+'Acute Care'!J165,0)</f>
        <v>238927</v>
      </c>
      <c r="H69" s="9">
        <f>ROUND(+'Acute Care'!F165,0)</f>
        <v>4621</v>
      </c>
      <c r="I69" s="13">
        <f t="shared" si="1"/>
        <v>51.7</v>
      </c>
      <c r="J69" s="13"/>
      <c r="K69" s="21" t="str">
        <f t="shared" si="2"/>
        <v/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ROUND(+'Acute Care'!J65,0)</f>
        <v>0</v>
      </c>
      <c r="E70" s="9">
        <f>ROUND(+'Acute Care'!F65,0)</f>
        <v>0</v>
      </c>
      <c r="F70" s="13" t="str">
        <f t="shared" si="0"/>
        <v/>
      </c>
      <c r="G70" s="9">
        <f>ROUND(+'Acute Care'!J166,0)</f>
        <v>0</v>
      </c>
      <c r="H70" s="9">
        <f>ROUND(+'Acute Care'!F166,0)</f>
        <v>0</v>
      </c>
      <c r="I70" s="13" t="str">
        <f t="shared" si="1"/>
        <v/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ROUND(+'Acute Care'!J66,0)</f>
        <v>7096</v>
      </c>
      <c r="E71" s="9">
        <f>ROUND(+'Acute Care'!F66,0)</f>
        <v>241</v>
      </c>
      <c r="F71" s="13">
        <f t="shared" si="0"/>
        <v>29.44</v>
      </c>
      <c r="G71" s="9">
        <f>ROUND(+'Acute Care'!J167,0)</f>
        <v>32617</v>
      </c>
      <c r="H71" s="9">
        <f>ROUND(+'Acute Care'!F167,0)</f>
        <v>265</v>
      </c>
      <c r="I71" s="13">
        <f t="shared" si="1"/>
        <v>123.08</v>
      </c>
      <c r="J71" s="13"/>
      <c r="K71" s="21">
        <f t="shared" si="2"/>
        <v>3.1806999999999999</v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ROUND(+'Acute Care'!J67,0)</f>
        <v>1153621</v>
      </c>
      <c r="E72" s="9">
        <f>ROUND(+'Acute Care'!F67,0)</f>
        <v>41882</v>
      </c>
      <c r="F72" s="13">
        <f t="shared" si="0"/>
        <v>27.54</v>
      </c>
      <c r="G72" s="9">
        <f>ROUND(+'Acute Care'!J168,0)</f>
        <v>1259079</v>
      </c>
      <c r="H72" s="9">
        <f>ROUND(+'Acute Care'!F168,0)</f>
        <v>45901</v>
      </c>
      <c r="I72" s="13">
        <f t="shared" si="1"/>
        <v>27.43</v>
      </c>
      <c r="J72" s="13"/>
      <c r="K72" s="21">
        <f t="shared" si="2"/>
        <v>-4.0000000000000001E-3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ROUND(+'Acute Care'!J68,0)</f>
        <v>1846936</v>
      </c>
      <c r="E73" s="9">
        <f>ROUND(+'Acute Care'!F68,0)</f>
        <v>39350</v>
      </c>
      <c r="F73" s="13">
        <f t="shared" si="0"/>
        <v>46.94</v>
      </c>
      <c r="G73" s="9">
        <f>ROUND(+'Acute Care'!J169,0)</f>
        <v>1880676</v>
      </c>
      <c r="H73" s="9">
        <f>ROUND(+'Acute Care'!F169,0)</f>
        <v>40261</v>
      </c>
      <c r="I73" s="13">
        <f t="shared" si="1"/>
        <v>46.71</v>
      </c>
      <c r="J73" s="13"/>
      <c r="K73" s="21">
        <f t="shared" si="2"/>
        <v>-4.8999999999999998E-3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ROUND(+'Acute Care'!J69,0)</f>
        <v>2858518</v>
      </c>
      <c r="E74" s="9">
        <f>ROUND(+'Acute Care'!F69,0)</f>
        <v>87194</v>
      </c>
      <c r="F74" s="13">
        <f t="shared" si="0"/>
        <v>32.78</v>
      </c>
      <c r="G74" s="9">
        <f>ROUND(+'Acute Care'!J170,0)</f>
        <v>2983515</v>
      </c>
      <c r="H74" s="9">
        <f>ROUND(+'Acute Care'!F170,0)</f>
        <v>91921</v>
      </c>
      <c r="I74" s="13">
        <f t="shared" si="1"/>
        <v>32.46</v>
      </c>
      <c r="J74" s="13"/>
      <c r="K74" s="21">
        <f t="shared" si="2"/>
        <v>-9.7999999999999997E-3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ROUND(+'Acute Care'!J70,0)</f>
        <v>1091180</v>
      </c>
      <c r="E75" s="9">
        <f>ROUND(+'Acute Care'!F70,0)</f>
        <v>23123</v>
      </c>
      <c r="F75" s="13">
        <f t="shared" ref="F75:F107" si="3">IF(D75=0,"",IF(E75=0,"",ROUND(D75/E75,2)))</f>
        <v>47.19</v>
      </c>
      <c r="G75" s="9">
        <f>ROUND(+'Acute Care'!J171,0)</f>
        <v>1310135</v>
      </c>
      <c r="H75" s="9">
        <f>ROUND(+'Acute Care'!F171,0)</f>
        <v>25086</v>
      </c>
      <c r="I75" s="13">
        <f t="shared" ref="I75:I107" si="4">IF(G75=0,"",IF(H75=0,"",ROUND(G75/H75,2)))</f>
        <v>52.23</v>
      </c>
      <c r="J75" s="13"/>
      <c r="K75" s="21">
        <f t="shared" ref="K75:K107" si="5">IF(D75=0,"",IF(E75=0,"",IF(G75=0,"",IF(H75=0,"",ROUND(I75/F75-1,4)))))</f>
        <v>0.10680000000000001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ROUND(+'Acute Care'!J71,0)</f>
        <v>27115</v>
      </c>
      <c r="E76" s="9">
        <f>ROUND(+'Acute Care'!F71,0)</f>
        <v>925</v>
      </c>
      <c r="F76" s="13">
        <f t="shared" si="3"/>
        <v>29.31</v>
      </c>
      <c r="G76" s="9">
        <f>ROUND(+'Acute Care'!J172,0)</f>
        <v>28004</v>
      </c>
      <c r="H76" s="9">
        <f>ROUND(+'Acute Care'!F172,0)</f>
        <v>782</v>
      </c>
      <c r="I76" s="13">
        <f t="shared" si="4"/>
        <v>35.81</v>
      </c>
      <c r="J76" s="13"/>
      <c r="K76" s="21">
        <f t="shared" si="5"/>
        <v>0.2218</v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ROUND(+'Acute Care'!J72,0)</f>
        <v>0</v>
      </c>
      <c r="E77" s="9">
        <f>ROUND(+'Acute Care'!F72,0)</f>
        <v>0</v>
      </c>
      <c r="F77" s="13" t="str">
        <f t="shared" si="3"/>
        <v/>
      </c>
      <c r="G77" s="9">
        <f>ROUND(+'Acute Care'!J173,0)</f>
        <v>0</v>
      </c>
      <c r="H77" s="9">
        <f>ROUND(+'Acute Care'!F173,0)</f>
        <v>0</v>
      </c>
      <c r="I77" s="13" t="str">
        <f t="shared" si="4"/>
        <v/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ROUND(+'Acute Care'!J73,0)</f>
        <v>714382</v>
      </c>
      <c r="E78" s="9">
        <f>ROUND(+'Acute Care'!F73,0)</f>
        <v>22615</v>
      </c>
      <c r="F78" s="13">
        <f t="shared" si="3"/>
        <v>31.59</v>
      </c>
      <c r="G78" s="9">
        <f>ROUND(+'Acute Care'!J174,0)</f>
        <v>768376</v>
      </c>
      <c r="H78" s="9">
        <f>ROUND(+'Acute Care'!F174,0)</f>
        <v>24060</v>
      </c>
      <c r="I78" s="13">
        <f t="shared" si="4"/>
        <v>31.94</v>
      </c>
      <c r="J78" s="13"/>
      <c r="K78" s="21">
        <f t="shared" si="5"/>
        <v>1.11E-2</v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ROUND(+'Acute Care'!J74,0)</f>
        <v>2123383</v>
      </c>
      <c r="E79" s="9">
        <f>ROUND(+'Acute Care'!F74,0)</f>
        <v>57102</v>
      </c>
      <c r="F79" s="13">
        <f t="shared" si="3"/>
        <v>37.19</v>
      </c>
      <c r="G79" s="9">
        <f>ROUND(+'Acute Care'!J175,0)</f>
        <v>1908184</v>
      </c>
      <c r="H79" s="9">
        <f>ROUND(+'Acute Care'!F175,0)</f>
        <v>55627</v>
      </c>
      <c r="I79" s="13">
        <f t="shared" si="4"/>
        <v>34.299999999999997</v>
      </c>
      <c r="J79" s="13"/>
      <c r="K79" s="21">
        <f t="shared" si="5"/>
        <v>-7.7700000000000005E-2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ROUND(+'Acute Care'!J75,0)</f>
        <v>71223</v>
      </c>
      <c r="E80" s="9">
        <f>ROUND(+'Acute Care'!F75,0)</f>
        <v>3123</v>
      </c>
      <c r="F80" s="13">
        <f t="shared" si="3"/>
        <v>22.81</v>
      </c>
      <c r="G80" s="9">
        <f>ROUND(+'Acute Care'!J176,0)</f>
        <v>100653</v>
      </c>
      <c r="H80" s="9">
        <f>ROUND(+'Acute Care'!F176,0)</f>
        <v>3305</v>
      </c>
      <c r="I80" s="13">
        <f t="shared" si="4"/>
        <v>30.45</v>
      </c>
      <c r="J80" s="13"/>
      <c r="K80" s="21">
        <f t="shared" si="5"/>
        <v>0.33489999999999998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ROUND(+'Acute Care'!J76,0)</f>
        <v>110411</v>
      </c>
      <c r="E81" s="9">
        <f>ROUND(+'Acute Care'!F76,0)</f>
        <v>849</v>
      </c>
      <c r="F81" s="13">
        <f t="shared" si="3"/>
        <v>130.05000000000001</v>
      </c>
      <c r="G81" s="9">
        <f>ROUND(+'Acute Care'!J177,0)</f>
        <v>75748</v>
      </c>
      <c r="H81" s="9">
        <f>ROUND(+'Acute Care'!F177,0)</f>
        <v>691</v>
      </c>
      <c r="I81" s="13">
        <f t="shared" si="4"/>
        <v>109.62</v>
      </c>
      <c r="J81" s="13"/>
      <c r="K81" s="21">
        <f t="shared" si="5"/>
        <v>-0.15709999999999999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ROUND(+'Acute Care'!J77,0)</f>
        <v>508467</v>
      </c>
      <c r="E82" s="9">
        <f>ROUND(+'Acute Care'!F77,0)</f>
        <v>11258</v>
      </c>
      <c r="F82" s="13">
        <f t="shared" si="3"/>
        <v>45.16</v>
      </c>
      <c r="G82" s="9">
        <f>ROUND(+'Acute Care'!J178,0)</f>
        <v>469195</v>
      </c>
      <c r="H82" s="9">
        <f>ROUND(+'Acute Care'!F178,0)</f>
        <v>9459</v>
      </c>
      <c r="I82" s="13">
        <f t="shared" si="4"/>
        <v>49.6</v>
      </c>
      <c r="J82" s="13"/>
      <c r="K82" s="21">
        <f t="shared" si="5"/>
        <v>9.8299999999999998E-2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ROUND(+'Acute Care'!J78,0)</f>
        <v>653893</v>
      </c>
      <c r="E83" s="9">
        <f>ROUND(+'Acute Care'!F78,0)</f>
        <v>29332</v>
      </c>
      <c r="F83" s="13">
        <f t="shared" si="3"/>
        <v>22.29</v>
      </c>
      <c r="G83" s="9">
        <f>ROUND(+'Acute Care'!J179,0)</f>
        <v>884137</v>
      </c>
      <c r="H83" s="9">
        <f>ROUND(+'Acute Care'!F179,0)</f>
        <v>24750</v>
      </c>
      <c r="I83" s="13">
        <f t="shared" si="4"/>
        <v>35.72</v>
      </c>
      <c r="J83" s="13"/>
      <c r="K83" s="21">
        <f t="shared" si="5"/>
        <v>0.60250000000000004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ROUND(+'Acute Care'!J79,0)</f>
        <v>509505</v>
      </c>
      <c r="E84" s="9">
        <f>ROUND(+'Acute Care'!F79,0)</f>
        <v>14247</v>
      </c>
      <c r="F84" s="13">
        <f t="shared" si="3"/>
        <v>35.76</v>
      </c>
      <c r="G84" s="9">
        <f>ROUND(+'Acute Care'!J180,0)</f>
        <v>507753</v>
      </c>
      <c r="H84" s="9">
        <f>ROUND(+'Acute Care'!F180,0)</f>
        <v>12811</v>
      </c>
      <c r="I84" s="13">
        <f t="shared" si="4"/>
        <v>39.630000000000003</v>
      </c>
      <c r="J84" s="13"/>
      <c r="K84" s="21">
        <f t="shared" si="5"/>
        <v>0.1082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ROUND(+'Acute Care'!J80,0)</f>
        <v>470268</v>
      </c>
      <c r="E85" s="9">
        <f>ROUND(+'Acute Care'!F80,0)</f>
        <v>11722</v>
      </c>
      <c r="F85" s="13">
        <f t="shared" si="3"/>
        <v>40.119999999999997</v>
      </c>
      <c r="G85" s="9">
        <f>ROUND(+'Acute Care'!J181,0)</f>
        <v>460988</v>
      </c>
      <c r="H85" s="9">
        <f>ROUND(+'Acute Care'!F181,0)</f>
        <v>10075</v>
      </c>
      <c r="I85" s="13">
        <f t="shared" si="4"/>
        <v>45.76</v>
      </c>
      <c r="J85" s="13"/>
      <c r="K85" s="21">
        <f t="shared" si="5"/>
        <v>0.1406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ROUND(+'Acute Care'!J81,0)</f>
        <v>72682</v>
      </c>
      <c r="E86" s="9">
        <f>ROUND(+'Acute Care'!F81,0)</f>
        <v>1064</v>
      </c>
      <c r="F86" s="13">
        <f t="shared" si="3"/>
        <v>68.31</v>
      </c>
      <c r="G86" s="9">
        <f>ROUND(+'Acute Care'!J182,0)</f>
        <v>57004</v>
      </c>
      <c r="H86" s="9">
        <f>ROUND(+'Acute Care'!F182,0)</f>
        <v>744</v>
      </c>
      <c r="I86" s="13">
        <f t="shared" si="4"/>
        <v>76.62</v>
      </c>
      <c r="J86" s="13"/>
      <c r="K86" s="21">
        <f t="shared" si="5"/>
        <v>0.1217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ROUND(+'Acute Care'!J82,0)</f>
        <v>182127</v>
      </c>
      <c r="E87" s="9">
        <f>ROUND(+'Acute Care'!F82,0)</f>
        <v>13845</v>
      </c>
      <c r="F87" s="13">
        <f t="shared" si="3"/>
        <v>13.15</v>
      </c>
      <c r="G87" s="9">
        <f>ROUND(+'Acute Care'!J183,0)</f>
        <v>257318</v>
      </c>
      <c r="H87" s="9">
        <f>ROUND(+'Acute Care'!F183,0)</f>
        <v>13757</v>
      </c>
      <c r="I87" s="13">
        <f t="shared" si="4"/>
        <v>18.7</v>
      </c>
      <c r="J87" s="13"/>
      <c r="K87" s="21">
        <f t="shared" si="5"/>
        <v>0.42209999999999998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ROUND(+'Acute Care'!J83,0)</f>
        <v>125269</v>
      </c>
      <c r="E88" s="9">
        <f>ROUND(+'Acute Care'!F83,0)</f>
        <v>2831</v>
      </c>
      <c r="F88" s="13">
        <f t="shared" si="3"/>
        <v>44.25</v>
      </c>
      <c r="G88" s="9">
        <f>ROUND(+'Acute Care'!J184,0)</f>
        <v>116850</v>
      </c>
      <c r="H88" s="9">
        <f>ROUND(+'Acute Care'!F184,0)</f>
        <v>2996</v>
      </c>
      <c r="I88" s="13">
        <f t="shared" si="4"/>
        <v>39</v>
      </c>
      <c r="J88" s="13"/>
      <c r="K88" s="21">
        <f t="shared" si="5"/>
        <v>-0.1186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ROUND(+'Acute Care'!J84,0)</f>
        <v>60507</v>
      </c>
      <c r="E89" s="9">
        <f>ROUND(+'Acute Care'!F84,0)</f>
        <v>2278</v>
      </c>
      <c r="F89" s="13">
        <f t="shared" si="3"/>
        <v>26.56</v>
      </c>
      <c r="G89" s="9">
        <f>ROUND(+'Acute Care'!J185,0)</f>
        <v>60640</v>
      </c>
      <c r="H89" s="9">
        <f>ROUND(+'Acute Care'!F185,0)</f>
        <v>2350</v>
      </c>
      <c r="I89" s="13">
        <f t="shared" si="4"/>
        <v>25.8</v>
      </c>
      <c r="J89" s="13"/>
      <c r="K89" s="21">
        <f t="shared" si="5"/>
        <v>-2.86E-2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ROUND(+'Acute Care'!J85,0)</f>
        <v>167200</v>
      </c>
      <c r="E90" s="9">
        <f>ROUND(+'Acute Care'!F85,0)</f>
        <v>398</v>
      </c>
      <c r="F90" s="13">
        <f t="shared" si="3"/>
        <v>420.1</v>
      </c>
      <c r="G90" s="9">
        <f>ROUND(+'Acute Care'!J186,0)</f>
        <v>5294</v>
      </c>
      <c r="H90" s="9">
        <f>ROUND(+'Acute Care'!F186,0)</f>
        <v>194</v>
      </c>
      <c r="I90" s="13">
        <f t="shared" si="4"/>
        <v>27.29</v>
      </c>
      <c r="J90" s="13"/>
      <c r="K90" s="21">
        <f t="shared" si="5"/>
        <v>-0.93500000000000005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ROUND(+'Acute Care'!J86,0)</f>
        <v>205456</v>
      </c>
      <c r="E91" s="9">
        <f>ROUND(+'Acute Care'!F86,0)</f>
        <v>7003</v>
      </c>
      <c r="F91" s="13">
        <f t="shared" si="3"/>
        <v>29.34</v>
      </c>
      <c r="G91" s="9">
        <f>ROUND(+'Acute Care'!J187,0)</f>
        <v>221367</v>
      </c>
      <c r="H91" s="9">
        <f>ROUND(+'Acute Care'!F187,0)</f>
        <v>6894</v>
      </c>
      <c r="I91" s="13">
        <f t="shared" si="4"/>
        <v>32.11</v>
      </c>
      <c r="J91" s="13"/>
      <c r="K91" s="21">
        <f t="shared" si="5"/>
        <v>9.4399999999999998E-2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ROUND(+'Acute Care'!J87,0)</f>
        <v>193125</v>
      </c>
      <c r="E92" s="9">
        <f>ROUND(+'Acute Care'!F87,0)</f>
        <v>3649</v>
      </c>
      <c r="F92" s="13">
        <f t="shared" si="3"/>
        <v>52.93</v>
      </c>
      <c r="G92" s="9">
        <f>ROUND(+'Acute Care'!J188,0)</f>
        <v>234741</v>
      </c>
      <c r="H92" s="9">
        <f>ROUND(+'Acute Care'!F188,0)</f>
        <v>4727</v>
      </c>
      <c r="I92" s="13">
        <f t="shared" si="4"/>
        <v>49.66</v>
      </c>
      <c r="J92" s="13"/>
      <c r="K92" s="21">
        <f t="shared" si="5"/>
        <v>-6.1800000000000001E-2</v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ROUND(+'Acute Care'!J88,0)</f>
        <v>17238</v>
      </c>
      <c r="E93" s="9">
        <f>ROUND(+'Acute Care'!F88,0)</f>
        <v>2458</v>
      </c>
      <c r="F93" s="13">
        <f t="shared" si="3"/>
        <v>7.01</v>
      </c>
      <c r="G93" s="9">
        <f>ROUND(+'Acute Care'!J189,0)</f>
        <v>12985</v>
      </c>
      <c r="H93" s="9">
        <f>ROUND(+'Acute Care'!F189,0)</f>
        <v>2224</v>
      </c>
      <c r="I93" s="13">
        <f t="shared" si="4"/>
        <v>5.84</v>
      </c>
      <c r="J93" s="13"/>
      <c r="K93" s="21">
        <f t="shared" si="5"/>
        <v>-0.16689999999999999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ROUND(+'Acute Care'!J89,0)</f>
        <v>1005047</v>
      </c>
      <c r="E94" s="9">
        <f>ROUND(+'Acute Care'!F89,0)</f>
        <v>26024</v>
      </c>
      <c r="F94" s="13">
        <f t="shared" si="3"/>
        <v>38.619999999999997</v>
      </c>
      <c r="G94" s="9">
        <f>ROUND(+'Acute Care'!J190,0)</f>
        <v>1047486</v>
      </c>
      <c r="H94" s="9">
        <f>ROUND(+'Acute Care'!F190,0)</f>
        <v>26613</v>
      </c>
      <c r="I94" s="13">
        <f t="shared" si="4"/>
        <v>39.36</v>
      </c>
      <c r="J94" s="13"/>
      <c r="K94" s="21">
        <f t="shared" si="5"/>
        <v>1.9199999999999998E-2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ROUND(+'Acute Care'!J90,0)</f>
        <v>742910</v>
      </c>
      <c r="E95" s="9">
        <f>ROUND(+'Acute Care'!F90,0)</f>
        <v>7716</v>
      </c>
      <c r="F95" s="13">
        <f t="shared" si="3"/>
        <v>96.28</v>
      </c>
      <c r="G95" s="9">
        <f>ROUND(+'Acute Care'!J191,0)</f>
        <v>390314</v>
      </c>
      <c r="H95" s="9">
        <f>ROUND(+'Acute Care'!F191,0)</f>
        <v>3987</v>
      </c>
      <c r="I95" s="13">
        <f t="shared" si="4"/>
        <v>97.9</v>
      </c>
      <c r="J95" s="13"/>
      <c r="K95" s="21">
        <f t="shared" si="5"/>
        <v>1.6799999999999999E-2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ROUND(+'Acute Care'!J91,0)</f>
        <v>0</v>
      </c>
      <c r="E96" s="9">
        <f>ROUND(+'Acute Care'!F91,0)</f>
        <v>0</v>
      </c>
      <c r="F96" s="13" t="str">
        <f t="shared" si="3"/>
        <v/>
      </c>
      <c r="G96" s="9">
        <f>ROUND(+'Acute Care'!J192,0)</f>
        <v>0</v>
      </c>
      <c r="H96" s="9">
        <f>ROUND(+'Acute Care'!F192,0)</f>
        <v>0</v>
      </c>
      <c r="I96" s="13" t="str">
        <f t="shared" si="4"/>
        <v/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ROUND(+'Acute Care'!J92,0)</f>
        <v>448231</v>
      </c>
      <c r="E97" s="9">
        <f>ROUND(+'Acute Care'!F92,0)</f>
        <v>1244</v>
      </c>
      <c r="F97" s="13">
        <f t="shared" si="3"/>
        <v>360.31</v>
      </c>
      <c r="G97" s="9">
        <f>ROUND(+'Acute Care'!J193,0)</f>
        <v>5726855</v>
      </c>
      <c r="H97" s="9">
        <f>ROUND(+'Acute Care'!F193,0)</f>
        <v>753</v>
      </c>
      <c r="I97" s="13">
        <f t="shared" si="4"/>
        <v>7605.39</v>
      </c>
      <c r="J97" s="13"/>
      <c r="K97" s="21">
        <f t="shared" si="5"/>
        <v>20.107900000000001</v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ROUND(+'Acute Care'!J93,0)</f>
        <v>62290</v>
      </c>
      <c r="E98" s="9">
        <f>ROUND(+'Acute Care'!F93,0)</f>
        <v>1936</v>
      </c>
      <c r="F98" s="13">
        <f t="shared" si="3"/>
        <v>32.17</v>
      </c>
      <c r="G98" s="9">
        <f>ROUND(+'Acute Care'!J194,0)</f>
        <v>26992</v>
      </c>
      <c r="H98" s="9">
        <f>ROUND(+'Acute Care'!F194,0)</f>
        <v>618</v>
      </c>
      <c r="I98" s="13">
        <f t="shared" si="4"/>
        <v>43.68</v>
      </c>
      <c r="J98" s="13"/>
      <c r="K98" s="21">
        <f t="shared" si="5"/>
        <v>0.35780000000000001</v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ROUND(+'Acute Care'!J94,0)</f>
        <v>1007989</v>
      </c>
      <c r="E99" s="9">
        <f>ROUND(+'Acute Care'!F94,0)</f>
        <v>18011</v>
      </c>
      <c r="F99" s="13">
        <f t="shared" si="3"/>
        <v>55.97</v>
      </c>
      <c r="G99" s="9">
        <f>ROUND(+'Acute Care'!J195,0)</f>
        <v>1220018</v>
      </c>
      <c r="H99" s="9">
        <f>ROUND(+'Acute Care'!F195,0)</f>
        <v>16893</v>
      </c>
      <c r="I99" s="13">
        <f t="shared" si="4"/>
        <v>72.22</v>
      </c>
      <c r="J99" s="13"/>
      <c r="K99" s="21">
        <f t="shared" si="5"/>
        <v>0.2903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ROUND(+'Acute Care'!J95,0)</f>
        <v>713738</v>
      </c>
      <c r="E100" s="9">
        <f>ROUND(+'Acute Care'!F95,0)</f>
        <v>14858</v>
      </c>
      <c r="F100" s="13">
        <f t="shared" si="3"/>
        <v>48.04</v>
      </c>
      <c r="G100" s="9">
        <f>ROUND(+'Acute Care'!J196,0)</f>
        <v>864371</v>
      </c>
      <c r="H100" s="9">
        <f>ROUND(+'Acute Care'!F196,0)</f>
        <v>16831</v>
      </c>
      <c r="I100" s="13">
        <f t="shared" si="4"/>
        <v>51.36</v>
      </c>
      <c r="J100" s="13"/>
      <c r="K100" s="21">
        <f t="shared" si="5"/>
        <v>6.9099999999999995E-2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ROUND(+'Acute Care'!J96,0)</f>
        <v>673819</v>
      </c>
      <c r="E101" s="9">
        <f>ROUND(+'Acute Care'!F96,0)</f>
        <v>16758</v>
      </c>
      <c r="F101" s="13">
        <f t="shared" si="3"/>
        <v>40.21</v>
      </c>
      <c r="G101" s="9">
        <f>ROUND(+'Acute Care'!J197,0)</f>
        <v>607790</v>
      </c>
      <c r="H101" s="9">
        <f>ROUND(+'Acute Care'!F197,0)</f>
        <v>15880</v>
      </c>
      <c r="I101" s="13">
        <f t="shared" si="4"/>
        <v>38.270000000000003</v>
      </c>
      <c r="J101" s="13"/>
      <c r="K101" s="21">
        <f t="shared" si="5"/>
        <v>-4.82E-2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ROUND(+'Acute Care'!J97,0)</f>
        <v>233962</v>
      </c>
      <c r="E102" s="9">
        <f>ROUND(+'Acute Care'!F97,0)</f>
        <v>6701</v>
      </c>
      <c r="F102" s="13">
        <f t="shared" si="3"/>
        <v>34.909999999999997</v>
      </c>
      <c r="G102" s="9">
        <f>ROUND(+'Acute Care'!J198,0)</f>
        <v>384309</v>
      </c>
      <c r="H102" s="9">
        <f>ROUND(+'Acute Care'!F198,0)</f>
        <v>7398</v>
      </c>
      <c r="I102" s="13">
        <f t="shared" si="4"/>
        <v>51.95</v>
      </c>
      <c r="J102" s="13"/>
      <c r="K102" s="21">
        <f t="shared" si="5"/>
        <v>0.48809999999999998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ROUND(+'Acute Care'!J98,0)</f>
        <v>19776</v>
      </c>
      <c r="E103" s="9">
        <f>ROUND(+'Acute Care'!F98,0)</f>
        <v>109</v>
      </c>
      <c r="F103" s="13">
        <f t="shared" si="3"/>
        <v>181.43</v>
      </c>
      <c r="G103" s="9">
        <f>ROUND(+'Acute Care'!J199,0)</f>
        <v>13404</v>
      </c>
      <c r="H103" s="9">
        <f>ROUND(+'Acute Care'!F199,0)</f>
        <v>230</v>
      </c>
      <c r="I103" s="13">
        <f t="shared" si="4"/>
        <v>58.28</v>
      </c>
      <c r="J103" s="13"/>
      <c r="K103" s="21">
        <f t="shared" si="5"/>
        <v>-0.67879999999999996</v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ROUND(+'Acute Care'!J99,0)</f>
        <v>0</v>
      </c>
      <c r="E104" s="9">
        <f>ROUND(+'Acute Care'!F99,0)</f>
        <v>0</v>
      </c>
      <c r="F104" s="13" t="str">
        <f t="shared" si="3"/>
        <v/>
      </c>
      <c r="G104" s="9">
        <f>ROUND(+'Acute Care'!J200,0)</f>
        <v>0</v>
      </c>
      <c r="H104" s="9">
        <f>ROUND(+'Acute Care'!F200,0)</f>
        <v>0</v>
      </c>
      <c r="I104" s="13" t="str">
        <f t="shared" si="4"/>
        <v/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ROUND(+'Acute Care'!J100,0)</f>
        <v>0</v>
      </c>
      <c r="E105" s="9">
        <f>ROUND(+'Acute Care'!F100,0)</f>
        <v>0</v>
      </c>
      <c r="F105" s="13" t="str">
        <f t="shared" si="3"/>
        <v/>
      </c>
      <c r="G105" s="9">
        <f>ROUND(+'Acute Care'!J201,0)</f>
        <v>0</v>
      </c>
      <c r="H105" s="9">
        <f>ROUND(+'Acute Care'!F201,0)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ROUND(+'Acute Care'!J101,0)</f>
        <v>0</v>
      </c>
      <c r="E106" s="9">
        <f>ROUND(+'Acute Care'!F101,0)</f>
        <v>0</v>
      </c>
      <c r="F106" s="13" t="str">
        <f t="shared" si="3"/>
        <v/>
      </c>
      <c r="G106" s="9">
        <f>ROUND(+'Acute Care'!J202,0)</f>
        <v>0</v>
      </c>
      <c r="H106" s="9">
        <f>ROUND(+'Acute Care'!F202,0)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ROUND(+'Acute Care'!J102,0)</f>
        <v>0</v>
      </c>
      <c r="E107" s="9">
        <f>ROUND(+'Acute Care'!F102,0)</f>
        <v>0</v>
      </c>
      <c r="F107" s="13" t="str">
        <f t="shared" si="3"/>
        <v/>
      </c>
      <c r="G107" s="9">
        <f>ROUND(+'Acute Care'!J203,0)</f>
        <v>0</v>
      </c>
      <c r="H107" s="9">
        <f>ROUND(+'Acute Care'!F203,0)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922</v>
      </c>
      <c r="C108" t="str">
        <f>+'Acute Care'!B103</f>
        <v>FAIRFAX EVERETT</v>
      </c>
      <c r="D108" s="9">
        <f>ROUND(+'Acute Care'!J103,0)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9">
        <f>ROUND(+'Acute Care'!J204,0)</f>
        <v>0</v>
      </c>
      <c r="H108" s="9">
        <f>ROUND(+'Acute Care'!F204,0)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108"/>
  <sheetViews>
    <sheetView zoomScale="75" workbookViewId="0">
      <selection activeCell="C27" sqref="C2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8" width="6.88671875" bestFit="1" customWidth="1"/>
    <col min="9" max="9" width="8.88671875" bestFit="1" customWidth="1"/>
    <col min="10" max="10" width="2.6640625" customWidth="1"/>
    <col min="11" max="11" width="9.5546875" customWidth="1"/>
  </cols>
  <sheetData>
    <row r="1" spans="1:11" x14ac:dyDescent="0.2">
      <c r="A1" s="3" t="s">
        <v>20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73</v>
      </c>
      <c r="F3" s="1"/>
      <c r="K3" s="19">
        <v>73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2013</v>
      </c>
      <c r="F7" s="6">
        <f>+E7</f>
        <v>2013</v>
      </c>
      <c r="G7" s="6"/>
      <c r="H7" s="1">
        <f>+F7+1</f>
        <v>2014</v>
      </c>
      <c r="I7" s="6">
        <f>+H7</f>
        <v>2014</v>
      </c>
      <c r="J7" s="6"/>
    </row>
    <row r="8" spans="1:11" x14ac:dyDescent="0.2">
      <c r="A8" s="10"/>
      <c r="B8" s="9"/>
      <c r="C8" s="9"/>
      <c r="D8" s="1" t="s">
        <v>21</v>
      </c>
      <c r="E8" s="6"/>
      <c r="F8" s="1" t="s">
        <v>4</v>
      </c>
      <c r="G8" s="1" t="s">
        <v>21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22</v>
      </c>
      <c r="E9" s="1" t="s">
        <v>6</v>
      </c>
      <c r="F9" s="1" t="s">
        <v>6</v>
      </c>
      <c r="G9" s="1" t="s">
        <v>22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ROUND(SUM('Acute Care'!K5:L5),0)</f>
        <v>801412</v>
      </c>
      <c r="E10" s="9">
        <f>ROUND(+'Acute Care'!F5,0)</f>
        <v>73846</v>
      </c>
      <c r="F10" s="13">
        <f>IF(D10=0,"",IF(E10=0,"",ROUND(D10/E10,2)))</f>
        <v>10.85</v>
      </c>
      <c r="G10" s="9">
        <f>ROUND(SUM('Acute Care'!K106:L106),0)</f>
        <v>1110674</v>
      </c>
      <c r="H10" s="9">
        <f>ROUND(+'Acute Care'!F106,0)</f>
        <v>71212</v>
      </c>
      <c r="I10" s="13">
        <f>IF(G10=0,"",IF(H10=0,"",ROUND(G10/H10,2)))</f>
        <v>15.6</v>
      </c>
      <c r="J10" s="13"/>
      <c r="K10" s="21">
        <f>IF(D10=0,"",IF(E10=0,"",IF(G10=0,"",IF(H10=0,"",ROUND(I10/F10-1,4)))))</f>
        <v>0.43780000000000002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ROUND(SUM('Acute Care'!K6:L6),0)</f>
        <v>235890</v>
      </c>
      <c r="E11" s="9">
        <f>ROUND(+'Acute Care'!F6,0)</f>
        <v>19317</v>
      </c>
      <c r="F11" s="13">
        <f t="shared" ref="F11:F74" si="0">IF(D11=0,"",IF(E11=0,"",ROUND(D11/E11,2)))</f>
        <v>12.21</v>
      </c>
      <c r="G11" s="9">
        <f>ROUND(SUM('Acute Care'!K107:L107),0)</f>
        <v>239350</v>
      </c>
      <c r="H11" s="9">
        <f>ROUND(+'Acute Care'!F107,0)</f>
        <v>19539</v>
      </c>
      <c r="I11" s="13">
        <f t="shared" ref="I11:I74" si="1">IF(G11=0,"",IF(H11=0,"",ROUND(G11/H11,2)))</f>
        <v>12.25</v>
      </c>
      <c r="J11" s="13"/>
      <c r="K11" s="21">
        <f t="shared" ref="K11:K74" si="2">IF(D11=0,"",IF(E11=0,"",IF(G11=0,"",IF(H11=0,"",ROUND(I11/F11-1,4)))))</f>
        <v>3.3E-3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ROUND(SUM('Acute Care'!K7:L7),0)</f>
        <v>92601</v>
      </c>
      <c r="E12" s="9">
        <f>ROUND(+'Acute Care'!F7,0)</f>
        <v>521</v>
      </c>
      <c r="F12" s="13">
        <f t="shared" si="0"/>
        <v>177.74</v>
      </c>
      <c r="G12" s="9">
        <f>ROUND(SUM('Acute Care'!K108:L108),0)</f>
        <v>105254</v>
      </c>
      <c r="H12" s="9">
        <f>ROUND(+'Acute Care'!F108,0)</f>
        <v>616</v>
      </c>
      <c r="I12" s="13">
        <f t="shared" si="1"/>
        <v>170.87</v>
      </c>
      <c r="J12" s="13"/>
      <c r="K12" s="21">
        <f t="shared" si="2"/>
        <v>-3.8699999999999998E-2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ROUND(SUM('Acute Care'!K8:L8),0)</f>
        <v>461506</v>
      </c>
      <c r="E13" s="9">
        <f>ROUND(+'Acute Care'!F8,0)</f>
        <v>62010</v>
      </c>
      <c r="F13" s="13">
        <f t="shared" si="0"/>
        <v>7.44</v>
      </c>
      <c r="G13" s="9">
        <f>ROUND(SUM('Acute Care'!K109:L109),0)</f>
        <v>563478</v>
      </c>
      <c r="H13" s="9">
        <f>ROUND(+'Acute Care'!F109,0)</f>
        <v>67729</v>
      </c>
      <c r="I13" s="13">
        <f t="shared" si="1"/>
        <v>8.32</v>
      </c>
      <c r="J13" s="13"/>
      <c r="K13" s="21">
        <f t="shared" si="2"/>
        <v>0.1183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ROUND(SUM('Acute Care'!K9:L9),0)</f>
        <v>240214</v>
      </c>
      <c r="E14" s="9">
        <f>ROUND(+'Acute Care'!F9,0)</f>
        <v>51957</v>
      </c>
      <c r="F14" s="13">
        <f t="shared" si="0"/>
        <v>4.62</v>
      </c>
      <c r="G14" s="9">
        <f>ROUND(SUM('Acute Care'!K110:L110),0)</f>
        <v>178747</v>
      </c>
      <c r="H14" s="9">
        <f>ROUND(+'Acute Care'!F110,0)</f>
        <v>56682</v>
      </c>
      <c r="I14" s="13">
        <f t="shared" si="1"/>
        <v>3.15</v>
      </c>
      <c r="J14" s="13"/>
      <c r="K14" s="21">
        <f t="shared" si="2"/>
        <v>-0.31819999999999998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ROUND(SUM('Acute Care'!K10:L10),0)</f>
        <v>0</v>
      </c>
      <c r="E15" s="9">
        <f>ROUND(+'Acute Care'!F10,0)</f>
        <v>0</v>
      </c>
      <c r="F15" s="13" t="str">
        <f t="shared" si="0"/>
        <v/>
      </c>
      <c r="G15" s="9">
        <f>ROUND(SUM('Acute Care'!K111:L111),0)</f>
        <v>0</v>
      </c>
      <c r="H15" s="9">
        <f>ROUND(+'Acute Care'!F111,0)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ROUND(SUM('Acute Care'!K11:L11),0)</f>
        <v>50668</v>
      </c>
      <c r="E16" s="9">
        <f>ROUND(+'Acute Care'!F11,0)</f>
        <v>1323</v>
      </c>
      <c r="F16" s="13">
        <f t="shared" si="0"/>
        <v>38.299999999999997</v>
      </c>
      <c r="G16" s="9">
        <f>ROUND(SUM('Acute Care'!K112:L112),0)</f>
        <v>53262</v>
      </c>
      <c r="H16" s="9">
        <f>ROUND(+'Acute Care'!F112,0)</f>
        <v>1151</v>
      </c>
      <c r="I16" s="13">
        <f t="shared" si="1"/>
        <v>46.27</v>
      </c>
      <c r="J16" s="13"/>
      <c r="K16" s="21">
        <f t="shared" si="2"/>
        <v>0.20810000000000001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ROUND(SUM('Acute Care'!K12:L12),0)</f>
        <v>25993</v>
      </c>
      <c r="E17" s="9">
        <f>ROUND(+'Acute Care'!F12,0)</f>
        <v>5041</v>
      </c>
      <c r="F17" s="13">
        <f t="shared" si="0"/>
        <v>5.16</v>
      </c>
      <c r="G17" s="9">
        <f>ROUND(SUM('Acute Care'!K113:L113),0)</f>
        <v>5281</v>
      </c>
      <c r="H17" s="9">
        <f>ROUND(+'Acute Care'!F113,0)</f>
        <v>4809</v>
      </c>
      <c r="I17" s="13">
        <f t="shared" si="1"/>
        <v>1.1000000000000001</v>
      </c>
      <c r="J17" s="13"/>
      <c r="K17" s="21">
        <f t="shared" si="2"/>
        <v>-0.78680000000000005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ROUND(SUM('Acute Care'!K13:L13),0)</f>
        <v>4134</v>
      </c>
      <c r="E18" s="9">
        <f>ROUND(+'Acute Care'!F13,0)</f>
        <v>604</v>
      </c>
      <c r="F18" s="13">
        <f t="shared" si="0"/>
        <v>6.84</v>
      </c>
      <c r="G18" s="9">
        <f>ROUND(SUM('Acute Care'!K114:L114),0)</f>
        <v>4825</v>
      </c>
      <c r="H18" s="9">
        <f>ROUND(+'Acute Care'!F114,0)</f>
        <v>586</v>
      </c>
      <c r="I18" s="13">
        <f t="shared" si="1"/>
        <v>8.23</v>
      </c>
      <c r="J18" s="13"/>
      <c r="K18" s="21">
        <f t="shared" si="2"/>
        <v>0.20319999999999999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ROUND(SUM('Acute Care'!K14:L14),0)</f>
        <v>9241</v>
      </c>
      <c r="E19" s="9">
        <f>ROUND(+'Acute Care'!F14,0)</f>
        <v>20048</v>
      </c>
      <c r="F19" s="13">
        <f t="shared" si="0"/>
        <v>0.46</v>
      </c>
      <c r="G19" s="9">
        <f>ROUND(SUM('Acute Care'!K115:L115),0)</f>
        <v>20969</v>
      </c>
      <c r="H19" s="9">
        <f>ROUND(+'Acute Care'!F115,0)</f>
        <v>18000</v>
      </c>
      <c r="I19" s="13">
        <f t="shared" si="1"/>
        <v>1.1599999999999999</v>
      </c>
      <c r="J19" s="13"/>
      <c r="K19" s="21">
        <f t="shared" si="2"/>
        <v>1.5217000000000001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ROUND(SUM('Acute Care'!K15:L15),0)</f>
        <v>831396</v>
      </c>
      <c r="E20" s="9">
        <f>ROUND(+'Acute Care'!F15,0)</f>
        <v>77901</v>
      </c>
      <c r="F20" s="13">
        <f t="shared" si="0"/>
        <v>10.67</v>
      </c>
      <c r="G20" s="9">
        <f>ROUND(SUM('Acute Care'!K116:L116),0)</f>
        <v>789256</v>
      </c>
      <c r="H20" s="9">
        <f>ROUND(+'Acute Care'!F116,0)</f>
        <v>74635</v>
      </c>
      <c r="I20" s="13">
        <f t="shared" si="1"/>
        <v>10.57</v>
      </c>
      <c r="J20" s="13"/>
      <c r="K20" s="21">
        <f t="shared" si="2"/>
        <v>-9.4000000000000004E-3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ROUND(SUM('Acute Care'!K16:L16),0)</f>
        <v>421753</v>
      </c>
      <c r="E21" s="9">
        <f>ROUND(+'Acute Care'!F16,0)</f>
        <v>73359</v>
      </c>
      <c r="F21" s="13">
        <f t="shared" si="0"/>
        <v>5.75</v>
      </c>
      <c r="G21" s="9">
        <f>ROUND(SUM('Acute Care'!K117:L117),0)</f>
        <v>1411297</v>
      </c>
      <c r="H21" s="9">
        <f>ROUND(+'Acute Care'!F117,0)</f>
        <v>69858</v>
      </c>
      <c r="I21" s="13">
        <f t="shared" si="1"/>
        <v>20.2</v>
      </c>
      <c r="J21" s="13"/>
      <c r="K21" s="21">
        <f t="shared" si="2"/>
        <v>2.5129999999999999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ROUND(SUM('Acute Care'!K17:L17),0)</f>
        <v>51433</v>
      </c>
      <c r="E22" s="9">
        <f>ROUND(+'Acute Care'!F17,0)</f>
        <v>3957</v>
      </c>
      <c r="F22" s="13">
        <f t="shared" si="0"/>
        <v>13</v>
      </c>
      <c r="G22" s="9">
        <f>ROUND(SUM('Acute Care'!K118:L118),0)</f>
        <v>24319</v>
      </c>
      <c r="H22" s="9">
        <f>ROUND(+'Acute Care'!F118,0)</f>
        <v>4954</v>
      </c>
      <c r="I22" s="13">
        <f t="shared" si="1"/>
        <v>4.91</v>
      </c>
      <c r="J22" s="13"/>
      <c r="K22" s="21">
        <f t="shared" si="2"/>
        <v>-0.62229999999999996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ROUND(SUM('Acute Care'!K18:L18),0)</f>
        <v>17922</v>
      </c>
      <c r="E23" s="9">
        <f>ROUND(+'Acute Care'!F18,0)</f>
        <v>29746</v>
      </c>
      <c r="F23" s="13">
        <f t="shared" si="0"/>
        <v>0.6</v>
      </c>
      <c r="G23" s="9">
        <f>ROUND(SUM('Acute Care'!K119:L119),0)</f>
        <v>21475</v>
      </c>
      <c r="H23" s="9">
        <f>ROUND(+'Acute Care'!F119,0)</f>
        <v>31878</v>
      </c>
      <c r="I23" s="13">
        <f t="shared" si="1"/>
        <v>0.67</v>
      </c>
      <c r="J23" s="13"/>
      <c r="K23" s="21">
        <f t="shared" si="2"/>
        <v>0.1167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ROUND(SUM('Acute Care'!K19:L19),0)</f>
        <v>441990</v>
      </c>
      <c r="E24" s="9">
        <f>ROUND(+'Acute Care'!F19,0)</f>
        <v>10593</v>
      </c>
      <c r="F24" s="13">
        <f t="shared" si="0"/>
        <v>41.72</v>
      </c>
      <c r="G24" s="9">
        <f>ROUND(SUM('Acute Care'!K120:L120),0)</f>
        <v>48603</v>
      </c>
      <c r="H24" s="9">
        <f>ROUND(+'Acute Care'!F120,0)</f>
        <v>10431</v>
      </c>
      <c r="I24" s="13">
        <f t="shared" si="1"/>
        <v>4.66</v>
      </c>
      <c r="J24" s="13"/>
      <c r="K24" s="21">
        <f t="shared" si="2"/>
        <v>-0.88829999999999998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ROUND(SUM('Acute Care'!K20:L20),0)</f>
        <v>187289</v>
      </c>
      <c r="E25" s="9">
        <f>ROUND(+'Acute Care'!F20,0)</f>
        <v>10540</v>
      </c>
      <c r="F25" s="13">
        <f t="shared" si="0"/>
        <v>17.77</v>
      </c>
      <c r="G25" s="9">
        <f>ROUND(SUM('Acute Care'!K121:L121),0)</f>
        <v>179631</v>
      </c>
      <c r="H25" s="9">
        <f>ROUND(+'Acute Care'!F121,0)</f>
        <v>11753</v>
      </c>
      <c r="I25" s="13">
        <f t="shared" si="1"/>
        <v>15.28</v>
      </c>
      <c r="J25" s="13"/>
      <c r="K25" s="21">
        <f t="shared" si="2"/>
        <v>-0.1401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ROUND(SUM('Acute Care'!K21:L21),0)</f>
        <v>0</v>
      </c>
      <c r="E26" s="9">
        <f>ROUND(+'Acute Care'!F21,0)</f>
        <v>0</v>
      </c>
      <c r="F26" s="13" t="str">
        <f t="shared" si="0"/>
        <v/>
      </c>
      <c r="G26" s="9">
        <f>ROUND(SUM('Acute Care'!K122:L122),0)</f>
        <v>4465</v>
      </c>
      <c r="H26" s="9">
        <f>ROUND(+'Acute Care'!F122,0)</f>
        <v>2271</v>
      </c>
      <c r="I26" s="13">
        <f t="shared" si="1"/>
        <v>1.97</v>
      </c>
      <c r="J26" s="13"/>
      <c r="K26" s="21" t="str">
        <f t="shared" si="2"/>
        <v/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ROUND(SUM('Acute Care'!K22:L22),0)</f>
        <v>392</v>
      </c>
      <c r="E27" s="9">
        <f>ROUND(+'Acute Care'!F22,0)</f>
        <v>325</v>
      </c>
      <c r="F27" s="13">
        <f t="shared" si="0"/>
        <v>1.21</v>
      </c>
      <c r="G27" s="9">
        <f>ROUND(SUM('Acute Care'!K123:L123),0)</f>
        <v>6225</v>
      </c>
      <c r="H27" s="9">
        <f>ROUND(+'Acute Care'!F123,0)</f>
        <v>401</v>
      </c>
      <c r="I27" s="13">
        <f t="shared" si="1"/>
        <v>15.52</v>
      </c>
      <c r="J27" s="13"/>
      <c r="K27" s="21">
        <f t="shared" si="2"/>
        <v>11.8264</v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ROUND(SUM('Acute Care'!K23:L23),0)</f>
        <v>34717</v>
      </c>
      <c r="E28" s="9">
        <f>ROUND(+'Acute Care'!F23,0)</f>
        <v>1864</v>
      </c>
      <c r="F28" s="13">
        <f t="shared" si="0"/>
        <v>18.63</v>
      </c>
      <c r="G28" s="9">
        <f>ROUND(SUM('Acute Care'!K124:L124),0)</f>
        <v>0</v>
      </c>
      <c r="H28" s="9">
        <f>ROUND(+'Acute Care'!F124,0)</f>
        <v>0</v>
      </c>
      <c r="I28" s="13" t="str">
        <f t="shared" si="1"/>
        <v/>
      </c>
      <c r="J28" s="13"/>
      <c r="K28" s="21" t="str">
        <f t="shared" si="2"/>
        <v/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ROUND(SUM('Acute Care'!K24:L24),0)</f>
        <v>500</v>
      </c>
      <c r="E29" s="9">
        <f>ROUND(+'Acute Care'!F24,0)</f>
        <v>11156</v>
      </c>
      <c r="F29" s="13">
        <f t="shared" si="0"/>
        <v>0.04</v>
      </c>
      <c r="G29" s="9">
        <f>ROUND(SUM('Acute Care'!K125:L125),0)</f>
        <v>68219</v>
      </c>
      <c r="H29" s="9">
        <f>ROUND(+'Acute Care'!F125,0)</f>
        <v>4249</v>
      </c>
      <c r="I29" s="13">
        <f t="shared" si="1"/>
        <v>16.059999999999999</v>
      </c>
      <c r="J29" s="13"/>
      <c r="K29" s="21">
        <f t="shared" si="2"/>
        <v>400.5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ROUND(SUM('Acute Care'!K25:L25),0)</f>
        <v>16295</v>
      </c>
      <c r="E30" s="9">
        <f>ROUND(+'Acute Care'!F25,0)</f>
        <v>1171</v>
      </c>
      <c r="F30" s="13">
        <f t="shared" si="0"/>
        <v>13.92</v>
      </c>
      <c r="G30" s="9">
        <f>ROUND(SUM('Acute Care'!K126:L126),0)</f>
        <v>27267</v>
      </c>
      <c r="H30" s="9">
        <f>ROUND(+'Acute Care'!F126,0)</f>
        <v>858</v>
      </c>
      <c r="I30" s="13">
        <f t="shared" si="1"/>
        <v>31.78</v>
      </c>
      <c r="J30" s="13"/>
      <c r="K30" s="21">
        <f t="shared" si="2"/>
        <v>1.2829999999999999</v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ROUND(SUM('Acute Care'!K26:L26),0)</f>
        <v>126403</v>
      </c>
      <c r="E31" s="9">
        <f>ROUND(+'Acute Care'!F26,0)</f>
        <v>817</v>
      </c>
      <c r="F31" s="13">
        <f t="shared" si="0"/>
        <v>154.72</v>
      </c>
      <c r="G31" s="9">
        <f>ROUND(SUM('Acute Care'!K127:L127),0)</f>
        <v>66758</v>
      </c>
      <c r="H31" s="9">
        <f>ROUND(+'Acute Care'!F127,0)</f>
        <v>814</v>
      </c>
      <c r="I31" s="13">
        <f t="shared" si="1"/>
        <v>82.01</v>
      </c>
      <c r="J31" s="13"/>
      <c r="K31" s="21">
        <f t="shared" si="2"/>
        <v>-0.46989999999999998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ROUND(SUM('Acute Care'!K27:L27),0)</f>
        <v>24114</v>
      </c>
      <c r="E32" s="9">
        <f>ROUND(+'Acute Care'!F27,0)</f>
        <v>31447</v>
      </c>
      <c r="F32" s="13">
        <f t="shared" si="0"/>
        <v>0.77</v>
      </c>
      <c r="G32" s="9">
        <f>ROUND(SUM('Acute Care'!K128:L128),0)</f>
        <v>476147</v>
      </c>
      <c r="H32" s="9">
        <f>ROUND(+'Acute Care'!F128,0)</f>
        <v>30330</v>
      </c>
      <c r="I32" s="13">
        <f t="shared" si="1"/>
        <v>15.7</v>
      </c>
      <c r="J32" s="13"/>
      <c r="K32" s="21">
        <f t="shared" si="2"/>
        <v>19.389600000000002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ROUND(SUM('Acute Care'!K28:L28),0)</f>
        <v>539108</v>
      </c>
      <c r="E33" s="9">
        <f>ROUND(+'Acute Care'!F28,0)</f>
        <v>10230</v>
      </c>
      <c r="F33" s="13">
        <f t="shared" si="0"/>
        <v>52.7</v>
      </c>
      <c r="G33" s="9">
        <f>ROUND(SUM('Acute Care'!K129:L129),0)</f>
        <v>557241</v>
      </c>
      <c r="H33" s="9">
        <f>ROUND(+'Acute Care'!F129,0)</f>
        <v>9728</v>
      </c>
      <c r="I33" s="13">
        <f t="shared" si="1"/>
        <v>57.28</v>
      </c>
      <c r="J33" s="13"/>
      <c r="K33" s="21">
        <f t="shared" si="2"/>
        <v>8.6900000000000005E-2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ROUND(SUM('Acute Care'!K29:L29),0)</f>
        <v>4759</v>
      </c>
      <c r="E34" s="9">
        <f>ROUND(+'Acute Care'!F29,0)</f>
        <v>3225</v>
      </c>
      <c r="F34" s="13">
        <f t="shared" si="0"/>
        <v>1.48</v>
      </c>
      <c r="G34" s="9">
        <f>ROUND(SUM('Acute Care'!K130:L130),0)</f>
        <v>23017</v>
      </c>
      <c r="H34" s="9">
        <f>ROUND(+'Acute Care'!F130,0)</f>
        <v>3643</v>
      </c>
      <c r="I34" s="13">
        <f t="shared" si="1"/>
        <v>6.32</v>
      </c>
      <c r="J34" s="13"/>
      <c r="K34" s="21">
        <f t="shared" si="2"/>
        <v>3.2703000000000002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ROUND(SUM('Acute Care'!K30:L30),0)</f>
        <v>41907</v>
      </c>
      <c r="E35" s="9">
        <f>ROUND(+'Acute Care'!F30,0)</f>
        <v>1067</v>
      </c>
      <c r="F35" s="13">
        <f t="shared" si="0"/>
        <v>39.28</v>
      </c>
      <c r="G35" s="9">
        <f>ROUND(SUM('Acute Care'!K131:L131),0)</f>
        <v>42844</v>
      </c>
      <c r="H35" s="9">
        <f>ROUND(+'Acute Care'!F131,0)</f>
        <v>1124</v>
      </c>
      <c r="I35" s="13">
        <f t="shared" si="1"/>
        <v>38.119999999999997</v>
      </c>
      <c r="J35" s="13"/>
      <c r="K35" s="21">
        <f t="shared" si="2"/>
        <v>-2.9499999999999998E-2</v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ROUND(SUM('Acute Care'!K31:L31),0)</f>
        <v>1141</v>
      </c>
      <c r="E36" s="9">
        <f>ROUND(+'Acute Care'!F31,0)</f>
        <v>22</v>
      </c>
      <c r="F36" s="13">
        <f t="shared" si="0"/>
        <v>51.86</v>
      </c>
      <c r="G36" s="9">
        <f>ROUND(SUM('Acute Care'!K132:L132),0)</f>
        <v>534</v>
      </c>
      <c r="H36" s="9">
        <f>ROUND(+'Acute Care'!F132,0)</f>
        <v>10</v>
      </c>
      <c r="I36" s="13">
        <f t="shared" si="1"/>
        <v>53.4</v>
      </c>
      <c r="J36" s="13"/>
      <c r="K36" s="21">
        <f t="shared" si="2"/>
        <v>2.9700000000000001E-2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ROUND(SUM('Acute Care'!K32:L32),0)</f>
        <v>3975</v>
      </c>
      <c r="E37" s="9">
        <f>ROUND(+'Acute Care'!F32,0)</f>
        <v>19311</v>
      </c>
      <c r="F37" s="13">
        <f t="shared" si="0"/>
        <v>0.21</v>
      </c>
      <c r="G37" s="9">
        <f>ROUND(SUM('Acute Care'!K133:L133),0)</f>
        <v>498212</v>
      </c>
      <c r="H37" s="9">
        <f>ROUND(+'Acute Care'!F133,0)</f>
        <v>33832</v>
      </c>
      <c r="I37" s="13">
        <f t="shared" si="1"/>
        <v>14.73</v>
      </c>
      <c r="J37" s="13"/>
      <c r="K37" s="21">
        <f t="shared" si="2"/>
        <v>69.142899999999997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ROUND(SUM('Acute Care'!K33:L33),0)</f>
        <v>115</v>
      </c>
      <c r="E38" s="9">
        <f>ROUND(+'Acute Care'!F33,0)</f>
        <v>95</v>
      </c>
      <c r="F38" s="13">
        <f t="shared" si="0"/>
        <v>1.21</v>
      </c>
      <c r="G38" s="9">
        <f>ROUND(SUM('Acute Care'!K134:L134),0)</f>
        <v>392</v>
      </c>
      <c r="H38" s="9">
        <f>ROUND(+'Acute Care'!F134,0)</f>
        <v>71</v>
      </c>
      <c r="I38" s="13">
        <f t="shared" si="1"/>
        <v>5.52</v>
      </c>
      <c r="J38" s="13"/>
      <c r="K38" s="21">
        <f t="shared" si="2"/>
        <v>3.5619999999999998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ROUND(SUM('Acute Care'!K34:L34),0)</f>
        <v>37337</v>
      </c>
      <c r="E39" s="9">
        <f>ROUND(+'Acute Care'!F34,0)</f>
        <v>65591</v>
      </c>
      <c r="F39" s="13">
        <f t="shared" si="0"/>
        <v>0.56999999999999995</v>
      </c>
      <c r="G39" s="9">
        <f>ROUND(SUM('Acute Care'!K135:L135),0)</f>
        <v>38648</v>
      </c>
      <c r="H39" s="9">
        <f>ROUND(+'Acute Care'!F135,0)</f>
        <v>70765</v>
      </c>
      <c r="I39" s="13">
        <f t="shared" si="1"/>
        <v>0.55000000000000004</v>
      </c>
      <c r="J39" s="13"/>
      <c r="K39" s="21">
        <f t="shared" si="2"/>
        <v>-3.5099999999999999E-2</v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ROUND(SUM('Acute Care'!K35:L35),0)</f>
        <v>18277</v>
      </c>
      <c r="E40" s="9">
        <f>ROUND(+'Acute Care'!F35,0)</f>
        <v>3453</v>
      </c>
      <c r="F40" s="13">
        <f t="shared" si="0"/>
        <v>5.29</v>
      </c>
      <c r="G40" s="9">
        <f>ROUND(SUM('Acute Care'!K136:L136),0)</f>
        <v>11106</v>
      </c>
      <c r="H40" s="9">
        <f>ROUND(+'Acute Care'!F136,0)</f>
        <v>3432</v>
      </c>
      <c r="I40" s="13">
        <f t="shared" si="1"/>
        <v>3.24</v>
      </c>
      <c r="J40" s="13"/>
      <c r="K40" s="21">
        <f t="shared" si="2"/>
        <v>-0.38750000000000001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ROUND(SUM('Acute Care'!K36:L36),0)</f>
        <v>10416</v>
      </c>
      <c r="E41" s="9">
        <f>ROUND(+'Acute Care'!F36,0)</f>
        <v>855</v>
      </c>
      <c r="F41" s="13">
        <f t="shared" si="0"/>
        <v>12.18</v>
      </c>
      <c r="G41" s="9">
        <f>ROUND(SUM('Acute Care'!K137:L137),0)</f>
        <v>24512</v>
      </c>
      <c r="H41" s="9">
        <f>ROUND(+'Acute Care'!F137,0)</f>
        <v>748</v>
      </c>
      <c r="I41" s="13">
        <f t="shared" si="1"/>
        <v>32.770000000000003</v>
      </c>
      <c r="J41" s="13"/>
      <c r="K41" s="21">
        <f t="shared" si="2"/>
        <v>1.6904999999999999</v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ROUND(SUM('Acute Care'!K37:L37),0)</f>
        <v>28737</v>
      </c>
      <c r="E42" s="9">
        <f>ROUND(+'Acute Care'!F37,0)</f>
        <v>8221</v>
      </c>
      <c r="F42" s="13">
        <f t="shared" si="0"/>
        <v>3.5</v>
      </c>
      <c r="G42" s="9">
        <f>ROUND(SUM('Acute Care'!K138:L138),0)</f>
        <v>4488</v>
      </c>
      <c r="H42" s="9">
        <f>ROUND(+'Acute Care'!F138,0)</f>
        <v>5868</v>
      </c>
      <c r="I42" s="13">
        <f t="shared" si="1"/>
        <v>0.76</v>
      </c>
      <c r="J42" s="13"/>
      <c r="K42" s="21">
        <f t="shared" si="2"/>
        <v>-0.78290000000000004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ROUND(SUM('Acute Care'!K38:L38),0)</f>
        <v>0</v>
      </c>
      <c r="E43" s="9">
        <f>ROUND(+'Acute Care'!F38,0)</f>
        <v>0</v>
      </c>
      <c r="F43" s="13" t="str">
        <f t="shared" si="0"/>
        <v/>
      </c>
      <c r="G43" s="9">
        <f>ROUND(SUM('Acute Care'!K139:L139),0)</f>
        <v>0</v>
      </c>
      <c r="H43" s="9">
        <f>ROUND(+'Acute Care'!F139,0)</f>
        <v>0</v>
      </c>
      <c r="I43" s="13" t="str">
        <f t="shared" si="1"/>
        <v/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ROUND(SUM('Acute Care'!K39:L39),0)</f>
        <v>56833</v>
      </c>
      <c r="E44" s="9">
        <f>ROUND(+'Acute Care'!F39,0)</f>
        <v>4335</v>
      </c>
      <c r="F44" s="13">
        <f t="shared" si="0"/>
        <v>13.11</v>
      </c>
      <c r="G44" s="9">
        <f>ROUND(SUM('Acute Care'!K140:L140),0)</f>
        <v>65128</v>
      </c>
      <c r="H44" s="9">
        <f>ROUND(+'Acute Care'!F140,0)</f>
        <v>4522</v>
      </c>
      <c r="I44" s="13">
        <f t="shared" si="1"/>
        <v>14.4</v>
      </c>
      <c r="J44" s="13"/>
      <c r="K44" s="21">
        <f t="shared" si="2"/>
        <v>9.8400000000000001E-2</v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ROUND(SUM('Acute Care'!K40:L40),0)</f>
        <v>113918</v>
      </c>
      <c r="E45" s="9">
        <f>ROUND(+'Acute Care'!F40,0)</f>
        <v>1238</v>
      </c>
      <c r="F45" s="13">
        <f t="shared" si="0"/>
        <v>92.02</v>
      </c>
      <c r="G45" s="9">
        <f>ROUND(SUM('Acute Care'!K141:L141),0)</f>
        <v>208069</v>
      </c>
      <c r="H45" s="9">
        <f>ROUND(+'Acute Care'!F141,0)</f>
        <v>1065</v>
      </c>
      <c r="I45" s="13">
        <f t="shared" si="1"/>
        <v>195.37</v>
      </c>
      <c r="J45" s="13"/>
      <c r="K45" s="21">
        <f t="shared" si="2"/>
        <v>1.1231</v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ROUND(SUM('Acute Care'!K41:L41),0)</f>
        <v>6629</v>
      </c>
      <c r="E46" s="9">
        <f>ROUND(+'Acute Care'!F41,0)</f>
        <v>2677</v>
      </c>
      <c r="F46" s="13">
        <f t="shared" si="0"/>
        <v>2.48</v>
      </c>
      <c r="G46" s="9">
        <f>ROUND(SUM('Acute Care'!K142:L142),0)</f>
        <v>8042</v>
      </c>
      <c r="H46" s="9">
        <f>ROUND(+'Acute Care'!F142,0)</f>
        <v>2678</v>
      </c>
      <c r="I46" s="13">
        <f t="shared" si="1"/>
        <v>3</v>
      </c>
      <c r="J46" s="13"/>
      <c r="K46" s="21">
        <f t="shared" si="2"/>
        <v>0.2097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ROUND(SUM('Acute Care'!K42:L42),0)</f>
        <v>9628</v>
      </c>
      <c r="E47" s="9">
        <f>ROUND(+'Acute Care'!F42,0)</f>
        <v>82</v>
      </c>
      <c r="F47" s="13">
        <f t="shared" si="0"/>
        <v>117.41</v>
      </c>
      <c r="G47" s="9">
        <f>ROUND(SUM('Acute Care'!K143:L143),0)</f>
        <v>40486</v>
      </c>
      <c r="H47" s="9">
        <f>ROUND(+'Acute Care'!F143,0)</f>
        <v>89</v>
      </c>
      <c r="I47" s="13">
        <f t="shared" si="1"/>
        <v>454.9</v>
      </c>
      <c r="J47" s="13"/>
      <c r="K47" s="21">
        <f t="shared" si="2"/>
        <v>2.8744999999999998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ROUND(SUM('Acute Care'!K43:L43),0)</f>
        <v>0</v>
      </c>
      <c r="E48" s="9">
        <f>ROUND(+'Acute Care'!F43,0)</f>
        <v>0</v>
      </c>
      <c r="F48" s="13" t="str">
        <f t="shared" si="0"/>
        <v/>
      </c>
      <c r="G48" s="9">
        <f>ROUND(SUM('Acute Care'!K144:L144),0)</f>
        <v>0</v>
      </c>
      <c r="H48" s="9">
        <f>ROUND(+'Acute Care'!F144,0)</f>
        <v>0</v>
      </c>
      <c r="I48" s="13" t="str">
        <f t="shared" si="1"/>
        <v/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ROUND(SUM('Acute Care'!K44:L44),0)</f>
        <v>21859</v>
      </c>
      <c r="E49" s="9">
        <f>ROUND(+'Acute Care'!F44,0)</f>
        <v>6708</v>
      </c>
      <c r="F49" s="13">
        <f t="shared" si="0"/>
        <v>3.26</v>
      </c>
      <c r="G49" s="9">
        <f>ROUND(SUM('Acute Care'!K145:L145),0)</f>
        <v>130533</v>
      </c>
      <c r="H49" s="9">
        <f>ROUND(+'Acute Care'!F145,0)</f>
        <v>26417</v>
      </c>
      <c r="I49" s="13">
        <f t="shared" si="1"/>
        <v>4.9400000000000004</v>
      </c>
      <c r="J49" s="13"/>
      <c r="K49" s="21">
        <f t="shared" si="2"/>
        <v>0.51529999999999998</v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ROUND(SUM('Acute Care'!K45:L45),0)</f>
        <v>1095853</v>
      </c>
      <c r="E50" s="9">
        <f>ROUND(+'Acute Care'!F45,0)</f>
        <v>84208</v>
      </c>
      <c r="F50" s="13">
        <f t="shared" si="0"/>
        <v>13.01</v>
      </c>
      <c r="G50" s="9">
        <f>ROUND(SUM('Acute Care'!K146:L146),0)</f>
        <v>1126281</v>
      </c>
      <c r="H50" s="9">
        <f>ROUND(+'Acute Care'!F146,0)</f>
        <v>83825</v>
      </c>
      <c r="I50" s="13">
        <f t="shared" si="1"/>
        <v>13.44</v>
      </c>
      <c r="J50" s="13"/>
      <c r="K50" s="21">
        <f t="shared" si="2"/>
        <v>3.3099999999999997E-2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ROUND(SUM('Acute Care'!K46:L46),0)</f>
        <v>0</v>
      </c>
      <c r="E51" s="9">
        <f>ROUND(+'Acute Care'!F46,0)</f>
        <v>0</v>
      </c>
      <c r="F51" s="13" t="str">
        <f t="shared" si="0"/>
        <v/>
      </c>
      <c r="G51" s="9">
        <f>ROUND(SUM('Acute Care'!K147:L147),0)</f>
        <v>0</v>
      </c>
      <c r="H51" s="9">
        <f>ROUND(+'Acute Care'!F147,0)</f>
        <v>0</v>
      </c>
      <c r="I51" s="13" t="str">
        <f t="shared" si="1"/>
        <v/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ROUND(SUM('Acute Care'!K47:L47),0)</f>
        <v>465950</v>
      </c>
      <c r="E52" s="9">
        <f>ROUND(+'Acute Care'!F47,0)</f>
        <v>23468</v>
      </c>
      <c r="F52" s="13">
        <f t="shared" si="0"/>
        <v>19.850000000000001</v>
      </c>
      <c r="G52" s="9">
        <f>ROUND(SUM('Acute Care'!K148:L148),0)</f>
        <v>449632</v>
      </c>
      <c r="H52" s="9">
        <f>ROUND(+'Acute Care'!F148,0)</f>
        <v>23570</v>
      </c>
      <c r="I52" s="13">
        <f t="shared" si="1"/>
        <v>19.079999999999998</v>
      </c>
      <c r="J52" s="13"/>
      <c r="K52" s="21">
        <f t="shared" si="2"/>
        <v>-3.8800000000000001E-2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ROUND(SUM('Acute Care'!K48:L48),0)</f>
        <v>549321</v>
      </c>
      <c r="E53" s="9">
        <f>ROUND(+'Acute Care'!F48,0)</f>
        <v>48942</v>
      </c>
      <c r="F53" s="13">
        <f t="shared" si="0"/>
        <v>11.22</v>
      </c>
      <c r="G53" s="9">
        <f>ROUND(SUM('Acute Care'!K149:L149),0)</f>
        <v>433257</v>
      </c>
      <c r="H53" s="9">
        <f>ROUND(+'Acute Care'!F149,0)</f>
        <v>46431</v>
      </c>
      <c r="I53" s="13">
        <f t="shared" si="1"/>
        <v>9.33</v>
      </c>
      <c r="J53" s="13"/>
      <c r="K53" s="21">
        <f t="shared" si="2"/>
        <v>-0.16839999999999999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ROUND(SUM('Acute Care'!K49:L49),0)</f>
        <v>84483</v>
      </c>
      <c r="E54" s="9">
        <f>ROUND(+'Acute Care'!F49,0)</f>
        <v>26175</v>
      </c>
      <c r="F54" s="13">
        <f t="shared" si="0"/>
        <v>3.23</v>
      </c>
      <c r="G54" s="9">
        <f>ROUND(SUM('Acute Care'!K150:L150),0)</f>
        <v>8468</v>
      </c>
      <c r="H54" s="9">
        <f>ROUND(+'Acute Care'!F150,0)</f>
        <v>25932</v>
      </c>
      <c r="I54" s="13">
        <f t="shared" si="1"/>
        <v>0.33</v>
      </c>
      <c r="J54" s="13"/>
      <c r="K54" s="21">
        <f t="shared" si="2"/>
        <v>-0.89780000000000004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ROUND(SUM('Acute Care'!K50:L50),0)</f>
        <v>24802</v>
      </c>
      <c r="E55" s="9">
        <f>ROUND(+'Acute Care'!F50,0)</f>
        <v>8752</v>
      </c>
      <c r="F55" s="13">
        <f t="shared" si="0"/>
        <v>2.83</v>
      </c>
      <c r="G55" s="9">
        <f>ROUND(SUM('Acute Care'!K151:L151),0)</f>
        <v>26554</v>
      </c>
      <c r="H55" s="9">
        <f>ROUND(+'Acute Care'!F151,0)</f>
        <v>8069</v>
      </c>
      <c r="I55" s="13">
        <f t="shared" si="1"/>
        <v>3.29</v>
      </c>
      <c r="J55" s="13"/>
      <c r="K55" s="21">
        <f t="shared" si="2"/>
        <v>0.16250000000000001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ROUND(SUM('Acute Care'!K51:L51),0)</f>
        <v>212548</v>
      </c>
      <c r="E56" s="9">
        <f>ROUND(+'Acute Care'!F51,0)</f>
        <v>1362</v>
      </c>
      <c r="F56" s="13">
        <f t="shared" si="0"/>
        <v>156.06</v>
      </c>
      <c r="G56" s="9">
        <f>ROUND(SUM('Acute Care'!K152:L152),0)</f>
        <v>143373</v>
      </c>
      <c r="H56" s="9">
        <f>ROUND(+'Acute Care'!F152,0)</f>
        <v>1229</v>
      </c>
      <c r="I56" s="13">
        <f t="shared" si="1"/>
        <v>116.66</v>
      </c>
      <c r="J56" s="13"/>
      <c r="K56" s="21">
        <f t="shared" si="2"/>
        <v>-0.2525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ROUND(SUM('Acute Care'!K52:L52),0)</f>
        <v>80684</v>
      </c>
      <c r="E57" s="9">
        <f>ROUND(+'Acute Care'!F52,0)</f>
        <v>7114</v>
      </c>
      <c r="F57" s="13">
        <f t="shared" si="0"/>
        <v>11.34</v>
      </c>
      <c r="G57" s="9">
        <f>ROUND(SUM('Acute Care'!K153:L153),0)</f>
        <v>95071</v>
      </c>
      <c r="H57" s="9">
        <f>ROUND(+'Acute Care'!F153,0)</f>
        <v>7842</v>
      </c>
      <c r="I57" s="13">
        <f t="shared" si="1"/>
        <v>12.12</v>
      </c>
      <c r="J57" s="13"/>
      <c r="K57" s="21">
        <f t="shared" si="2"/>
        <v>6.88E-2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ROUND(SUM('Acute Care'!K53:L53),0)</f>
        <v>501448</v>
      </c>
      <c r="E58" s="9">
        <f>ROUND(+'Acute Care'!F53,0)</f>
        <v>19905</v>
      </c>
      <c r="F58" s="13">
        <f t="shared" si="0"/>
        <v>25.19</v>
      </c>
      <c r="G58" s="9">
        <f>ROUND(SUM('Acute Care'!K154:L154),0)</f>
        <v>469176</v>
      </c>
      <c r="H58" s="9">
        <f>ROUND(+'Acute Care'!F154,0)</f>
        <v>19290</v>
      </c>
      <c r="I58" s="13">
        <f t="shared" si="1"/>
        <v>24.32</v>
      </c>
      <c r="J58" s="13"/>
      <c r="K58" s="21">
        <f t="shared" si="2"/>
        <v>-3.4500000000000003E-2</v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ROUND(SUM('Acute Care'!K54:L54),0)</f>
        <v>253446</v>
      </c>
      <c r="E59" s="9">
        <f>ROUND(+'Acute Care'!F54,0)</f>
        <v>3165</v>
      </c>
      <c r="F59" s="13">
        <f t="shared" si="0"/>
        <v>80.08</v>
      </c>
      <c r="G59" s="9">
        <f>ROUND(SUM('Acute Care'!K155:L155),0)</f>
        <v>187125</v>
      </c>
      <c r="H59" s="9">
        <f>ROUND(+'Acute Care'!F155,0)</f>
        <v>3307</v>
      </c>
      <c r="I59" s="13">
        <f t="shared" si="1"/>
        <v>56.58</v>
      </c>
      <c r="J59" s="13"/>
      <c r="K59" s="21">
        <f t="shared" si="2"/>
        <v>-0.29349999999999998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ROUND(SUM('Acute Care'!K55:L55),0)</f>
        <v>0</v>
      </c>
      <c r="E60" s="9">
        <f>ROUND(+'Acute Care'!F55,0)</f>
        <v>0</v>
      </c>
      <c r="F60" s="13" t="str">
        <f t="shared" si="0"/>
        <v/>
      </c>
      <c r="G60" s="9">
        <f>ROUND(SUM('Acute Care'!K156:L156),0)</f>
        <v>0</v>
      </c>
      <c r="H60" s="9">
        <f>ROUND(+'Acute Care'!F156,0)</f>
        <v>0</v>
      </c>
      <c r="I60" s="13" t="str">
        <f t="shared" si="1"/>
        <v/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ROUND(SUM('Acute Care'!K56:L56),0)</f>
        <v>188253</v>
      </c>
      <c r="E61" s="9">
        <f>ROUND(+'Acute Care'!F56,0)</f>
        <v>48800</v>
      </c>
      <c r="F61" s="13">
        <f t="shared" si="0"/>
        <v>3.86</v>
      </c>
      <c r="G61" s="9">
        <f>ROUND(SUM('Acute Care'!K157:L157),0)</f>
        <v>-619254</v>
      </c>
      <c r="H61" s="9">
        <f>ROUND(+'Acute Care'!F157,0)</f>
        <v>50486</v>
      </c>
      <c r="I61" s="13">
        <f t="shared" si="1"/>
        <v>-12.27</v>
      </c>
      <c r="J61" s="13"/>
      <c r="K61" s="21">
        <f t="shared" si="2"/>
        <v>-4.1787999999999998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ROUND(SUM('Acute Care'!K57:L57),0)</f>
        <v>33855</v>
      </c>
      <c r="E62" s="9">
        <f>ROUND(+'Acute Care'!F57,0)</f>
        <v>37943</v>
      </c>
      <c r="F62" s="13">
        <f t="shared" si="0"/>
        <v>0.89</v>
      </c>
      <c r="G62" s="9">
        <f>ROUND(SUM('Acute Care'!K158:L158),0)</f>
        <v>67528</v>
      </c>
      <c r="H62" s="9">
        <f>ROUND(+'Acute Care'!F158,0)</f>
        <v>38219</v>
      </c>
      <c r="I62" s="13">
        <f t="shared" si="1"/>
        <v>1.77</v>
      </c>
      <c r="J62" s="13"/>
      <c r="K62" s="21">
        <f t="shared" si="2"/>
        <v>0.98880000000000001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ROUND(SUM('Acute Care'!K58:L58),0)</f>
        <v>44379</v>
      </c>
      <c r="E63" s="9">
        <f>ROUND(+'Acute Care'!F58,0)</f>
        <v>2732</v>
      </c>
      <c r="F63" s="13">
        <f t="shared" si="0"/>
        <v>16.239999999999998</v>
      </c>
      <c r="G63" s="9">
        <f>ROUND(SUM('Acute Care'!K159:L159),0)</f>
        <v>118407</v>
      </c>
      <c r="H63" s="9">
        <f>ROUND(+'Acute Care'!F159,0)</f>
        <v>2372</v>
      </c>
      <c r="I63" s="13">
        <f t="shared" si="1"/>
        <v>49.92</v>
      </c>
      <c r="J63" s="13"/>
      <c r="K63" s="21">
        <f t="shared" si="2"/>
        <v>2.0739000000000001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ROUND(SUM('Acute Care'!K59:L59),0)</f>
        <v>58947</v>
      </c>
      <c r="E64" s="9">
        <f>ROUND(+'Acute Care'!F59,0)</f>
        <v>17968</v>
      </c>
      <c r="F64" s="13">
        <f t="shared" si="0"/>
        <v>3.28</v>
      </c>
      <c r="G64" s="9">
        <f>ROUND(SUM('Acute Care'!K160:L160),0)</f>
        <v>72189</v>
      </c>
      <c r="H64" s="9">
        <f>ROUND(+'Acute Care'!F160,0)</f>
        <v>17191</v>
      </c>
      <c r="I64" s="13">
        <f t="shared" si="1"/>
        <v>4.2</v>
      </c>
      <c r="J64" s="13"/>
      <c r="K64" s="21">
        <f t="shared" si="2"/>
        <v>0.28050000000000003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ROUND(SUM('Acute Care'!K60:L60),0)</f>
        <v>68532</v>
      </c>
      <c r="E65" s="9">
        <f>ROUND(+'Acute Care'!F60,0)</f>
        <v>1154</v>
      </c>
      <c r="F65" s="13">
        <f t="shared" si="0"/>
        <v>59.39</v>
      </c>
      <c r="G65" s="9">
        <f>ROUND(SUM('Acute Care'!K161:L161),0)</f>
        <v>53779</v>
      </c>
      <c r="H65" s="9">
        <f>ROUND(+'Acute Care'!F161,0)</f>
        <v>887</v>
      </c>
      <c r="I65" s="13">
        <f t="shared" si="1"/>
        <v>60.63</v>
      </c>
      <c r="J65" s="13"/>
      <c r="K65" s="21">
        <f t="shared" si="2"/>
        <v>2.0899999999999998E-2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ROUND(SUM('Acute Care'!K61:L61),0)</f>
        <v>12337</v>
      </c>
      <c r="E66" s="9">
        <f>ROUND(+'Acute Care'!F61,0)</f>
        <v>3765</v>
      </c>
      <c r="F66" s="13">
        <f t="shared" si="0"/>
        <v>3.28</v>
      </c>
      <c r="G66" s="9">
        <f>ROUND(SUM('Acute Care'!K162:L162),0)</f>
        <v>10537</v>
      </c>
      <c r="H66" s="9">
        <f>ROUND(+'Acute Care'!F162,0)</f>
        <v>3658</v>
      </c>
      <c r="I66" s="13">
        <f t="shared" si="1"/>
        <v>2.88</v>
      </c>
      <c r="J66" s="13"/>
      <c r="K66" s="21">
        <f t="shared" si="2"/>
        <v>-0.122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ROUND(SUM('Acute Care'!K62:L62),0)</f>
        <v>589187</v>
      </c>
      <c r="E67" s="9">
        <f>ROUND(+'Acute Care'!F62,0)</f>
        <v>2008</v>
      </c>
      <c r="F67" s="13">
        <f t="shared" si="0"/>
        <v>293.42</v>
      </c>
      <c r="G67" s="9">
        <f>ROUND(SUM('Acute Care'!K163:L163),0)</f>
        <v>249272</v>
      </c>
      <c r="H67" s="9">
        <f>ROUND(+'Acute Care'!F163,0)</f>
        <v>1979</v>
      </c>
      <c r="I67" s="13">
        <f t="shared" si="1"/>
        <v>125.96</v>
      </c>
      <c r="J67" s="13"/>
      <c r="K67" s="21">
        <f t="shared" si="2"/>
        <v>-0.57069999999999999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ROUND(SUM('Acute Care'!K63:L63),0)</f>
        <v>203366</v>
      </c>
      <c r="E68" s="9">
        <f>ROUND(+'Acute Care'!F63,0)</f>
        <v>56919</v>
      </c>
      <c r="F68" s="13">
        <f t="shared" si="0"/>
        <v>3.57</v>
      </c>
      <c r="G68" s="9">
        <f>ROUND(SUM('Acute Care'!K164:L164),0)</f>
        <v>201522</v>
      </c>
      <c r="H68" s="9">
        <f>ROUND(+'Acute Care'!F164,0)</f>
        <v>53489</v>
      </c>
      <c r="I68" s="13">
        <f t="shared" si="1"/>
        <v>3.77</v>
      </c>
      <c r="J68" s="13"/>
      <c r="K68" s="21">
        <f t="shared" si="2"/>
        <v>5.6000000000000001E-2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ROUND(SUM('Acute Care'!K64:L64),0)</f>
        <v>0</v>
      </c>
      <c r="E69" s="9">
        <f>ROUND(+'Acute Care'!F64,0)</f>
        <v>0</v>
      </c>
      <c r="F69" s="13" t="str">
        <f t="shared" si="0"/>
        <v/>
      </c>
      <c r="G69" s="9">
        <f>ROUND(SUM('Acute Care'!K165:L165),0)</f>
        <v>90934</v>
      </c>
      <c r="H69" s="9">
        <f>ROUND(+'Acute Care'!F165,0)</f>
        <v>4621</v>
      </c>
      <c r="I69" s="13">
        <f t="shared" si="1"/>
        <v>19.68</v>
      </c>
      <c r="J69" s="13"/>
      <c r="K69" s="21" t="str">
        <f t="shared" si="2"/>
        <v/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ROUND(SUM('Acute Care'!K65:L65),0)</f>
        <v>0</v>
      </c>
      <c r="E70" s="9">
        <f>ROUND(+'Acute Care'!F65,0)</f>
        <v>0</v>
      </c>
      <c r="F70" s="13" t="str">
        <f t="shared" si="0"/>
        <v/>
      </c>
      <c r="G70" s="9">
        <f>ROUND(SUM('Acute Care'!K166:L166),0)</f>
        <v>0</v>
      </c>
      <c r="H70" s="9">
        <f>ROUND(+'Acute Care'!F166,0)</f>
        <v>0</v>
      </c>
      <c r="I70" s="13" t="str">
        <f t="shared" si="1"/>
        <v/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ROUND(SUM('Acute Care'!K66:L66),0)</f>
        <v>41509</v>
      </c>
      <c r="E71" s="9">
        <f>ROUND(+'Acute Care'!F66,0)</f>
        <v>241</v>
      </c>
      <c r="F71" s="13">
        <f t="shared" si="0"/>
        <v>172.24</v>
      </c>
      <c r="G71" s="9">
        <f>ROUND(SUM('Acute Care'!K167:L167),0)</f>
        <v>32066</v>
      </c>
      <c r="H71" s="9">
        <f>ROUND(+'Acute Care'!F167,0)</f>
        <v>265</v>
      </c>
      <c r="I71" s="13">
        <f t="shared" si="1"/>
        <v>121</v>
      </c>
      <c r="J71" s="13"/>
      <c r="K71" s="21">
        <f t="shared" si="2"/>
        <v>-0.29749999999999999</v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ROUND(SUM('Acute Care'!K67:L67),0)</f>
        <v>1611964</v>
      </c>
      <c r="E72" s="9">
        <f>ROUND(+'Acute Care'!F67,0)</f>
        <v>41882</v>
      </c>
      <c r="F72" s="13">
        <f t="shared" si="0"/>
        <v>38.49</v>
      </c>
      <c r="G72" s="9">
        <f>ROUND(SUM('Acute Care'!K168:L168),0)</f>
        <v>2048257</v>
      </c>
      <c r="H72" s="9">
        <f>ROUND(+'Acute Care'!F168,0)</f>
        <v>45901</v>
      </c>
      <c r="I72" s="13">
        <f t="shared" si="1"/>
        <v>44.62</v>
      </c>
      <c r="J72" s="13"/>
      <c r="K72" s="21">
        <f t="shared" si="2"/>
        <v>0.1593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ROUND(SUM('Acute Care'!K68:L68),0)</f>
        <v>703964</v>
      </c>
      <c r="E73" s="9">
        <f>ROUND(+'Acute Care'!F68,0)</f>
        <v>39350</v>
      </c>
      <c r="F73" s="13">
        <f t="shared" si="0"/>
        <v>17.89</v>
      </c>
      <c r="G73" s="9">
        <f>ROUND(SUM('Acute Care'!K169:L169),0)</f>
        <v>727576</v>
      </c>
      <c r="H73" s="9">
        <f>ROUND(+'Acute Care'!F169,0)</f>
        <v>40261</v>
      </c>
      <c r="I73" s="13">
        <f t="shared" si="1"/>
        <v>18.07</v>
      </c>
      <c r="J73" s="13"/>
      <c r="K73" s="21">
        <f t="shared" si="2"/>
        <v>1.01E-2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ROUND(SUM('Acute Care'!K69:L69),0)</f>
        <v>82908</v>
      </c>
      <c r="E74" s="9">
        <f>ROUND(+'Acute Care'!F69,0)</f>
        <v>87194</v>
      </c>
      <c r="F74" s="13">
        <f t="shared" si="0"/>
        <v>0.95</v>
      </c>
      <c r="G74" s="9">
        <f>ROUND(SUM('Acute Care'!K170:L170),0)</f>
        <v>219058</v>
      </c>
      <c r="H74" s="9">
        <f>ROUND(+'Acute Care'!F170,0)</f>
        <v>91921</v>
      </c>
      <c r="I74" s="13">
        <f t="shared" si="1"/>
        <v>2.38</v>
      </c>
      <c r="J74" s="13"/>
      <c r="K74" s="21">
        <f t="shared" si="2"/>
        <v>1.5053000000000001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ROUND(SUM('Acute Care'!K70:L70),0)</f>
        <v>201009</v>
      </c>
      <c r="E75" s="9">
        <f>ROUND(+'Acute Care'!F70,0)</f>
        <v>23123</v>
      </c>
      <c r="F75" s="13">
        <f t="shared" ref="F75:F107" si="3">IF(D75=0,"",IF(E75=0,"",ROUND(D75/E75,2)))</f>
        <v>8.69</v>
      </c>
      <c r="G75" s="9">
        <f>ROUND(SUM('Acute Care'!K171:L171),0)</f>
        <v>506136</v>
      </c>
      <c r="H75" s="9">
        <f>ROUND(+'Acute Care'!F171,0)</f>
        <v>25086</v>
      </c>
      <c r="I75" s="13">
        <f t="shared" ref="I75:I107" si="4">IF(G75=0,"",IF(H75=0,"",ROUND(G75/H75,2)))</f>
        <v>20.18</v>
      </c>
      <c r="J75" s="13"/>
      <c r="K75" s="21">
        <f t="shared" ref="K75:K107" si="5">IF(D75=0,"",IF(E75=0,"",IF(G75=0,"",IF(H75=0,"",ROUND(I75/F75-1,4)))))</f>
        <v>1.3222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ROUND(SUM('Acute Care'!K71:L71),0)</f>
        <v>15095</v>
      </c>
      <c r="E76" s="9">
        <f>ROUND(+'Acute Care'!F71,0)</f>
        <v>925</v>
      </c>
      <c r="F76" s="13">
        <f t="shared" si="3"/>
        <v>16.32</v>
      </c>
      <c r="G76" s="9">
        <f>ROUND(SUM('Acute Care'!K172:L172),0)</f>
        <v>1114</v>
      </c>
      <c r="H76" s="9">
        <f>ROUND(+'Acute Care'!F172,0)</f>
        <v>782</v>
      </c>
      <c r="I76" s="13">
        <f t="shared" si="4"/>
        <v>1.42</v>
      </c>
      <c r="J76" s="13"/>
      <c r="K76" s="21">
        <f t="shared" si="5"/>
        <v>-0.91300000000000003</v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ROUND(SUM('Acute Care'!K72:L72),0)</f>
        <v>0</v>
      </c>
      <c r="E77" s="9">
        <f>ROUND(+'Acute Care'!F72,0)</f>
        <v>0</v>
      </c>
      <c r="F77" s="13" t="str">
        <f t="shared" si="3"/>
        <v/>
      </c>
      <c r="G77" s="9">
        <f>ROUND(SUM('Acute Care'!K173:L173),0)</f>
        <v>0</v>
      </c>
      <c r="H77" s="9">
        <f>ROUND(+'Acute Care'!F173,0)</f>
        <v>0</v>
      </c>
      <c r="I77" s="13" t="str">
        <f t="shared" si="4"/>
        <v/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ROUND(SUM('Acute Care'!K73:L73),0)</f>
        <v>13014</v>
      </c>
      <c r="E78" s="9">
        <f>ROUND(+'Acute Care'!F73,0)</f>
        <v>22615</v>
      </c>
      <c r="F78" s="13">
        <f t="shared" si="3"/>
        <v>0.57999999999999996</v>
      </c>
      <c r="G78" s="9">
        <f>ROUND(SUM('Acute Care'!K174:L174),0)</f>
        <v>38429</v>
      </c>
      <c r="H78" s="9">
        <f>ROUND(+'Acute Care'!F174,0)</f>
        <v>24060</v>
      </c>
      <c r="I78" s="13">
        <f t="shared" si="4"/>
        <v>1.6</v>
      </c>
      <c r="J78" s="13"/>
      <c r="K78" s="21">
        <f t="shared" si="5"/>
        <v>1.7585999999999999</v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ROUND(SUM('Acute Care'!K74:L74),0)</f>
        <v>718526</v>
      </c>
      <c r="E79" s="9">
        <f>ROUND(+'Acute Care'!F74,0)</f>
        <v>57102</v>
      </c>
      <c r="F79" s="13">
        <f t="shared" si="3"/>
        <v>12.58</v>
      </c>
      <c r="G79" s="9">
        <f>ROUND(SUM('Acute Care'!K175:L175),0)</f>
        <v>576360</v>
      </c>
      <c r="H79" s="9">
        <f>ROUND(+'Acute Care'!F175,0)</f>
        <v>55627</v>
      </c>
      <c r="I79" s="13">
        <f t="shared" si="4"/>
        <v>10.36</v>
      </c>
      <c r="J79" s="13"/>
      <c r="K79" s="21">
        <f t="shared" si="5"/>
        <v>-0.17649999999999999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ROUND(SUM('Acute Care'!K75:L75),0)</f>
        <v>14114</v>
      </c>
      <c r="E80" s="9">
        <f>ROUND(+'Acute Care'!F75,0)</f>
        <v>3123</v>
      </c>
      <c r="F80" s="13">
        <f t="shared" si="3"/>
        <v>4.5199999999999996</v>
      </c>
      <c r="G80" s="9">
        <f>ROUND(SUM('Acute Care'!K176:L176),0)</f>
        <v>12074</v>
      </c>
      <c r="H80" s="9">
        <f>ROUND(+'Acute Care'!F176,0)</f>
        <v>3305</v>
      </c>
      <c r="I80" s="13">
        <f t="shared" si="4"/>
        <v>3.65</v>
      </c>
      <c r="J80" s="13"/>
      <c r="K80" s="21">
        <f t="shared" si="5"/>
        <v>-0.1925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ROUND(SUM('Acute Care'!K76:L76),0)</f>
        <v>26839</v>
      </c>
      <c r="E81" s="9">
        <f>ROUND(+'Acute Care'!F76,0)</f>
        <v>849</v>
      </c>
      <c r="F81" s="13">
        <f t="shared" si="3"/>
        <v>31.61</v>
      </c>
      <c r="G81" s="9">
        <f>ROUND(SUM('Acute Care'!K177:L177),0)</f>
        <v>38841</v>
      </c>
      <c r="H81" s="9">
        <f>ROUND(+'Acute Care'!F177,0)</f>
        <v>691</v>
      </c>
      <c r="I81" s="13">
        <f t="shared" si="4"/>
        <v>56.21</v>
      </c>
      <c r="J81" s="13"/>
      <c r="K81" s="21">
        <f t="shared" si="5"/>
        <v>0.7782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ROUND(SUM('Acute Care'!K77:L77),0)</f>
        <v>80672</v>
      </c>
      <c r="E82" s="9">
        <f>ROUND(+'Acute Care'!F77,0)</f>
        <v>11258</v>
      </c>
      <c r="F82" s="13">
        <f t="shared" si="3"/>
        <v>7.17</v>
      </c>
      <c r="G82" s="9">
        <f>ROUND(SUM('Acute Care'!K178:L178),0)</f>
        <v>96140</v>
      </c>
      <c r="H82" s="9">
        <f>ROUND(+'Acute Care'!F178,0)</f>
        <v>9459</v>
      </c>
      <c r="I82" s="13">
        <f t="shared" si="4"/>
        <v>10.16</v>
      </c>
      <c r="J82" s="13"/>
      <c r="K82" s="21">
        <f t="shared" si="5"/>
        <v>0.41699999999999998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ROUND(SUM('Acute Care'!K78:L78),0)</f>
        <v>266878</v>
      </c>
      <c r="E83" s="9">
        <f>ROUND(+'Acute Care'!F78,0)</f>
        <v>29332</v>
      </c>
      <c r="F83" s="13">
        <f t="shared" si="3"/>
        <v>9.1</v>
      </c>
      <c r="G83" s="9">
        <f>ROUND(SUM('Acute Care'!K179:L179),0)</f>
        <v>505822</v>
      </c>
      <c r="H83" s="9">
        <f>ROUND(+'Acute Care'!F179,0)</f>
        <v>24750</v>
      </c>
      <c r="I83" s="13">
        <f t="shared" si="4"/>
        <v>20.440000000000001</v>
      </c>
      <c r="J83" s="13"/>
      <c r="K83" s="21">
        <f t="shared" si="5"/>
        <v>1.2462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ROUND(SUM('Acute Care'!K79:L79),0)</f>
        <v>2345</v>
      </c>
      <c r="E84" s="9">
        <f>ROUND(+'Acute Care'!F79,0)</f>
        <v>14247</v>
      </c>
      <c r="F84" s="13">
        <f t="shared" si="3"/>
        <v>0.16</v>
      </c>
      <c r="G84" s="9">
        <f>ROUND(SUM('Acute Care'!K180:L180),0)</f>
        <v>454</v>
      </c>
      <c r="H84" s="9">
        <f>ROUND(+'Acute Care'!F180,0)</f>
        <v>12811</v>
      </c>
      <c r="I84" s="13">
        <f t="shared" si="4"/>
        <v>0.04</v>
      </c>
      <c r="J84" s="13"/>
      <c r="K84" s="21">
        <f t="shared" si="5"/>
        <v>-0.75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ROUND(SUM('Acute Care'!K80:L80),0)</f>
        <v>5431</v>
      </c>
      <c r="E85" s="9">
        <f>ROUND(+'Acute Care'!F80,0)</f>
        <v>11722</v>
      </c>
      <c r="F85" s="13">
        <f t="shared" si="3"/>
        <v>0.46</v>
      </c>
      <c r="G85" s="9">
        <f>ROUND(SUM('Acute Care'!K181:L181),0)</f>
        <v>75040</v>
      </c>
      <c r="H85" s="9">
        <f>ROUND(+'Acute Care'!F181,0)</f>
        <v>10075</v>
      </c>
      <c r="I85" s="13">
        <f t="shared" si="4"/>
        <v>7.45</v>
      </c>
      <c r="J85" s="13"/>
      <c r="K85" s="21">
        <f t="shared" si="5"/>
        <v>15.1957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ROUND(SUM('Acute Care'!K81:L81),0)</f>
        <v>28066</v>
      </c>
      <c r="E86" s="9">
        <f>ROUND(+'Acute Care'!F81,0)</f>
        <v>1064</v>
      </c>
      <c r="F86" s="13">
        <f t="shared" si="3"/>
        <v>26.38</v>
      </c>
      <c r="G86" s="9">
        <f>ROUND(SUM('Acute Care'!K182:L182),0)</f>
        <v>50369</v>
      </c>
      <c r="H86" s="9">
        <f>ROUND(+'Acute Care'!F182,0)</f>
        <v>744</v>
      </c>
      <c r="I86" s="13">
        <f t="shared" si="4"/>
        <v>67.7</v>
      </c>
      <c r="J86" s="13"/>
      <c r="K86" s="21">
        <f t="shared" si="5"/>
        <v>1.5663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ROUND(SUM('Acute Care'!K82:L82),0)</f>
        <v>115142</v>
      </c>
      <c r="E87" s="9">
        <f>ROUND(+'Acute Care'!F82,0)</f>
        <v>13845</v>
      </c>
      <c r="F87" s="13">
        <f t="shared" si="3"/>
        <v>8.32</v>
      </c>
      <c r="G87" s="9">
        <f>ROUND(SUM('Acute Care'!K183:L183),0)</f>
        <v>104285</v>
      </c>
      <c r="H87" s="9">
        <f>ROUND(+'Acute Care'!F183,0)</f>
        <v>13757</v>
      </c>
      <c r="I87" s="13">
        <f t="shared" si="4"/>
        <v>7.58</v>
      </c>
      <c r="J87" s="13"/>
      <c r="K87" s="21">
        <f t="shared" si="5"/>
        <v>-8.8900000000000007E-2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ROUND(SUM('Acute Care'!K83:L83),0)</f>
        <v>223373</v>
      </c>
      <c r="E88" s="9">
        <f>ROUND(+'Acute Care'!F83,0)</f>
        <v>2831</v>
      </c>
      <c r="F88" s="13">
        <f t="shared" si="3"/>
        <v>78.900000000000006</v>
      </c>
      <c r="G88" s="9">
        <f>ROUND(SUM('Acute Care'!K184:L184),0)</f>
        <v>189551</v>
      </c>
      <c r="H88" s="9">
        <f>ROUND(+'Acute Care'!F184,0)</f>
        <v>2996</v>
      </c>
      <c r="I88" s="13">
        <f t="shared" si="4"/>
        <v>63.27</v>
      </c>
      <c r="J88" s="13"/>
      <c r="K88" s="21">
        <f t="shared" si="5"/>
        <v>-0.1981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ROUND(SUM('Acute Care'!K84:L84),0)</f>
        <v>23812</v>
      </c>
      <c r="E89" s="9">
        <f>ROUND(+'Acute Care'!F84,0)</f>
        <v>2278</v>
      </c>
      <c r="F89" s="13">
        <f t="shared" si="3"/>
        <v>10.45</v>
      </c>
      <c r="G89" s="9">
        <f>ROUND(SUM('Acute Care'!K185:L185),0)</f>
        <v>50694</v>
      </c>
      <c r="H89" s="9">
        <f>ROUND(+'Acute Care'!F185,0)</f>
        <v>2350</v>
      </c>
      <c r="I89" s="13">
        <f t="shared" si="4"/>
        <v>21.57</v>
      </c>
      <c r="J89" s="13"/>
      <c r="K89" s="21">
        <f t="shared" si="5"/>
        <v>1.0641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ROUND(SUM('Acute Care'!K85:L85),0)</f>
        <v>132900</v>
      </c>
      <c r="E90" s="9">
        <f>ROUND(+'Acute Care'!F85,0)</f>
        <v>398</v>
      </c>
      <c r="F90" s="13">
        <f t="shared" si="3"/>
        <v>333.92</v>
      </c>
      <c r="G90" s="9">
        <f>ROUND(SUM('Acute Care'!K186:L186),0)</f>
        <v>6527</v>
      </c>
      <c r="H90" s="9">
        <f>ROUND(+'Acute Care'!F186,0)</f>
        <v>194</v>
      </c>
      <c r="I90" s="13">
        <f t="shared" si="4"/>
        <v>33.64</v>
      </c>
      <c r="J90" s="13"/>
      <c r="K90" s="21">
        <f t="shared" si="5"/>
        <v>-0.89929999999999999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ROUND(SUM('Acute Care'!K86:L86),0)</f>
        <v>486</v>
      </c>
      <c r="E91" s="9">
        <f>ROUND(+'Acute Care'!F86,0)</f>
        <v>7003</v>
      </c>
      <c r="F91" s="13">
        <f t="shared" si="3"/>
        <v>7.0000000000000007E-2</v>
      </c>
      <c r="G91" s="9">
        <f>ROUND(SUM('Acute Care'!K187:L187),0)</f>
        <v>489</v>
      </c>
      <c r="H91" s="9">
        <f>ROUND(+'Acute Care'!F187,0)</f>
        <v>6894</v>
      </c>
      <c r="I91" s="13">
        <f t="shared" si="4"/>
        <v>7.0000000000000007E-2</v>
      </c>
      <c r="J91" s="13"/>
      <c r="K91" s="21">
        <f t="shared" si="5"/>
        <v>0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ROUND(SUM('Acute Care'!K87:L87),0)</f>
        <v>18943</v>
      </c>
      <c r="E92" s="9">
        <f>ROUND(+'Acute Care'!F87,0)</f>
        <v>3649</v>
      </c>
      <c r="F92" s="13">
        <f t="shared" si="3"/>
        <v>5.19</v>
      </c>
      <c r="G92" s="9">
        <f>ROUND(SUM('Acute Care'!K188:L188),0)</f>
        <v>143972</v>
      </c>
      <c r="H92" s="9">
        <f>ROUND(+'Acute Care'!F188,0)</f>
        <v>4727</v>
      </c>
      <c r="I92" s="13">
        <f t="shared" si="4"/>
        <v>30.46</v>
      </c>
      <c r="J92" s="13"/>
      <c r="K92" s="21">
        <f t="shared" si="5"/>
        <v>4.8689999999999998</v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ROUND(SUM('Acute Care'!K88:L88),0)</f>
        <v>11057</v>
      </c>
      <c r="E93" s="9">
        <f>ROUND(+'Acute Care'!F88,0)</f>
        <v>2458</v>
      </c>
      <c r="F93" s="13">
        <f t="shared" si="3"/>
        <v>4.5</v>
      </c>
      <c r="G93" s="9">
        <f>ROUND(SUM('Acute Care'!K189:L189),0)</f>
        <v>2867</v>
      </c>
      <c r="H93" s="9">
        <f>ROUND(+'Acute Care'!F189,0)</f>
        <v>2224</v>
      </c>
      <c r="I93" s="13">
        <f t="shared" si="4"/>
        <v>1.29</v>
      </c>
      <c r="J93" s="13"/>
      <c r="K93" s="21">
        <f t="shared" si="5"/>
        <v>-0.71330000000000005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ROUND(SUM('Acute Care'!K89:L89),0)</f>
        <v>165229</v>
      </c>
      <c r="E94" s="9">
        <f>ROUND(+'Acute Care'!F89,0)</f>
        <v>26024</v>
      </c>
      <c r="F94" s="13">
        <f t="shared" si="3"/>
        <v>6.35</v>
      </c>
      <c r="G94" s="9">
        <f>ROUND(SUM('Acute Care'!K190:L190),0)</f>
        <v>16495</v>
      </c>
      <c r="H94" s="9">
        <f>ROUND(+'Acute Care'!F190,0)</f>
        <v>26613</v>
      </c>
      <c r="I94" s="13">
        <f t="shared" si="4"/>
        <v>0.62</v>
      </c>
      <c r="J94" s="13"/>
      <c r="K94" s="21">
        <f t="shared" si="5"/>
        <v>-0.90239999999999998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ROUND(SUM('Acute Care'!K90:L90),0)</f>
        <v>294779</v>
      </c>
      <c r="E95" s="9">
        <f>ROUND(+'Acute Care'!F90,0)</f>
        <v>7716</v>
      </c>
      <c r="F95" s="13">
        <f t="shared" si="3"/>
        <v>38.200000000000003</v>
      </c>
      <c r="G95" s="9">
        <f>ROUND(SUM('Acute Care'!K191:L191),0)</f>
        <v>170081</v>
      </c>
      <c r="H95" s="9">
        <f>ROUND(+'Acute Care'!F191,0)</f>
        <v>3987</v>
      </c>
      <c r="I95" s="13">
        <f t="shared" si="4"/>
        <v>42.66</v>
      </c>
      <c r="J95" s="13"/>
      <c r="K95" s="21">
        <f t="shared" si="5"/>
        <v>0.1168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ROUND(SUM('Acute Care'!K91:L91),0)</f>
        <v>0</v>
      </c>
      <c r="E96" s="9">
        <f>ROUND(+'Acute Care'!F91,0)</f>
        <v>0</v>
      </c>
      <c r="F96" s="13" t="str">
        <f t="shared" si="3"/>
        <v/>
      </c>
      <c r="G96" s="9">
        <f>ROUND(SUM('Acute Care'!K192:L192),0)</f>
        <v>0</v>
      </c>
      <c r="H96" s="9">
        <f>ROUND(+'Acute Care'!F192,0)</f>
        <v>0</v>
      </c>
      <c r="I96" s="13" t="str">
        <f t="shared" si="4"/>
        <v/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ROUND(SUM('Acute Care'!K92:L92),0)</f>
        <v>91198</v>
      </c>
      <c r="E97" s="9">
        <f>ROUND(+'Acute Care'!F92,0)</f>
        <v>1244</v>
      </c>
      <c r="F97" s="13">
        <f t="shared" si="3"/>
        <v>73.31</v>
      </c>
      <c r="G97" s="9">
        <f>ROUND(SUM('Acute Care'!K193:L193),0)</f>
        <v>360114</v>
      </c>
      <c r="H97" s="9">
        <f>ROUND(+'Acute Care'!F193,0)</f>
        <v>753</v>
      </c>
      <c r="I97" s="13">
        <f t="shared" si="4"/>
        <v>478.24</v>
      </c>
      <c r="J97" s="13"/>
      <c r="K97" s="21">
        <f t="shared" si="5"/>
        <v>5.5235000000000003</v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ROUND(SUM('Acute Care'!K93:L93),0)</f>
        <v>33251</v>
      </c>
      <c r="E98" s="9">
        <f>ROUND(+'Acute Care'!F93,0)</f>
        <v>1936</v>
      </c>
      <c r="F98" s="13">
        <f t="shared" si="3"/>
        <v>17.18</v>
      </c>
      <c r="G98" s="9">
        <f>ROUND(SUM('Acute Care'!K194:L194),0)</f>
        <v>83917</v>
      </c>
      <c r="H98" s="9">
        <f>ROUND(+'Acute Care'!F194,0)</f>
        <v>618</v>
      </c>
      <c r="I98" s="13">
        <f t="shared" si="4"/>
        <v>135.79</v>
      </c>
      <c r="J98" s="13"/>
      <c r="K98" s="21">
        <f t="shared" si="5"/>
        <v>6.9039999999999999</v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ROUND(SUM('Acute Care'!K94:L94),0)</f>
        <v>419158</v>
      </c>
      <c r="E99" s="9">
        <f>ROUND(+'Acute Care'!F94,0)</f>
        <v>18011</v>
      </c>
      <c r="F99" s="13">
        <f t="shared" si="3"/>
        <v>23.27</v>
      </c>
      <c r="G99" s="9">
        <f>ROUND(SUM('Acute Care'!K195:L195),0)</f>
        <v>485632</v>
      </c>
      <c r="H99" s="9">
        <f>ROUND(+'Acute Care'!F195,0)</f>
        <v>16893</v>
      </c>
      <c r="I99" s="13">
        <f t="shared" si="4"/>
        <v>28.75</v>
      </c>
      <c r="J99" s="13"/>
      <c r="K99" s="21">
        <f t="shared" si="5"/>
        <v>0.23549999999999999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ROUND(SUM('Acute Care'!K95:L95),0)</f>
        <v>86841</v>
      </c>
      <c r="E100" s="9">
        <f>ROUND(+'Acute Care'!F95,0)</f>
        <v>14858</v>
      </c>
      <c r="F100" s="13">
        <f t="shared" si="3"/>
        <v>5.84</v>
      </c>
      <c r="G100" s="9">
        <f>ROUND(SUM('Acute Care'!K196:L196),0)</f>
        <v>83804</v>
      </c>
      <c r="H100" s="9">
        <f>ROUND(+'Acute Care'!F196,0)</f>
        <v>16831</v>
      </c>
      <c r="I100" s="13">
        <f t="shared" si="4"/>
        <v>4.9800000000000004</v>
      </c>
      <c r="J100" s="13"/>
      <c r="K100" s="21">
        <f t="shared" si="5"/>
        <v>-0.14729999999999999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ROUND(SUM('Acute Care'!K96:L96),0)</f>
        <v>48782</v>
      </c>
      <c r="E101" s="9">
        <f>ROUND(+'Acute Care'!F96,0)</f>
        <v>16758</v>
      </c>
      <c r="F101" s="13">
        <f t="shared" si="3"/>
        <v>2.91</v>
      </c>
      <c r="G101" s="9">
        <f>ROUND(SUM('Acute Care'!K197:L197),0)</f>
        <v>1633</v>
      </c>
      <c r="H101" s="9">
        <f>ROUND(+'Acute Care'!F197,0)</f>
        <v>15880</v>
      </c>
      <c r="I101" s="13">
        <f t="shared" si="4"/>
        <v>0.1</v>
      </c>
      <c r="J101" s="13"/>
      <c r="K101" s="21">
        <f t="shared" si="5"/>
        <v>-0.96560000000000001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ROUND(SUM('Acute Care'!K97:L97),0)</f>
        <v>1707</v>
      </c>
      <c r="E102" s="9">
        <f>ROUND(+'Acute Care'!F97,0)</f>
        <v>6701</v>
      </c>
      <c r="F102" s="13">
        <f t="shared" si="3"/>
        <v>0.25</v>
      </c>
      <c r="G102" s="9">
        <f>ROUND(SUM('Acute Care'!K198:L198),0)</f>
        <v>122063</v>
      </c>
      <c r="H102" s="9">
        <f>ROUND(+'Acute Care'!F198,0)</f>
        <v>7398</v>
      </c>
      <c r="I102" s="13">
        <f t="shared" si="4"/>
        <v>16.5</v>
      </c>
      <c r="J102" s="13"/>
      <c r="K102" s="21">
        <f t="shared" si="5"/>
        <v>65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ROUND(SUM('Acute Care'!K98:L98),0)</f>
        <v>2382</v>
      </c>
      <c r="E103" s="9">
        <f>ROUND(+'Acute Care'!F98,0)</f>
        <v>109</v>
      </c>
      <c r="F103" s="13">
        <f t="shared" si="3"/>
        <v>21.85</v>
      </c>
      <c r="G103" s="9">
        <f>ROUND(SUM('Acute Care'!K199:L199),0)</f>
        <v>27958</v>
      </c>
      <c r="H103" s="9">
        <f>ROUND(+'Acute Care'!F199,0)</f>
        <v>230</v>
      </c>
      <c r="I103" s="13">
        <f t="shared" si="4"/>
        <v>121.56</v>
      </c>
      <c r="J103" s="13"/>
      <c r="K103" s="21">
        <f t="shared" si="5"/>
        <v>4.5633999999999997</v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ROUND(SUM('Acute Care'!K99:L99),0)</f>
        <v>0</v>
      </c>
      <c r="E104" s="9">
        <f>ROUND(+'Acute Care'!F99,0)</f>
        <v>0</v>
      </c>
      <c r="F104" s="13" t="str">
        <f t="shared" si="3"/>
        <v/>
      </c>
      <c r="G104" s="9">
        <f>ROUND(SUM('Acute Care'!K200:L200),0)</f>
        <v>0</v>
      </c>
      <c r="H104" s="9">
        <f>ROUND(+'Acute Care'!F200,0)</f>
        <v>0</v>
      </c>
      <c r="I104" s="13" t="str">
        <f t="shared" si="4"/>
        <v/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ROUND(SUM('Acute Care'!K100:L100),0)</f>
        <v>0</v>
      </c>
      <c r="E105" s="9">
        <f>ROUND(+'Acute Care'!F100,0)</f>
        <v>0</v>
      </c>
      <c r="F105" s="13" t="str">
        <f t="shared" si="3"/>
        <v/>
      </c>
      <c r="G105" s="9">
        <f>ROUND(SUM('Acute Care'!K201:L201),0)</f>
        <v>0</v>
      </c>
      <c r="H105" s="9">
        <f>ROUND(+'Acute Care'!F201,0)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ROUND(SUM('Acute Care'!K101:L101),0)</f>
        <v>0</v>
      </c>
      <c r="E106" s="9">
        <f>ROUND(+'Acute Care'!F101,0)</f>
        <v>0</v>
      </c>
      <c r="F106" s="13" t="str">
        <f t="shared" si="3"/>
        <v/>
      </c>
      <c r="G106" s="9">
        <f>ROUND(SUM('Acute Care'!K202:L202),0)</f>
        <v>0</v>
      </c>
      <c r="H106" s="9">
        <f>ROUND(+'Acute Care'!F202,0)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ROUND(SUM('Acute Care'!K102:L102),0)</f>
        <v>0</v>
      </c>
      <c r="E107" s="9">
        <f>ROUND(+'Acute Care'!F102,0)</f>
        <v>0</v>
      </c>
      <c r="F107" s="13" t="str">
        <f t="shared" si="3"/>
        <v/>
      </c>
      <c r="G107" s="9">
        <f>ROUND(SUM('Acute Care'!K203:L203),0)</f>
        <v>0</v>
      </c>
      <c r="H107" s="9">
        <f>ROUND(+'Acute Care'!F203,0)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922</v>
      </c>
      <c r="C108" t="str">
        <f>+'Acute Care'!B103</f>
        <v>FAIRFAX EVERETT</v>
      </c>
      <c r="D108" s="9">
        <f>ROUND(SUM('Acute Care'!K103:L103),0)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9">
        <f>ROUND(SUM('Acute Care'!K204:L204),0)</f>
        <v>0</v>
      </c>
      <c r="H108" s="9">
        <f>ROUND(+'Acute Care'!F204,0)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108"/>
  <sheetViews>
    <sheetView zoomScale="75" workbookViewId="0">
      <selection activeCell="A108" sqref="A108:XFD10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75</v>
      </c>
      <c r="F3" s="1"/>
      <c r="K3" s="19">
        <v>75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2013</v>
      </c>
      <c r="F7" s="6">
        <f>+E7</f>
        <v>2013</v>
      </c>
      <c r="G7" s="6"/>
      <c r="H7" s="1">
        <f>+F7+1</f>
        <v>2014</v>
      </c>
      <c r="I7" s="6">
        <f>+H7</f>
        <v>2014</v>
      </c>
      <c r="J7" s="6"/>
    </row>
    <row r="8" spans="1:11" x14ac:dyDescent="0.2">
      <c r="A8" s="10"/>
      <c r="B8" s="9"/>
      <c r="C8" s="9"/>
      <c r="D8" s="1" t="s">
        <v>24</v>
      </c>
      <c r="E8" s="6"/>
      <c r="F8" s="1" t="s">
        <v>4</v>
      </c>
      <c r="G8" s="1" t="s">
        <v>24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25</v>
      </c>
      <c r="E9" s="1" t="s">
        <v>6</v>
      </c>
      <c r="F9" s="1" t="s">
        <v>6</v>
      </c>
      <c r="G9" s="1" t="s">
        <v>25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ROUND(SUM('Acute Care'!M5:N5),0)</f>
        <v>242499</v>
      </c>
      <c r="E10" s="9">
        <f>ROUND(+'Acute Care'!F5,0)</f>
        <v>73846</v>
      </c>
      <c r="F10" s="13">
        <f>IF(D10=0,"",IF(E10=0,"",ROUND(D10/E10,2)))</f>
        <v>3.28</v>
      </c>
      <c r="G10" s="9">
        <f>ROUND(SUM('Acute Care'!M106:N106),0)</f>
        <v>196417</v>
      </c>
      <c r="H10" s="9">
        <f>ROUND(+'Acute Care'!F106,0)</f>
        <v>71212</v>
      </c>
      <c r="I10" s="13">
        <f>IF(G10=0,"",IF(H10=0,"",ROUND(G10/H10,2)))</f>
        <v>2.76</v>
      </c>
      <c r="J10" s="13"/>
      <c r="K10" s="21">
        <f>IF(D10=0,"",IF(E10=0,"",IF(G10=0,"",IF(H10=0,"",ROUND(I10/F10-1,4)))))</f>
        <v>-0.1585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ROUND(SUM('Acute Care'!M6:N6),0)</f>
        <v>3134</v>
      </c>
      <c r="E11" s="9">
        <f>ROUND(+'Acute Care'!F6,0)</f>
        <v>19317</v>
      </c>
      <c r="F11" s="13">
        <f t="shared" ref="F11:F74" si="0">IF(D11=0,"",IF(E11=0,"",ROUND(D11/E11,2)))</f>
        <v>0.16</v>
      </c>
      <c r="G11" s="9">
        <f>ROUND(SUM('Acute Care'!M107:N107),0)</f>
        <v>17925</v>
      </c>
      <c r="H11" s="9">
        <f>ROUND(+'Acute Care'!F107,0)</f>
        <v>19539</v>
      </c>
      <c r="I11" s="13">
        <f t="shared" ref="I11:I74" si="1">IF(G11=0,"",IF(H11=0,"",ROUND(G11/H11,2)))</f>
        <v>0.92</v>
      </c>
      <c r="J11" s="13"/>
      <c r="K11" s="21">
        <f t="shared" ref="K11:K74" si="2">IF(D11=0,"",IF(E11=0,"",IF(G11=0,"",IF(H11=0,"",ROUND(I11/F11-1,4)))))</f>
        <v>4.75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ROUND(SUM('Acute Care'!M7:N7),0)</f>
        <v>50639</v>
      </c>
      <c r="E12" s="9">
        <f>ROUND(+'Acute Care'!F7,0)</f>
        <v>521</v>
      </c>
      <c r="F12" s="13">
        <f t="shared" si="0"/>
        <v>97.2</v>
      </c>
      <c r="G12" s="9">
        <f>ROUND(SUM('Acute Care'!M108:N108),0)</f>
        <v>39934</v>
      </c>
      <c r="H12" s="9">
        <f>ROUND(+'Acute Care'!F108,0)</f>
        <v>616</v>
      </c>
      <c r="I12" s="13">
        <f t="shared" si="1"/>
        <v>64.83</v>
      </c>
      <c r="J12" s="13"/>
      <c r="K12" s="21">
        <f t="shared" si="2"/>
        <v>-0.33300000000000002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ROUND(SUM('Acute Care'!M8:N8),0)</f>
        <v>966331</v>
      </c>
      <c r="E13" s="9">
        <f>ROUND(+'Acute Care'!F8,0)</f>
        <v>62010</v>
      </c>
      <c r="F13" s="13">
        <f t="shared" si="0"/>
        <v>15.58</v>
      </c>
      <c r="G13" s="9">
        <f>ROUND(SUM('Acute Care'!M109:N109),0)</f>
        <v>1584499</v>
      </c>
      <c r="H13" s="9">
        <f>ROUND(+'Acute Care'!F109,0)</f>
        <v>67729</v>
      </c>
      <c r="I13" s="13">
        <f t="shared" si="1"/>
        <v>23.39</v>
      </c>
      <c r="J13" s="13"/>
      <c r="K13" s="21">
        <f t="shared" si="2"/>
        <v>0.50129999999999997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ROUND(SUM('Acute Care'!M9:N9),0)</f>
        <v>6928839</v>
      </c>
      <c r="E14" s="9">
        <f>ROUND(+'Acute Care'!F9,0)</f>
        <v>51957</v>
      </c>
      <c r="F14" s="13">
        <f t="shared" si="0"/>
        <v>133.36000000000001</v>
      </c>
      <c r="G14" s="9">
        <f>ROUND(SUM('Acute Care'!M110:N110),0)</f>
        <v>7043557</v>
      </c>
      <c r="H14" s="9">
        <f>ROUND(+'Acute Care'!F110,0)</f>
        <v>56682</v>
      </c>
      <c r="I14" s="13">
        <f t="shared" si="1"/>
        <v>124.26</v>
      </c>
      <c r="J14" s="13"/>
      <c r="K14" s="21">
        <f t="shared" si="2"/>
        <v>-6.8199999999999997E-2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ROUND(SUM('Acute Care'!M10:N10),0)</f>
        <v>0</v>
      </c>
      <c r="E15" s="9">
        <f>ROUND(+'Acute Care'!F10,0)</f>
        <v>0</v>
      </c>
      <c r="F15" s="13" t="str">
        <f t="shared" si="0"/>
        <v/>
      </c>
      <c r="G15" s="9">
        <f>ROUND(SUM('Acute Care'!M111:N111),0)</f>
        <v>0</v>
      </c>
      <c r="H15" s="9">
        <f>ROUND(+'Acute Care'!F111,0)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ROUND(SUM('Acute Care'!M11:N11),0)</f>
        <v>67243</v>
      </c>
      <c r="E16" s="9">
        <f>ROUND(+'Acute Care'!F11,0)</f>
        <v>1323</v>
      </c>
      <c r="F16" s="13">
        <f t="shared" si="0"/>
        <v>50.83</v>
      </c>
      <c r="G16" s="9">
        <f>ROUND(SUM('Acute Care'!M112:N112),0)</f>
        <v>69937</v>
      </c>
      <c r="H16" s="9">
        <f>ROUND(+'Acute Care'!F112,0)</f>
        <v>1151</v>
      </c>
      <c r="I16" s="13">
        <f t="shared" si="1"/>
        <v>60.76</v>
      </c>
      <c r="J16" s="13"/>
      <c r="K16" s="21">
        <f t="shared" si="2"/>
        <v>0.19539999999999999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ROUND(SUM('Acute Care'!M12:N12),0)</f>
        <v>365842</v>
      </c>
      <c r="E17" s="9">
        <f>ROUND(+'Acute Care'!F12,0)</f>
        <v>5041</v>
      </c>
      <c r="F17" s="13">
        <f t="shared" si="0"/>
        <v>72.569999999999993</v>
      </c>
      <c r="G17" s="9">
        <f>ROUND(SUM('Acute Care'!M113:N113),0)</f>
        <v>70675</v>
      </c>
      <c r="H17" s="9">
        <f>ROUND(+'Acute Care'!F113,0)</f>
        <v>4809</v>
      </c>
      <c r="I17" s="13">
        <f t="shared" si="1"/>
        <v>14.7</v>
      </c>
      <c r="J17" s="13"/>
      <c r="K17" s="21">
        <f t="shared" si="2"/>
        <v>-0.7974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ROUND(SUM('Acute Care'!M13:N13),0)</f>
        <v>111505</v>
      </c>
      <c r="E18" s="9">
        <f>ROUND(+'Acute Care'!F13,0)</f>
        <v>604</v>
      </c>
      <c r="F18" s="13">
        <f t="shared" si="0"/>
        <v>184.61</v>
      </c>
      <c r="G18" s="9">
        <f>ROUND(SUM('Acute Care'!M114:N114),0)</f>
        <v>66116</v>
      </c>
      <c r="H18" s="9">
        <f>ROUND(+'Acute Care'!F114,0)</f>
        <v>586</v>
      </c>
      <c r="I18" s="13">
        <f t="shared" si="1"/>
        <v>112.83</v>
      </c>
      <c r="J18" s="13"/>
      <c r="K18" s="21">
        <f t="shared" si="2"/>
        <v>-0.38879999999999998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ROUND(SUM('Acute Care'!M14:N14),0)</f>
        <v>917407</v>
      </c>
      <c r="E19" s="9">
        <f>ROUND(+'Acute Care'!F14,0)</f>
        <v>20048</v>
      </c>
      <c r="F19" s="13">
        <f t="shared" si="0"/>
        <v>45.76</v>
      </c>
      <c r="G19" s="9">
        <f>ROUND(SUM('Acute Care'!M115:N115),0)</f>
        <v>880438</v>
      </c>
      <c r="H19" s="9">
        <f>ROUND(+'Acute Care'!F115,0)</f>
        <v>18000</v>
      </c>
      <c r="I19" s="13">
        <f t="shared" si="1"/>
        <v>48.91</v>
      </c>
      <c r="J19" s="13"/>
      <c r="K19" s="21">
        <f t="shared" si="2"/>
        <v>6.88E-2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ROUND(SUM('Acute Care'!M15:N15),0)</f>
        <v>1523071</v>
      </c>
      <c r="E20" s="9">
        <f>ROUND(+'Acute Care'!F15,0)</f>
        <v>77901</v>
      </c>
      <c r="F20" s="13">
        <f t="shared" si="0"/>
        <v>19.55</v>
      </c>
      <c r="G20" s="9">
        <f>ROUND(SUM('Acute Care'!M116:N116),0)</f>
        <v>1354287</v>
      </c>
      <c r="H20" s="9">
        <f>ROUND(+'Acute Care'!F116,0)</f>
        <v>74635</v>
      </c>
      <c r="I20" s="13">
        <f t="shared" si="1"/>
        <v>18.149999999999999</v>
      </c>
      <c r="J20" s="13"/>
      <c r="K20" s="21">
        <f t="shared" si="2"/>
        <v>-7.1599999999999997E-2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ROUND(SUM('Acute Care'!M16:N16),0)</f>
        <v>1789651</v>
      </c>
      <c r="E21" s="9">
        <f>ROUND(+'Acute Care'!F16,0)</f>
        <v>73359</v>
      </c>
      <c r="F21" s="13">
        <f t="shared" si="0"/>
        <v>24.4</v>
      </c>
      <c r="G21" s="9">
        <f>ROUND(SUM('Acute Care'!M117:N117),0)</f>
        <v>2011221</v>
      </c>
      <c r="H21" s="9">
        <f>ROUND(+'Acute Care'!F117,0)</f>
        <v>69858</v>
      </c>
      <c r="I21" s="13">
        <f t="shared" si="1"/>
        <v>28.79</v>
      </c>
      <c r="J21" s="13"/>
      <c r="K21" s="21">
        <f t="shared" si="2"/>
        <v>0.1799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ROUND(SUM('Acute Care'!M17:N17),0)</f>
        <v>891633</v>
      </c>
      <c r="E22" s="9">
        <f>ROUND(+'Acute Care'!F17,0)</f>
        <v>3957</v>
      </c>
      <c r="F22" s="13">
        <f t="shared" si="0"/>
        <v>225.33</v>
      </c>
      <c r="G22" s="9">
        <f>ROUND(SUM('Acute Care'!M118:N118),0)</f>
        <v>762278</v>
      </c>
      <c r="H22" s="9">
        <f>ROUND(+'Acute Care'!F118,0)</f>
        <v>4954</v>
      </c>
      <c r="I22" s="13">
        <f t="shared" si="1"/>
        <v>153.87</v>
      </c>
      <c r="J22" s="13"/>
      <c r="K22" s="21">
        <f t="shared" si="2"/>
        <v>-0.31709999999999999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ROUND(SUM('Acute Care'!M18:N18),0)</f>
        <v>1754247</v>
      </c>
      <c r="E23" s="9">
        <f>ROUND(+'Acute Care'!F18,0)</f>
        <v>29746</v>
      </c>
      <c r="F23" s="13">
        <f t="shared" si="0"/>
        <v>58.97</v>
      </c>
      <c r="G23" s="9">
        <f>ROUND(SUM('Acute Care'!M119:N119),0)</f>
        <v>1738029</v>
      </c>
      <c r="H23" s="9">
        <f>ROUND(+'Acute Care'!F119,0)</f>
        <v>31878</v>
      </c>
      <c r="I23" s="13">
        <f t="shared" si="1"/>
        <v>54.52</v>
      </c>
      <c r="J23" s="13"/>
      <c r="K23" s="21">
        <f t="shared" si="2"/>
        <v>-7.5499999999999998E-2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ROUND(SUM('Acute Care'!M19:N19),0)</f>
        <v>877638</v>
      </c>
      <c r="E24" s="9">
        <f>ROUND(+'Acute Care'!F19,0)</f>
        <v>10593</v>
      </c>
      <c r="F24" s="13">
        <f t="shared" si="0"/>
        <v>82.85</v>
      </c>
      <c r="G24" s="9">
        <f>ROUND(SUM('Acute Care'!M120:N120),0)</f>
        <v>856313</v>
      </c>
      <c r="H24" s="9">
        <f>ROUND(+'Acute Care'!F120,0)</f>
        <v>10431</v>
      </c>
      <c r="I24" s="13">
        <f t="shared" si="1"/>
        <v>82.09</v>
      </c>
      <c r="J24" s="13"/>
      <c r="K24" s="21">
        <f t="shared" si="2"/>
        <v>-9.1999999999999998E-3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ROUND(SUM('Acute Care'!M20:N20),0)</f>
        <v>388570</v>
      </c>
      <c r="E25" s="9">
        <f>ROUND(+'Acute Care'!F20,0)</f>
        <v>10540</v>
      </c>
      <c r="F25" s="13">
        <f t="shared" si="0"/>
        <v>36.869999999999997</v>
      </c>
      <c r="G25" s="9">
        <f>ROUND(SUM('Acute Care'!M121:N121),0)</f>
        <v>462653</v>
      </c>
      <c r="H25" s="9">
        <f>ROUND(+'Acute Care'!F121,0)</f>
        <v>11753</v>
      </c>
      <c r="I25" s="13">
        <f t="shared" si="1"/>
        <v>39.36</v>
      </c>
      <c r="J25" s="13"/>
      <c r="K25" s="21">
        <f t="shared" si="2"/>
        <v>6.7500000000000004E-2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ROUND(SUM('Acute Care'!M21:N21),0)</f>
        <v>0</v>
      </c>
      <c r="E26" s="9">
        <f>ROUND(+'Acute Care'!F21,0)</f>
        <v>0</v>
      </c>
      <c r="F26" s="13" t="str">
        <f t="shared" si="0"/>
        <v/>
      </c>
      <c r="G26" s="9">
        <f>ROUND(SUM('Acute Care'!M122:N122),0)</f>
        <v>104953</v>
      </c>
      <c r="H26" s="9">
        <f>ROUND(+'Acute Care'!F122,0)</f>
        <v>2271</v>
      </c>
      <c r="I26" s="13">
        <f t="shared" si="1"/>
        <v>46.21</v>
      </c>
      <c r="J26" s="13"/>
      <c r="K26" s="21" t="str">
        <f t="shared" si="2"/>
        <v/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ROUND(SUM('Acute Care'!M22:N22),0)</f>
        <v>169809</v>
      </c>
      <c r="E27" s="9">
        <f>ROUND(+'Acute Care'!F22,0)</f>
        <v>325</v>
      </c>
      <c r="F27" s="13">
        <f t="shared" si="0"/>
        <v>522.49</v>
      </c>
      <c r="G27" s="9">
        <f>ROUND(SUM('Acute Care'!M123:N123),0)</f>
        <v>214096</v>
      </c>
      <c r="H27" s="9">
        <f>ROUND(+'Acute Care'!F123,0)</f>
        <v>401</v>
      </c>
      <c r="I27" s="13">
        <f t="shared" si="1"/>
        <v>533.91</v>
      </c>
      <c r="J27" s="13"/>
      <c r="K27" s="21">
        <f t="shared" si="2"/>
        <v>2.1899999999999999E-2</v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ROUND(SUM('Acute Care'!M23:N23),0)</f>
        <v>156728</v>
      </c>
      <c r="E28" s="9">
        <f>ROUND(+'Acute Care'!F23,0)</f>
        <v>1864</v>
      </c>
      <c r="F28" s="13">
        <f t="shared" si="0"/>
        <v>84.08</v>
      </c>
      <c r="G28" s="9">
        <f>ROUND(SUM('Acute Care'!M124:N124),0)</f>
        <v>0</v>
      </c>
      <c r="H28" s="9">
        <f>ROUND(+'Acute Care'!F124,0)</f>
        <v>0</v>
      </c>
      <c r="I28" s="13" t="str">
        <f t="shared" si="1"/>
        <v/>
      </c>
      <c r="J28" s="13"/>
      <c r="K28" s="21" t="str">
        <f t="shared" si="2"/>
        <v/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ROUND(SUM('Acute Care'!M24:N24),0)</f>
        <v>223176</v>
      </c>
      <c r="E29" s="9">
        <f>ROUND(+'Acute Care'!F24,0)</f>
        <v>11156</v>
      </c>
      <c r="F29" s="13">
        <f t="shared" si="0"/>
        <v>20.010000000000002</v>
      </c>
      <c r="G29" s="9">
        <f>ROUND(SUM('Acute Care'!M125:N125),0)</f>
        <v>189394</v>
      </c>
      <c r="H29" s="9">
        <f>ROUND(+'Acute Care'!F125,0)</f>
        <v>4249</v>
      </c>
      <c r="I29" s="13">
        <f t="shared" si="1"/>
        <v>44.57</v>
      </c>
      <c r="J29" s="13"/>
      <c r="K29" s="21">
        <f t="shared" si="2"/>
        <v>1.2274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ROUND(SUM('Acute Care'!M25:N25),0)</f>
        <v>19171</v>
      </c>
      <c r="E30" s="9">
        <f>ROUND(+'Acute Care'!F25,0)</f>
        <v>1171</v>
      </c>
      <c r="F30" s="13">
        <f t="shared" si="0"/>
        <v>16.37</v>
      </c>
      <c r="G30" s="9">
        <f>ROUND(SUM('Acute Care'!M126:N126),0)</f>
        <v>72059</v>
      </c>
      <c r="H30" s="9">
        <f>ROUND(+'Acute Care'!F126,0)</f>
        <v>858</v>
      </c>
      <c r="I30" s="13">
        <f t="shared" si="1"/>
        <v>83.98</v>
      </c>
      <c r="J30" s="13"/>
      <c r="K30" s="21">
        <f t="shared" si="2"/>
        <v>4.1300999999999997</v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ROUND(SUM('Acute Care'!M26:N26),0)</f>
        <v>70486</v>
      </c>
      <c r="E31" s="9">
        <f>ROUND(+'Acute Care'!F26,0)</f>
        <v>817</v>
      </c>
      <c r="F31" s="13">
        <f t="shared" si="0"/>
        <v>86.27</v>
      </c>
      <c r="G31" s="9">
        <f>ROUND(SUM('Acute Care'!M127:N127),0)</f>
        <v>44194</v>
      </c>
      <c r="H31" s="9">
        <f>ROUND(+'Acute Care'!F127,0)</f>
        <v>814</v>
      </c>
      <c r="I31" s="13">
        <f t="shared" si="1"/>
        <v>54.29</v>
      </c>
      <c r="J31" s="13"/>
      <c r="K31" s="21">
        <f t="shared" si="2"/>
        <v>-0.37069999999999997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ROUND(SUM('Acute Care'!M27:N27),0)</f>
        <v>1133940</v>
      </c>
      <c r="E32" s="9">
        <f>ROUND(+'Acute Care'!F27,0)</f>
        <v>31447</v>
      </c>
      <c r="F32" s="13">
        <f t="shared" si="0"/>
        <v>36.06</v>
      </c>
      <c r="G32" s="9">
        <f>ROUND(SUM('Acute Care'!M128:N128),0)</f>
        <v>795169</v>
      </c>
      <c r="H32" s="9">
        <f>ROUND(+'Acute Care'!F128,0)</f>
        <v>30330</v>
      </c>
      <c r="I32" s="13">
        <f t="shared" si="1"/>
        <v>26.22</v>
      </c>
      <c r="J32" s="13"/>
      <c r="K32" s="21">
        <f t="shared" si="2"/>
        <v>-0.27289999999999998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ROUND(SUM('Acute Care'!M28:N28),0)</f>
        <v>388976</v>
      </c>
      <c r="E33" s="9">
        <f>ROUND(+'Acute Care'!F28,0)</f>
        <v>10230</v>
      </c>
      <c r="F33" s="13">
        <f t="shared" si="0"/>
        <v>38.020000000000003</v>
      </c>
      <c r="G33" s="9">
        <f>ROUND(SUM('Acute Care'!M129:N129),0)</f>
        <v>395142</v>
      </c>
      <c r="H33" s="9">
        <f>ROUND(+'Acute Care'!F129,0)</f>
        <v>9728</v>
      </c>
      <c r="I33" s="13">
        <f t="shared" si="1"/>
        <v>40.619999999999997</v>
      </c>
      <c r="J33" s="13"/>
      <c r="K33" s="21">
        <f t="shared" si="2"/>
        <v>6.8400000000000002E-2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ROUND(SUM('Acute Care'!M29:N29),0)</f>
        <v>348507</v>
      </c>
      <c r="E34" s="9">
        <f>ROUND(+'Acute Care'!F29,0)</f>
        <v>3225</v>
      </c>
      <c r="F34" s="13">
        <f t="shared" si="0"/>
        <v>108.06</v>
      </c>
      <c r="G34" s="9">
        <f>ROUND(SUM('Acute Care'!M130:N130),0)</f>
        <v>296712</v>
      </c>
      <c r="H34" s="9">
        <f>ROUND(+'Acute Care'!F130,0)</f>
        <v>3643</v>
      </c>
      <c r="I34" s="13">
        <f t="shared" si="1"/>
        <v>81.45</v>
      </c>
      <c r="J34" s="13"/>
      <c r="K34" s="21">
        <f t="shared" si="2"/>
        <v>-0.24629999999999999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ROUND(SUM('Acute Care'!M30:N30),0)</f>
        <v>37717</v>
      </c>
      <c r="E35" s="9">
        <f>ROUND(+'Acute Care'!F30,0)</f>
        <v>1067</v>
      </c>
      <c r="F35" s="13">
        <f t="shared" si="0"/>
        <v>35.35</v>
      </c>
      <c r="G35" s="9">
        <f>ROUND(SUM('Acute Care'!M131:N131),0)</f>
        <v>195806</v>
      </c>
      <c r="H35" s="9">
        <f>ROUND(+'Acute Care'!F131,0)</f>
        <v>1124</v>
      </c>
      <c r="I35" s="13">
        <f t="shared" si="1"/>
        <v>174.2</v>
      </c>
      <c r="J35" s="13"/>
      <c r="K35" s="21">
        <f t="shared" si="2"/>
        <v>3.9279000000000002</v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ROUND(SUM('Acute Care'!M31:N31),0)</f>
        <v>5122</v>
      </c>
      <c r="E36" s="9">
        <f>ROUND(+'Acute Care'!F31,0)</f>
        <v>22</v>
      </c>
      <c r="F36" s="13">
        <f t="shared" si="0"/>
        <v>232.82</v>
      </c>
      <c r="G36" s="9">
        <f>ROUND(SUM('Acute Care'!M132:N132),0)</f>
        <v>4910</v>
      </c>
      <c r="H36" s="9">
        <f>ROUND(+'Acute Care'!F132,0)</f>
        <v>10</v>
      </c>
      <c r="I36" s="13">
        <f t="shared" si="1"/>
        <v>491</v>
      </c>
      <c r="J36" s="13"/>
      <c r="K36" s="21">
        <f t="shared" si="2"/>
        <v>1.1089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ROUND(SUM('Acute Care'!M32:N32),0)</f>
        <v>1976181</v>
      </c>
      <c r="E37" s="9">
        <f>ROUND(+'Acute Care'!F32,0)</f>
        <v>19311</v>
      </c>
      <c r="F37" s="13">
        <f t="shared" si="0"/>
        <v>102.33</v>
      </c>
      <c r="G37" s="9">
        <f>ROUND(SUM('Acute Care'!M133:N133),0)</f>
        <v>2139507</v>
      </c>
      <c r="H37" s="9">
        <f>ROUND(+'Acute Care'!F133,0)</f>
        <v>33832</v>
      </c>
      <c r="I37" s="13">
        <f t="shared" si="1"/>
        <v>63.24</v>
      </c>
      <c r="J37" s="13"/>
      <c r="K37" s="21">
        <f t="shared" si="2"/>
        <v>-0.38200000000000001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ROUND(SUM('Acute Care'!M33:N33),0)</f>
        <v>7701</v>
      </c>
      <c r="E38" s="9">
        <f>ROUND(+'Acute Care'!F33,0)</f>
        <v>95</v>
      </c>
      <c r="F38" s="13">
        <f t="shared" si="0"/>
        <v>81.06</v>
      </c>
      <c r="G38" s="9">
        <f>ROUND(SUM('Acute Care'!M134:N134),0)</f>
        <v>16203</v>
      </c>
      <c r="H38" s="9">
        <f>ROUND(+'Acute Care'!F134,0)</f>
        <v>71</v>
      </c>
      <c r="I38" s="13">
        <f t="shared" si="1"/>
        <v>228.21</v>
      </c>
      <c r="J38" s="13"/>
      <c r="K38" s="21">
        <f t="shared" si="2"/>
        <v>1.8152999999999999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ROUND(SUM('Acute Care'!M34:N34),0)</f>
        <v>5659494</v>
      </c>
      <c r="E39" s="9">
        <f>ROUND(+'Acute Care'!F34,0)</f>
        <v>65591</v>
      </c>
      <c r="F39" s="13">
        <f t="shared" si="0"/>
        <v>86.28</v>
      </c>
      <c r="G39" s="9">
        <f>ROUND(SUM('Acute Care'!M135:N135),0)</f>
        <v>3669636</v>
      </c>
      <c r="H39" s="9">
        <f>ROUND(+'Acute Care'!F135,0)</f>
        <v>70765</v>
      </c>
      <c r="I39" s="13">
        <f t="shared" si="1"/>
        <v>51.86</v>
      </c>
      <c r="J39" s="13"/>
      <c r="K39" s="21">
        <f t="shared" si="2"/>
        <v>-0.39889999999999998</v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ROUND(SUM('Acute Care'!M35:N35),0)</f>
        <v>221714</v>
      </c>
      <c r="E40" s="9">
        <f>ROUND(+'Acute Care'!F35,0)</f>
        <v>3453</v>
      </c>
      <c r="F40" s="13">
        <f t="shared" si="0"/>
        <v>64.209999999999994</v>
      </c>
      <c r="G40" s="9">
        <f>ROUND(SUM('Acute Care'!M136:N136),0)</f>
        <v>252142</v>
      </c>
      <c r="H40" s="9">
        <f>ROUND(+'Acute Care'!F136,0)</f>
        <v>3432</v>
      </c>
      <c r="I40" s="13">
        <f t="shared" si="1"/>
        <v>73.47</v>
      </c>
      <c r="J40" s="13"/>
      <c r="K40" s="21">
        <f t="shared" si="2"/>
        <v>0.14419999999999999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ROUND(SUM('Acute Care'!M36:N36),0)</f>
        <v>405469</v>
      </c>
      <c r="E41" s="9">
        <f>ROUND(+'Acute Care'!F36,0)</f>
        <v>855</v>
      </c>
      <c r="F41" s="13">
        <f t="shared" si="0"/>
        <v>474.23</v>
      </c>
      <c r="G41" s="9">
        <f>ROUND(SUM('Acute Care'!M137:N137),0)</f>
        <v>362369</v>
      </c>
      <c r="H41" s="9">
        <f>ROUND(+'Acute Care'!F137,0)</f>
        <v>748</v>
      </c>
      <c r="I41" s="13">
        <f t="shared" si="1"/>
        <v>484.45</v>
      </c>
      <c r="J41" s="13"/>
      <c r="K41" s="21">
        <f t="shared" si="2"/>
        <v>2.1600000000000001E-2</v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ROUND(SUM('Acute Care'!M37:N37),0)</f>
        <v>397047</v>
      </c>
      <c r="E42" s="9">
        <f>ROUND(+'Acute Care'!F37,0)</f>
        <v>8221</v>
      </c>
      <c r="F42" s="13">
        <f t="shared" si="0"/>
        <v>48.3</v>
      </c>
      <c r="G42" s="9">
        <f>ROUND(SUM('Acute Care'!M138:N138),0)</f>
        <v>401686</v>
      </c>
      <c r="H42" s="9">
        <f>ROUND(+'Acute Care'!F138,0)</f>
        <v>5868</v>
      </c>
      <c r="I42" s="13">
        <f t="shared" si="1"/>
        <v>68.45</v>
      </c>
      <c r="J42" s="13"/>
      <c r="K42" s="21">
        <f t="shared" si="2"/>
        <v>0.41720000000000002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ROUND(SUM('Acute Care'!M38:N38),0)</f>
        <v>0</v>
      </c>
      <c r="E43" s="9">
        <f>ROUND(+'Acute Care'!F38,0)</f>
        <v>0</v>
      </c>
      <c r="F43" s="13" t="str">
        <f t="shared" si="0"/>
        <v/>
      </c>
      <c r="G43" s="9">
        <f>ROUND(SUM('Acute Care'!M139:N139),0)</f>
        <v>0</v>
      </c>
      <c r="H43" s="9">
        <f>ROUND(+'Acute Care'!F139,0)</f>
        <v>0</v>
      </c>
      <c r="I43" s="13" t="str">
        <f t="shared" si="1"/>
        <v/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ROUND(SUM('Acute Care'!M39:N39),0)</f>
        <v>566508</v>
      </c>
      <c r="E44" s="9">
        <f>ROUND(+'Acute Care'!F39,0)</f>
        <v>4335</v>
      </c>
      <c r="F44" s="13">
        <f t="shared" si="0"/>
        <v>130.68</v>
      </c>
      <c r="G44" s="9">
        <f>ROUND(SUM('Acute Care'!M140:N140),0)</f>
        <v>534355</v>
      </c>
      <c r="H44" s="9">
        <f>ROUND(+'Acute Care'!F140,0)</f>
        <v>4522</v>
      </c>
      <c r="I44" s="13">
        <f t="shared" si="1"/>
        <v>118.17</v>
      </c>
      <c r="J44" s="13"/>
      <c r="K44" s="21">
        <f t="shared" si="2"/>
        <v>-9.5699999999999993E-2</v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ROUND(SUM('Acute Care'!M40:N40),0)</f>
        <v>83778</v>
      </c>
      <c r="E45" s="9">
        <f>ROUND(+'Acute Care'!F40,0)</f>
        <v>1238</v>
      </c>
      <c r="F45" s="13">
        <f t="shared" si="0"/>
        <v>67.67</v>
      </c>
      <c r="G45" s="9">
        <f>ROUND(SUM('Acute Care'!M141:N141),0)</f>
        <v>38075</v>
      </c>
      <c r="H45" s="9">
        <f>ROUND(+'Acute Care'!F141,0)</f>
        <v>1065</v>
      </c>
      <c r="I45" s="13">
        <f t="shared" si="1"/>
        <v>35.75</v>
      </c>
      <c r="J45" s="13"/>
      <c r="K45" s="21">
        <f t="shared" si="2"/>
        <v>-0.47170000000000001</v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ROUND(SUM('Acute Care'!M41:N41),0)</f>
        <v>154824</v>
      </c>
      <c r="E46" s="9">
        <f>ROUND(+'Acute Care'!F41,0)</f>
        <v>2677</v>
      </c>
      <c r="F46" s="13">
        <f t="shared" si="0"/>
        <v>57.83</v>
      </c>
      <c r="G46" s="9">
        <f>ROUND(SUM('Acute Care'!M142:N142),0)</f>
        <v>153213</v>
      </c>
      <c r="H46" s="9">
        <f>ROUND(+'Acute Care'!F142,0)</f>
        <v>2678</v>
      </c>
      <c r="I46" s="13">
        <f t="shared" si="1"/>
        <v>57.21</v>
      </c>
      <c r="J46" s="13"/>
      <c r="K46" s="21">
        <f t="shared" si="2"/>
        <v>-1.0699999999999999E-2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ROUND(SUM('Acute Care'!M42:N42),0)</f>
        <v>13644</v>
      </c>
      <c r="E47" s="9">
        <f>ROUND(+'Acute Care'!F42,0)</f>
        <v>82</v>
      </c>
      <c r="F47" s="13">
        <f t="shared" si="0"/>
        <v>166.39</v>
      </c>
      <c r="G47" s="9">
        <f>ROUND(SUM('Acute Care'!M143:N143),0)</f>
        <v>18619</v>
      </c>
      <c r="H47" s="9">
        <f>ROUND(+'Acute Care'!F143,0)</f>
        <v>89</v>
      </c>
      <c r="I47" s="13">
        <f t="shared" si="1"/>
        <v>209.2</v>
      </c>
      <c r="J47" s="13"/>
      <c r="K47" s="21">
        <f t="shared" si="2"/>
        <v>0.25729999999999997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ROUND(SUM('Acute Care'!M43:N43),0)</f>
        <v>0</v>
      </c>
      <c r="E48" s="9">
        <f>ROUND(+'Acute Care'!F43,0)</f>
        <v>0</v>
      </c>
      <c r="F48" s="13" t="str">
        <f t="shared" si="0"/>
        <v/>
      </c>
      <c r="G48" s="9">
        <f>ROUND(SUM('Acute Care'!M144:N144),0)</f>
        <v>0</v>
      </c>
      <c r="H48" s="9">
        <f>ROUND(+'Acute Care'!F144,0)</f>
        <v>0</v>
      </c>
      <c r="I48" s="13" t="str">
        <f t="shared" si="1"/>
        <v/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ROUND(SUM('Acute Care'!M44:N44),0)</f>
        <v>275362</v>
      </c>
      <c r="E49" s="9">
        <f>ROUND(+'Acute Care'!F44,0)</f>
        <v>6708</v>
      </c>
      <c r="F49" s="13">
        <f t="shared" si="0"/>
        <v>41.05</v>
      </c>
      <c r="G49" s="9">
        <f>ROUND(SUM('Acute Care'!M145:N145),0)</f>
        <v>468632</v>
      </c>
      <c r="H49" s="9">
        <f>ROUND(+'Acute Care'!F145,0)</f>
        <v>26417</v>
      </c>
      <c r="I49" s="13">
        <f t="shared" si="1"/>
        <v>17.739999999999998</v>
      </c>
      <c r="J49" s="13"/>
      <c r="K49" s="21">
        <f t="shared" si="2"/>
        <v>-0.56779999999999997</v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ROUND(SUM('Acute Care'!M45:N45),0)</f>
        <v>3817314</v>
      </c>
      <c r="E50" s="9">
        <f>ROUND(+'Acute Care'!F45,0)</f>
        <v>84208</v>
      </c>
      <c r="F50" s="13">
        <f t="shared" si="0"/>
        <v>45.33</v>
      </c>
      <c r="G50" s="9">
        <f>ROUND(SUM('Acute Care'!M146:N146),0)</f>
        <v>3952603</v>
      </c>
      <c r="H50" s="9">
        <f>ROUND(+'Acute Care'!F146,0)</f>
        <v>83825</v>
      </c>
      <c r="I50" s="13">
        <f t="shared" si="1"/>
        <v>47.15</v>
      </c>
      <c r="J50" s="13"/>
      <c r="K50" s="21">
        <f t="shared" si="2"/>
        <v>4.02E-2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ROUND(SUM('Acute Care'!M46:N46),0)</f>
        <v>0</v>
      </c>
      <c r="E51" s="9">
        <f>ROUND(+'Acute Care'!F46,0)</f>
        <v>0</v>
      </c>
      <c r="F51" s="13" t="str">
        <f t="shared" si="0"/>
        <v/>
      </c>
      <c r="G51" s="9">
        <f>ROUND(SUM('Acute Care'!M147:N147),0)</f>
        <v>0</v>
      </c>
      <c r="H51" s="9">
        <f>ROUND(+'Acute Care'!F147,0)</f>
        <v>0</v>
      </c>
      <c r="I51" s="13" t="str">
        <f t="shared" si="1"/>
        <v/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ROUND(SUM('Acute Care'!M47:N47),0)</f>
        <v>296364</v>
      </c>
      <c r="E52" s="9">
        <f>ROUND(+'Acute Care'!F47,0)</f>
        <v>23468</v>
      </c>
      <c r="F52" s="13">
        <f t="shared" si="0"/>
        <v>12.63</v>
      </c>
      <c r="G52" s="9">
        <f>ROUND(SUM('Acute Care'!M148:N148),0)</f>
        <v>254800</v>
      </c>
      <c r="H52" s="9">
        <f>ROUND(+'Acute Care'!F148,0)</f>
        <v>23570</v>
      </c>
      <c r="I52" s="13">
        <f t="shared" si="1"/>
        <v>10.81</v>
      </c>
      <c r="J52" s="13"/>
      <c r="K52" s="21">
        <f t="shared" si="2"/>
        <v>-0.14410000000000001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ROUND(SUM('Acute Care'!M48:N48),0)</f>
        <v>2768329</v>
      </c>
      <c r="E53" s="9">
        <f>ROUND(+'Acute Care'!F48,0)</f>
        <v>48942</v>
      </c>
      <c r="F53" s="13">
        <f t="shared" si="0"/>
        <v>56.56</v>
      </c>
      <c r="G53" s="9">
        <f>ROUND(SUM('Acute Care'!M149:N149),0)</f>
        <v>3035962</v>
      </c>
      <c r="H53" s="9">
        <f>ROUND(+'Acute Care'!F149,0)</f>
        <v>46431</v>
      </c>
      <c r="I53" s="13">
        <f t="shared" si="1"/>
        <v>65.39</v>
      </c>
      <c r="J53" s="13"/>
      <c r="K53" s="21">
        <f t="shared" si="2"/>
        <v>0.15609999999999999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ROUND(SUM('Acute Care'!M49:N49),0)</f>
        <v>490465</v>
      </c>
      <c r="E54" s="9">
        <f>ROUND(+'Acute Care'!F49,0)</f>
        <v>26175</v>
      </c>
      <c r="F54" s="13">
        <f t="shared" si="0"/>
        <v>18.739999999999998</v>
      </c>
      <c r="G54" s="9">
        <f>ROUND(SUM('Acute Care'!M150:N150),0)</f>
        <v>591971</v>
      </c>
      <c r="H54" s="9">
        <f>ROUND(+'Acute Care'!F150,0)</f>
        <v>25932</v>
      </c>
      <c r="I54" s="13">
        <f t="shared" si="1"/>
        <v>22.83</v>
      </c>
      <c r="J54" s="13"/>
      <c r="K54" s="21">
        <f t="shared" si="2"/>
        <v>0.21820000000000001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ROUND(SUM('Acute Care'!M50:N50),0)</f>
        <v>327942</v>
      </c>
      <c r="E55" s="9">
        <f>ROUND(+'Acute Care'!F50,0)</f>
        <v>8752</v>
      </c>
      <c r="F55" s="13">
        <f t="shared" si="0"/>
        <v>37.47</v>
      </c>
      <c r="G55" s="9">
        <f>ROUND(SUM('Acute Care'!M151:N151),0)</f>
        <v>276740</v>
      </c>
      <c r="H55" s="9">
        <f>ROUND(+'Acute Care'!F151,0)</f>
        <v>8069</v>
      </c>
      <c r="I55" s="13">
        <f t="shared" si="1"/>
        <v>34.299999999999997</v>
      </c>
      <c r="J55" s="13"/>
      <c r="K55" s="21">
        <f t="shared" si="2"/>
        <v>-8.4599999999999995E-2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ROUND(SUM('Acute Care'!M51:N51),0)</f>
        <v>123375</v>
      </c>
      <c r="E56" s="9">
        <f>ROUND(+'Acute Care'!F51,0)</f>
        <v>1362</v>
      </c>
      <c r="F56" s="13">
        <f t="shared" si="0"/>
        <v>90.58</v>
      </c>
      <c r="G56" s="9">
        <f>ROUND(SUM('Acute Care'!M152:N152),0)</f>
        <v>332412</v>
      </c>
      <c r="H56" s="9">
        <f>ROUND(+'Acute Care'!F152,0)</f>
        <v>1229</v>
      </c>
      <c r="I56" s="13">
        <f t="shared" si="1"/>
        <v>270.47000000000003</v>
      </c>
      <c r="J56" s="13"/>
      <c r="K56" s="21">
        <f t="shared" si="2"/>
        <v>1.986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ROUND(SUM('Acute Care'!M52:N52),0)</f>
        <v>75160</v>
      </c>
      <c r="E57" s="9">
        <f>ROUND(+'Acute Care'!F52,0)</f>
        <v>7114</v>
      </c>
      <c r="F57" s="13">
        <f t="shared" si="0"/>
        <v>10.57</v>
      </c>
      <c r="G57" s="9">
        <f>ROUND(SUM('Acute Care'!M153:N153),0)</f>
        <v>93716</v>
      </c>
      <c r="H57" s="9">
        <f>ROUND(+'Acute Care'!F153,0)</f>
        <v>7842</v>
      </c>
      <c r="I57" s="13">
        <f t="shared" si="1"/>
        <v>11.95</v>
      </c>
      <c r="J57" s="13"/>
      <c r="K57" s="21">
        <f t="shared" si="2"/>
        <v>0.13059999999999999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ROUND(SUM('Acute Care'!M53:N53),0)</f>
        <v>683131</v>
      </c>
      <c r="E58" s="9">
        <f>ROUND(+'Acute Care'!F53,0)</f>
        <v>19905</v>
      </c>
      <c r="F58" s="13">
        <f t="shared" si="0"/>
        <v>34.32</v>
      </c>
      <c r="G58" s="9">
        <f>ROUND(SUM('Acute Care'!M154:N154),0)</f>
        <v>736889</v>
      </c>
      <c r="H58" s="9">
        <f>ROUND(+'Acute Care'!F154,0)</f>
        <v>19290</v>
      </c>
      <c r="I58" s="13">
        <f t="shared" si="1"/>
        <v>38.200000000000003</v>
      </c>
      <c r="J58" s="13"/>
      <c r="K58" s="21">
        <f t="shared" si="2"/>
        <v>0.11310000000000001</v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ROUND(SUM('Acute Care'!M54:N54),0)</f>
        <v>220657</v>
      </c>
      <c r="E59" s="9">
        <f>ROUND(+'Acute Care'!F54,0)</f>
        <v>3165</v>
      </c>
      <c r="F59" s="13">
        <f t="shared" si="0"/>
        <v>69.72</v>
      </c>
      <c r="G59" s="9">
        <f>ROUND(SUM('Acute Care'!M155:N155),0)</f>
        <v>207442</v>
      </c>
      <c r="H59" s="9">
        <f>ROUND(+'Acute Care'!F155,0)</f>
        <v>3307</v>
      </c>
      <c r="I59" s="13">
        <f t="shared" si="1"/>
        <v>62.73</v>
      </c>
      <c r="J59" s="13"/>
      <c r="K59" s="21">
        <f t="shared" si="2"/>
        <v>-0.1003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ROUND(SUM('Acute Care'!M55:N55),0)</f>
        <v>0</v>
      </c>
      <c r="E60" s="9">
        <f>ROUND(+'Acute Care'!F55,0)</f>
        <v>0</v>
      </c>
      <c r="F60" s="13" t="str">
        <f t="shared" si="0"/>
        <v/>
      </c>
      <c r="G60" s="9">
        <f>ROUND(SUM('Acute Care'!M156:N156),0)</f>
        <v>0</v>
      </c>
      <c r="H60" s="9">
        <f>ROUND(+'Acute Care'!F156,0)</f>
        <v>0</v>
      </c>
      <c r="I60" s="13" t="str">
        <f t="shared" si="1"/>
        <v/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ROUND(SUM('Acute Care'!M56:N56),0)</f>
        <v>1600724</v>
      </c>
      <c r="E61" s="9">
        <f>ROUND(+'Acute Care'!F56,0)</f>
        <v>48800</v>
      </c>
      <c r="F61" s="13">
        <f t="shared" si="0"/>
        <v>32.799999999999997</v>
      </c>
      <c r="G61" s="9">
        <f>ROUND(SUM('Acute Care'!M157:N157),0)</f>
        <v>4581920</v>
      </c>
      <c r="H61" s="9">
        <f>ROUND(+'Acute Care'!F157,0)</f>
        <v>50486</v>
      </c>
      <c r="I61" s="13">
        <f t="shared" si="1"/>
        <v>90.76</v>
      </c>
      <c r="J61" s="13"/>
      <c r="K61" s="21">
        <f t="shared" si="2"/>
        <v>1.7670999999999999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ROUND(SUM('Acute Care'!M57:N57),0)</f>
        <v>1324997</v>
      </c>
      <c r="E62" s="9">
        <f>ROUND(+'Acute Care'!F57,0)</f>
        <v>37943</v>
      </c>
      <c r="F62" s="13">
        <f t="shared" si="0"/>
        <v>34.92</v>
      </c>
      <c r="G62" s="9">
        <f>ROUND(SUM('Acute Care'!M158:N158),0)</f>
        <v>1296538</v>
      </c>
      <c r="H62" s="9">
        <f>ROUND(+'Acute Care'!F158,0)</f>
        <v>38219</v>
      </c>
      <c r="I62" s="13">
        <f t="shared" si="1"/>
        <v>33.92</v>
      </c>
      <c r="J62" s="13"/>
      <c r="K62" s="21">
        <f t="shared" si="2"/>
        <v>-2.86E-2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ROUND(SUM('Acute Care'!M58:N58),0)</f>
        <v>96749</v>
      </c>
      <c r="E63" s="9">
        <f>ROUND(+'Acute Care'!F58,0)</f>
        <v>2732</v>
      </c>
      <c r="F63" s="13">
        <f t="shared" si="0"/>
        <v>35.409999999999997</v>
      </c>
      <c r="G63" s="9">
        <f>ROUND(SUM('Acute Care'!M159:N159),0)</f>
        <v>106120</v>
      </c>
      <c r="H63" s="9">
        <f>ROUND(+'Acute Care'!F159,0)</f>
        <v>2372</v>
      </c>
      <c r="I63" s="13">
        <f t="shared" si="1"/>
        <v>44.74</v>
      </c>
      <c r="J63" s="13"/>
      <c r="K63" s="21">
        <f t="shared" si="2"/>
        <v>0.26350000000000001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ROUND(SUM('Acute Care'!M59:N59),0)</f>
        <v>1004166</v>
      </c>
      <c r="E64" s="9">
        <f>ROUND(+'Acute Care'!F59,0)</f>
        <v>17968</v>
      </c>
      <c r="F64" s="13">
        <f t="shared" si="0"/>
        <v>55.89</v>
      </c>
      <c r="G64" s="9">
        <f>ROUND(SUM('Acute Care'!M160:N160),0)</f>
        <v>960902</v>
      </c>
      <c r="H64" s="9">
        <f>ROUND(+'Acute Care'!F160,0)</f>
        <v>17191</v>
      </c>
      <c r="I64" s="13">
        <f t="shared" si="1"/>
        <v>55.9</v>
      </c>
      <c r="J64" s="13"/>
      <c r="K64" s="21">
        <f t="shared" si="2"/>
        <v>2.0000000000000001E-4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ROUND(SUM('Acute Care'!M60:N60),0)</f>
        <v>135596</v>
      </c>
      <c r="E65" s="9">
        <f>ROUND(+'Acute Care'!F60,0)</f>
        <v>1154</v>
      </c>
      <c r="F65" s="13">
        <f t="shared" si="0"/>
        <v>117.5</v>
      </c>
      <c r="G65" s="9">
        <f>ROUND(SUM('Acute Care'!M161:N161),0)</f>
        <v>297422</v>
      </c>
      <c r="H65" s="9">
        <f>ROUND(+'Acute Care'!F161,0)</f>
        <v>887</v>
      </c>
      <c r="I65" s="13">
        <f t="shared" si="1"/>
        <v>335.31</v>
      </c>
      <c r="J65" s="13"/>
      <c r="K65" s="21">
        <f t="shared" si="2"/>
        <v>1.8536999999999999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ROUND(SUM('Acute Care'!M61:N61),0)</f>
        <v>610888</v>
      </c>
      <c r="E66" s="9">
        <f>ROUND(+'Acute Care'!F61,0)</f>
        <v>3765</v>
      </c>
      <c r="F66" s="13">
        <f t="shared" si="0"/>
        <v>162.25</v>
      </c>
      <c r="G66" s="9">
        <f>ROUND(SUM('Acute Care'!M162:N162),0)</f>
        <v>826711</v>
      </c>
      <c r="H66" s="9">
        <f>ROUND(+'Acute Care'!F162,0)</f>
        <v>3658</v>
      </c>
      <c r="I66" s="13">
        <f t="shared" si="1"/>
        <v>226</v>
      </c>
      <c r="J66" s="13"/>
      <c r="K66" s="21">
        <f t="shared" si="2"/>
        <v>0.39290000000000003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ROUND(SUM('Acute Care'!M62:N62),0)</f>
        <v>159389</v>
      </c>
      <c r="E67" s="9">
        <f>ROUND(+'Acute Care'!F62,0)</f>
        <v>2008</v>
      </c>
      <c r="F67" s="13">
        <f t="shared" si="0"/>
        <v>79.38</v>
      </c>
      <c r="G67" s="9">
        <f>ROUND(SUM('Acute Care'!M163:N163),0)</f>
        <v>144097</v>
      </c>
      <c r="H67" s="9">
        <f>ROUND(+'Acute Care'!F163,0)</f>
        <v>1979</v>
      </c>
      <c r="I67" s="13">
        <f t="shared" si="1"/>
        <v>72.81</v>
      </c>
      <c r="J67" s="13"/>
      <c r="K67" s="21">
        <f t="shared" si="2"/>
        <v>-8.2799999999999999E-2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ROUND(SUM('Acute Care'!M63:N63),0)</f>
        <v>626019</v>
      </c>
      <c r="E68" s="9">
        <f>ROUND(+'Acute Care'!F63,0)</f>
        <v>56919</v>
      </c>
      <c r="F68" s="13">
        <f t="shared" si="0"/>
        <v>11</v>
      </c>
      <c r="G68" s="9">
        <f>ROUND(SUM('Acute Care'!M164:N164),0)</f>
        <v>487361</v>
      </c>
      <c r="H68" s="9">
        <f>ROUND(+'Acute Care'!F164,0)</f>
        <v>53489</v>
      </c>
      <c r="I68" s="13">
        <f t="shared" si="1"/>
        <v>9.11</v>
      </c>
      <c r="J68" s="13"/>
      <c r="K68" s="21">
        <f t="shared" si="2"/>
        <v>-0.17180000000000001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ROUND(SUM('Acute Care'!M64:N64),0)</f>
        <v>0</v>
      </c>
      <c r="E69" s="9">
        <f>ROUND(+'Acute Care'!F64,0)</f>
        <v>0</v>
      </c>
      <c r="F69" s="13" t="str">
        <f t="shared" si="0"/>
        <v/>
      </c>
      <c r="G69" s="9">
        <f>ROUND(SUM('Acute Care'!M165:N165),0)</f>
        <v>136030</v>
      </c>
      <c r="H69" s="9">
        <f>ROUND(+'Acute Care'!F165,0)</f>
        <v>4621</v>
      </c>
      <c r="I69" s="13">
        <f t="shared" si="1"/>
        <v>29.44</v>
      </c>
      <c r="J69" s="13"/>
      <c r="K69" s="21" t="str">
        <f t="shared" si="2"/>
        <v/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ROUND(SUM('Acute Care'!M65:N65),0)</f>
        <v>0</v>
      </c>
      <c r="E70" s="9">
        <f>ROUND(+'Acute Care'!F65,0)</f>
        <v>0</v>
      </c>
      <c r="F70" s="13" t="str">
        <f t="shared" si="0"/>
        <v/>
      </c>
      <c r="G70" s="9">
        <f>ROUND(SUM('Acute Care'!M166:N166),0)</f>
        <v>0</v>
      </c>
      <c r="H70" s="9">
        <f>ROUND(+'Acute Care'!F166,0)</f>
        <v>0</v>
      </c>
      <c r="I70" s="13" t="str">
        <f t="shared" si="1"/>
        <v/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ROUND(SUM('Acute Care'!M66:N66),0)</f>
        <v>35905</v>
      </c>
      <c r="E71" s="9">
        <f>ROUND(+'Acute Care'!F66,0)</f>
        <v>241</v>
      </c>
      <c r="F71" s="13">
        <f t="shared" si="0"/>
        <v>148.97999999999999</v>
      </c>
      <c r="G71" s="9">
        <f>ROUND(SUM('Acute Care'!M167:N167),0)</f>
        <v>66068</v>
      </c>
      <c r="H71" s="9">
        <f>ROUND(+'Acute Care'!F167,0)</f>
        <v>265</v>
      </c>
      <c r="I71" s="13">
        <f t="shared" si="1"/>
        <v>249.31</v>
      </c>
      <c r="J71" s="13"/>
      <c r="K71" s="21">
        <f t="shared" si="2"/>
        <v>0.6734</v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ROUND(SUM('Acute Care'!M67:N67),0)</f>
        <v>1566504</v>
      </c>
      <c r="E72" s="9">
        <f>ROUND(+'Acute Care'!F67,0)</f>
        <v>41882</v>
      </c>
      <c r="F72" s="13">
        <f t="shared" si="0"/>
        <v>37.4</v>
      </c>
      <c r="G72" s="9">
        <f>ROUND(SUM('Acute Care'!M168:N168),0)</f>
        <v>1248189</v>
      </c>
      <c r="H72" s="9">
        <f>ROUND(+'Acute Care'!F168,0)</f>
        <v>45901</v>
      </c>
      <c r="I72" s="13">
        <f t="shared" si="1"/>
        <v>27.19</v>
      </c>
      <c r="J72" s="13"/>
      <c r="K72" s="21">
        <f t="shared" si="2"/>
        <v>-0.27300000000000002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ROUND(SUM('Acute Care'!M68:N68),0)</f>
        <v>2022985</v>
      </c>
      <c r="E73" s="9">
        <f>ROUND(+'Acute Care'!F68,0)</f>
        <v>39350</v>
      </c>
      <c r="F73" s="13">
        <f t="shared" si="0"/>
        <v>51.41</v>
      </c>
      <c r="G73" s="9">
        <f>ROUND(SUM('Acute Care'!M169:N169),0)</f>
        <v>1889833</v>
      </c>
      <c r="H73" s="9">
        <f>ROUND(+'Acute Care'!F169,0)</f>
        <v>40261</v>
      </c>
      <c r="I73" s="13">
        <f t="shared" si="1"/>
        <v>46.94</v>
      </c>
      <c r="J73" s="13"/>
      <c r="K73" s="21">
        <f t="shared" si="2"/>
        <v>-8.6900000000000005E-2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ROUND(SUM('Acute Care'!M69:N69),0)</f>
        <v>2451348</v>
      </c>
      <c r="E74" s="9">
        <f>ROUND(+'Acute Care'!F69,0)</f>
        <v>87194</v>
      </c>
      <c r="F74" s="13">
        <f t="shared" si="0"/>
        <v>28.11</v>
      </c>
      <c r="G74" s="9">
        <f>ROUND(SUM('Acute Care'!M170:N170),0)</f>
        <v>4534618</v>
      </c>
      <c r="H74" s="9">
        <f>ROUND(+'Acute Care'!F170,0)</f>
        <v>91921</v>
      </c>
      <c r="I74" s="13">
        <f t="shared" si="1"/>
        <v>49.33</v>
      </c>
      <c r="J74" s="13"/>
      <c r="K74" s="21">
        <f t="shared" si="2"/>
        <v>0.75490000000000002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ROUND(SUM('Acute Care'!M70:N70),0)</f>
        <v>986570</v>
      </c>
      <c r="E75" s="9">
        <f>ROUND(+'Acute Care'!F70,0)</f>
        <v>23123</v>
      </c>
      <c r="F75" s="13">
        <f t="shared" ref="F75:F107" si="3">IF(D75=0,"",IF(E75=0,"",ROUND(D75/E75,2)))</f>
        <v>42.67</v>
      </c>
      <c r="G75" s="9">
        <f>ROUND(SUM('Acute Care'!M171:N171),0)</f>
        <v>987829</v>
      </c>
      <c r="H75" s="9">
        <f>ROUND(+'Acute Care'!F171,0)</f>
        <v>25086</v>
      </c>
      <c r="I75" s="13">
        <f t="shared" ref="I75:I107" si="4">IF(G75=0,"",IF(H75=0,"",ROUND(G75/H75,2)))</f>
        <v>39.380000000000003</v>
      </c>
      <c r="J75" s="13"/>
      <c r="K75" s="21">
        <f t="shared" ref="K75:K107" si="5">IF(D75=0,"",IF(E75=0,"",IF(G75=0,"",IF(H75=0,"",ROUND(I75/F75-1,4)))))</f>
        <v>-7.7100000000000002E-2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ROUND(SUM('Acute Care'!M71:N71),0)</f>
        <v>96997</v>
      </c>
      <c r="E76" s="9">
        <f>ROUND(+'Acute Care'!F71,0)</f>
        <v>925</v>
      </c>
      <c r="F76" s="13">
        <f t="shared" si="3"/>
        <v>104.86</v>
      </c>
      <c r="G76" s="9">
        <f>ROUND(SUM('Acute Care'!M172:N172),0)</f>
        <v>37362</v>
      </c>
      <c r="H76" s="9">
        <f>ROUND(+'Acute Care'!F172,0)</f>
        <v>782</v>
      </c>
      <c r="I76" s="13">
        <f t="shared" si="4"/>
        <v>47.78</v>
      </c>
      <c r="J76" s="13"/>
      <c r="K76" s="21">
        <f t="shared" si="5"/>
        <v>-0.54430000000000001</v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ROUND(SUM('Acute Care'!M72:N72),0)</f>
        <v>0</v>
      </c>
      <c r="E77" s="9">
        <f>ROUND(+'Acute Care'!F72,0)</f>
        <v>0</v>
      </c>
      <c r="F77" s="13" t="str">
        <f t="shared" si="3"/>
        <v/>
      </c>
      <c r="G77" s="9">
        <f>ROUND(SUM('Acute Care'!M173:N173),0)</f>
        <v>0</v>
      </c>
      <c r="H77" s="9">
        <f>ROUND(+'Acute Care'!F173,0)</f>
        <v>0</v>
      </c>
      <c r="I77" s="13" t="str">
        <f t="shared" si="4"/>
        <v/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ROUND(SUM('Acute Care'!M73:N73),0)</f>
        <v>1441589</v>
      </c>
      <c r="E78" s="9">
        <f>ROUND(+'Acute Care'!F73,0)</f>
        <v>22615</v>
      </c>
      <c r="F78" s="13">
        <f t="shared" si="3"/>
        <v>63.74</v>
      </c>
      <c r="G78" s="9">
        <f>ROUND(SUM('Acute Care'!M174:N174),0)</f>
        <v>1424348</v>
      </c>
      <c r="H78" s="9">
        <f>ROUND(+'Acute Care'!F174,0)</f>
        <v>24060</v>
      </c>
      <c r="I78" s="13">
        <f t="shared" si="4"/>
        <v>59.2</v>
      </c>
      <c r="J78" s="13"/>
      <c r="K78" s="21">
        <f t="shared" si="5"/>
        <v>-7.1199999999999999E-2</v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ROUND(SUM('Acute Care'!M74:N74),0)</f>
        <v>5777327</v>
      </c>
      <c r="E79" s="9">
        <f>ROUND(+'Acute Care'!F74,0)</f>
        <v>57102</v>
      </c>
      <c r="F79" s="13">
        <f t="shared" si="3"/>
        <v>101.18</v>
      </c>
      <c r="G79" s="9">
        <f>ROUND(SUM('Acute Care'!M175:N175),0)</f>
        <v>4179922</v>
      </c>
      <c r="H79" s="9">
        <f>ROUND(+'Acute Care'!F175,0)</f>
        <v>55627</v>
      </c>
      <c r="I79" s="13">
        <f t="shared" si="4"/>
        <v>75.14</v>
      </c>
      <c r="J79" s="13"/>
      <c r="K79" s="21">
        <f t="shared" si="5"/>
        <v>-0.25740000000000002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ROUND(SUM('Acute Care'!M75:N75),0)</f>
        <v>233742</v>
      </c>
      <c r="E80" s="9">
        <f>ROUND(+'Acute Care'!F75,0)</f>
        <v>3123</v>
      </c>
      <c r="F80" s="13">
        <f t="shared" si="3"/>
        <v>74.849999999999994</v>
      </c>
      <c r="G80" s="9">
        <f>ROUND(SUM('Acute Care'!M176:N176),0)</f>
        <v>239649</v>
      </c>
      <c r="H80" s="9">
        <f>ROUND(+'Acute Care'!F176,0)</f>
        <v>3305</v>
      </c>
      <c r="I80" s="13">
        <f t="shared" si="4"/>
        <v>72.510000000000005</v>
      </c>
      <c r="J80" s="13"/>
      <c r="K80" s="21">
        <f t="shared" si="5"/>
        <v>-3.1300000000000001E-2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ROUND(SUM('Acute Care'!M76:N76),0)</f>
        <v>435493</v>
      </c>
      <c r="E81" s="9">
        <f>ROUND(+'Acute Care'!F76,0)</f>
        <v>849</v>
      </c>
      <c r="F81" s="13">
        <f t="shared" si="3"/>
        <v>512.95000000000005</v>
      </c>
      <c r="G81" s="9">
        <f>ROUND(SUM('Acute Care'!M177:N177),0)</f>
        <v>448119</v>
      </c>
      <c r="H81" s="9">
        <f>ROUND(+'Acute Care'!F177,0)</f>
        <v>691</v>
      </c>
      <c r="I81" s="13">
        <f t="shared" si="4"/>
        <v>648.51</v>
      </c>
      <c r="J81" s="13"/>
      <c r="K81" s="21">
        <f t="shared" si="5"/>
        <v>0.26429999999999998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ROUND(SUM('Acute Care'!M77:N77),0)</f>
        <v>1045336</v>
      </c>
      <c r="E82" s="9">
        <f>ROUND(+'Acute Care'!F77,0)</f>
        <v>11258</v>
      </c>
      <c r="F82" s="13">
        <f t="shared" si="3"/>
        <v>92.85</v>
      </c>
      <c r="G82" s="9">
        <f>ROUND(SUM('Acute Care'!M178:N178),0)</f>
        <v>1372708</v>
      </c>
      <c r="H82" s="9">
        <f>ROUND(+'Acute Care'!F178,0)</f>
        <v>9459</v>
      </c>
      <c r="I82" s="13">
        <f t="shared" si="4"/>
        <v>145.12</v>
      </c>
      <c r="J82" s="13"/>
      <c r="K82" s="21">
        <f t="shared" si="5"/>
        <v>0.56299999999999994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ROUND(SUM('Acute Care'!M78:N78),0)</f>
        <v>1103563</v>
      </c>
      <c r="E83" s="9">
        <f>ROUND(+'Acute Care'!F78,0)</f>
        <v>29332</v>
      </c>
      <c r="F83" s="13">
        <f t="shared" si="3"/>
        <v>37.619999999999997</v>
      </c>
      <c r="G83" s="9">
        <f>ROUND(SUM('Acute Care'!M179:N179),0)</f>
        <v>1324846</v>
      </c>
      <c r="H83" s="9">
        <f>ROUND(+'Acute Care'!F179,0)</f>
        <v>24750</v>
      </c>
      <c r="I83" s="13">
        <f t="shared" si="4"/>
        <v>53.53</v>
      </c>
      <c r="J83" s="13"/>
      <c r="K83" s="21">
        <f t="shared" si="5"/>
        <v>0.4229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ROUND(SUM('Acute Care'!M79:N79),0)</f>
        <v>708427</v>
      </c>
      <c r="E84" s="9">
        <f>ROUND(+'Acute Care'!F79,0)</f>
        <v>14247</v>
      </c>
      <c r="F84" s="13">
        <f t="shared" si="3"/>
        <v>49.72</v>
      </c>
      <c r="G84" s="9">
        <f>ROUND(SUM('Acute Care'!M180:N180),0)</f>
        <v>597920</v>
      </c>
      <c r="H84" s="9">
        <f>ROUND(+'Acute Care'!F180,0)</f>
        <v>12811</v>
      </c>
      <c r="I84" s="13">
        <f t="shared" si="4"/>
        <v>46.67</v>
      </c>
      <c r="J84" s="13"/>
      <c r="K84" s="21">
        <f t="shared" si="5"/>
        <v>-6.13E-2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ROUND(SUM('Acute Care'!M80:N80),0)</f>
        <v>99454</v>
      </c>
      <c r="E85" s="9">
        <f>ROUND(+'Acute Care'!F80,0)</f>
        <v>11722</v>
      </c>
      <c r="F85" s="13">
        <f t="shared" si="3"/>
        <v>8.48</v>
      </c>
      <c r="G85" s="9">
        <f>ROUND(SUM('Acute Care'!M181:N181),0)</f>
        <v>330680</v>
      </c>
      <c r="H85" s="9">
        <f>ROUND(+'Acute Care'!F181,0)</f>
        <v>10075</v>
      </c>
      <c r="I85" s="13">
        <f t="shared" si="4"/>
        <v>32.82</v>
      </c>
      <c r="J85" s="13"/>
      <c r="K85" s="21">
        <f t="shared" si="5"/>
        <v>2.8702999999999999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ROUND(SUM('Acute Care'!M81:N81),0)</f>
        <v>172479</v>
      </c>
      <c r="E86" s="9">
        <f>ROUND(+'Acute Care'!F81,0)</f>
        <v>1064</v>
      </c>
      <c r="F86" s="13">
        <f t="shared" si="3"/>
        <v>162.1</v>
      </c>
      <c r="G86" s="9">
        <f>ROUND(SUM('Acute Care'!M182:N182),0)</f>
        <v>222776</v>
      </c>
      <c r="H86" s="9">
        <f>ROUND(+'Acute Care'!F182,0)</f>
        <v>744</v>
      </c>
      <c r="I86" s="13">
        <f t="shared" si="4"/>
        <v>299.43</v>
      </c>
      <c r="J86" s="13"/>
      <c r="K86" s="21">
        <f t="shared" si="5"/>
        <v>0.84719999999999995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ROUND(SUM('Acute Care'!M82:N82),0)</f>
        <v>520394</v>
      </c>
      <c r="E87" s="9">
        <f>ROUND(+'Acute Care'!F82,0)</f>
        <v>13845</v>
      </c>
      <c r="F87" s="13">
        <f t="shared" si="3"/>
        <v>37.590000000000003</v>
      </c>
      <c r="G87" s="9">
        <f>ROUND(SUM('Acute Care'!M183:N183),0)</f>
        <v>46366</v>
      </c>
      <c r="H87" s="9">
        <f>ROUND(+'Acute Care'!F183,0)</f>
        <v>13757</v>
      </c>
      <c r="I87" s="13">
        <f t="shared" si="4"/>
        <v>3.37</v>
      </c>
      <c r="J87" s="13"/>
      <c r="K87" s="21">
        <f t="shared" si="5"/>
        <v>-0.9103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ROUND(SUM('Acute Care'!M83:N83),0)</f>
        <v>434905</v>
      </c>
      <c r="E88" s="9">
        <f>ROUND(+'Acute Care'!F83,0)</f>
        <v>2831</v>
      </c>
      <c r="F88" s="13">
        <f t="shared" si="3"/>
        <v>153.62</v>
      </c>
      <c r="G88" s="9">
        <f>ROUND(SUM('Acute Care'!M184:N184),0)</f>
        <v>429295</v>
      </c>
      <c r="H88" s="9">
        <f>ROUND(+'Acute Care'!F184,0)</f>
        <v>2996</v>
      </c>
      <c r="I88" s="13">
        <f t="shared" si="4"/>
        <v>143.29</v>
      </c>
      <c r="J88" s="13"/>
      <c r="K88" s="21">
        <f t="shared" si="5"/>
        <v>-6.7199999999999996E-2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ROUND(SUM('Acute Care'!M84:N84),0)</f>
        <v>102787</v>
      </c>
      <c r="E89" s="9">
        <f>ROUND(+'Acute Care'!F84,0)</f>
        <v>2278</v>
      </c>
      <c r="F89" s="13">
        <f t="shared" si="3"/>
        <v>45.12</v>
      </c>
      <c r="G89" s="9">
        <f>ROUND(SUM('Acute Care'!M185:N185),0)</f>
        <v>87973</v>
      </c>
      <c r="H89" s="9">
        <f>ROUND(+'Acute Care'!F185,0)</f>
        <v>2350</v>
      </c>
      <c r="I89" s="13">
        <f t="shared" si="4"/>
        <v>37.44</v>
      </c>
      <c r="J89" s="13"/>
      <c r="K89" s="21">
        <f t="shared" si="5"/>
        <v>-0.17019999999999999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ROUND(SUM('Acute Care'!M85:N85),0)</f>
        <v>276610</v>
      </c>
      <c r="E90" s="9">
        <f>ROUND(+'Acute Care'!F85,0)</f>
        <v>398</v>
      </c>
      <c r="F90" s="13">
        <f t="shared" si="3"/>
        <v>695</v>
      </c>
      <c r="G90" s="9">
        <f>ROUND(SUM('Acute Care'!M186:N186),0)</f>
        <v>24261</v>
      </c>
      <c r="H90" s="9">
        <f>ROUND(+'Acute Care'!F186,0)</f>
        <v>194</v>
      </c>
      <c r="I90" s="13">
        <f t="shared" si="4"/>
        <v>125.06</v>
      </c>
      <c r="J90" s="13"/>
      <c r="K90" s="21">
        <f t="shared" si="5"/>
        <v>-0.82010000000000005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ROUND(SUM('Acute Care'!M86:N86),0)</f>
        <v>359527</v>
      </c>
      <c r="E91" s="9">
        <f>ROUND(+'Acute Care'!F86,0)</f>
        <v>7003</v>
      </c>
      <c r="F91" s="13">
        <f t="shared" si="3"/>
        <v>51.34</v>
      </c>
      <c r="G91" s="9">
        <f>ROUND(SUM('Acute Care'!M187:N187),0)</f>
        <v>354554</v>
      </c>
      <c r="H91" s="9">
        <f>ROUND(+'Acute Care'!F187,0)</f>
        <v>6894</v>
      </c>
      <c r="I91" s="13">
        <f t="shared" si="4"/>
        <v>51.43</v>
      </c>
      <c r="J91" s="13"/>
      <c r="K91" s="21">
        <f t="shared" si="5"/>
        <v>1.8E-3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ROUND(SUM('Acute Care'!M87:N87),0)</f>
        <v>262307</v>
      </c>
      <c r="E92" s="9">
        <f>ROUND(+'Acute Care'!F87,0)</f>
        <v>3649</v>
      </c>
      <c r="F92" s="13">
        <f t="shared" si="3"/>
        <v>71.88</v>
      </c>
      <c r="G92" s="9">
        <f>ROUND(SUM('Acute Care'!M188:N188),0)</f>
        <v>231048</v>
      </c>
      <c r="H92" s="9">
        <f>ROUND(+'Acute Care'!F188,0)</f>
        <v>4727</v>
      </c>
      <c r="I92" s="13">
        <f t="shared" si="4"/>
        <v>48.88</v>
      </c>
      <c r="J92" s="13"/>
      <c r="K92" s="21">
        <f t="shared" si="5"/>
        <v>-0.32</v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ROUND(SUM('Acute Care'!M88:N88),0)</f>
        <v>138625</v>
      </c>
      <c r="E93" s="9">
        <f>ROUND(+'Acute Care'!F88,0)</f>
        <v>2458</v>
      </c>
      <c r="F93" s="13">
        <f t="shared" si="3"/>
        <v>56.4</v>
      </c>
      <c r="G93" s="9">
        <f>ROUND(SUM('Acute Care'!M189:N189),0)</f>
        <v>165842</v>
      </c>
      <c r="H93" s="9">
        <f>ROUND(+'Acute Care'!F189,0)</f>
        <v>2224</v>
      </c>
      <c r="I93" s="13">
        <f t="shared" si="4"/>
        <v>74.569999999999993</v>
      </c>
      <c r="J93" s="13"/>
      <c r="K93" s="21">
        <f t="shared" si="5"/>
        <v>0.32219999999999999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ROUND(SUM('Acute Care'!M89:N89),0)</f>
        <v>476531</v>
      </c>
      <c r="E94" s="9">
        <f>ROUND(+'Acute Care'!F89,0)</f>
        <v>26024</v>
      </c>
      <c r="F94" s="13">
        <f t="shared" si="3"/>
        <v>18.309999999999999</v>
      </c>
      <c r="G94" s="9">
        <f>ROUND(SUM('Acute Care'!M190:N190),0)</f>
        <v>869766</v>
      </c>
      <c r="H94" s="9">
        <f>ROUND(+'Acute Care'!F190,0)</f>
        <v>26613</v>
      </c>
      <c r="I94" s="13">
        <f t="shared" si="4"/>
        <v>32.68</v>
      </c>
      <c r="J94" s="13"/>
      <c r="K94" s="21">
        <f t="shared" si="5"/>
        <v>0.78480000000000005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ROUND(SUM('Acute Care'!M90:N90),0)</f>
        <v>530334</v>
      </c>
      <c r="E95" s="9">
        <f>ROUND(+'Acute Care'!F90,0)</f>
        <v>7716</v>
      </c>
      <c r="F95" s="13">
        <f t="shared" si="3"/>
        <v>68.73</v>
      </c>
      <c r="G95" s="9">
        <f>ROUND(SUM('Acute Care'!M191:N191),0)</f>
        <v>392320</v>
      </c>
      <c r="H95" s="9">
        <f>ROUND(+'Acute Care'!F191,0)</f>
        <v>3987</v>
      </c>
      <c r="I95" s="13">
        <f t="shared" si="4"/>
        <v>98.4</v>
      </c>
      <c r="J95" s="13"/>
      <c r="K95" s="21">
        <f t="shared" si="5"/>
        <v>0.43169999999999997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ROUND(SUM('Acute Care'!M91:N91),0)</f>
        <v>0</v>
      </c>
      <c r="E96" s="9">
        <f>ROUND(+'Acute Care'!F91,0)</f>
        <v>0</v>
      </c>
      <c r="F96" s="13" t="str">
        <f t="shared" si="3"/>
        <v/>
      </c>
      <c r="G96" s="9">
        <f>ROUND(SUM('Acute Care'!M192:N192),0)</f>
        <v>0</v>
      </c>
      <c r="H96" s="9">
        <f>ROUND(+'Acute Care'!F192,0)</f>
        <v>0</v>
      </c>
      <c r="I96" s="13" t="str">
        <f t="shared" si="4"/>
        <v/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ROUND(SUM('Acute Care'!M92:N92),0)</f>
        <v>445085</v>
      </c>
      <c r="E97" s="9">
        <f>ROUND(+'Acute Care'!F92,0)</f>
        <v>1244</v>
      </c>
      <c r="F97" s="13">
        <f t="shared" si="3"/>
        <v>357.79</v>
      </c>
      <c r="G97" s="9">
        <f>ROUND(SUM('Acute Care'!M193:N193),0)</f>
        <v>92489</v>
      </c>
      <c r="H97" s="9">
        <f>ROUND(+'Acute Care'!F193,0)</f>
        <v>753</v>
      </c>
      <c r="I97" s="13">
        <f t="shared" si="4"/>
        <v>122.83</v>
      </c>
      <c r="J97" s="13"/>
      <c r="K97" s="21">
        <f t="shared" si="5"/>
        <v>-0.65669999999999995</v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ROUND(SUM('Acute Care'!M93:N93),0)</f>
        <v>177623</v>
      </c>
      <c r="E98" s="9">
        <f>ROUND(+'Acute Care'!F93,0)</f>
        <v>1936</v>
      </c>
      <c r="F98" s="13">
        <f t="shared" si="3"/>
        <v>91.75</v>
      </c>
      <c r="G98" s="9">
        <f>ROUND(SUM('Acute Care'!M194:N194),0)</f>
        <v>0</v>
      </c>
      <c r="H98" s="9">
        <f>ROUND(+'Acute Care'!F194,0)</f>
        <v>618</v>
      </c>
      <c r="I98" s="13" t="str">
        <f t="shared" si="4"/>
        <v/>
      </c>
      <c r="J98" s="13"/>
      <c r="K98" s="21" t="str">
        <f t="shared" si="5"/>
        <v/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ROUND(SUM('Acute Care'!M94:N94),0)</f>
        <v>901955</v>
      </c>
      <c r="E99" s="9">
        <f>ROUND(+'Acute Care'!F94,0)</f>
        <v>18011</v>
      </c>
      <c r="F99" s="13">
        <f t="shared" si="3"/>
        <v>50.08</v>
      </c>
      <c r="G99" s="9">
        <f>ROUND(SUM('Acute Care'!M195:N195),0)</f>
        <v>774676</v>
      </c>
      <c r="H99" s="9">
        <f>ROUND(+'Acute Care'!F195,0)</f>
        <v>16893</v>
      </c>
      <c r="I99" s="13">
        <f t="shared" si="4"/>
        <v>45.86</v>
      </c>
      <c r="J99" s="13"/>
      <c r="K99" s="21">
        <f t="shared" si="5"/>
        <v>-8.43E-2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ROUND(SUM('Acute Care'!M95:N95),0)</f>
        <v>1237238</v>
      </c>
      <c r="E100" s="9">
        <f>ROUND(+'Acute Care'!F95,0)</f>
        <v>14858</v>
      </c>
      <c r="F100" s="13">
        <f t="shared" si="3"/>
        <v>83.27</v>
      </c>
      <c r="G100" s="9">
        <f>ROUND(SUM('Acute Care'!M196:N196),0)</f>
        <v>328923</v>
      </c>
      <c r="H100" s="9">
        <f>ROUND(+'Acute Care'!F196,0)</f>
        <v>16831</v>
      </c>
      <c r="I100" s="13">
        <f t="shared" si="4"/>
        <v>19.54</v>
      </c>
      <c r="J100" s="13"/>
      <c r="K100" s="21">
        <f t="shared" si="5"/>
        <v>-0.76529999999999998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ROUND(SUM('Acute Care'!M96:N96),0)</f>
        <v>2228098</v>
      </c>
      <c r="E101" s="9">
        <f>ROUND(+'Acute Care'!F96,0)</f>
        <v>16758</v>
      </c>
      <c r="F101" s="13">
        <f t="shared" si="3"/>
        <v>132.96</v>
      </c>
      <c r="G101" s="9">
        <f>ROUND(SUM('Acute Care'!M197:N197),0)</f>
        <v>1961755</v>
      </c>
      <c r="H101" s="9">
        <f>ROUND(+'Acute Care'!F197,0)</f>
        <v>15880</v>
      </c>
      <c r="I101" s="13">
        <f t="shared" si="4"/>
        <v>123.54</v>
      </c>
      <c r="J101" s="13"/>
      <c r="K101" s="21">
        <f t="shared" si="5"/>
        <v>-7.0800000000000002E-2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ROUND(SUM('Acute Care'!M97:N97),0)</f>
        <v>7093</v>
      </c>
      <c r="E102" s="9">
        <f>ROUND(+'Acute Care'!F97,0)</f>
        <v>6701</v>
      </c>
      <c r="F102" s="13">
        <f t="shared" si="3"/>
        <v>1.06</v>
      </c>
      <c r="G102" s="9">
        <f>ROUND(SUM('Acute Care'!M198:N198),0)</f>
        <v>8370</v>
      </c>
      <c r="H102" s="9">
        <f>ROUND(+'Acute Care'!F198,0)</f>
        <v>7398</v>
      </c>
      <c r="I102" s="13">
        <f t="shared" si="4"/>
        <v>1.1299999999999999</v>
      </c>
      <c r="J102" s="13"/>
      <c r="K102" s="21">
        <f t="shared" si="5"/>
        <v>6.6000000000000003E-2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ROUND(SUM('Acute Care'!M98:N98),0)</f>
        <v>142540</v>
      </c>
      <c r="E103" s="9">
        <f>ROUND(+'Acute Care'!F98,0)</f>
        <v>109</v>
      </c>
      <c r="F103" s="13">
        <f t="shared" si="3"/>
        <v>1307.71</v>
      </c>
      <c r="G103" s="9">
        <f>ROUND(SUM('Acute Care'!M199:N199),0)</f>
        <v>180372</v>
      </c>
      <c r="H103" s="9">
        <f>ROUND(+'Acute Care'!F199,0)</f>
        <v>230</v>
      </c>
      <c r="I103" s="13">
        <f t="shared" si="4"/>
        <v>784.23</v>
      </c>
      <c r="J103" s="13"/>
      <c r="K103" s="21">
        <f t="shared" si="5"/>
        <v>-0.40029999999999999</v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ROUND(SUM('Acute Care'!M99:N99),0)</f>
        <v>0</v>
      </c>
      <c r="E104" s="9">
        <f>ROUND(+'Acute Care'!F99,0)</f>
        <v>0</v>
      </c>
      <c r="F104" s="13" t="str">
        <f t="shared" si="3"/>
        <v/>
      </c>
      <c r="G104" s="9">
        <f>ROUND(SUM('Acute Care'!M200:N200),0)</f>
        <v>0</v>
      </c>
      <c r="H104" s="9">
        <f>ROUND(+'Acute Care'!F200,0)</f>
        <v>0</v>
      </c>
      <c r="I104" s="13" t="str">
        <f t="shared" si="4"/>
        <v/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ROUND(SUM('Acute Care'!M100:N100),0)</f>
        <v>0</v>
      </c>
      <c r="E105" s="9">
        <f>ROUND(+'Acute Care'!F100,0)</f>
        <v>0</v>
      </c>
      <c r="F105" s="13" t="str">
        <f t="shared" si="3"/>
        <v/>
      </c>
      <c r="G105" s="9">
        <f>ROUND(SUM('Acute Care'!M201:N201),0)</f>
        <v>0</v>
      </c>
      <c r="H105" s="9">
        <f>ROUND(+'Acute Care'!F201,0)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ROUND(SUM('Acute Care'!M101:N101),0)</f>
        <v>0</v>
      </c>
      <c r="E106" s="9">
        <f>ROUND(+'Acute Care'!F101,0)</f>
        <v>0</v>
      </c>
      <c r="F106" s="13" t="str">
        <f t="shared" si="3"/>
        <v/>
      </c>
      <c r="G106" s="9">
        <f>ROUND(SUM('Acute Care'!M202:N202),0)</f>
        <v>0</v>
      </c>
      <c r="H106" s="9">
        <f>ROUND(+'Acute Care'!F202,0)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ROUND(SUM('Acute Care'!M102:N102),0)</f>
        <v>0</v>
      </c>
      <c r="E107" s="9">
        <f>ROUND(+'Acute Care'!F102,0)</f>
        <v>0</v>
      </c>
      <c r="F107" s="13" t="str">
        <f t="shared" si="3"/>
        <v/>
      </c>
      <c r="G107" s="9">
        <f>ROUND(SUM('Acute Care'!M203:N203),0)</f>
        <v>0</v>
      </c>
      <c r="H107" s="9">
        <f>ROUND(+'Acute Care'!F203,0)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922</v>
      </c>
      <c r="C108" t="str">
        <f>+'Acute Care'!B103</f>
        <v>FAIRFAX EVERETT</v>
      </c>
      <c r="D108" s="9">
        <f>ROUND(SUM('Acute Care'!M103:N103),0)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9">
        <f>ROUND(SUM('Acute Care'!M204:N204),0)</f>
        <v>0</v>
      </c>
      <c r="H108" s="9">
        <f>ROUND(+'Acute Care'!F204,0)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5.88671875" bestFit="1" customWidth="1"/>
    <col min="7" max="7" width="10.88671875" bestFit="1" customWidth="1"/>
    <col min="8" max="9" width="6.88671875" bestFit="1" customWidth="1"/>
    <col min="10" max="10" width="2.6640625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77</v>
      </c>
      <c r="F3" s="1"/>
      <c r="K3" s="19">
        <v>77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2013</v>
      </c>
      <c r="F7" s="6">
        <f>+E7</f>
        <v>2013</v>
      </c>
      <c r="G7" s="6"/>
      <c r="H7" s="1">
        <f>+F7+1</f>
        <v>2014</v>
      </c>
      <c r="I7" s="6">
        <f>+H7</f>
        <v>2014</v>
      </c>
      <c r="J7" s="6"/>
    </row>
    <row r="8" spans="1:11" x14ac:dyDescent="0.2">
      <c r="A8" s="10"/>
      <c r="B8" s="9"/>
      <c r="C8" s="9"/>
      <c r="D8" s="1" t="s">
        <v>27</v>
      </c>
      <c r="E8" s="6"/>
      <c r="F8" s="1" t="s">
        <v>4</v>
      </c>
      <c r="G8" s="1" t="s">
        <v>27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9</v>
      </c>
      <c r="E9" s="1" t="s">
        <v>6</v>
      </c>
      <c r="F9" s="1" t="s">
        <v>6</v>
      </c>
      <c r="G9" s="1" t="s">
        <v>9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Care'!O5,0)</f>
        <v>1377792</v>
      </c>
      <c r="E10" s="9">
        <f>ROUND(+'Acute Care'!F5,0)</f>
        <v>73846</v>
      </c>
      <c r="F10" s="13">
        <f>IF(D10=0,"",IF(E10=0,"",ROUND(D10/E10,2)))</f>
        <v>18.66</v>
      </c>
      <c r="G10" s="9">
        <f>ROUND(+'Acute Care'!O106,0)</f>
        <v>282074</v>
      </c>
      <c r="H10" s="9">
        <f>ROUND(+'Acute Care'!F106,0)</f>
        <v>71212</v>
      </c>
      <c r="I10" s="13">
        <f>IF(G10=0,"",IF(H10=0,"",ROUND(G10/H10,2)))</f>
        <v>3.96</v>
      </c>
      <c r="J10" s="13"/>
      <c r="K10" s="21">
        <f>IF(D10=0,"",IF(E10=0,"",IF(G10=0,"",IF(H10=0,"",ROUND(I10/F10-1,4)))))</f>
        <v>-0.78779999999999994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Care'!O6,0)</f>
        <v>94418</v>
      </c>
      <c r="E11" s="9">
        <f>ROUND(+'Acute Care'!F6,0)</f>
        <v>19317</v>
      </c>
      <c r="F11" s="13">
        <f t="shared" ref="F11:F74" si="0">IF(D11=0,"",IF(E11=0,"",ROUND(D11/E11,2)))</f>
        <v>4.8899999999999997</v>
      </c>
      <c r="G11" s="9">
        <f>ROUND(+'Acute Care'!O107,0)</f>
        <v>248733</v>
      </c>
      <c r="H11" s="9">
        <f>ROUND(+'Acute Care'!F107,0)</f>
        <v>19539</v>
      </c>
      <c r="I11" s="13">
        <f t="shared" ref="I11:I74" si="1">IF(G11=0,"",IF(H11=0,"",ROUND(G11/H11,2)))</f>
        <v>12.73</v>
      </c>
      <c r="J11" s="13"/>
      <c r="K11" s="21">
        <f t="shared" ref="K11:K74" si="2">IF(D11=0,"",IF(E11=0,"",IF(G11=0,"",IF(H11=0,"",ROUND(I11/F11-1,4)))))</f>
        <v>1.6032999999999999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Care'!O7,0)</f>
        <v>34739</v>
      </c>
      <c r="E12" s="9">
        <f>ROUND(+'Acute Care'!F7,0)</f>
        <v>521</v>
      </c>
      <c r="F12" s="13">
        <f t="shared" si="0"/>
        <v>66.680000000000007</v>
      </c>
      <c r="G12" s="9">
        <f>ROUND(+'Acute Care'!O108,0)</f>
        <v>32674</v>
      </c>
      <c r="H12" s="9">
        <f>ROUND(+'Acute Care'!F108,0)</f>
        <v>616</v>
      </c>
      <c r="I12" s="13">
        <f t="shared" si="1"/>
        <v>53.04</v>
      </c>
      <c r="J12" s="13"/>
      <c r="K12" s="21">
        <f t="shared" si="2"/>
        <v>-0.2046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Care'!O8,0)</f>
        <v>4727002</v>
      </c>
      <c r="E13" s="9">
        <f>ROUND(+'Acute Care'!F8,0)</f>
        <v>62010</v>
      </c>
      <c r="F13" s="13">
        <f t="shared" si="0"/>
        <v>76.23</v>
      </c>
      <c r="G13" s="9">
        <f>ROUND(+'Acute Care'!O109,0)</f>
        <v>4863945</v>
      </c>
      <c r="H13" s="9">
        <f>ROUND(+'Acute Care'!F109,0)</f>
        <v>67729</v>
      </c>
      <c r="I13" s="13">
        <f t="shared" si="1"/>
        <v>71.81</v>
      </c>
      <c r="J13" s="13"/>
      <c r="K13" s="21">
        <f t="shared" si="2"/>
        <v>-5.8000000000000003E-2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Care'!O9,0)</f>
        <v>156292</v>
      </c>
      <c r="E14" s="9">
        <f>ROUND(+'Acute Care'!F9,0)</f>
        <v>51957</v>
      </c>
      <c r="F14" s="13">
        <f t="shared" si="0"/>
        <v>3.01</v>
      </c>
      <c r="G14" s="9">
        <f>ROUND(+'Acute Care'!O110,0)</f>
        <v>149519</v>
      </c>
      <c r="H14" s="9">
        <f>ROUND(+'Acute Care'!F110,0)</f>
        <v>56682</v>
      </c>
      <c r="I14" s="13">
        <f t="shared" si="1"/>
        <v>2.64</v>
      </c>
      <c r="J14" s="13"/>
      <c r="K14" s="21">
        <f t="shared" si="2"/>
        <v>-0.1229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Care'!O10,0)</f>
        <v>0</v>
      </c>
      <c r="E15" s="9">
        <f>ROUND(+'Acute Care'!F10,0)</f>
        <v>0</v>
      </c>
      <c r="F15" s="13" t="str">
        <f t="shared" si="0"/>
        <v/>
      </c>
      <c r="G15" s="9">
        <f>ROUND(+'Acute Care'!O111,0)</f>
        <v>0</v>
      </c>
      <c r="H15" s="9">
        <f>ROUND(+'Acute Care'!F111,0)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Care'!O11,0)</f>
        <v>4480</v>
      </c>
      <c r="E16" s="9">
        <f>ROUND(+'Acute Care'!F11,0)</f>
        <v>1323</v>
      </c>
      <c r="F16" s="13">
        <f t="shared" si="0"/>
        <v>3.39</v>
      </c>
      <c r="G16" s="9">
        <f>ROUND(+'Acute Care'!O112,0)</f>
        <v>1038</v>
      </c>
      <c r="H16" s="9">
        <f>ROUND(+'Acute Care'!F112,0)</f>
        <v>1151</v>
      </c>
      <c r="I16" s="13">
        <f t="shared" si="1"/>
        <v>0.9</v>
      </c>
      <c r="J16" s="13"/>
      <c r="K16" s="21">
        <f t="shared" si="2"/>
        <v>-0.73450000000000004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Care'!O12,0)</f>
        <v>38260</v>
      </c>
      <c r="E17" s="9">
        <f>ROUND(+'Acute Care'!F12,0)</f>
        <v>5041</v>
      </c>
      <c r="F17" s="13">
        <f t="shared" si="0"/>
        <v>7.59</v>
      </c>
      <c r="G17" s="9">
        <f>ROUND(+'Acute Care'!O113,0)</f>
        <v>1020584</v>
      </c>
      <c r="H17" s="9">
        <f>ROUND(+'Acute Care'!F113,0)</f>
        <v>4809</v>
      </c>
      <c r="I17" s="13">
        <f t="shared" si="1"/>
        <v>212.22</v>
      </c>
      <c r="J17" s="13"/>
      <c r="K17" s="21">
        <f t="shared" si="2"/>
        <v>26.9605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Care'!O13,0)</f>
        <v>510</v>
      </c>
      <c r="E18" s="9">
        <f>ROUND(+'Acute Care'!F13,0)</f>
        <v>604</v>
      </c>
      <c r="F18" s="13">
        <f t="shared" si="0"/>
        <v>0.84</v>
      </c>
      <c r="G18" s="9">
        <f>ROUND(+'Acute Care'!O114,0)</f>
        <v>3486</v>
      </c>
      <c r="H18" s="9">
        <f>ROUND(+'Acute Care'!F114,0)</f>
        <v>586</v>
      </c>
      <c r="I18" s="13">
        <f t="shared" si="1"/>
        <v>5.95</v>
      </c>
      <c r="J18" s="13"/>
      <c r="K18" s="21">
        <f t="shared" si="2"/>
        <v>6.0833000000000004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Care'!O14,0)</f>
        <v>46351</v>
      </c>
      <c r="E19" s="9">
        <f>ROUND(+'Acute Care'!F14,0)</f>
        <v>20048</v>
      </c>
      <c r="F19" s="13">
        <f t="shared" si="0"/>
        <v>2.31</v>
      </c>
      <c r="G19" s="9">
        <f>ROUND(+'Acute Care'!O115,0)</f>
        <v>37611</v>
      </c>
      <c r="H19" s="9">
        <f>ROUND(+'Acute Care'!F115,0)</f>
        <v>18000</v>
      </c>
      <c r="I19" s="13">
        <f t="shared" si="1"/>
        <v>2.09</v>
      </c>
      <c r="J19" s="13"/>
      <c r="K19" s="21">
        <f t="shared" si="2"/>
        <v>-9.5200000000000007E-2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Care'!O15,0)</f>
        <v>-2018</v>
      </c>
      <c r="E20" s="9">
        <f>ROUND(+'Acute Care'!F15,0)</f>
        <v>77901</v>
      </c>
      <c r="F20" s="13">
        <f t="shared" si="0"/>
        <v>-0.03</v>
      </c>
      <c r="G20" s="9">
        <f>ROUND(+'Acute Care'!O116,0)</f>
        <v>6481</v>
      </c>
      <c r="H20" s="9">
        <f>ROUND(+'Acute Care'!F116,0)</f>
        <v>74635</v>
      </c>
      <c r="I20" s="13">
        <f t="shared" si="1"/>
        <v>0.09</v>
      </c>
      <c r="J20" s="13"/>
      <c r="K20" s="21">
        <f t="shared" si="2"/>
        <v>-4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Care'!O16,0)</f>
        <v>255813</v>
      </c>
      <c r="E21" s="9">
        <f>ROUND(+'Acute Care'!F16,0)</f>
        <v>73359</v>
      </c>
      <c r="F21" s="13">
        <f t="shared" si="0"/>
        <v>3.49</v>
      </c>
      <c r="G21" s="9">
        <f>ROUND(+'Acute Care'!O117,0)</f>
        <v>135424</v>
      </c>
      <c r="H21" s="9">
        <f>ROUND(+'Acute Care'!F117,0)</f>
        <v>69858</v>
      </c>
      <c r="I21" s="13">
        <f t="shared" si="1"/>
        <v>1.94</v>
      </c>
      <c r="J21" s="13"/>
      <c r="K21" s="21">
        <f t="shared" si="2"/>
        <v>-0.44409999999999999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Care'!O17,0)</f>
        <v>16870</v>
      </c>
      <c r="E22" s="9">
        <f>ROUND(+'Acute Care'!F17,0)</f>
        <v>3957</v>
      </c>
      <c r="F22" s="13">
        <f t="shared" si="0"/>
        <v>4.26</v>
      </c>
      <c r="G22" s="9">
        <f>ROUND(+'Acute Care'!O118,0)</f>
        <v>14510</v>
      </c>
      <c r="H22" s="9">
        <f>ROUND(+'Acute Care'!F118,0)</f>
        <v>4954</v>
      </c>
      <c r="I22" s="13">
        <f t="shared" si="1"/>
        <v>2.93</v>
      </c>
      <c r="J22" s="13"/>
      <c r="K22" s="21">
        <f t="shared" si="2"/>
        <v>-0.31219999999999998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ROUND(+'Acute Care'!O18,0)</f>
        <v>40126</v>
      </c>
      <c r="E23" s="9">
        <f>ROUND(+'Acute Care'!F18,0)</f>
        <v>29746</v>
      </c>
      <c r="F23" s="13">
        <f t="shared" si="0"/>
        <v>1.35</v>
      </c>
      <c r="G23" s="9">
        <f>ROUND(+'Acute Care'!O119,0)</f>
        <v>47394</v>
      </c>
      <c r="H23" s="9">
        <f>ROUND(+'Acute Care'!F119,0)</f>
        <v>31878</v>
      </c>
      <c r="I23" s="13">
        <f t="shared" si="1"/>
        <v>1.49</v>
      </c>
      <c r="J23" s="13"/>
      <c r="K23" s="21">
        <f t="shared" si="2"/>
        <v>0.1037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Care'!O19,0)</f>
        <v>21332</v>
      </c>
      <c r="E24" s="9">
        <f>ROUND(+'Acute Care'!F19,0)</f>
        <v>10593</v>
      </c>
      <c r="F24" s="13">
        <f t="shared" si="0"/>
        <v>2.0099999999999998</v>
      </c>
      <c r="G24" s="9">
        <f>ROUND(+'Acute Care'!O120,0)</f>
        <v>46690</v>
      </c>
      <c r="H24" s="9">
        <f>ROUND(+'Acute Care'!F120,0)</f>
        <v>10431</v>
      </c>
      <c r="I24" s="13">
        <f t="shared" si="1"/>
        <v>4.4800000000000004</v>
      </c>
      <c r="J24" s="13"/>
      <c r="K24" s="21">
        <f t="shared" si="2"/>
        <v>1.2289000000000001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Care'!O20,0)</f>
        <v>1030</v>
      </c>
      <c r="E25" s="9">
        <f>ROUND(+'Acute Care'!F20,0)</f>
        <v>10540</v>
      </c>
      <c r="F25" s="13">
        <f t="shared" si="0"/>
        <v>0.1</v>
      </c>
      <c r="G25" s="9">
        <f>ROUND(+'Acute Care'!O121,0)</f>
        <v>6508</v>
      </c>
      <c r="H25" s="9">
        <f>ROUND(+'Acute Care'!F121,0)</f>
        <v>11753</v>
      </c>
      <c r="I25" s="13">
        <f t="shared" si="1"/>
        <v>0.55000000000000004</v>
      </c>
      <c r="J25" s="13"/>
      <c r="K25" s="21">
        <f t="shared" si="2"/>
        <v>4.5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ROUND(+'Acute Care'!O21,0)</f>
        <v>0</v>
      </c>
      <c r="E26" s="9">
        <f>ROUND(+'Acute Care'!F21,0)</f>
        <v>0</v>
      </c>
      <c r="F26" s="13" t="str">
        <f t="shared" si="0"/>
        <v/>
      </c>
      <c r="G26" s="9">
        <f>ROUND(+'Acute Care'!O122,0)</f>
        <v>6942</v>
      </c>
      <c r="H26" s="9">
        <f>ROUND(+'Acute Care'!F122,0)</f>
        <v>2271</v>
      </c>
      <c r="I26" s="13">
        <f t="shared" si="1"/>
        <v>3.06</v>
      </c>
      <c r="J26" s="13"/>
      <c r="K26" s="21" t="str">
        <f t="shared" si="2"/>
        <v/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ROUND(+'Acute Care'!O22,0)</f>
        <v>11478</v>
      </c>
      <c r="E27" s="9">
        <f>ROUND(+'Acute Care'!F22,0)</f>
        <v>325</v>
      </c>
      <c r="F27" s="13">
        <f t="shared" si="0"/>
        <v>35.32</v>
      </c>
      <c r="G27" s="9">
        <f>ROUND(+'Acute Care'!O123,0)</f>
        <v>7310</v>
      </c>
      <c r="H27" s="9">
        <f>ROUND(+'Acute Care'!F123,0)</f>
        <v>401</v>
      </c>
      <c r="I27" s="13">
        <f t="shared" si="1"/>
        <v>18.23</v>
      </c>
      <c r="J27" s="13"/>
      <c r="K27" s="21">
        <f t="shared" si="2"/>
        <v>-0.4839</v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ROUND(+'Acute Care'!O23,0)</f>
        <v>259</v>
      </c>
      <c r="E28" s="9">
        <f>ROUND(+'Acute Care'!F23,0)</f>
        <v>1864</v>
      </c>
      <c r="F28" s="13">
        <f t="shared" si="0"/>
        <v>0.14000000000000001</v>
      </c>
      <c r="G28" s="9">
        <f>ROUND(+'Acute Care'!O124,0)</f>
        <v>0</v>
      </c>
      <c r="H28" s="9">
        <f>ROUND(+'Acute Care'!F124,0)</f>
        <v>0</v>
      </c>
      <c r="I28" s="13" t="str">
        <f t="shared" si="1"/>
        <v/>
      </c>
      <c r="J28" s="13"/>
      <c r="K28" s="21" t="str">
        <f t="shared" si="2"/>
        <v/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ROUND(+'Acute Care'!O24,0)</f>
        <v>1066</v>
      </c>
      <c r="E29" s="9">
        <f>ROUND(+'Acute Care'!F24,0)</f>
        <v>11156</v>
      </c>
      <c r="F29" s="13">
        <f t="shared" si="0"/>
        <v>0.1</v>
      </c>
      <c r="G29" s="9">
        <f>ROUND(+'Acute Care'!O125,0)</f>
        <v>3769</v>
      </c>
      <c r="H29" s="9">
        <f>ROUND(+'Acute Care'!F125,0)</f>
        <v>4249</v>
      </c>
      <c r="I29" s="13">
        <f t="shared" si="1"/>
        <v>0.89</v>
      </c>
      <c r="J29" s="13"/>
      <c r="K29" s="21">
        <f t="shared" si="2"/>
        <v>7.9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ROUND(+'Acute Care'!O25,0)</f>
        <v>125</v>
      </c>
      <c r="E30" s="9">
        <f>ROUND(+'Acute Care'!F25,0)</f>
        <v>1171</v>
      </c>
      <c r="F30" s="13">
        <f t="shared" si="0"/>
        <v>0.11</v>
      </c>
      <c r="G30" s="9">
        <f>ROUND(+'Acute Care'!O126,0)</f>
        <v>48</v>
      </c>
      <c r="H30" s="9">
        <f>ROUND(+'Acute Care'!F126,0)</f>
        <v>858</v>
      </c>
      <c r="I30" s="13">
        <f t="shared" si="1"/>
        <v>0.06</v>
      </c>
      <c r="J30" s="13"/>
      <c r="K30" s="21">
        <f t="shared" si="2"/>
        <v>-0.45450000000000002</v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ROUND(+'Acute Care'!O26,0)</f>
        <v>12664</v>
      </c>
      <c r="E31" s="9">
        <f>ROUND(+'Acute Care'!F26,0)</f>
        <v>817</v>
      </c>
      <c r="F31" s="13">
        <f t="shared" si="0"/>
        <v>15.5</v>
      </c>
      <c r="G31" s="9">
        <f>ROUND(+'Acute Care'!O127,0)</f>
        <v>13536</v>
      </c>
      <c r="H31" s="9">
        <f>ROUND(+'Acute Care'!F127,0)</f>
        <v>814</v>
      </c>
      <c r="I31" s="13">
        <f t="shared" si="1"/>
        <v>16.63</v>
      </c>
      <c r="J31" s="13"/>
      <c r="K31" s="21">
        <f t="shared" si="2"/>
        <v>7.2900000000000006E-2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ROUND(+'Acute Care'!O27,0)</f>
        <v>70285</v>
      </c>
      <c r="E32" s="9">
        <f>ROUND(+'Acute Care'!F27,0)</f>
        <v>31447</v>
      </c>
      <c r="F32" s="13">
        <f t="shared" si="0"/>
        <v>2.2400000000000002</v>
      </c>
      <c r="G32" s="9">
        <f>ROUND(+'Acute Care'!O128,0)</f>
        <v>70516</v>
      </c>
      <c r="H32" s="9">
        <f>ROUND(+'Acute Care'!F128,0)</f>
        <v>30330</v>
      </c>
      <c r="I32" s="13">
        <f t="shared" si="1"/>
        <v>2.3199999999999998</v>
      </c>
      <c r="J32" s="13"/>
      <c r="K32" s="21">
        <f t="shared" si="2"/>
        <v>3.5700000000000003E-2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ROUND(+'Acute Care'!O28,0)</f>
        <v>14578</v>
      </c>
      <c r="E33" s="9">
        <f>ROUND(+'Acute Care'!F28,0)</f>
        <v>10230</v>
      </c>
      <c r="F33" s="13">
        <f t="shared" si="0"/>
        <v>1.43</v>
      </c>
      <c r="G33" s="9">
        <f>ROUND(+'Acute Care'!O129,0)</f>
        <v>23998</v>
      </c>
      <c r="H33" s="9">
        <f>ROUND(+'Acute Care'!F129,0)</f>
        <v>9728</v>
      </c>
      <c r="I33" s="13">
        <f t="shared" si="1"/>
        <v>2.4700000000000002</v>
      </c>
      <c r="J33" s="13"/>
      <c r="K33" s="21">
        <f t="shared" si="2"/>
        <v>0.72729999999999995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ROUND(+'Acute Care'!O29,0)</f>
        <v>4706</v>
      </c>
      <c r="E34" s="9">
        <f>ROUND(+'Acute Care'!F29,0)</f>
        <v>3225</v>
      </c>
      <c r="F34" s="13">
        <f t="shared" si="0"/>
        <v>1.46</v>
      </c>
      <c r="G34" s="9">
        <f>ROUND(+'Acute Care'!O130,0)</f>
        <v>1705</v>
      </c>
      <c r="H34" s="9">
        <f>ROUND(+'Acute Care'!F130,0)</f>
        <v>3643</v>
      </c>
      <c r="I34" s="13">
        <f t="shared" si="1"/>
        <v>0.47</v>
      </c>
      <c r="J34" s="13"/>
      <c r="K34" s="21">
        <f t="shared" si="2"/>
        <v>-0.67810000000000004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ROUND(+'Acute Care'!O30,0)</f>
        <v>40050</v>
      </c>
      <c r="E35" s="9">
        <f>ROUND(+'Acute Care'!F30,0)</f>
        <v>1067</v>
      </c>
      <c r="F35" s="13">
        <f t="shared" si="0"/>
        <v>37.54</v>
      </c>
      <c r="G35" s="9">
        <f>ROUND(+'Acute Care'!O131,0)</f>
        <v>22447</v>
      </c>
      <c r="H35" s="9">
        <f>ROUND(+'Acute Care'!F131,0)</f>
        <v>1124</v>
      </c>
      <c r="I35" s="13">
        <f t="shared" si="1"/>
        <v>19.97</v>
      </c>
      <c r="J35" s="13"/>
      <c r="K35" s="21">
        <f t="shared" si="2"/>
        <v>-0.46800000000000003</v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ROUND(+'Acute Care'!O31,0)</f>
        <v>64</v>
      </c>
      <c r="E36" s="9">
        <f>ROUND(+'Acute Care'!F31,0)</f>
        <v>22</v>
      </c>
      <c r="F36" s="13">
        <f t="shared" si="0"/>
        <v>2.91</v>
      </c>
      <c r="G36" s="9">
        <f>ROUND(+'Acute Care'!O132,0)</f>
        <v>218</v>
      </c>
      <c r="H36" s="9">
        <f>ROUND(+'Acute Care'!F132,0)</f>
        <v>10</v>
      </c>
      <c r="I36" s="13">
        <f t="shared" si="1"/>
        <v>21.8</v>
      </c>
      <c r="J36" s="13"/>
      <c r="K36" s="21">
        <f t="shared" si="2"/>
        <v>6.4913999999999996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ROUND(+'Acute Care'!O32,0)</f>
        <v>4832</v>
      </c>
      <c r="E37" s="9">
        <f>ROUND(+'Acute Care'!F32,0)</f>
        <v>19311</v>
      </c>
      <c r="F37" s="13">
        <f t="shared" si="0"/>
        <v>0.25</v>
      </c>
      <c r="G37" s="9">
        <f>ROUND(+'Acute Care'!O133,0)</f>
        <v>7926</v>
      </c>
      <c r="H37" s="9">
        <f>ROUND(+'Acute Care'!F133,0)</f>
        <v>33832</v>
      </c>
      <c r="I37" s="13">
        <f t="shared" si="1"/>
        <v>0.23</v>
      </c>
      <c r="J37" s="13"/>
      <c r="K37" s="21">
        <f t="shared" si="2"/>
        <v>-0.08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ROUND(+'Acute Care'!O33,0)</f>
        <v>1445</v>
      </c>
      <c r="E38" s="9">
        <f>ROUND(+'Acute Care'!F33,0)</f>
        <v>95</v>
      </c>
      <c r="F38" s="13">
        <f t="shared" si="0"/>
        <v>15.21</v>
      </c>
      <c r="G38" s="9">
        <f>ROUND(+'Acute Care'!O134,0)</f>
        <v>7814</v>
      </c>
      <c r="H38" s="9">
        <f>ROUND(+'Acute Care'!F134,0)</f>
        <v>71</v>
      </c>
      <c r="I38" s="13">
        <f t="shared" si="1"/>
        <v>110.06</v>
      </c>
      <c r="J38" s="13"/>
      <c r="K38" s="21">
        <f t="shared" si="2"/>
        <v>6.2359999999999998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ROUND(+'Acute Care'!O34,0)</f>
        <v>133593</v>
      </c>
      <c r="E39" s="9">
        <f>ROUND(+'Acute Care'!F34,0)</f>
        <v>65591</v>
      </c>
      <c r="F39" s="13">
        <f t="shared" si="0"/>
        <v>2.04</v>
      </c>
      <c r="G39" s="9">
        <f>ROUND(+'Acute Care'!O135,0)</f>
        <v>291498</v>
      </c>
      <c r="H39" s="9">
        <f>ROUND(+'Acute Care'!F135,0)</f>
        <v>70765</v>
      </c>
      <c r="I39" s="13">
        <f t="shared" si="1"/>
        <v>4.12</v>
      </c>
      <c r="J39" s="13"/>
      <c r="K39" s="21">
        <f t="shared" si="2"/>
        <v>1.0196000000000001</v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ROUND(+'Acute Care'!O35,0)</f>
        <v>49167</v>
      </c>
      <c r="E40" s="9">
        <f>ROUND(+'Acute Care'!F35,0)</f>
        <v>3453</v>
      </c>
      <c r="F40" s="13">
        <f t="shared" si="0"/>
        <v>14.24</v>
      </c>
      <c r="G40" s="9">
        <f>ROUND(+'Acute Care'!O136,0)</f>
        <v>15713</v>
      </c>
      <c r="H40" s="9">
        <f>ROUND(+'Acute Care'!F136,0)</f>
        <v>3432</v>
      </c>
      <c r="I40" s="13">
        <f t="shared" si="1"/>
        <v>4.58</v>
      </c>
      <c r="J40" s="13"/>
      <c r="K40" s="21">
        <f t="shared" si="2"/>
        <v>-0.6784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ROUND(+'Acute Care'!O36,0)</f>
        <v>8067</v>
      </c>
      <c r="E41" s="9">
        <f>ROUND(+'Acute Care'!F36,0)</f>
        <v>855</v>
      </c>
      <c r="F41" s="13">
        <f t="shared" si="0"/>
        <v>9.44</v>
      </c>
      <c r="G41" s="9">
        <f>ROUND(+'Acute Care'!O137,0)</f>
        <v>9839</v>
      </c>
      <c r="H41" s="9">
        <f>ROUND(+'Acute Care'!F137,0)</f>
        <v>748</v>
      </c>
      <c r="I41" s="13">
        <f t="shared" si="1"/>
        <v>13.15</v>
      </c>
      <c r="J41" s="13"/>
      <c r="K41" s="21">
        <f t="shared" si="2"/>
        <v>0.39300000000000002</v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ROUND(+'Acute Care'!O37,0)</f>
        <v>14336</v>
      </c>
      <c r="E42" s="9">
        <f>ROUND(+'Acute Care'!F37,0)</f>
        <v>8221</v>
      </c>
      <c r="F42" s="13">
        <f t="shared" si="0"/>
        <v>1.74</v>
      </c>
      <c r="G42" s="9">
        <f>ROUND(+'Acute Care'!O138,0)</f>
        <v>10051</v>
      </c>
      <c r="H42" s="9">
        <f>ROUND(+'Acute Care'!F138,0)</f>
        <v>5868</v>
      </c>
      <c r="I42" s="13">
        <f t="shared" si="1"/>
        <v>1.71</v>
      </c>
      <c r="J42" s="13"/>
      <c r="K42" s="21">
        <f t="shared" si="2"/>
        <v>-1.72E-2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ROUND(+'Acute Care'!O38,0)</f>
        <v>0</v>
      </c>
      <c r="E43" s="9">
        <f>ROUND(+'Acute Care'!F38,0)</f>
        <v>0</v>
      </c>
      <c r="F43" s="13" t="str">
        <f t="shared" si="0"/>
        <v/>
      </c>
      <c r="G43" s="9">
        <f>ROUND(+'Acute Care'!O139,0)</f>
        <v>0</v>
      </c>
      <c r="H43" s="9">
        <f>ROUND(+'Acute Care'!F139,0)</f>
        <v>0</v>
      </c>
      <c r="I43" s="13" t="str">
        <f t="shared" si="1"/>
        <v/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ROUND(+'Acute Care'!O39,0)</f>
        <v>7738</v>
      </c>
      <c r="E44" s="9">
        <f>ROUND(+'Acute Care'!F39,0)</f>
        <v>4335</v>
      </c>
      <c r="F44" s="13">
        <f t="shared" si="0"/>
        <v>1.79</v>
      </c>
      <c r="G44" s="9">
        <f>ROUND(+'Acute Care'!O140,0)</f>
        <v>6235</v>
      </c>
      <c r="H44" s="9">
        <f>ROUND(+'Acute Care'!F140,0)</f>
        <v>4522</v>
      </c>
      <c r="I44" s="13">
        <f t="shared" si="1"/>
        <v>1.38</v>
      </c>
      <c r="J44" s="13"/>
      <c r="K44" s="21">
        <f t="shared" si="2"/>
        <v>-0.2291</v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ROUND(+'Acute Care'!O40,0)</f>
        <v>15475</v>
      </c>
      <c r="E45" s="9">
        <f>ROUND(+'Acute Care'!F40,0)</f>
        <v>1238</v>
      </c>
      <c r="F45" s="13">
        <f t="shared" si="0"/>
        <v>12.5</v>
      </c>
      <c r="G45" s="9">
        <f>ROUND(+'Acute Care'!O141,0)</f>
        <v>12414</v>
      </c>
      <c r="H45" s="9">
        <f>ROUND(+'Acute Care'!F141,0)</f>
        <v>1065</v>
      </c>
      <c r="I45" s="13">
        <f t="shared" si="1"/>
        <v>11.66</v>
      </c>
      <c r="J45" s="13"/>
      <c r="K45" s="21">
        <f t="shared" si="2"/>
        <v>-6.7199999999999996E-2</v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ROUND(+'Acute Care'!O41,0)</f>
        <v>16980</v>
      </c>
      <c r="E46" s="9">
        <f>ROUND(+'Acute Care'!F41,0)</f>
        <v>2677</v>
      </c>
      <c r="F46" s="13">
        <f t="shared" si="0"/>
        <v>6.34</v>
      </c>
      <c r="G46" s="9">
        <f>ROUND(+'Acute Care'!O142,0)</f>
        <v>15732</v>
      </c>
      <c r="H46" s="9">
        <f>ROUND(+'Acute Care'!F142,0)</f>
        <v>2678</v>
      </c>
      <c r="I46" s="13">
        <f t="shared" si="1"/>
        <v>5.87</v>
      </c>
      <c r="J46" s="13"/>
      <c r="K46" s="21">
        <f t="shared" si="2"/>
        <v>-7.4099999999999999E-2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ROUND(+'Acute Care'!O42,0)</f>
        <v>7771</v>
      </c>
      <c r="E47" s="9">
        <f>ROUND(+'Acute Care'!F42,0)</f>
        <v>82</v>
      </c>
      <c r="F47" s="13">
        <f t="shared" si="0"/>
        <v>94.77</v>
      </c>
      <c r="G47" s="9">
        <f>ROUND(+'Acute Care'!O143,0)</f>
        <v>11920</v>
      </c>
      <c r="H47" s="9">
        <f>ROUND(+'Acute Care'!F143,0)</f>
        <v>89</v>
      </c>
      <c r="I47" s="13">
        <f t="shared" si="1"/>
        <v>133.93</v>
      </c>
      <c r="J47" s="13"/>
      <c r="K47" s="21">
        <f t="shared" si="2"/>
        <v>0.41320000000000001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ROUND(+'Acute Care'!O43,0)</f>
        <v>0</v>
      </c>
      <c r="E48" s="9">
        <f>ROUND(+'Acute Care'!F43,0)</f>
        <v>0</v>
      </c>
      <c r="F48" s="13" t="str">
        <f t="shared" si="0"/>
        <v/>
      </c>
      <c r="G48" s="9">
        <f>ROUND(+'Acute Care'!O144,0)</f>
        <v>0</v>
      </c>
      <c r="H48" s="9">
        <f>ROUND(+'Acute Care'!F144,0)</f>
        <v>0</v>
      </c>
      <c r="I48" s="13" t="str">
        <f t="shared" si="1"/>
        <v/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ROUND(+'Acute Care'!O44,0)</f>
        <v>90</v>
      </c>
      <c r="E49" s="9">
        <f>ROUND(+'Acute Care'!F44,0)</f>
        <v>6708</v>
      </c>
      <c r="F49" s="13">
        <f t="shared" si="0"/>
        <v>0.01</v>
      </c>
      <c r="G49" s="9">
        <f>ROUND(+'Acute Care'!O145,0)</f>
        <v>2873</v>
      </c>
      <c r="H49" s="9">
        <f>ROUND(+'Acute Care'!F145,0)</f>
        <v>26417</v>
      </c>
      <c r="I49" s="13">
        <f t="shared" si="1"/>
        <v>0.11</v>
      </c>
      <c r="J49" s="13"/>
      <c r="K49" s="21">
        <f t="shared" si="2"/>
        <v>10</v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ROUND(+'Acute Care'!O45,0)</f>
        <v>22913</v>
      </c>
      <c r="E50" s="9">
        <f>ROUND(+'Acute Care'!F45,0)</f>
        <v>84208</v>
      </c>
      <c r="F50" s="13">
        <f t="shared" si="0"/>
        <v>0.27</v>
      </c>
      <c r="G50" s="9">
        <f>ROUND(+'Acute Care'!O146,0)</f>
        <v>21596</v>
      </c>
      <c r="H50" s="9">
        <f>ROUND(+'Acute Care'!F146,0)</f>
        <v>83825</v>
      </c>
      <c r="I50" s="13">
        <f t="shared" si="1"/>
        <v>0.26</v>
      </c>
      <c r="J50" s="13"/>
      <c r="K50" s="21">
        <f t="shared" si="2"/>
        <v>-3.6999999999999998E-2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ROUND(+'Acute Care'!O46,0)</f>
        <v>0</v>
      </c>
      <c r="E51" s="9">
        <f>ROUND(+'Acute Care'!F46,0)</f>
        <v>0</v>
      </c>
      <c r="F51" s="13" t="str">
        <f t="shared" si="0"/>
        <v/>
      </c>
      <c r="G51" s="9">
        <f>ROUND(+'Acute Care'!O147,0)</f>
        <v>0</v>
      </c>
      <c r="H51" s="9">
        <f>ROUND(+'Acute Care'!F147,0)</f>
        <v>0</v>
      </c>
      <c r="I51" s="13" t="str">
        <f t="shared" si="1"/>
        <v/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ROUND(+'Acute Care'!O47,0)</f>
        <v>18709</v>
      </c>
      <c r="E52" s="9">
        <f>ROUND(+'Acute Care'!F47,0)</f>
        <v>23468</v>
      </c>
      <c r="F52" s="13">
        <f t="shared" si="0"/>
        <v>0.8</v>
      </c>
      <c r="G52" s="9">
        <f>ROUND(+'Acute Care'!O148,0)</f>
        <v>6798</v>
      </c>
      <c r="H52" s="9">
        <f>ROUND(+'Acute Care'!F148,0)</f>
        <v>23570</v>
      </c>
      <c r="I52" s="13">
        <f t="shared" si="1"/>
        <v>0.28999999999999998</v>
      </c>
      <c r="J52" s="13"/>
      <c r="K52" s="21">
        <f t="shared" si="2"/>
        <v>-0.63749999999999996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ROUND(+'Acute Care'!O48,0)</f>
        <v>62250</v>
      </c>
      <c r="E53" s="9">
        <f>ROUND(+'Acute Care'!F48,0)</f>
        <v>48942</v>
      </c>
      <c r="F53" s="13">
        <f t="shared" si="0"/>
        <v>1.27</v>
      </c>
      <c r="G53" s="9">
        <f>ROUND(+'Acute Care'!O149,0)</f>
        <v>42750</v>
      </c>
      <c r="H53" s="9">
        <f>ROUND(+'Acute Care'!F149,0)</f>
        <v>46431</v>
      </c>
      <c r="I53" s="13">
        <f t="shared" si="1"/>
        <v>0.92</v>
      </c>
      <c r="J53" s="13"/>
      <c r="K53" s="21">
        <f t="shared" si="2"/>
        <v>-0.27560000000000001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ROUND(+'Acute Care'!O49,0)</f>
        <v>77971</v>
      </c>
      <c r="E54" s="9">
        <f>ROUND(+'Acute Care'!F49,0)</f>
        <v>26175</v>
      </c>
      <c r="F54" s="13">
        <f t="shared" si="0"/>
        <v>2.98</v>
      </c>
      <c r="G54" s="9">
        <f>ROUND(+'Acute Care'!O150,0)</f>
        <v>44194</v>
      </c>
      <c r="H54" s="9">
        <f>ROUND(+'Acute Care'!F150,0)</f>
        <v>25932</v>
      </c>
      <c r="I54" s="13">
        <f t="shared" si="1"/>
        <v>1.7</v>
      </c>
      <c r="J54" s="13"/>
      <c r="K54" s="21">
        <f t="shared" si="2"/>
        <v>-0.42949999999999999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ROUND(+'Acute Care'!O50,0)</f>
        <v>8222</v>
      </c>
      <c r="E55" s="9">
        <f>ROUND(+'Acute Care'!F50,0)</f>
        <v>8752</v>
      </c>
      <c r="F55" s="13">
        <f t="shared" si="0"/>
        <v>0.94</v>
      </c>
      <c r="G55" s="9">
        <f>ROUND(+'Acute Care'!O151,0)</f>
        <v>20119</v>
      </c>
      <c r="H55" s="9">
        <f>ROUND(+'Acute Care'!F151,0)</f>
        <v>8069</v>
      </c>
      <c r="I55" s="13">
        <f t="shared" si="1"/>
        <v>2.4900000000000002</v>
      </c>
      <c r="J55" s="13"/>
      <c r="K55" s="21">
        <f t="shared" si="2"/>
        <v>1.6489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ROUND(+'Acute Care'!O51,0)</f>
        <v>18457</v>
      </c>
      <c r="E56" s="9">
        <f>ROUND(+'Acute Care'!F51,0)</f>
        <v>1362</v>
      </c>
      <c r="F56" s="13">
        <f t="shared" si="0"/>
        <v>13.55</v>
      </c>
      <c r="G56" s="9">
        <f>ROUND(+'Acute Care'!O152,0)</f>
        <v>75207</v>
      </c>
      <c r="H56" s="9">
        <f>ROUND(+'Acute Care'!F152,0)</f>
        <v>1229</v>
      </c>
      <c r="I56" s="13">
        <f t="shared" si="1"/>
        <v>61.19</v>
      </c>
      <c r="J56" s="13"/>
      <c r="K56" s="21">
        <f t="shared" si="2"/>
        <v>3.5158999999999998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ROUND(+'Acute Care'!O52,0)</f>
        <v>105936</v>
      </c>
      <c r="E57" s="9">
        <f>ROUND(+'Acute Care'!F52,0)</f>
        <v>7114</v>
      </c>
      <c r="F57" s="13">
        <f t="shared" si="0"/>
        <v>14.89</v>
      </c>
      <c r="G57" s="9">
        <f>ROUND(+'Acute Care'!O153,0)</f>
        <v>67116</v>
      </c>
      <c r="H57" s="9">
        <f>ROUND(+'Acute Care'!F153,0)</f>
        <v>7842</v>
      </c>
      <c r="I57" s="13">
        <f t="shared" si="1"/>
        <v>8.56</v>
      </c>
      <c r="J57" s="13"/>
      <c r="K57" s="21">
        <f t="shared" si="2"/>
        <v>-0.42509999999999998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ROUND(+'Acute Care'!O53,0)</f>
        <v>5137</v>
      </c>
      <c r="E58" s="9">
        <f>ROUND(+'Acute Care'!F53,0)</f>
        <v>19905</v>
      </c>
      <c r="F58" s="13">
        <f t="shared" si="0"/>
        <v>0.26</v>
      </c>
      <c r="G58" s="9">
        <f>ROUND(+'Acute Care'!O154,0)</f>
        <v>20170</v>
      </c>
      <c r="H58" s="9">
        <f>ROUND(+'Acute Care'!F154,0)</f>
        <v>19290</v>
      </c>
      <c r="I58" s="13">
        <f t="shared" si="1"/>
        <v>1.05</v>
      </c>
      <c r="J58" s="13"/>
      <c r="K58" s="21">
        <f t="shared" si="2"/>
        <v>3.0385</v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ROUND(+'Acute Care'!O54,0)</f>
        <v>4123</v>
      </c>
      <c r="E59" s="9">
        <f>ROUND(+'Acute Care'!F54,0)</f>
        <v>3165</v>
      </c>
      <c r="F59" s="13">
        <f t="shared" si="0"/>
        <v>1.3</v>
      </c>
      <c r="G59" s="9">
        <f>ROUND(+'Acute Care'!O155,0)</f>
        <v>14142</v>
      </c>
      <c r="H59" s="9">
        <f>ROUND(+'Acute Care'!F155,0)</f>
        <v>3307</v>
      </c>
      <c r="I59" s="13">
        <f t="shared" si="1"/>
        <v>4.28</v>
      </c>
      <c r="J59" s="13"/>
      <c r="K59" s="21">
        <f t="shared" si="2"/>
        <v>2.2923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ROUND(+'Acute Care'!O55,0)</f>
        <v>0</v>
      </c>
      <c r="E60" s="9">
        <f>ROUND(+'Acute Care'!F55,0)</f>
        <v>0</v>
      </c>
      <c r="F60" s="13" t="str">
        <f t="shared" si="0"/>
        <v/>
      </c>
      <c r="G60" s="9">
        <f>ROUND(+'Acute Care'!O156,0)</f>
        <v>0</v>
      </c>
      <c r="H60" s="9">
        <f>ROUND(+'Acute Care'!F156,0)</f>
        <v>0</v>
      </c>
      <c r="I60" s="13" t="str">
        <f t="shared" si="1"/>
        <v/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ROUND(+'Acute Care'!O56,0)</f>
        <v>17998</v>
      </c>
      <c r="E61" s="9">
        <f>ROUND(+'Acute Care'!F56,0)</f>
        <v>48800</v>
      </c>
      <c r="F61" s="13">
        <f t="shared" si="0"/>
        <v>0.37</v>
      </c>
      <c r="G61" s="9">
        <f>ROUND(+'Acute Care'!O157,0)</f>
        <v>17586821</v>
      </c>
      <c r="H61" s="9">
        <f>ROUND(+'Acute Care'!F157,0)</f>
        <v>50486</v>
      </c>
      <c r="I61" s="13">
        <f t="shared" si="1"/>
        <v>348.35</v>
      </c>
      <c r="J61" s="13"/>
      <c r="K61" s="21">
        <f t="shared" si="2"/>
        <v>940.48649999999998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ROUND(+'Acute Care'!O57,0)</f>
        <v>15090</v>
      </c>
      <c r="E62" s="9">
        <f>ROUND(+'Acute Care'!F57,0)</f>
        <v>37943</v>
      </c>
      <c r="F62" s="13">
        <f t="shared" si="0"/>
        <v>0.4</v>
      </c>
      <c r="G62" s="9">
        <f>ROUND(+'Acute Care'!O158,0)</f>
        <v>20917</v>
      </c>
      <c r="H62" s="9">
        <f>ROUND(+'Acute Care'!F158,0)</f>
        <v>38219</v>
      </c>
      <c r="I62" s="13">
        <f t="shared" si="1"/>
        <v>0.55000000000000004</v>
      </c>
      <c r="J62" s="13"/>
      <c r="K62" s="21">
        <f t="shared" si="2"/>
        <v>0.375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ROUND(+'Acute Care'!O58,0)</f>
        <v>981</v>
      </c>
      <c r="E63" s="9">
        <f>ROUND(+'Acute Care'!F58,0)</f>
        <v>2732</v>
      </c>
      <c r="F63" s="13">
        <f t="shared" si="0"/>
        <v>0.36</v>
      </c>
      <c r="G63" s="9">
        <f>ROUND(+'Acute Care'!O159,0)</f>
        <v>711</v>
      </c>
      <c r="H63" s="9">
        <f>ROUND(+'Acute Care'!F159,0)</f>
        <v>2372</v>
      </c>
      <c r="I63" s="13">
        <f t="shared" si="1"/>
        <v>0.3</v>
      </c>
      <c r="J63" s="13"/>
      <c r="K63" s="21">
        <f t="shared" si="2"/>
        <v>-0.16669999999999999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ROUND(+'Acute Care'!O59,0)</f>
        <v>13086</v>
      </c>
      <c r="E64" s="9">
        <f>ROUND(+'Acute Care'!F59,0)</f>
        <v>17968</v>
      </c>
      <c r="F64" s="13">
        <f t="shared" si="0"/>
        <v>0.73</v>
      </c>
      <c r="G64" s="9">
        <f>ROUND(+'Acute Care'!O160,0)</f>
        <v>12997</v>
      </c>
      <c r="H64" s="9">
        <f>ROUND(+'Acute Care'!F160,0)</f>
        <v>17191</v>
      </c>
      <c r="I64" s="13">
        <f t="shared" si="1"/>
        <v>0.76</v>
      </c>
      <c r="J64" s="13"/>
      <c r="K64" s="21">
        <f t="shared" si="2"/>
        <v>4.1099999999999998E-2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ROUND(+'Acute Care'!O60,0)</f>
        <v>5740</v>
      </c>
      <c r="E65" s="9">
        <f>ROUND(+'Acute Care'!F60,0)</f>
        <v>1154</v>
      </c>
      <c r="F65" s="13">
        <f t="shared" si="0"/>
        <v>4.97</v>
      </c>
      <c r="G65" s="9">
        <f>ROUND(+'Acute Care'!O161,0)</f>
        <v>9725</v>
      </c>
      <c r="H65" s="9">
        <f>ROUND(+'Acute Care'!F161,0)</f>
        <v>887</v>
      </c>
      <c r="I65" s="13">
        <f t="shared" si="1"/>
        <v>10.96</v>
      </c>
      <c r="J65" s="13"/>
      <c r="K65" s="21">
        <f t="shared" si="2"/>
        <v>1.2052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ROUND(+'Acute Care'!O61,0)</f>
        <v>10811</v>
      </c>
      <c r="E66" s="9">
        <f>ROUND(+'Acute Care'!F61,0)</f>
        <v>3765</v>
      </c>
      <c r="F66" s="13">
        <f t="shared" si="0"/>
        <v>2.87</v>
      </c>
      <c r="G66" s="9">
        <f>ROUND(+'Acute Care'!O162,0)</f>
        <v>13221</v>
      </c>
      <c r="H66" s="9">
        <f>ROUND(+'Acute Care'!F162,0)</f>
        <v>3658</v>
      </c>
      <c r="I66" s="13">
        <f t="shared" si="1"/>
        <v>3.61</v>
      </c>
      <c r="J66" s="13"/>
      <c r="K66" s="21">
        <f t="shared" si="2"/>
        <v>0.25779999999999997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ROUND(+'Acute Care'!O62,0)</f>
        <v>29956</v>
      </c>
      <c r="E67" s="9">
        <f>ROUND(+'Acute Care'!F62,0)</f>
        <v>2008</v>
      </c>
      <c r="F67" s="13">
        <f t="shared" si="0"/>
        <v>14.92</v>
      </c>
      <c r="G67" s="9">
        <f>ROUND(+'Acute Care'!O163,0)</f>
        <v>8749</v>
      </c>
      <c r="H67" s="9">
        <f>ROUND(+'Acute Care'!F163,0)</f>
        <v>1979</v>
      </c>
      <c r="I67" s="13">
        <f t="shared" si="1"/>
        <v>4.42</v>
      </c>
      <c r="J67" s="13"/>
      <c r="K67" s="21">
        <f t="shared" si="2"/>
        <v>-0.70379999999999998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ROUND(+'Acute Care'!O63,0)</f>
        <v>74117</v>
      </c>
      <c r="E68" s="9">
        <f>ROUND(+'Acute Care'!F63,0)</f>
        <v>56919</v>
      </c>
      <c r="F68" s="13">
        <f t="shared" si="0"/>
        <v>1.3</v>
      </c>
      <c r="G68" s="9">
        <f>ROUND(+'Acute Care'!O164,0)</f>
        <v>64844</v>
      </c>
      <c r="H68" s="9">
        <f>ROUND(+'Acute Care'!F164,0)</f>
        <v>53489</v>
      </c>
      <c r="I68" s="13">
        <f t="shared" si="1"/>
        <v>1.21</v>
      </c>
      <c r="J68" s="13"/>
      <c r="K68" s="21">
        <f t="shared" si="2"/>
        <v>-6.9199999999999998E-2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ROUND(+'Acute Care'!O64,0)</f>
        <v>0</v>
      </c>
      <c r="E69" s="9">
        <f>ROUND(+'Acute Care'!F64,0)</f>
        <v>0</v>
      </c>
      <c r="F69" s="13" t="str">
        <f t="shared" si="0"/>
        <v/>
      </c>
      <c r="G69" s="9">
        <f>ROUND(+'Acute Care'!O165,0)</f>
        <v>2345</v>
      </c>
      <c r="H69" s="9">
        <f>ROUND(+'Acute Care'!F165,0)</f>
        <v>4621</v>
      </c>
      <c r="I69" s="13">
        <f t="shared" si="1"/>
        <v>0.51</v>
      </c>
      <c r="J69" s="13"/>
      <c r="K69" s="21" t="str">
        <f t="shared" si="2"/>
        <v/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ROUND(+'Acute Care'!O65,0)</f>
        <v>0</v>
      </c>
      <c r="E70" s="9">
        <f>ROUND(+'Acute Care'!F65,0)</f>
        <v>0</v>
      </c>
      <c r="F70" s="13" t="str">
        <f t="shared" si="0"/>
        <v/>
      </c>
      <c r="G70" s="9">
        <f>ROUND(+'Acute Care'!O166,0)</f>
        <v>0</v>
      </c>
      <c r="H70" s="9">
        <f>ROUND(+'Acute Care'!F166,0)</f>
        <v>0</v>
      </c>
      <c r="I70" s="13" t="str">
        <f t="shared" si="1"/>
        <v/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ROUND(+'Acute Care'!O66,0)</f>
        <v>724</v>
      </c>
      <c r="E71" s="9">
        <f>ROUND(+'Acute Care'!F66,0)</f>
        <v>241</v>
      </c>
      <c r="F71" s="13">
        <f t="shared" si="0"/>
        <v>3</v>
      </c>
      <c r="G71" s="9">
        <f>ROUND(+'Acute Care'!O167,0)</f>
        <v>1330</v>
      </c>
      <c r="H71" s="9">
        <f>ROUND(+'Acute Care'!F167,0)</f>
        <v>265</v>
      </c>
      <c r="I71" s="13">
        <f t="shared" si="1"/>
        <v>5.0199999999999996</v>
      </c>
      <c r="J71" s="13"/>
      <c r="K71" s="21">
        <f t="shared" si="2"/>
        <v>0.67330000000000001</v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ROUND(+'Acute Care'!O67,0)</f>
        <v>121888</v>
      </c>
      <c r="E72" s="9">
        <f>ROUND(+'Acute Care'!F67,0)</f>
        <v>41882</v>
      </c>
      <c r="F72" s="13">
        <f t="shared" si="0"/>
        <v>2.91</v>
      </c>
      <c r="G72" s="9">
        <f>ROUND(+'Acute Care'!O168,0)</f>
        <v>487036</v>
      </c>
      <c r="H72" s="9">
        <f>ROUND(+'Acute Care'!F168,0)</f>
        <v>45901</v>
      </c>
      <c r="I72" s="13">
        <f t="shared" si="1"/>
        <v>10.61</v>
      </c>
      <c r="J72" s="13"/>
      <c r="K72" s="21">
        <f t="shared" si="2"/>
        <v>2.6459999999999999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ROUND(+'Acute Care'!O68,0)</f>
        <v>99056</v>
      </c>
      <c r="E73" s="9">
        <f>ROUND(+'Acute Care'!F68,0)</f>
        <v>39350</v>
      </c>
      <c r="F73" s="13">
        <f t="shared" si="0"/>
        <v>2.52</v>
      </c>
      <c r="G73" s="9">
        <f>ROUND(+'Acute Care'!O169,0)</f>
        <v>252370</v>
      </c>
      <c r="H73" s="9">
        <f>ROUND(+'Acute Care'!F169,0)</f>
        <v>40261</v>
      </c>
      <c r="I73" s="13">
        <f t="shared" si="1"/>
        <v>6.27</v>
      </c>
      <c r="J73" s="13"/>
      <c r="K73" s="21">
        <f t="shared" si="2"/>
        <v>1.4881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ROUND(+'Acute Care'!O69,0)</f>
        <v>82086</v>
      </c>
      <c r="E74" s="9">
        <f>ROUND(+'Acute Care'!F69,0)</f>
        <v>87194</v>
      </c>
      <c r="F74" s="13">
        <f t="shared" si="0"/>
        <v>0.94</v>
      </c>
      <c r="G74" s="9">
        <f>ROUND(+'Acute Care'!O170,0)</f>
        <v>132370</v>
      </c>
      <c r="H74" s="9">
        <f>ROUND(+'Acute Care'!F170,0)</f>
        <v>91921</v>
      </c>
      <c r="I74" s="13">
        <f t="shared" si="1"/>
        <v>1.44</v>
      </c>
      <c r="J74" s="13"/>
      <c r="K74" s="21">
        <f t="shared" si="2"/>
        <v>0.53190000000000004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ROUND(+'Acute Care'!O70,0)</f>
        <v>36212</v>
      </c>
      <c r="E75" s="9">
        <f>ROUND(+'Acute Care'!F70,0)</f>
        <v>23123</v>
      </c>
      <c r="F75" s="13">
        <f t="shared" ref="F75:F107" si="3">IF(D75=0,"",IF(E75=0,"",ROUND(D75/E75,2)))</f>
        <v>1.57</v>
      </c>
      <c r="G75" s="9">
        <f>ROUND(+'Acute Care'!O171,0)</f>
        <v>17872</v>
      </c>
      <c r="H75" s="9">
        <f>ROUND(+'Acute Care'!F171,0)</f>
        <v>25086</v>
      </c>
      <c r="I75" s="13">
        <f t="shared" ref="I75:I107" si="4">IF(G75=0,"",IF(H75=0,"",ROUND(G75/H75,2)))</f>
        <v>0.71</v>
      </c>
      <c r="J75" s="13"/>
      <c r="K75" s="21">
        <f t="shared" ref="K75:K107" si="5">IF(D75=0,"",IF(E75=0,"",IF(G75=0,"",IF(H75=0,"",ROUND(I75/F75-1,4)))))</f>
        <v>-0.54779999999999995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ROUND(+'Acute Care'!O71,0)</f>
        <v>39255</v>
      </c>
      <c r="E76" s="9">
        <f>ROUND(+'Acute Care'!F71,0)</f>
        <v>925</v>
      </c>
      <c r="F76" s="13">
        <f t="shared" si="3"/>
        <v>42.44</v>
      </c>
      <c r="G76" s="9">
        <f>ROUND(+'Acute Care'!O172,0)</f>
        <v>36299</v>
      </c>
      <c r="H76" s="9">
        <f>ROUND(+'Acute Care'!F172,0)</f>
        <v>782</v>
      </c>
      <c r="I76" s="13">
        <f t="shared" si="4"/>
        <v>46.42</v>
      </c>
      <c r="J76" s="13"/>
      <c r="K76" s="21">
        <f t="shared" si="5"/>
        <v>9.3799999999999994E-2</v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ROUND(+'Acute Care'!O72,0)</f>
        <v>0</v>
      </c>
      <c r="E77" s="9">
        <f>ROUND(+'Acute Care'!F72,0)</f>
        <v>0</v>
      </c>
      <c r="F77" s="13" t="str">
        <f t="shared" si="3"/>
        <v/>
      </c>
      <c r="G77" s="9">
        <f>ROUND(+'Acute Care'!O173,0)</f>
        <v>0</v>
      </c>
      <c r="H77" s="9">
        <f>ROUND(+'Acute Care'!F173,0)</f>
        <v>0</v>
      </c>
      <c r="I77" s="13" t="str">
        <f t="shared" si="4"/>
        <v/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ROUND(+'Acute Care'!O73,0)</f>
        <v>5041</v>
      </c>
      <c r="E78" s="9">
        <f>ROUND(+'Acute Care'!F73,0)</f>
        <v>22615</v>
      </c>
      <c r="F78" s="13">
        <f t="shared" si="3"/>
        <v>0.22</v>
      </c>
      <c r="G78" s="9">
        <f>ROUND(+'Acute Care'!O174,0)</f>
        <v>6511</v>
      </c>
      <c r="H78" s="9">
        <f>ROUND(+'Acute Care'!F174,0)</f>
        <v>24060</v>
      </c>
      <c r="I78" s="13">
        <f t="shared" si="4"/>
        <v>0.27</v>
      </c>
      <c r="J78" s="13"/>
      <c r="K78" s="21">
        <f t="shared" si="5"/>
        <v>0.2273</v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ROUND(+'Acute Care'!O74,0)</f>
        <v>37855</v>
      </c>
      <c r="E79" s="9">
        <f>ROUND(+'Acute Care'!F74,0)</f>
        <v>57102</v>
      </c>
      <c r="F79" s="13">
        <f t="shared" si="3"/>
        <v>0.66</v>
      </c>
      <c r="G79" s="9">
        <f>ROUND(+'Acute Care'!O175,0)</f>
        <v>13138</v>
      </c>
      <c r="H79" s="9">
        <f>ROUND(+'Acute Care'!F175,0)</f>
        <v>55627</v>
      </c>
      <c r="I79" s="13">
        <f t="shared" si="4"/>
        <v>0.24</v>
      </c>
      <c r="J79" s="13"/>
      <c r="K79" s="21">
        <f t="shared" si="5"/>
        <v>-0.63639999999999997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ROUND(+'Acute Care'!O75,0)</f>
        <v>8854</v>
      </c>
      <c r="E80" s="9">
        <f>ROUND(+'Acute Care'!F75,0)</f>
        <v>3123</v>
      </c>
      <c r="F80" s="13">
        <f t="shared" si="3"/>
        <v>2.84</v>
      </c>
      <c r="G80" s="9">
        <f>ROUND(+'Acute Care'!O176,0)</f>
        <v>16421</v>
      </c>
      <c r="H80" s="9">
        <f>ROUND(+'Acute Care'!F176,0)</f>
        <v>3305</v>
      </c>
      <c r="I80" s="13">
        <f t="shared" si="4"/>
        <v>4.97</v>
      </c>
      <c r="J80" s="13"/>
      <c r="K80" s="21">
        <f t="shared" si="5"/>
        <v>0.75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ROUND(+'Acute Care'!O76,0)</f>
        <v>10404</v>
      </c>
      <c r="E81" s="9">
        <f>ROUND(+'Acute Care'!F76,0)</f>
        <v>849</v>
      </c>
      <c r="F81" s="13">
        <f t="shared" si="3"/>
        <v>12.25</v>
      </c>
      <c r="G81" s="9">
        <f>ROUND(+'Acute Care'!O177,0)</f>
        <v>13083</v>
      </c>
      <c r="H81" s="9">
        <f>ROUND(+'Acute Care'!F177,0)</f>
        <v>691</v>
      </c>
      <c r="I81" s="13">
        <f t="shared" si="4"/>
        <v>18.93</v>
      </c>
      <c r="J81" s="13"/>
      <c r="K81" s="21">
        <f t="shared" si="5"/>
        <v>0.54530000000000001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ROUND(+'Acute Care'!O77,0)</f>
        <v>2825</v>
      </c>
      <c r="E82" s="9">
        <f>ROUND(+'Acute Care'!F77,0)</f>
        <v>11258</v>
      </c>
      <c r="F82" s="13">
        <f t="shared" si="3"/>
        <v>0.25</v>
      </c>
      <c r="G82" s="9">
        <f>ROUND(+'Acute Care'!O178,0)</f>
        <v>872</v>
      </c>
      <c r="H82" s="9">
        <f>ROUND(+'Acute Care'!F178,0)</f>
        <v>9459</v>
      </c>
      <c r="I82" s="13">
        <f t="shared" si="4"/>
        <v>0.09</v>
      </c>
      <c r="J82" s="13"/>
      <c r="K82" s="21">
        <f t="shared" si="5"/>
        <v>-0.64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ROUND(+'Acute Care'!O78,0)</f>
        <v>9335</v>
      </c>
      <c r="E83" s="9">
        <f>ROUND(+'Acute Care'!F78,0)</f>
        <v>29332</v>
      </c>
      <c r="F83" s="13">
        <f t="shared" si="3"/>
        <v>0.32</v>
      </c>
      <c r="G83" s="9">
        <f>ROUND(+'Acute Care'!O179,0)</f>
        <v>12700</v>
      </c>
      <c r="H83" s="9">
        <f>ROUND(+'Acute Care'!F179,0)</f>
        <v>24750</v>
      </c>
      <c r="I83" s="13">
        <f t="shared" si="4"/>
        <v>0.51</v>
      </c>
      <c r="J83" s="13"/>
      <c r="K83" s="21">
        <f t="shared" si="5"/>
        <v>0.59379999999999999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ROUND(+'Acute Care'!O79,0)</f>
        <v>23682</v>
      </c>
      <c r="E84" s="9">
        <f>ROUND(+'Acute Care'!F79,0)</f>
        <v>14247</v>
      </c>
      <c r="F84" s="13">
        <f t="shared" si="3"/>
        <v>1.66</v>
      </c>
      <c r="G84" s="9">
        <f>ROUND(+'Acute Care'!O180,0)</f>
        <v>18105</v>
      </c>
      <c r="H84" s="9">
        <f>ROUND(+'Acute Care'!F180,0)</f>
        <v>12811</v>
      </c>
      <c r="I84" s="13">
        <f t="shared" si="4"/>
        <v>1.41</v>
      </c>
      <c r="J84" s="13"/>
      <c r="K84" s="21">
        <f t="shared" si="5"/>
        <v>-0.15060000000000001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ROUND(+'Acute Care'!O80,0)</f>
        <v>1513</v>
      </c>
      <c r="E85" s="9">
        <f>ROUND(+'Acute Care'!F80,0)</f>
        <v>11722</v>
      </c>
      <c r="F85" s="13">
        <f t="shared" si="3"/>
        <v>0.13</v>
      </c>
      <c r="G85" s="9">
        <f>ROUND(+'Acute Care'!O181,0)</f>
        <v>350</v>
      </c>
      <c r="H85" s="9">
        <f>ROUND(+'Acute Care'!F181,0)</f>
        <v>10075</v>
      </c>
      <c r="I85" s="13">
        <f t="shared" si="4"/>
        <v>0.03</v>
      </c>
      <c r="J85" s="13"/>
      <c r="K85" s="21">
        <f t="shared" si="5"/>
        <v>-0.76919999999999999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ROUND(+'Acute Care'!O81,0)</f>
        <v>0</v>
      </c>
      <c r="E86" s="9">
        <f>ROUND(+'Acute Care'!F81,0)</f>
        <v>1064</v>
      </c>
      <c r="F86" s="13" t="str">
        <f t="shared" si="3"/>
        <v/>
      </c>
      <c r="G86" s="9">
        <f>ROUND(+'Acute Care'!O182,0)</f>
        <v>5701</v>
      </c>
      <c r="H86" s="9">
        <f>ROUND(+'Acute Care'!F182,0)</f>
        <v>744</v>
      </c>
      <c r="I86" s="13">
        <f t="shared" si="4"/>
        <v>7.66</v>
      </c>
      <c r="J86" s="13"/>
      <c r="K86" s="21" t="str">
        <f t="shared" si="5"/>
        <v/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ROUND(+'Acute Care'!O82,0)</f>
        <v>37055</v>
      </c>
      <c r="E87" s="9">
        <f>ROUND(+'Acute Care'!F82,0)</f>
        <v>13845</v>
      </c>
      <c r="F87" s="13">
        <f t="shared" si="3"/>
        <v>2.68</v>
      </c>
      <c r="G87" s="9">
        <f>ROUND(+'Acute Care'!O183,0)</f>
        <v>142424</v>
      </c>
      <c r="H87" s="9">
        <f>ROUND(+'Acute Care'!F183,0)</f>
        <v>13757</v>
      </c>
      <c r="I87" s="13">
        <f t="shared" si="4"/>
        <v>10.35</v>
      </c>
      <c r="J87" s="13"/>
      <c r="K87" s="21">
        <f t="shared" si="5"/>
        <v>2.8618999999999999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ROUND(+'Acute Care'!O83,0)</f>
        <v>23909</v>
      </c>
      <c r="E88" s="9">
        <f>ROUND(+'Acute Care'!F83,0)</f>
        <v>2831</v>
      </c>
      <c r="F88" s="13">
        <f t="shared" si="3"/>
        <v>8.4499999999999993</v>
      </c>
      <c r="G88" s="9">
        <f>ROUND(+'Acute Care'!O184,0)</f>
        <v>17270</v>
      </c>
      <c r="H88" s="9">
        <f>ROUND(+'Acute Care'!F184,0)</f>
        <v>2996</v>
      </c>
      <c r="I88" s="13">
        <f t="shared" si="4"/>
        <v>5.76</v>
      </c>
      <c r="J88" s="13"/>
      <c r="K88" s="21">
        <f t="shared" si="5"/>
        <v>-0.31830000000000003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ROUND(+'Acute Care'!O84,0)</f>
        <v>8724</v>
      </c>
      <c r="E89" s="9">
        <f>ROUND(+'Acute Care'!F84,0)</f>
        <v>2278</v>
      </c>
      <c r="F89" s="13">
        <f t="shared" si="3"/>
        <v>3.83</v>
      </c>
      <c r="G89" s="9">
        <f>ROUND(+'Acute Care'!O185,0)</f>
        <v>9550</v>
      </c>
      <c r="H89" s="9">
        <f>ROUND(+'Acute Care'!F185,0)</f>
        <v>2350</v>
      </c>
      <c r="I89" s="13">
        <f t="shared" si="4"/>
        <v>4.0599999999999996</v>
      </c>
      <c r="J89" s="13"/>
      <c r="K89" s="21">
        <f t="shared" si="5"/>
        <v>6.0100000000000001E-2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ROUND(+'Acute Care'!O85,0)</f>
        <v>26281</v>
      </c>
      <c r="E90" s="9">
        <f>ROUND(+'Acute Care'!F85,0)</f>
        <v>398</v>
      </c>
      <c r="F90" s="13">
        <f t="shared" si="3"/>
        <v>66.03</v>
      </c>
      <c r="G90" s="9">
        <f>ROUND(+'Acute Care'!O186,0)</f>
        <v>859</v>
      </c>
      <c r="H90" s="9">
        <f>ROUND(+'Acute Care'!F186,0)</f>
        <v>194</v>
      </c>
      <c r="I90" s="13">
        <f t="shared" si="4"/>
        <v>4.43</v>
      </c>
      <c r="J90" s="13"/>
      <c r="K90" s="21">
        <f t="shared" si="5"/>
        <v>-0.93289999999999995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ROUND(+'Acute Care'!O86,0)</f>
        <v>61683</v>
      </c>
      <c r="E91" s="9">
        <f>ROUND(+'Acute Care'!F86,0)</f>
        <v>7003</v>
      </c>
      <c r="F91" s="13">
        <f t="shared" si="3"/>
        <v>8.81</v>
      </c>
      <c r="G91" s="9">
        <f>ROUND(+'Acute Care'!O187,0)</f>
        <v>43335</v>
      </c>
      <c r="H91" s="9">
        <f>ROUND(+'Acute Care'!F187,0)</f>
        <v>6894</v>
      </c>
      <c r="I91" s="13">
        <f t="shared" si="4"/>
        <v>6.29</v>
      </c>
      <c r="J91" s="13"/>
      <c r="K91" s="21">
        <f t="shared" si="5"/>
        <v>-0.28599999999999998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ROUND(+'Acute Care'!O87,0)</f>
        <v>91577</v>
      </c>
      <c r="E92" s="9">
        <f>ROUND(+'Acute Care'!F87,0)</f>
        <v>3649</v>
      </c>
      <c r="F92" s="13">
        <f t="shared" si="3"/>
        <v>25.1</v>
      </c>
      <c r="G92" s="9">
        <f>ROUND(+'Acute Care'!O188,0)</f>
        <v>53982</v>
      </c>
      <c r="H92" s="9">
        <f>ROUND(+'Acute Care'!F188,0)</f>
        <v>4727</v>
      </c>
      <c r="I92" s="13">
        <f t="shared" si="4"/>
        <v>11.42</v>
      </c>
      <c r="J92" s="13"/>
      <c r="K92" s="21">
        <f t="shared" si="5"/>
        <v>-0.54500000000000004</v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ROUND(+'Acute Care'!O88,0)</f>
        <v>5023</v>
      </c>
      <c r="E93" s="9">
        <f>ROUND(+'Acute Care'!F88,0)</f>
        <v>2458</v>
      </c>
      <c r="F93" s="13">
        <f t="shared" si="3"/>
        <v>2.04</v>
      </c>
      <c r="G93" s="9">
        <f>ROUND(+'Acute Care'!O189,0)</f>
        <v>5007</v>
      </c>
      <c r="H93" s="9">
        <f>ROUND(+'Acute Care'!F189,0)</f>
        <v>2224</v>
      </c>
      <c r="I93" s="13">
        <f t="shared" si="4"/>
        <v>2.25</v>
      </c>
      <c r="J93" s="13"/>
      <c r="K93" s="21">
        <f t="shared" si="5"/>
        <v>0.10290000000000001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ROUND(+'Acute Care'!O89,0)</f>
        <v>132907</v>
      </c>
      <c r="E94" s="9">
        <f>ROUND(+'Acute Care'!F89,0)</f>
        <v>26024</v>
      </c>
      <c r="F94" s="13">
        <f t="shared" si="3"/>
        <v>5.1100000000000003</v>
      </c>
      <c r="G94" s="9">
        <f>ROUND(+'Acute Care'!O190,0)</f>
        <v>47288</v>
      </c>
      <c r="H94" s="9">
        <f>ROUND(+'Acute Care'!F190,0)</f>
        <v>26613</v>
      </c>
      <c r="I94" s="13">
        <f t="shared" si="4"/>
        <v>1.78</v>
      </c>
      <c r="J94" s="13"/>
      <c r="K94" s="21">
        <f t="shared" si="5"/>
        <v>-0.65169999999999995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ROUND(+'Acute Care'!O90,0)</f>
        <v>13188</v>
      </c>
      <c r="E95" s="9">
        <f>ROUND(+'Acute Care'!F90,0)</f>
        <v>7716</v>
      </c>
      <c r="F95" s="13">
        <f t="shared" si="3"/>
        <v>1.71</v>
      </c>
      <c r="G95" s="9">
        <f>ROUND(+'Acute Care'!O191,0)</f>
        <v>40182</v>
      </c>
      <c r="H95" s="9">
        <f>ROUND(+'Acute Care'!F191,0)</f>
        <v>3987</v>
      </c>
      <c r="I95" s="13">
        <f t="shared" si="4"/>
        <v>10.08</v>
      </c>
      <c r="J95" s="13"/>
      <c r="K95" s="21">
        <f t="shared" si="5"/>
        <v>4.8947000000000003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ROUND(+'Acute Care'!O91,0)</f>
        <v>0</v>
      </c>
      <c r="E96" s="9">
        <f>ROUND(+'Acute Care'!F91,0)</f>
        <v>0</v>
      </c>
      <c r="F96" s="13" t="str">
        <f t="shared" si="3"/>
        <v/>
      </c>
      <c r="G96" s="9">
        <f>ROUND(+'Acute Care'!O192,0)</f>
        <v>0</v>
      </c>
      <c r="H96" s="9">
        <f>ROUND(+'Acute Care'!F192,0)</f>
        <v>0</v>
      </c>
      <c r="I96" s="13" t="str">
        <f t="shared" si="4"/>
        <v/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ROUND(+'Acute Care'!O92,0)</f>
        <v>51436</v>
      </c>
      <c r="E97" s="9">
        <f>ROUND(+'Acute Care'!F92,0)</f>
        <v>1244</v>
      </c>
      <c r="F97" s="13">
        <f t="shared" si="3"/>
        <v>41.35</v>
      </c>
      <c r="G97" s="9">
        <f>ROUND(+'Acute Care'!O193,0)</f>
        <v>16079</v>
      </c>
      <c r="H97" s="9">
        <f>ROUND(+'Acute Care'!F193,0)</f>
        <v>753</v>
      </c>
      <c r="I97" s="13">
        <f t="shared" si="4"/>
        <v>21.35</v>
      </c>
      <c r="J97" s="13"/>
      <c r="K97" s="21">
        <f t="shared" si="5"/>
        <v>-0.48370000000000002</v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ROUND(+'Acute Care'!O93,0)</f>
        <v>1158</v>
      </c>
      <c r="E98" s="9">
        <f>ROUND(+'Acute Care'!F93,0)</f>
        <v>1936</v>
      </c>
      <c r="F98" s="13">
        <f t="shared" si="3"/>
        <v>0.6</v>
      </c>
      <c r="G98" s="9">
        <f>ROUND(+'Acute Care'!O194,0)</f>
        <v>0</v>
      </c>
      <c r="H98" s="9">
        <f>ROUND(+'Acute Care'!F194,0)</f>
        <v>618</v>
      </c>
      <c r="I98" s="13" t="str">
        <f t="shared" si="4"/>
        <v/>
      </c>
      <c r="J98" s="13"/>
      <c r="K98" s="21" t="str">
        <f t="shared" si="5"/>
        <v/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ROUND(+'Acute Care'!O94,0)</f>
        <v>55582</v>
      </c>
      <c r="E99" s="9">
        <f>ROUND(+'Acute Care'!F94,0)</f>
        <v>18011</v>
      </c>
      <c r="F99" s="13">
        <f t="shared" si="3"/>
        <v>3.09</v>
      </c>
      <c r="G99" s="9">
        <f>ROUND(+'Acute Care'!O195,0)</f>
        <v>47841</v>
      </c>
      <c r="H99" s="9">
        <f>ROUND(+'Acute Care'!F195,0)</f>
        <v>16893</v>
      </c>
      <c r="I99" s="13">
        <f t="shared" si="4"/>
        <v>2.83</v>
      </c>
      <c r="J99" s="13"/>
      <c r="K99" s="21">
        <f t="shared" si="5"/>
        <v>-8.4099999999999994E-2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ROUND(+'Acute Care'!O95,0)</f>
        <v>568322</v>
      </c>
      <c r="E100" s="9">
        <f>ROUND(+'Acute Care'!F95,0)</f>
        <v>14858</v>
      </c>
      <c r="F100" s="13">
        <f t="shared" si="3"/>
        <v>38.25</v>
      </c>
      <c r="G100" s="9">
        <f>ROUND(+'Acute Care'!O196,0)</f>
        <v>577487</v>
      </c>
      <c r="H100" s="9">
        <f>ROUND(+'Acute Care'!F196,0)</f>
        <v>16831</v>
      </c>
      <c r="I100" s="13">
        <f t="shared" si="4"/>
        <v>34.31</v>
      </c>
      <c r="J100" s="13"/>
      <c r="K100" s="21">
        <f t="shared" si="5"/>
        <v>-0.10299999999999999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ROUND(+'Acute Care'!O96,0)</f>
        <v>29533</v>
      </c>
      <c r="E101" s="9">
        <f>ROUND(+'Acute Care'!F96,0)</f>
        <v>16758</v>
      </c>
      <c r="F101" s="13">
        <f t="shared" si="3"/>
        <v>1.76</v>
      </c>
      <c r="G101" s="9">
        <f>ROUND(+'Acute Care'!O197,0)</f>
        <v>35663</v>
      </c>
      <c r="H101" s="9">
        <f>ROUND(+'Acute Care'!F197,0)</f>
        <v>15880</v>
      </c>
      <c r="I101" s="13">
        <f t="shared" si="4"/>
        <v>2.25</v>
      </c>
      <c r="J101" s="13"/>
      <c r="K101" s="21">
        <f t="shared" si="5"/>
        <v>0.27839999999999998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ROUND(+'Acute Care'!O97,0)</f>
        <v>111391</v>
      </c>
      <c r="E102" s="9">
        <f>ROUND(+'Acute Care'!F97,0)</f>
        <v>6701</v>
      </c>
      <c r="F102" s="13">
        <f t="shared" si="3"/>
        <v>16.62</v>
      </c>
      <c r="G102" s="9">
        <f>ROUND(+'Acute Care'!O198,0)</f>
        <v>24323</v>
      </c>
      <c r="H102" s="9">
        <f>ROUND(+'Acute Care'!F198,0)</f>
        <v>7398</v>
      </c>
      <c r="I102" s="13">
        <f t="shared" si="4"/>
        <v>3.29</v>
      </c>
      <c r="J102" s="13"/>
      <c r="K102" s="21">
        <f t="shared" si="5"/>
        <v>-0.80200000000000005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ROUND(+'Acute Care'!O98,0)</f>
        <v>10459</v>
      </c>
      <c r="E103" s="9">
        <f>ROUND(+'Acute Care'!F98,0)</f>
        <v>109</v>
      </c>
      <c r="F103" s="13">
        <f t="shared" si="3"/>
        <v>95.95</v>
      </c>
      <c r="G103" s="9">
        <f>ROUND(+'Acute Care'!O199,0)</f>
        <v>632</v>
      </c>
      <c r="H103" s="9">
        <f>ROUND(+'Acute Care'!F199,0)</f>
        <v>230</v>
      </c>
      <c r="I103" s="13">
        <f t="shared" si="4"/>
        <v>2.75</v>
      </c>
      <c r="J103" s="13"/>
      <c r="K103" s="21">
        <f t="shared" si="5"/>
        <v>-0.97130000000000005</v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ROUND(+'Acute Care'!O99,0)</f>
        <v>0</v>
      </c>
      <c r="E104" s="9">
        <f>ROUND(+'Acute Care'!F99,0)</f>
        <v>0</v>
      </c>
      <c r="F104" s="13" t="str">
        <f t="shared" si="3"/>
        <v/>
      </c>
      <c r="G104" s="9">
        <f>ROUND(+'Acute Care'!O200,0)</f>
        <v>0</v>
      </c>
      <c r="H104" s="9">
        <f>ROUND(+'Acute Care'!F200,0)</f>
        <v>0</v>
      </c>
      <c r="I104" s="13" t="str">
        <f t="shared" si="4"/>
        <v/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ROUND(+'Acute Care'!O100,0)</f>
        <v>0</v>
      </c>
      <c r="E105" s="9">
        <f>ROUND(+'Acute Care'!F100,0)</f>
        <v>0</v>
      </c>
      <c r="F105" s="13" t="str">
        <f t="shared" si="3"/>
        <v/>
      </c>
      <c r="G105" s="9">
        <f>ROUND(+'Acute Care'!O201,0)</f>
        <v>0</v>
      </c>
      <c r="H105" s="9">
        <f>ROUND(+'Acute Care'!F201,0)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ROUND(+'Acute Care'!O101,0)</f>
        <v>0</v>
      </c>
      <c r="E106" s="9">
        <f>ROUND(+'Acute Care'!F101,0)</f>
        <v>0</v>
      </c>
      <c r="F106" s="13" t="str">
        <f t="shared" si="3"/>
        <v/>
      </c>
      <c r="G106" s="9">
        <f>ROUND(+'Acute Care'!O202,0)</f>
        <v>0</v>
      </c>
      <c r="H106" s="9">
        <f>ROUND(+'Acute Care'!F202,0)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ROUND(+'Acute Care'!O102,0)</f>
        <v>0</v>
      </c>
      <c r="E107" s="9">
        <f>ROUND(+'Acute Care'!F102,0)</f>
        <v>0</v>
      </c>
      <c r="F107" s="13" t="str">
        <f t="shared" si="3"/>
        <v/>
      </c>
      <c r="G107" s="9">
        <f>ROUND(+'Acute Care'!O203,0)</f>
        <v>0</v>
      </c>
      <c r="H107" s="9">
        <f>ROUND(+'Acute Care'!F203,0)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922</v>
      </c>
      <c r="C108" t="str">
        <f>+'Acute Care'!B103</f>
        <v>FAIRFAX EVERETT</v>
      </c>
      <c r="D108" s="9">
        <f>ROUND(+'Acute Care'!O103,0)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9">
        <f>ROUND(+'Acute Care'!O204,0)</f>
        <v>0</v>
      </c>
      <c r="H108" s="9">
        <f>ROUND(+'Acute Care'!F204,0)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26</vt:i4>
      </vt:variant>
    </vt:vector>
  </HeadingPairs>
  <TitlesOfParts>
    <vt:vector size="40" baseType="lpstr">
      <vt:lpstr>TR_PD</vt:lpstr>
      <vt:lpstr>TO_PD</vt:lpstr>
      <vt:lpstr>SW_PD</vt:lpstr>
      <vt:lpstr>EB_PD</vt:lpstr>
      <vt:lpstr>PF_PD</vt:lpstr>
      <vt:lpstr>SE_PD</vt:lpstr>
      <vt:lpstr>PS_PD</vt:lpstr>
      <vt:lpstr>DRL_PD</vt:lpstr>
      <vt:lpstr>ODE_PD</vt:lpstr>
      <vt:lpstr>SW_FTE</vt:lpstr>
      <vt:lpstr>EB_FTE</vt:lpstr>
      <vt:lpstr>PH_PD</vt:lpstr>
      <vt:lpstr>%Occ</vt:lpstr>
      <vt:lpstr>Acute Care</vt:lpstr>
      <vt:lpstr>'%Occ'!Print_Area</vt:lpstr>
      <vt:lpstr>DRL_PD!Print_Area</vt:lpstr>
      <vt:lpstr>EB_FTE!Print_Area</vt:lpstr>
      <vt:lpstr>EB_PD!Print_Area</vt:lpstr>
      <vt:lpstr>ODE_PD!Print_Area</vt:lpstr>
      <vt:lpstr>PF_PD!Print_Area</vt:lpstr>
      <vt:lpstr>PH_PD!Print_Area</vt:lpstr>
      <vt:lpstr>PS_PD!Print_Area</vt:lpstr>
      <vt:lpstr>SE_PD!Print_Area</vt:lpstr>
      <vt:lpstr>SW_FTE!Print_Area</vt:lpstr>
      <vt:lpstr>SW_PD!Print_Area</vt:lpstr>
      <vt:lpstr>TO_PD!Print_Area</vt:lpstr>
      <vt:lpstr>TR_PD!Print_Area</vt:lpstr>
      <vt:lpstr>'%Occ'!Print_Titles</vt:lpstr>
      <vt:lpstr>DRL_PD!Print_Titles</vt:lpstr>
      <vt:lpstr>EB_FTE!Print_Titles</vt:lpstr>
      <vt:lpstr>EB_PD!Print_Titles</vt:lpstr>
      <vt:lpstr>ODE_PD!Print_Titles</vt:lpstr>
      <vt:lpstr>PF_PD!Print_Titles</vt:lpstr>
      <vt:lpstr>PH_PD!Print_Titles</vt:lpstr>
      <vt:lpstr>PS_PD!Print_Titles</vt:lpstr>
      <vt:lpstr>SE_PD!Print_Titles</vt:lpstr>
      <vt:lpstr>SW_FTE!Print_Titles</vt:lpstr>
      <vt:lpstr>SW_PD!Print_Titles</vt:lpstr>
      <vt:lpstr>TO_PD!Print_Titles</vt:lpstr>
      <vt:lpstr>TR_PD!Print_Titles</vt:lpstr>
    </vt:vector>
  </TitlesOfParts>
  <Manager>Randy Huyck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Acute Care Screen</dc:title>
  <dc:subject>2009 comparative screens - acute care</dc:subject>
  <dc:creator>Washington State Dept of Health - HPDS - Hospital and Patient Data Systems</dc:creator>
  <cp:lastModifiedBy>Huyck, Randall  (DOH)</cp:lastModifiedBy>
  <cp:lastPrinted>2000-11-08T20:06:00Z</cp:lastPrinted>
  <dcterms:created xsi:type="dcterms:W3CDTF">2000-09-29T18:45:20Z</dcterms:created>
  <dcterms:modified xsi:type="dcterms:W3CDTF">2018-06-04T16:21:04Z</dcterms:modified>
</cp:coreProperties>
</file>