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48" yWindow="-216" windowWidth="11976" windowHeight="6828" tabRatio="834"/>
  </bookViews>
  <sheets>
    <sheet name="TR_PD" sheetId="2" r:id="rId1"/>
    <sheet name="TO_PD" sheetId="4" r:id="rId2"/>
    <sheet name="SW_PD" sheetId="6" r:id="rId3"/>
    <sheet name="EB_PD" sheetId="8" r:id="rId4"/>
    <sheet name="PF_PD" sheetId="10" r:id="rId5"/>
    <sheet name="SE_PD" sheetId="12" r:id="rId6"/>
    <sheet name="PS_PD" sheetId="14" r:id="rId7"/>
    <sheet name="DRL_PD" sheetId="16" r:id="rId8"/>
    <sheet name="ODE_PD" sheetId="18" r:id="rId9"/>
    <sheet name="SW_FTE" sheetId="20" r:id="rId10"/>
    <sheet name="EB_FTE" sheetId="22" r:id="rId11"/>
    <sheet name="PH_PD" sheetId="24" r:id="rId12"/>
    <sheet name="%Occ" sheetId="26" r:id="rId13"/>
    <sheet name="Acute Care" sheetId="27" r:id="rId14"/>
  </sheets>
  <definedNames>
    <definedName name="\a">#REF!</definedName>
    <definedName name="\q">#REF!</definedName>
    <definedName name="BK2.026">#REF!</definedName>
    <definedName name="BK2.027">#REF!</definedName>
    <definedName name="BK2.028">#REF!</definedName>
    <definedName name="BK2.029">#REF!</definedName>
    <definedName name="BK2.030">#REF!</definedName>
    <definedName name="BK2.031">#REF!</definedName>
    <definedName name="BK2.032">#REF!</definedName>
    <definedName name="BK2.033">#REF!</definedName>
    <definedName name="BK2.034">#REF!</definedName>
    <definedName name="BK2.035">#REF!</definedName>
    <definedName name="BK2.036">#REF!</definedName>
    <definedName name="BK2.037">#REF!</definedName>
    <definedName name="BK2.038">#REF!</definedName>
    <definedName name="BK2.039">#REF!</definedName>
    <definedName name="BK2.040">#REF!</definedName>
    <definedName name="BK2.041">#REF!</definedName>
    <definedName name="BK2.042">#REF!</definedName>
    <definedName name="BK2.043">#REF!</definedName>
    <definedName name="BK2.044">#REF!</definedName>
    <definedName name="BK2.045">#REF!</definedName>
    <definedName name="BK2.046">#REF!</definedName>
    <definedName name="BK2.047">#REF!</definedName>
    <definedName name="BK2.048">#REF!</definedName>
    <definedName name="BK2.049">#REF!</definedName>
    <definedName name="BK2.050">#REF!</definedName>
    <definedName name="CCHEADING">#REF!</definedName>
    <definedName name="_xlnm.Print_Area" localSheetId="12">'%Occ'!$A$10:$K$93</definedName>
    <definedName name="_xlnm.Print_Area" localSheetId="7">DRL_PD!$A$10:$K$94</definedName>
    <definedName name="_xlnm.Print_Area" localSheetId="10">EB_FTE!$A$10:$K$94</definedName>
    <definedName name="_xlnm.Print_Area" localSheetId="3">EB_PD!$A$10:$K$94</definedName>
    <definedName name="_xlnm.Print_Area" localSheetId="8">ODE_PD!$A$10:$K$94</definedName>
    <definedName name="_xlnm.Print_Area" localSheetId="4">PF_PD!$A$10:$K$94</definedName>
    <definedName name="_xlnm.Print_Area" localSheetId="11">PH_PD!$A$10:$K$94</definedName>
    <definedName name="_xlnm.Print_Area" localSheetId="6">PS_PD!$A$10:$K$94</definedName>
    <definedName name="_xlnm.Print_Area" localSheetId="5">SE_PD!$A$10:$K$94</definedName>
    <definedName name="_xlnm.Print_Area" localSheetId="9">SW_FTE!$A$10:$K$94</definedName>
    <definedName name="_xlnm.Print_Area" localSheetId="2">SW_PD!$A$10:$K$94</definedName>
    <definedName name="_xlnm.Print_Area" localSheetId="1">TO_PD!$A$10:$K$94</definedName>
    <definedName name="_xlnm.Print_Area" localSheetId="0">TR_PD!$A$10:$K$94</definedName>
    <definedName name="_xlnm.Print_Titles" localSheetId="12">'%Occ'!$1:$9</definedName>
    <definedName name="_xlnm.Print_Titles" localSheetId="7">DRL_PD!$1:$9</definedName>
    <definedName name="_xlnm.Print_Titles" localSheetId="10">EB_FTE!$1:$9</definedName>
    <definedName name="_xlnm.Print_Titles" localSheetId="3">EB_PD!$1:$9</definedName>
    <definedName name="_xlnm.Print_Titles" localSheetId="8">ODE_PD!$1:$9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1">TO_PD!$1:$9</definedName>
    <definedName name="_xlnm.Print_Titles" localSheetId="0">TR_PD!$1:$9</definedName>
  </definedNames>
  <calcPr calcId="152511"/>
</workbook>
</file>

<file path=xl/calcChain.xml><?xml version="1.0" encoding="utf-8"?>
<calcChain xmlns="http://schemas.openxmlformats.org/spreadsheetml/2006/main">
  <c r="Y205" i="27" l="1"/>
  <c r="Y103" i="27"/>
  <c r="Y102" i="27"/>
  <c r="Y101" i="27"/>
  <c r="Y100" i="27"/>
  <c r="Y99" i="27"/>
  <c r="Y98" i="27"/>
  <c r="Y97" i="27"/>
  <c r="Y96" i="27"/>
  <c r="Y95" i="27"/>
  <c r="Y94" i="27"/>
  <c r="Y93" i="27"/>
  <c r="Y92" i="27"/>
  <c r="Y91" i="27"/>
  <c r="Y90" i="27"/>
  <c r="Y89" i="27"/>
  <c r="Y88" i="27"/>
  <c r="Y87" i="27"/>
  <c r="Y86" i="27"/>
  <c r="Y85" i="27"/>
  <c r="Y84" i="27"/>
  <c r="Y83" i="27"/>
  <c r="Y82" i="27"/>
  <c r="Y81" i="27"/>
  <c r="Y80" i="27"/>
  <c r="Y79" i="27"/>
  <c r="Y78" i="27"/>
  <c r="Y77" i="27"/>
  <c r="Y76" i="27"/>
  <c r="Y75" i="27"/>
  <c r="Y74" i="27"/>
  <c r="Y73" i="27"/>
  <c r="Y72" i="27"/>
  <c r="Y71" i="27"/>
  <c r="Y70" i="27"/>
  <c r="Y69" i="27"/>
  <c r="Y68" i="27"/>
  <c r="Y67" i="27"/>
  <c r="Y66" i="27"/>
  <c r="Y65" i="27"/>
  <c r="Y64" i="27"/>
  <c r="Y63" i="27"/>
  <c r="Y62" i="27"/>
  <c r="Y61" i="27"/>
  <c r="Y60" i="27"/>
  <c r="Y59" i="27"/>
  <c r="Y58" i="27"/>
  <c r="Y57" i="27"/>
  <c r="Y56" i="27"/>
  <c r="Y55" i="27"/>
  <c r="Y54" i="27"/>
  <c r="Y53" i="27"/>
  <c r="Y52" i="27"/>
  <c r="Y51" i="27"/>
  <c r="Y50" i="27"/>
  <c r="Y49" i="27"/>
  <c r="Y48" i="27"/>
  <c r="Y47" i="27"/>
  <c r="Y46" i="27"/>
  <c r="Y45" i="27"/>
  <c r="Y44" i="27"/>
  <c r="Y43" i="27"/>
  <c r="Y42" i="27"/>
  <c r="Y41" i="27"/>
  <c r="Y40" i="27"/>
  <c r="Y39" i="27"/>
  <c r="Y38" i="27"/>
  <c r="Y37" i="27"/>
  <c r="Y36" i="27"/>
  <c r="Y35" i="27"/>
  <c r="Y34" i="27"/>
  <c r="Y33" i="27"/>
  <c r="Y32" i="27"/>
  <c r="Y31" i="27"/>
  <c r="Y30" i="27"/>
  <c r="Y29" i="27"/>
  <c r="Y28" i="27"/>
  <c r="Y27" i="27"/>
  <c r="Y26" i="27"/>
  <c r="Y25" i="27"/>
  <c r="Y24" i="27"/>
  <c r="Y23" i="27"/>
  <c r="Y22" i="27"/>
  <c r="Y21" i="27"/>
  <c r="Y20" i="27"/>
  <c r="Y19" i="27"/>
  <c r="Y18" i="27"/>
  <c r="Y17" i="27"/>
  <c r="Y16" i="27"/>
  <c r="Y15" i="27"/>
  <c r="Y14" i="27"/>
  <c r="Y13" i="27"/>
  <c r="Y12" i="27"/>
  <c r="Y11" i="27"/>
  <c r="Y10" i="27"/>
  <c r="Y9" i="27"/>
  <c r="Y8" i="27"/>
  <c r="Y7" i="27"/>
  <c r="Y6" i="27"/>
  <c r="Y5" i="27"/>
  <c r="G108" i="26" l="1"/>
  <c r="I108" i="26" s="1"/>
  <c r="E108" i="26"/>
  <c r="D108" i="26"/>
  <c r="K108" i="26" s="1"/>
  <c r="C108" i="26"/>
  <c r="B108" i="26"/>
  <c r="H108" i="24"/>
  <c r="G108" i="24"/>
  <c r="I108" i="24" s="1"/>
  <c r="E108" i="24"/>
  <c r="D108" i="24"/>
  <c r="K108" i="24" s="1"/>
  <c r="C108" i="24"/>
  <c r="B108" i="24"/>
  <c r="H108" i="22"/>
  <c r="G108" i="22"/>
  <c r="I108" i="22" s="1"/>
  <c r="E108" i="22"/>
  <c r="D108" i="22"/>
  <c r="K108" i="22" s="1"/>
  <c r="C108" i="22"/>
  <c r="B108" i="22"/>
  <c r="I108" i="20"/>
  <c r="H108" i="20"/>
  <c r="G108" i="20"/>
  <c r="E108" i="20"/>
  <c r="D108" i="20"/>
  <c r="K108" i="20" s="1"/>
  <c r="C108" i="20"/>
  <c r="B108" i="20"/>
  <c r="H108" i="18"/>
  <c r="G108" i="18"/>
  <c r="I108" i="18" s="1"/>
  <c r="E108" i="18"/>
  <c r="D108" i="18"/>
  <c r="K108" i="18" s="1"/>
  <c r="C108" i="18"/>
  <c r="B108" i="18"/>
  <c r="H108" i="16"/>
  <c r="G108" i="16"/>
  <c r="I108" i="16" s="1"/>
  <c r="E108" i="16"/>
  <c r="D108" i="16"/>
  <c r="K108" i="16" s="1"/>
  <c r="C108" i="16"/>
  <c r="B108" i="16"/>
  <c r="H108" i="14"/>
  <c r="G108" i="14"/>
  <c r="I108" i="14" s="1"/>
  <c r="E108" i="14"/>
  <c r="D108" i="14"/>
  <c r="K108" i="14" s="1"/>
  <c r="C108" i="14"/>
  <c r="B108" i="14"/>
  <c r="H108" i="12"/>
  <c r="G108" i="12"/>
  <c r="I108" i="12" s="1"/>
  <c r="E108" i="12"/>
  <c r="D108" i="12"/>
  <c r="K108" i="12" s="1"/>
  <c r="C108" i="12"/>
  <c r="B108" i="12"/>
  <c r="H108" i="10"/>
  <c r="G108" i="10"/>
  <c r="I108" i="10" s="1"/>
  <c r="E108" i="10"/>
  <c r="D108" i="10"/>
  <c r="K108" i="10" s="1"/>
  <c r="C108" i="10"/>
  <c r="B108" i="10"/>
  <c r="H108" i="8"/>
  <c r="G108" i="8"/>
  <c r="I108" i="8" s="1"/>
  <c r="E108" i="8"/>
  <c r="D108" i="8"/>
  <c r="K108" i="8" s="1"/>
  <c r="C108" i="8"/>
  <c r="B108" i="8"/>
  <c r="H108" i="6"/>
  <c r="G108" i="6"/>
  <c r="I108" i="6" s="1"/>
  <c r="E108" i="6"/>
  <c r="D108" i="6"/>
  <c r="K108" i="6" s="1"/>
  <c r="C108" i="6"/>
  <c r="B108" i="6"/>
  <c r="H108" i="4"/>
  <c r="G108" i="4"/>
  <c r="I108" i="4" s="1"/>
  <c r="E108" i="4"/>
  <c r="D108" i="4"/>
  <c r="F108" i="4" s="1"/>
  <c r="C108" i="4"/>
  <c r="B108" i="4"/>
  <c r="H108" i="2"/>
  <c r="G108" i="2"/>
  <c r="I108" i="2" s="1"/>
  <c r="E108" i="2"/>
  <c r="D108" i="2"/>
  <c r="K108" i="2" s="1"/>
  <c r="C108" i="2"/>
  <c r="B108" i="2"/>
  <c r="Y204" i="27"/>
  <c r="H108" i="26" s="1"/>
  <c r="Y203" i="27"/>
  <c r="Y202" i="27"/>
  <c r="Y201" i="27"/>
  <c r="Y200" i="27"/>
  <c r="Y199" i="27"/>
  <c r="Y198" i="27"/>
  <c r="Y197" i="27"/>
  <c r="Y196" i="27"/>
  <c r="Y195" i="27"/>
  <c r="Y194" i="27"/>
  <c r="Y193" i="27"/>
  <c r="Y192" i="27"/>
  <c r="Y191" i="27"/>
  <c r="Y190" i="27"/>
  <c r="Y189" i="27"/>
  <c r="Y188" i="27"/>
  <c r="Y187" i="27"/>
  <c r="Y186" i="27"/>
  <c r="Y185" i="27"/>
  <c r="Y184" i="27"/>
  <c r="Y183" i="27"/>
  <c r="Y182" i="27"/>
  <c r="Y181" i="27"/>
  <c r="Y180" i="27"/>
  <c r="Y179" i="27"/>
  <c r="Y178" i="27"/>
  <c r="Y177" i="27"/>
  <c r="Y176" i="27"/>
  <c r="Y175" i="27"/>
  <c r="Y174" i="27"/>
  <c r="Y173" i="27"/>
  <c r="Y172" i="27"/>
  <c r="Y171" i="27"/>
  <c r="Y170" i="27"/>
  <c r="Y169" i="27"/>
  <c r="Y168" i="27"/>
  <c r="Y167" i="27"/>
  <c r="Y166" i="27"/>
  <c r="Y165" i="27"/>
  <c r="Y164" i="27"/>
  <c r="Y163" i="27"/>
  <c r="Y162" i="27"/>
  <c r="Y161" i="27"/>
  <c r="Y160" i="27"/>
  <c r="Y159" i="27"/>
  <c r="Y158" i="27"/>
  <c r="Y157" i="27"/>
  <c r="Y156" i="27"/>
  <c r="Y155" i="27"/>
  <c r="Y154" i="27"/>
  <c r="Y153" i="27"/>
  <c r="Y152" i="27"/>
  <c r="Y151" i="27"/>
  <c r="Y150" i="27"/>
  <c r="Y149" i="27"/>
  <c r="Y148" i="27"/>
  <c r="Y147" i="27"/>
  <c r="Y146" i="27"/>
  <c r="Y145" i="27"/>
  <c r="Y144" i="27"/>
  <c r="Y143" i="27"/>
  <c r="Y142" i="27"/>
  <c r="Y141" i="27"/>
  <c r="Y140" i="27"/>
  <c r="Y139" i="27"/>
  <c r="Y138" i="27"/>
  <c r="Y137" i="27"/>
  <c r="Y136" i="27"/>
  <c r="Y135" i="27"/>
  <c r="Y134" i="27"/>
  <c r="Y133" i="27"/>
  <c r="Y132" i="27"/>
  <c r="Y131" i="27"/>
  <c r="Y130" i="27"/>
  <c r="Y129" i="27"/>
  <c r="Y128" i="27"/>
  <c r="Y127" i="27"/>
  <c r="Y126" i="27"/>
  <c r="Y125" i="27"/>
  <c r="Y124" i="27"/>
  <c r="Y123" i="27"/>
  <c r="Y122" i="27"/>
  <c r="Y121" i="27"/>
  <c r="Y120" i="27"/>
  <c r="Y119" i="27"/>
  <c r="Y118" i="27"/>
  <c r="Y117" i="27"/>
  <c r="Y116" i="27"/>
  <c r="Y115" i="27"/>
  <c r="Y114" i="27"/>
  <c r="Y113" i="27"/>
  <c r="Y112" i="27"/>
  <c r="Y111" i="27"/>
  <c r="Y110" i="27"/>
  <c r="Y109" i="27"/>
  <c r="Y108" i="27"/>
  <c r="Y107" i="27"/>
  <c r="Y106" i="27"/>
  <c r="F108" i="12" l="1"/>
  <c r="K108" i="4"/>
  <c r="F108" i="26"/>
  <c r="F108" i="24"/>
  <c r="F108" i="22"/>
  <c r="F108" i="20"/>
  <c r="F108" i="18"/>
  <c r="F108" i="16"/>
  <c r="F108" i="14"/>
  <c r="F108" i="10"/>
  <c r="F108" i="8"/>
  <c r="F108" i="6"/>
  <c r="F108" i="2"/>
  <c r="H107" i="4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C106" i="4"/>
  <c r="B106" i="4"/>
  <c r="H105" i="4"/>
  <c r="G105" i="4"/>
  <c r="I105" i="4" s="1"/>
  <c r="E105" i="4"/>
  <c r="D105" i="4"/>
  <c r="F105" i="4" s="1"/>
  <c r="C105" i="4"/>
  <c r="B105" i="4"/>
  <c r="H104" i="4"/>
  <c r="G104" i="4"/>
  <c r="E104" i="4"/>
  <c r="D104" i="4"/>
  <c r="K104" i="4" s="1"/>
  <c r="C104" i="4"/>
  <c r="B104" i="4"/>
  <c r="H103" i="4"/>
  <c r="G103" i="4"/>
  <c r="E103" i="4"/>
  <c r="F103" i="4" s="1"/>
  <c r="D103" i="4"/>
  <c r="C103" i="4"/>
  <c r="B103" i="4"/>
  <c r="H102" i="4"/>
  <c r="G102" i="4"/>
  <c r="E102" i="4"/>
  <c r="D102" i="4"/>
  <c r="F102" i="4" s="1"/>
  <c r="C102" i="4"/>
  <c r="B102" i="4"/>
  <c r="H101" i="4"/>
  <c r="G101" i="4"/>
  <c r="E101" i="4"/>
  <c r="D101" i="4"/>
  <c r="C101" i="4"/>
  <c r="B101" i="4"/>
  <c r="H100" i="4"/>
  <c r="G100" i="4"/>
  <c r="E100" i="4"/>
  <c r="D100" i="4"/>
  <c r="C100" i="4"/>
  <c r="B100" i="4"/>
  <c r="H99" i="4"/>
  <c r="G99" i="4"/>
  <c r="I99" i="4" s="1"/>
  <c r="E99" i="4"/>
  <c r="F99" i="4" s="1"/>
  <c r="D99" i="4"/>
  <c r="C99" i="4"/>
  <c r="B99" i="4"/>
  <c r="H98" i="4"/>
  <c r="G98" i="4"/>
  <c r="E98" i="4"/>
  <c r="D98" i="4"/>
  <c r="F98" i="4" s="1"/>
  <c r="C98" i="4"/>
  <c r="B98" i="4"/>
  <c r="H97" i="4"/>
  <c r="G97" i="4"/>
  <c r="I97" i="4" s="1"/>
  <c r="E97" i="4"/>
  <c r="D97" i="4"/>
  <c r="C97" i="4"/>
  <c r="B97" i="4"/>
  <c r="K96" i="4"/>
  <c r="H96" i="4"/>
  <c r="G96" i="4"/>
  <c r="E96" i="4"/>
  <c r="D96" i="4"/>
  <c r="F96" i="4" s="1"/>
  <c r="C96" i="4"/>
  <c r="B96" i="4"/>
  <c r="H95" i="4"/>
  <c r="G95" i="4"/>
  <c r="E95" i="4"/>
  <c r="D95" i="4"/>
  <c r="C95" i="4"/>
  <c r="B95" i="4"/>
  <c r="H94" i="4"/>
  <c r="G94" i="4"/>
  <c r="E94" i="4"/>
  <c r="D94" i="4"/>
  <c r="C94" i="4"/>
  <c r="B94" i="4"/>
  <c r="H93" i="4"/>
  <c r="G93" i="4"/>
  <c r="E93" i="4"/>
  <c r="D93" i="4"/>
  <c r="F93" i="4" s="1"/>
  <c r="C93" i="4"/>
  <c r="B93" i="4"/>
  <c r="H92" i="4"/>
  <c r="G92" i="4"/>
  <c r="E92" i="4"/>
  <c r="D92" i="4"/>
  <c r="C92" i="4"/>
  <c r="B92" i="4"/>
  <c r="H91" i="4"/>
  <c r="G91" i="4"/>
  <c r="E91" i="4"/>
  <c r="D91" i="4"/>
  <c r="C91" i="4"/>
  <c r="B91" i="4"/>
  <c r="H90" i="4"/>
  <c r="G90" i="4"/>
  <c r="I90" i="4" s="1"/>
  <c r="E90" i="4"/>
  <c r="D90" i="4"/>
  <c r="F90" i="4" s="1"/>
  <c r="C90" i="4"/>
  <c r="B90" i="4"/>
  <c r="H89" i="4"/>
  <c r="G89" i="4"/>
  <c r="E89" i="4"/>
  <c r="D89" i="4"/>
  <c r="C89" i="4"/>
  <c r="B89" i="4"/>
  <c r="H88" i="4"/>
  <c r="G88" i="4"/>
  <c r="E88" i="4"/>
  <c r="D88" i="4"/>
  <c r="C88" i="4"/>
  <c r="B88" i="4"/>
  <c r="H87" i="4"/>
  <c r="G87" i="4"/>
  <c r="I87" i="4" s="1"/>
  <c r="E87" i="4"/>
  <c r="D87" i="4"/>
  <c r="C87" i="4"/>
  <c r="B87" i="4"/>
  <c r="H86" i="4"/>
  <c r="G86" i="4"/>
  <c r="E86" i="4"/>
  <c r="D86" i="4"/>
  <c r="C86" i="4"/>
  <c r="B86" i="4"/>
  <c r="H85" i="4"/>
  <c r="G85" i="4"/>
  <c r="E85" i="4"/>
  <c r="D85" i="4"/>
  <c r="C85" i="4"/>
  <c r="B85" i="4"/>
  <c r="H84" i="4"/>
  <c r="G84" i="4"/>
  <c r="E84" i="4"/>
  <c r="D84" i="4"/>
  <c r="C84" i="4"/>
  <c r="B84" i="4"/>
  <c r="H83" i="4"/>
  <c r="G83" i="4"/>
  <c r="E83" i="4"/>
  <c r="D83" i="4"/>
  <c r="C83" i="4"/>
  <c r="B83" i="4"/>
  <c r="H82" i="4"/>
  <c r="G82" i="4"/>
  <c r="E82" i="4"/>
  <c r="D82" i="4"/>
  <c r="C82" i="4"/>
  <c r="B82" i="4"/>
  <c r="H81" i="4"/>
  <c r="G81" i="4"/>
  <c r="E81" i="4"/>
  <c r="D81" i="4"/>
  <c r="C81" i="4"/>
  <c r="B81" i="4"/>
  <c r="H80" i="4"/>
  <c r="G80" i="4"/>
  <c r="E80" i="4"/>
  <c r="D80" i="4"/>
  <c r="C80" i="4"/>
  <c r="B80" i="4"/>
  <c r="H79" i="4"/>
  <c r="G79" i="4"/>
  <c r="E79" i="4"/>
  <c r="D79" i="4"/>
  <c r="C79" i="4"/>
  <c r="B79" i="4"/>
  <c r="H78" i="4"/>
  <c r="G78" i="4"/>
  <c r="E78" i="4"/>
  <c r="D78" i="4"/>
  <c r="C78" i="4"/>
  <c r="B78" i="4"/>
  <c r="H77" i="4"/>
  <c r="G77" i="4"/>
  <c r="E77" i="4"/>
  <c r="D77" i="4"/>
  <c r="K77" i="4" s="1"/>
  <c r="C77" i="4"/>
  <c r="B77" i="4"/>
  <c r="H76" i="4"/>
  <c r="G76" i="4"/>
  <c r="E76" i="4"/>
  <c r="D76" i="4"/>
  <c r="C76" i="4"/>
  <c r="B76" i="4"/>
  <c r="H75" i="4"/>
  <c r="G75" i="4"/>
  <c r="E75" i="4"/>
  <c r="D75" i="4"/>
  <c r="C75" i="4"/>
  <c r="B75" i="4"/>
  <c r="H74" i="4"/>
  <c r="G74" i="4"/>
  <c r="E74" i="4"/>
  <c r="D74" i="4"/>
  <c r="C74" i="4"/>
  <c r="B74" i="4"/>
  <c r="H73" i="4"/>
  <c r="G73" i="4"/>
  <c r="E73" i="4"/>
  <c r="D73" i="4"/>
  <c r="C73" i="4"/>
  <c r="B73" i="4"/>
  <c r="H72" i="4"/>
  <c r="G72" i="4"/>
  <c r="E72" i="4"/>
  <c r="D72" i="4"/>
  <c r="C72" i="4"/>
  <c r="B72" i="4"/>
  <c r="H71" i="4"/>
  <c r="G71" i="4"/>
  <c r="E71" i="4"/>
  <c r="D71" i="4"/>
  <c r="C71" i="4"/>
  <c r="B71" i="4"/>
  <c r="H70" i="4"/>
  <c r="G70" i="4"/>
  <c r="E70" i="4"/>
  <c r="D70" i="4"/>
  <c r="K70" i="4" s="1"/>
  <c r="C70" i="4"/>
  <c r="B70" i="4"/>
  <c r="H69" i="4"/>
  <c r="G69" i="4"/>
  <c r="E69" i="4"/>
  <c r="D69" i="4"/>
  <c r="C69" i="4"/>
  <c r="B69" i="4"/>
  <c r="H68" i="4"/>
  <c r="G68" i="4"/>
  <c r="I68" i="4" s="1"/>
  <c r="E68" i="4"/>
  <c r="D68" i="4"/>
  <c r="C68" i="4"/>
  <c r="B68" i="4"/>
  <c r="H67" i="4"/>
  <c r="G67" i="4"/>
  <c r="E67" i="4"/>
  <c r="D67" i="4"/>
  <c r="C67" i="4"/>
  <c r="B67" i="4"/>
  <c r="H66" i="4"/>
  <c r="G66" i="4"/>
  <c r="E66" i="4"/>
  <c r="D66" i="4"/>
  <c r="C66" i="4"/>
  <c r="B66" i="4"/>
  <c r="H65" i="4"/>
  <c r="G65" i="4"/>
  <c r="E65" i="4"/>
  <c r="D65" i="4"/>
  <c r="C65" i="4"/>
  <c r="B65" i="4"/>
  <c r="H64" i="4"/>
  <c r="G64" i="4"/>
  <c r="I64" i="4" s="1"/>
  <c r="E64" i="4"/>
  <c r="D64" i="4"/>
  <c r="C64" i="4"/>
  <c r="B64" i="4"/>
  <c r="H63" i="4"/>
  <c r="G63" i="4"/>
  <c r="E63" i="4"/>
  <c r="D63" i="4"/>
  <c r="C63" i="4"/>
  <c r="B63" i="4"/>
  <c r="H62" i="4"/>
  <c r="G62" i="4"/>
  <c r="E62" i="4"/>
  <c r="D62" i="4"/>
  <c r="F62" i="4" s="1"/>
  <c r="C62" i="4"/>
  <c r="B62" i="4"/>
  <c r="H61" i="4"/>
  <c r="G61" i="4"/>
  <c r="E61" i="4"/>
  <c r="D61" i="4"/>
  <c r="C61" i="4"/>
  <c r="B61" i="4"/>
  <c r="H60" i="4"/>
  <c r="G60" i="4"/>
  <c r="I60" i="4" s="1"/>
  <c r="E60" i="4"/>
  <c r="D60" i="4"/>
  <c r="K60" i="4" s="1"/>
  <c r="C60" i="4"/>
  <c r="B60" i="4"/>
  <c r="H59" i="4"/>
  <c r="G59" i="4"/>
  <c r="E59" i="4"/>
  <c r="D59" i="4"/>
  <c r="C59" i="4"/>
  <c r="B59" i="4"/>
  <c r="H58" i="4"/>
  <c r="G58" i="4"/>
  <c r="E58" i="4"/>
  <c r="D58" i="4"/>
  <c r="C58" i="4"/>
  <c r="B58" i="4"/>
  <c r="H57" i="4"/>
  <c r="G57" i="4"/>
  <c r="E57" i="4"/>
  <c r="D57" i="4"/>
  <c r="C57" i="4"/>
  <c r="B57" i="4"/>
  <c r="H56" i="4"/>
  <c r="G56" i="4"/>
  <c r="I56" i="4" s="1"/>
  <c r="E56" i="4"/>
  <c r="D56" i="4"/>
  <c r="C56" i="4"/>
  <c r="B56" i="4"/>
  <c r="H55" i="4"/>
  <c r="G55" i="4"/>
  <c r="E55" i="4"/>
  <c r="D55" i="4"/>
  <c r="C55" i="4"/>
  <c r="B55" i="4"/>
  <c r="H54" i="4"/>
  <c r="G54" i="4"/>
  <c r="E54" i="4"/>
  <c r="D54" i="4"/>
  <c r="C54" i="4"/>
  <c r="B54" i="4"/>
  <c r="H53" i="4"/>
  <c r="G53" i="4"/>
  <c r="E53" i="4"/>
  <c r="D53" i="4"/>
  <c r="C53" i="4"/>
  <c r="B53" i="4"/>
  <c r="H52" i="4"/>
  <c r="G52" i="4"/>
  <c r="I52" i="4" s="1"/>
  <c r="E52" i="4"/>
  <c r="D52" i="4"/>
  <c r="C52" i="4"/>
  <c r="B52" i="4"/>
  <c r="H51" i="4"/>
  <c r="G51" i="4"/>
  <c r="E51" i="4"/>
  <c r="D51" i="4"/>
  <c r="K51" i="4" s="1"/>
  <c r="C51" i="4"/>
  <c r="B51" i="4"/>
  <c r="H50" i="4"/>
  <c r="G50" i="4"/>
  <c r="E50" i="4"/>
  <c r="D50" i="4"/>
  <c r="C50" i="4"/>
  <c r="B50" i="4"/>
  <c r="H49" i="4"/>
  <c r="G49" i="4"/>
  <c r="E49" i="4"/>
  <c r="D49" i="4"/>
  <c r="C49" i="4"/>
  <c r="B49" i="4"/>
  <c r="H48" i="4"/>
  <c r="G48" i="4"/>
  <c r="I48" i="4" s="1"/>
  <c r="E48" i="4"/>
  <c r="D48" i="4"/>
  <c r="K48" i="4" s="1"/>
  <c r="C48" i="4"/>
  <c r="B48" i="4"/>
  <c r="H47" i="4"/>
  <c r="G47" i="4"/>
  <c r="E47" i="4"/>
  <c r="D47" i="4"/>
  <c r="C47" i="4"/>
  <c r="B47" i="4"/>
  <c r="H46" i="4"/>
  <c r="G46" i="4"/>
  <c r="E46" i="4"/>
  <c r="D46" i="4"/>
  <c r="C46" i="4"/>
  <c r="B46" i="4"/>
  <c r="H45" i="4"/>
  <c r="G45" i="4"/>
  <c r="E45" i="4"/>
  <c r="D45" i="4"/>
  <c r="C45" i="4"/>
  <c r="B45" i="4"/>
  <c r="H44" i="4"/>
  <c r="G44" i="4"/>
  <c r="I44" i="4" s="1"/>
  <c r="E44" i="4"/>
  <c r="D44" i="4"/>
  <c r="C44" i="4"/>
  <c r="B44" i="4"/>
  <c r="H43" i="4"/>
  <c r="G43" i="4"/>
  <c r="E43" i="4"/>
  <c r="D43" i="4"/>
  <c r="K43" i="4" s="1"/>
  <c r="C43" i="4"/>
  <c r="B43" i="4"/>
  <c r="H42" i="4"/>
  <c r="G42" i="4"/>
  <c r="E42" i="4"/>
  <c r="D42" i="4"/>
  <c r="C42" i="4"/>
  <c r="B42" i="4"/>
  <c r="H41" i="4"/>
  <c r="G41" i="4"/>
  <c r="E41" i="4"/>
  <c r="D41" i="4"/>
  <c r="C41" i="4"/>
  <c r="B41" i="4"/>
  <c r="H40" i="4"/>
  <c r="G40" i="4"/>
  <c r="I40" i="4" s="1"/>
  <c r="E40" i="4"/>
  <c r="D40" i="4"/>
  <c r="C40" i="4"/>
  <c r="B40" i="4"/>
  <c r="H39" i="4"/>
  <c r="G39" i="4"/>
  <c r="E39" i="4"/>
  <c r="D39" i="4"/>
  <c r="C39" i="4"/>
  <c r="B39" i="4"/>
  <c r="H38" i="4"/>
  <c r="G38" i="4"/>
  <c r="E38" i="4"/>
  <c r="D38" i="4"/>
  <c r="C38" i="4"/>
  <c r="B38" i="4"/>
  <c r="H37" i="4"/>
  <c r="G37" i="4"/>
  <c r="E37" i="4"/>
  <c r="D37" i="4"/>
  <c r="C37" i="4"/>
  <c r="B37" i="4"/>
  <c r="H36" i="4"/>
  <c r="G36" i="4"/>
  <c r="I36" i="4" s="1"/>
  <c r="E36" i="4"/>
  <c r="D36" i="4"/>
  <c r="C36" i="4"/>
  <c r="B36" i="4"/>
  <c r="H35" i="4"/>
  <c r="G35" i="4"/>
  <c r="E35" i="4"/>
  <c r="D35" i="4"/>
  <c r="C35" i="4"/>
  <c r="B35" i="4"/>
  <c r="H34" i="4"/>
  <c r="G34" i="4"/>
  <c r="E34" i="4"/>
  <c r="D34" i="4"/>
  <c r="C34" i="4"/>
  <c r="B34" i="4"/>
  <c r="H33" i="4"/>
  <c r="G33" i="4"/>
  <c r="E33" i="4"/>
  <c r="D33" i="4"/>
  <c r="C33" i="4"/>
  <c r="B33" i="4"/>
  <c r="H32" i="4"/>
  <c r="G32" i="4"/>
  <c r="E32" i="4"/>
  <c r="D32" i="4"/>
  <c r="C32" i="4"/>
  <c r="B32" i="4"/>
  <c r="H31" i="4"/>
  <c r="G31" i="4"/>
  <c r="E31" i="4"/>
  <c r="D31" i="4"/>
  <c r="C31" i="4"/>
  <c r="B31" i="4"/>
  <c r="H30" i="4"/>
  <c r="G30" i="4"/>
  <c r="E30" i="4"/>
  <c r="D30" i="4"/>
  <c r="F30" i="4" s="1"/>
  <c r="C30" i="4"/>
  <c r="B30" i="4"/>
  <c r="H29" i="4"/>
  <c r="G29" i="4"/>
  <c r="E29" i="4"/>
  <c r="D29" i="4"/>
  <c r="C29" i="4"/>
  <c r="B29" i="4"/>
  <c r="H28" i="4"/>
  <c r="G28" i="4"/>
  <c r="I28" i="4" s="1"/>
  <c r="E28" i="4"/>
  <c r="D28" i="4"/>
  <c r="C28" i="4"/>
  <c r="B28" i="4"/>
  <c r="H27" i="4"/>
  <c r="G27" i="4"/>
  <c r="E27" i="4"/>
  <c r="D27" i="4"/>
  <c r="C27" i="4"/>
  <c r="B27" i="4"/>
  <c r="H26" i="4"/>
  <c r="G26" i="4"/>
  <c r="E26" i="4"/>
  <c r="D26" i="4"/>
  <c r="C26" i="4"/>
  <c r="B26" i="4"/>
  <c r="H25" i="4"/>
  <c r="G25" i="4"/>
  <c r="E25" i="4"/>
  <c r="D25" i="4"/>
  <c r="C25" i="4"/>
  <c r="B25" i="4"/>
  <c r="H24" i="4"/>
  <c r="G24" i="4"/>
  <c r="E24" i="4"/>
  <c r="D24" i="4"/>
  <c r="C24" i="4"/>
  <c r="B24" i="4"/>
  <c r="H23" i="4"/>
  <c r="G23" i="4"/>
  <c r="E23" i="4"/>
  <c r="D23" i="4"/>
  <c r="C23" i="4"/>
  <c r="B23" i="4"/>
  <c r="H22" i="4"/>
  <c r="G22" i="4"/>
  <c r="E22" i="4"/>
  <c r="D22" i="4"/>
  <c r="C22" i="4"/>
  <c r="B22" i="4"/>
  <c r="H21" i="4"/>
  <c r="G21" i="4"/>
  <c r="E21" i="4"/>
  <c r="D21" i="4"/>
  <c r="C21" i="4"/>
  <c r="B21" i="4"/>
  <c r="H20" i="4"/>
  <c r="G20" i="4"/>
  <c r="E20" i="4"/>
  <c r="D20" i="4"/>
  <c r="C20" i="4"/>
  <c r="B20" i="4"/>
  <c r="H19" i="4"/>
  <c r="G19" i="4"/>
  <c r="E19" i="4"/>
  <c r="D19" i="4"/>
  <c r="C19" i="4"/>
  <c r="B19" i="4"/>
  <c r="H18" i="4"/>
  <c r="G18" i="4"/>
  <c r="E18" i="4"/>
  <c r="D18" i="4"/>
  <c r="C18" i="4"/>
  <c r="B18" i="4"/>
  <c r="H17" i="4"/>
  <c r="G17" i="4"/>
  <c r="E17" i="4"/>
  <c r="D17" i="4"/>
  <c r="C17" i="4"/>
  <c r="B17" i="4"/>
  <c r="H16" i="4"/>
  <c r="G16" i="4"/>
  <c r="E16" i="4"/>
  <c r="D16" i="4"/>
  <c r="C16" i="4"/>
  <c r="B16" i="4"/>
  <c r="H15" i="4"/>
  <c r="G15" i="4"/>
  <c r="I15" i="4" s="1"/>
  <c r="E15" i="4"/>
  <c r="D15" i="4"/>
  <c r="K15" i="4" s="1"/>
  <c r="C15" i="4"/>
  <c r="B15" i="4"/>
  <c r="H14" i="4"/>
  <c r="G14" i="4"/>
  <c r="E14" i="4"/>
  <c r="D14" i="4"/>
  <c r="C14" i="4"/>
  <c r="B14" i="4"/>
  <c r="H13" i="4"/>
  <c r="G13" i="4"/>
  <c r="E13" i="4"/>
  <c r="D13" i="4"/>
  <c r="C13" i="4"/>
  <c r="B13" i="4"/>
  <c r="H12" i="4"/>
  <c r="G12" i="4"/>
  <c r="I12" i="4" s="1"/>
  <c r="E12" i="4"/>
  <c r="D12" i="4"/>
  <c r="C12" i="4"/>
  <c r="B12" i="4"/>
  <c r="H11" i="4"/>
  <c r="G11" i="4"/>
  <c r="E11" i="4"/>
  <c r="D11" i="4"/>
  <c r="C11" i="4"/>
  <c r="B11" i="4"/>
  <c r="H107" i="6"/>
  <c r="G107" i="6"/>
  <c r="I107" i="6" s="1"/>
  <c r="E107" i="6"/>
  <c r="D107" i="6"/>
  <c r="K107" i="6" s="1"/>
  <c r="C107" i="6"/>
  <c r="B107" i="6"/>
  <c r="H106" i="6"/>
  <c r="G106" i="6"/>
  <c r="I106" i="6" s="1"/>
  <c r="E106" i="6"/>
  <c r="D106" i="6"/>
  <c r="K106" i="6" s="1"/>
  <c r="C106" i="6"/>
  <c r="B106" i="6"/>
  <c r="H105" i="6"/>
  <c r="G105" i="6"/>
  <c r="I105" i="6" s="1"/>
  <c r="E105" i="6"/>
  <c r="D105" i="6"/>
  <c r="K105" i="6" s="1"/>
  <c r="C105" i="6"/>
  <c r="B105" i="6"/>
  <c r="H104" i="6"/>
  <c r="G104" i="6"/>
  <c r="E104" i="6"/>
  <c r="D104" i="6"/>
  <c r="K104" i="6" s="1"/>
  <c r="C104" i="6"/>
  <c r="B104" i="6"/>
  <c r="H103" i="6"/>
  <c r="G103" i="6"/>
  <c r="E103" i="6"/>
  <c r="D103" i="6"/>
  <c r="C103" i="6"/>
  <c r="B103" i="6"/>
  <c r="H102" i="6"/>
  <c r="G102" i="6"/>
  <c r="E102" i="6"/>
  <c r="D102" i="6"/>
  <c r="C102" i="6"/>
  <c r="B102" i="6"/>
  <c r="H101" i="6"/>
  <c r="G101" i="6"/>
  <c r="E101" i="6"/>
  <c r="D101" i="6"/>
  <c r="C101" i="6"/>
  <c r="B101" i="6"/>
  <c r="H100" i="6"/>
  <c r="G100" i="6"/>
  <c r="E100" i="6"/>
  <c r="D100" i="6"/>
  <c r="C100" i="6"/>
  <c r="B100" i="6"/>
  <c r="H99" i="6"/>
  <c r="G99" i="6"/>
  <c r="E99" i="6"/>
  <c r="D99" i="6"/>
  <c r="C99" i="6"/>
  <c r="B99" i="6"/>
  <c r="H98" i="6"/>
  <c r="G98" i="6"/>
  <c r="E98" i="6"/>
  <c r="D98" i="6"/>
  <c r="C98" i="6"/>
  <c r="B98" i="6"/>
  <c r="H97" i="6"/>
  <c r="G97" i="6"/>
  <c r="I97" i="6" s="1"/>
  <c r="E97" i="6"/>
  <c r="D97" i="6"/>
  <c r="C97" i="6"/>
  <c r="B97" i="6"/>
  <c r="H96" i="6"/>
  <c r="G96" i="6"/>
  <c r="E96" i="6"/>
  <c r="D96" i="6"/>
  <c r="K96" i="6" s="1"/>
  <c r="C96" i="6"/>
  <c r="B96" i="6"/>
  <c r="H95" i="6"/>
  <c r="G95" i="6"/>
  <c r="E95" i="6"/>
  <c r="D95" i="6"/>
  <c r="C95" i="6"/>
  <c r="B95" i="6"/>
  <c r="H94" i="6"/>
  <c r="G94" i="6"/>
  <c r="E94" i="6"/>
  <c r="D94" i="6"/>
  <c r="C94" i="6"/>
  <c r="B94" i="6"/>
  <c r="H93" i="6"/>
  <c r="G93" i="6"/>
  <c r="I93" i="6" s="1"/>
  <c r="E93" i="6"/>
  <c r="D93" i="6"/>
  <c r="C93" i="6"/>
  <c r="B93" i="6"/>
  <c r="H92" i="6"/>
  <c r="G92" i="6"/>
  <c r="E92" i="6"/>
  <c r="D92" i="6"/>
  <c r="C92" i="6"/>
  <c r="B92" i="6"/>
  <c r="H91" i="6"/>
  <c r="G91" i="6"/>
  <c r="E91" i="6"/>
  <c r="D91" i="6"/>
  <c r="C91" i="6"/>
  <c r="B91" i="6"/>
  <c r="H90" i="6"/>
  <c r="G90" i="6"/>
  <c r="E90" i="6"/>
  <c r="D90" i="6"/>
  <c r="C90" i="6"/>
  <c r="B90" i="6"/>
  <c r="H89" i="6"/>
  <c r="G89" i="6"/>
  <c r="I89" i="6" s="1"/>
  <c r="E89" i="6"/>
  <c r="D89" i="6"/>
  <c r="C89" i="6"/>
  <c r="B89" i="6"/>
  <c r="H88" i="6"/>
  <c r="G88" i="6"/>
  <c r="E88" i="6"/>
  <c r="D88" i="6"/>
  <c r="C88" i="6"/>
  <c r="B88" i="6"/>
  <c r="H87" i="6"/>
  <c r="G87" i="6"/>
  <c r="E87" i="6"/>
  <c r="D87" i="6"/>
  <c r="C87" i="6"/>
  <c r="B87" i="6"/>
  <c r="H86" i="6"/>
  <c r="G86" i="6"/>
  <c r="E86" i="6"/>
  <c r="D86" i="6"/>
  <c r="C86" i="6"/>
  <c r="B86" i="6"/>
  <c r="H85" i="6"/>
  <c r="G85" i="6"/>
  <c r="I85" i="6" s="1"/>
  <c r="E85" i="6"/>
  <c r="D85" i="6"/>
  <c r="C85" i="6"/>
  <c r="B85" i="6"/>
  <c r="H84" i="6"/>
  <c r="G84" i="6"/>
  <c r="E84" i="6"/>
  <c r="D84" i="6"/>
  <c r="C84" i="6"/>
  <c r="B84" i="6"/>
  <c r="H83" i="6"/>
  <c r="G83" i="6"/>
  <c r="E83" i="6"/>
  <c r="D83" i="6"/>
  <c r="C83" i="6"/>
  <c r="B83" i="6"/>
  <c r="H82" i="6"/>
  <c r="G82" i="6"/>
  <c r="E82" i="6"/>
  <c r="D82" i="6"/>
  <c r="C82" i="6"/>
  <c r="B82" i="6"/>
  <c r="H81" i="6"/>
  <c r="G81" i="6"/>
  <c r="I81" i="6" s="1"/>
  <c r="E81" i="6"/>
  <c r="D81" i="6"/>
  <c r="C81" i="6"/>
  <c r="B81" i="6"/>
  <c r="H80" i="6"/>
  <c r="G80" i="6"/>
  <c r="E80" i="6"/>
  <c r="D80" i="6"/>
  <c r="C80" i="6"/>
  <c r="B80" i="6"/>
  <c r="H79" i="6"/>
  <c r="G79" i="6"/>
  <c r="E79" i="6"/>
  <c r="D79" i="6"/>
  <c r="C79" i="6"/>
  <c r="B79" i="6"/>
  <c r="H78" i="6"/>
  <c r="G78" i="6"/>
  <c r="E78" i="6"/>
  <c r="D78" i="6"/>
  <c r="C78" i="6"/>
  <c r="B78" i="6"/>
  <c r="H77" i="6"/>
  <c r="G77" i="6"/>
  <c r="I77" i="6" s="1"/>
  <c r="E77" i="6"/>
  <c r="D77" i="6"/>
  <c r="K77" i="6" s="1"/>
  <c r="C77" i="6"/>
  <c r="B77" i="6"/>
  <c r="H76" i="6"/>
  <c r="G76" i="6"/>
  <c r="E76" i="6"/>
  <c r="D76" i="6"/>
  <c r="C76" i="6"/>
  <c r="B76" i="6"/>
  <c r="H75" i="6"/>
  <c r="G75" i="6"/>
  <c r="E75" i="6"/>
  <c r="D75" i="6"/>
  <c r="C75" i="6"/>
  <c r="B75" i="6"/>
  <c r="H74" i="6"/>
  <c r="G74" i="6"/>
  <c r="E74" i="6"/>
  <c r="D74" i="6"/>
  <c r="C74" i="6"/>
  <c r="B74" i="6"/>
  <c r="H73" i="6"/>
  <c r="G73" i="6"/>
  <c r="E73" i="6"/>
  <c r="D73" i="6"/>
  <c r="C73" i="6"/>
  <c r="B73" i="6"/>
  <c r="H72" i="6"/>
  <c r="G72" i="6"/>
  <c r="E72" i="6"/>
  <c r="D72" i="6"/>
  <c r="C72" i="6"/>
  <c r="B72" i="6"/>
  <c r="H71" i="6"/>
  <c r="G71" i="6"/>
  <c r="E71" i="6"/>
  <c r="D71" i="6"/>
  <c r="C71" i="6"/>
  <c r="B71" i="6"/>
  <c r="H70" i="6"/>
  <c r="G70" i="6"/>
  <c r="E70" i="6"/>
  <c r="D70" i="6"/>
  <c r="K70" i="6" s="1"/>
  <c r="C70" i="6"/>
  <c r="B70" i="6"/>
  <c r="H69" i="6"/>
  <c r="G69" i="6"/>
  <c r="E69" i="6"/>
  <c r="D69" i="6"/>
  <c r="C69" i="6"/>
  <c r="B69" i="6"/>
  <c r="H68" i="6"/>
  <c r="G68" i="6"/>
  <c r="E68" i="6"/>
  <c r="D68" i="6"/>
  <c r="C68" i="6"/>
  <c r="B68" i="6"/>
  <c r="H67" i="6"/>
  <c r="G67" i="6"/>
  <c r="E67" i="6"/>
  <c r="D67" i="6"/>
  <c r="C67" i="6"/>
  <c r="B67" i="6"/>
  <c r="H66" i="6"/>
  <c r="G66" i="6"/>
  <c r="E66" i="6"/>
  <c r="D66" i="6"/>
  <c r="C66" i="6"/>
  <c r="B66" i="6"/>
  <c r="H65" i="6"/>
  <c r="G65" i="6"/>
  <c r="E65" i="6"/>
  <c r="D65" i="6"/>
  <c r="C65" i="6"/>
  <c r="B65" i="6"/>
  <c r="H64" i="6"/>
  <c r="G64" i="6"/>
  <c r="E64" i="6"/>
  <c r="D64" i="6"/>
  <c r="C64" i="6"/>
  <c r="B64" i="6"/>
  <c r="H63" i="6"/>
  <c r="G63" i="6"/>
  <c r="E63" i="6"/>
  <c r="D63" i="6"/>
  <c r="C63" i="6"/>
  <c r="B63" i="6"/>
  <c r="H62" i="6"/>
  <c r="G62" i="6"/>
  <c r="E62" i="6"/>
  <c r="D62" i="6"/>
  <c r="C62" i="6"/>
  <c r="B62" i="6"/>
  <c r="H61" i="6"/>
  <c r="G61" i="6"/>
  <c r="E61" i="6"/>
  <c r="D61" i="6"/>
  <c r="C61" i="6"/>
  <c r="B61" i="6"/>
  <c r="H60" i="6"/>
  <c r="G60" i="6"/>
  <c r="E60" i="6"/>
  <c r="D60" i="6"/>
  <c r="K60" i="6" s="1"/>
  <c r="C60" i="6"/>
  <c r="B60" i="6"/>
  <c r="H59" i="6"/>
  <c r="G59" i="6"/>
  <c r="E59" i="6"/>
  <c r="D59" i="6"/>
  <c r="C59" i="6"/>
  <c r="B59" i="6"/>
  <c r="H58" i="6"/>
  <c r="G58" i="6"/>
  <c r="E58" i="6"/>
  <c r="D58" i="6"/>
  <c r="C58" i="6"/>
  <c r="B58" i="6"/>
  <c r="H57" i="6"/>
  <c r="G57" i="6"/>
  <c r="E57" i="6"/>
  <c r="D57" i="6"/>
  <c r="C57" i="6"/>
  <c r="B57" i="6"/>
  <c r="H56" i="6"/>
  <c r="G56" i="6"/>
  <c r="E56" i="6"/>
  <c r="D56" i="6"/>
  <c r="C56" i="6"/>
  <c r="B56" i="6"/>
  <c r="H55" i="6"/>
  <c r="G55" i="6"/>
  <c r="E55" i="6"/>
  <c r="D55" i="6"/>
  <c r="C55" i="6"/>
  <c r="B55" i="6"/>
  <c r="H54" i="6"/>
  <c r="G54" i="6"/>
  <c r="E54" i="6"/>
  <c r="D54" i="6"/>
  <c r="C54" i="6"/>
  <c r="B54" i="6"/>
  <c r="H53" i="6"/>
  <c r="G53" i="6"/>
  <c r="E53" i="6"/>
  <c r="D53" i="6"/>
  <c r="C53" i="6"/>
  <c r="B53" i="6"/>
  <c r="H52" i="6"/>
  <c r="G52" i="6"/>
  <c r="E52" i="6"/>
  <c r="D52" i="6"/>
  <c r="C52" i="6"/>
  <c r="B52" i="6"/>
  <c r="H51" i="6"/>
  <c r="G51" i="6"/>
  <c r="E51" i="6"/>
  <c r="D51" i="6"/>
  <c r="F51" i="6" s="1"/>
  <c r="C51" i="6"/>
  <c r="B51" i="6"/>
  <c r="H50" i="6"/>
  <c r="G50" i="6"/>
  <c r="E50" i="6"/>
  <c r="D50" i="6"/>
  <c r="C50" i="6"/>
  <c r="B50" i="6"/>
  <c r="H49" i="6"/>
  <c r="G49" i="6"/>
  <c r="E49" i="6"/>
  <c r="D49" i="6"/>
  <c r="C49" i="6"/>
  <c r="B49" i="6"/>
  <c r="H48" i="6"/>
  <c r="G48" i="6"/>
  <c r="E48" i="6"/>
  <c r="D48" i="6"/>
  <c r="C48" i="6"/>
  <c r="B48" i="6"/>
  <c r="H47" i="6"/>
  <c r="G47" i="6"/>
  <c r="E47" i="6"/>
  <c r="D47" i="6"/>
  <c r="C47" i="6"/>
  <c r="B47" i="6"/>
  <c r="H46" i="6"/>
  <c r="G46" i="6"/>
  <c r="E46" i="6"/>
  <c r="D46" i="6"/>
  <c r="C46" i="6"/>
  <c r="B46" i="6"/>
  <c r="H45" i="6"/>
  <c r="G45" i="6"/>
  <c r="E45" i="6"/>
  <c r="D45" i="6"/>
  <c r="C45" i="6"/>
  <c r="B45" i="6"/>
  <c r="H44" i="6"/>
  <c r="G44" i="6"/>
  <c r="E44" i="6"/>
  <c r="D44" i="6"/>
  <c r="C44" i="6"/>
  <c r="B44" i="6"/>
  <c r="H43" i="6"/>
  <c r="G43" i="6"/>
  <c r="E43" i="6"/>
  <c r="D43" i="6"/>
  <c r="K43" i="6" s="1"/>
  <c r="C43" i="6"/>
  <c r="B43" i="6"/>
  <c r="H42" i="6"/>
  <c r="G42" i="6"/>
  <c r="E42" i="6"/>
  <c r="D42" i="6"/>
  <c r="C42" i="6"/>
  <c r="B42" i="6"/>
  <c r="H41" i="6"/>
  <c r="G41" i="6"/>
  <c r="E41" i="6"/>
  <c r="D41" i="6"/>
  <c r="C41" i="6"/>
  <c r="B41" i="6"/>
  <c r="H40" i="6"/>
  <c r="G40" i="6"/>
  <c r="E40" i="6"/>
  <c r="D40" i="6"/>
  <c r="C40" i="6"/>
  <c r="B40" i="6"/>
  <c r="H39" i="6"/>
  <c r="G39" i="6"/>
  <c r="E39" i="6"/>
  <c r="D39" i="6"/>
  <c r="C39" i="6"/>
  <c r="B39" i="6"/>
  <c r="H38" i="6"/>
  <c r="G38" i="6"/>
  <c r="E38" i="6"/>
  <c r="D38" i="6"/>
  <c r="C38" i="6"/>
  <c r="B38" i="6"/>
  <c r="H37" i="6"/>
  <c r="G37" i="6"/>
  <c r="E37" i="6"/>
  <c r="D37" i="6"/>
  <c r="C37" i="6"/>
  <c r="B37" i="6"/>
  <c r="H36" i="6"/>
  <c r="G36" i="6"/>
  <c r="E36" i="6"/>
  <c r="D36" i="6"/>
  <c r="C36" i="6"/>
  <c r="B36" i="6"/>
  <c r="H35" i="6"/>
  <c r="G35" i="6"/>
  <c r="E35" i="6"/>
  <c r="D35" i="6"/>
  <c r="C35" i="6"/>
  <c r="B35" i="6"/>
  <c r="H34" i="6"/>
  <c r="G34" i="6"/>
  <c r="E34" i="6"/>
  <c r="D34" i="6"/>
  <c r="C34" i="6"/>
  <c r="B34" i="6"/>
  <c r="H33" i="6"/>
  <c r="G33" i="6"/>
  <c r="E33" i="6"/>
  <c r="D33" i="6"/>
  <c r="C33" i="6"/>
  <c r="B33" i="6"/>
  <c r="H32" i="6"/>
  <c r="G32" i="6"/>
  <c r="E32" i="6"/>
  <c r="D32" i="6"/>
  <c r="C32" i="6"/>
  <c r="B32" i="6"/>
  <c r="H31" i="6"/>
  <c r="G31" i="6"/>
  <c r="E31" i="6"/>
  <c r="D31" i="6"/>
  <c r="C31" i="6"/>
  <c r="B31" i="6"/>
  <c r="H30" i="6"/>
  <c r="G30" i="6"/>
  <c r="E30" i="6"/>
  <c r="D30" i="6"/>
  <c r="C30" i="6"/>
  <c r="B30" i="6"/>
  <c r="H29" i="6"/>
  <c r="G29" i="6"/>
  <c r="E29" i="6"/>
  <c r="D29" i="6"/>
  <c r="C29" i="6"/>
  <c r="B29" i="6"/>
  <c r="H28" i="6"/>
  <c r="G28" i="6"/>
  <c r="I28" i="6" s="1"/>
  <c r="E28" i="6"/>
  <c r="D28" i="6"/>
  <c r="C28" i="6"/>
  <c r="B28" i="6"/>
  <c r="H27" i="6"/>
  <c r="G27" i="6"/>
  <c r="I27" i="6" s="1"/>
  <c r="E27" i="6"/>
  <c r="D27" i="6"/>
  <c r="F27" i="6" s="1"/>
  <c r="C27" i="6"/>
  <c r="B27" i="6"/>
  <c r="H26" i="6"/>
  <c r="G26" i="6"/>
  <c r="E26" i="6"/>
  <c r="D26" i="6"/>
  <c r="C26" i="6"/>
  <c r="B26" i="6"/>
  <c r="H25" i="6"/>
  <c r="G25" i="6"/>
  <c r="E25" i="6"/>
  <c r="D25" i="6"/>
  <c r="C25" i="6"/>
  <c r="B25" i="6"/>
  <c r="H24" i="6"/>
  <c r="G24" i="6"/>
  <c r="E24" i="6"/>
  <c r="D24" i="6"/>
  <c r="C24" i="6"/>
  <c r="B24" i="6"/>
  <c r="H23" i="6"/>
  <c r="G23" i="6"/>
  <c r="E23" i="6"/>
  <c r="D23" i="6"/>
  <c r="C23" i="6"/>
  <c r="B23" i="6"/>
  <c r="H22" i="6"/>
  <c r="G22" i="6"/>
  <c r="E22" i="6"/>
  <c r="D22" i="6"/>
  <c r="C22" i="6"/>
  <c r="B22" i="6"/>
  <c r="H21" i="6"/>
  <c r="G21" i="6"/>
  <c r="E21" i="6"/>
  <c r="D21" i="6"/>
  <c r="C21" i="6"/>
  <c r="B21" i="6"/>
  <c r="H20" i="6"/>
  <c r="G20" i="6"/>
  <c r="E20" i="6"/>
  <c r="D20" i="6"/>
  <c r="C20" i="6"/>
  <c r="B20" i="6"/>
  <c r="H19" i="6"/>
  <c r="G19" i="6"/>
  <c r="E19" i="6"/>
  <c r="D19" i="6"/>
  <c r="C19" i="6"/>
  <c r="B19" i="6"/>
  <c r="H18" i="6"/>
  <c r="G18" i="6"/>
  <c r="E18" i="6"/>
  <c r="D18" i="6"/>
  <c r="C18" i="6"/>
  <c r="B18" i="6"/>
  <c r="H17" i="6"/>
  <c r="G17" i="6"/>
  <c r="E17" i="6"/>
  <c r="D17" i="6"/>
  <c r="C17" i="6"/>
  <c r="B17" i="6"/>
  <c r="H16" i="6"/>
  <c r="G16" i="6"/>
  <c r="E16" i="6"/>
  <c r="D16" i="6"/>
  <c r="C16" i="6"/>
  <c r="B16" i="6"/>
  <c r="H15" i="6"/>
  <c r="G15" i="6"/>
  <c r="I15" i="6" s="1"/>
  <c r="E15" i="6"/>
  <c r="D15" i="6"/>
  <c r="C15" i="6"/>
  <c r="B15" i="6"/>
  <c r="H14" i="6"/>
  <c r="G14" i="6"/>
  <c r="E14" i="6"/>
  <c r="D14" i="6"/>
  <c r="C14" i="6"/>
  <c r="B14" i="6"/>
  <c r="H13" i="6"/>
  <c r="G13" i="6"/>
  <c r="E13" i="6"/>
  <c r="D13" i="6"/>
  <c r="C13" i="6"/>
  <c r="B13" i="6"/>
  <c r="H12" i="6"/>
  <c r="G12" i="6"/>
  <c r="E12" i="6"/>
  <c r="D12" i="6"/>
  <c r="C12" i="6"/>
  <c r="B12" i="6"/>
  <c r="H11" i="6"/>
  <c r="G11" i="6"/>
  <c r="E11" i="6"/>
  <c r="D11" i="6"/>
  <c r="C11" i="6"/>
  <c r="B11" i="6"/>
  <c r="H107" i="8"/>
  <c r="G107" i="8"/>
  <c r="I107" i="8" s="1"/>
  <c r="E107" i="8"/>
  <c r="D107" i="8"/>
  <c r="K107" i="8" s="1"/>
  <c r="C107" i="8"/>
  <c r="B107" i="8"/>
  <c r="H106" i="8"/>
  <c r="G106" i="8"/>
  <c r="I106" i="8" s="1"/>
  <c r="E106" i="8"/>
  <c r="D106" i="8"/>
  <c r="C106" i="8"/>
  <c r="B106" i="8"/>
  <c r="H105" i="8"/>
  <c r="G105" i="8"/>
  <c r="I105" i="8" s="1"/>
  <c r="E105" i="8"/>
  <c r="D105" i="8"/>
  <c r="K105" i="8" s="1"/>
  <c r="C105" i="8"/>
  <c r="B105" i="8"/>
  <c r="H104" i="8"/>
  <c r="G104" i="8"/>
  <c r="E104" i="8"/>
  <c r="D104" i="8"/>
  <c r="K104" i="8" s="1"/>
  <c r="C104" i="8"/>
  <c r="B104" i="8"/>
  <c r="H103" i="8"/>
  <c r="G103" i="8"/>
  <c r="E103" i="8"/>
  <c r="D103" i="8"/>
  <c r="C103" i="8"/>
  <c r="B103" i="8"/>
  <c r="H102" i="8"/>
  <c r="G102" i="8"/>
  <c r="E102" i="8"/>
  <c r="D102" i="8"/>
  <c r="C102" i="8"/>
  <c r="B102" i="8"/>
  <c r="H101" i="8"/>
  <c r="G101" i="8"/>
  <c r="E101" i="8"/>
  <c r="D101" i="8"/>
  <c r="C101" i="8"/>
  <c r="B101" i="8"/>
  <c r="H100" i="8"/>
  <c r="G100" i="8"/>
  <c r="E100" i="8"/>
  <c r="D100" i="8"/>
  <c r="C100" i="8"/>
  <c r="B100" i="8"/>
  <c r="H99" i="8"/>
  <c r="G99" i="8"/>
  <c r="E99" i="8"/>
  <c r="D99" i="8"/>
  <c r="C99" i="8"/>
  <c r="B99" i="8"/>
  <c r="H98" i="8"/>
  <c r="G98" i="8"/>
  <c r="E98" i="8"/>
  <c r="D98" i="8"/>
  <c r="C98" i="8"/>
  <c r="B98" i="8"/>
  <c r="H97" i="8"/>
  <c r="G97" i="8"/>
  <c r="I97" i="8" s="1"/>
  <c r="E97" i="8"/>
  <c r="D97" i="8"/>
  <c r="C97" i="8"/>
  <c r="B97" i="8"/>
  <c r="H96" i="8"/>
  <c r="G96" i="8"/>
  <c r="E96" i="8"/>
  <c r="D96" i="8"/>
  <c r="K96" i="8" s="1"/>
  <c r="C96" i="8"/>
  <c r="B96" i="8"/>
  <c r="H95" i="8"/>
  <c r="G95" i="8"/>
  <c r="E95" i="8"/>
  <c r="D95" i="8"/>
  <c r="C95" i="8"/>
  <c r="B95" i="8"/>
  <c r="H94" i="8"/>
  <c r="G94" i="8"/>
  <c r="E94" i="8"/>
  <c r="D94" i="8"/>
  <c r="C94" i="8"/>
  <c r="B94" i="8"/>
  <c r="H93" i="8"/>
  <c r="G93" i="8"/>
  <c r="E93" i="8"/>
  <c r="D93" i="8"/>
  <c r="C93" i="8"/>
  <c r="B93" i="8"/>
  <c r="H92" i="8"/>
  <c r="G92" i="8"/>
  <c r="E92" i="8"/>
  <c r="D92" i="8"/>
  <c r="C92" i="8"/>
  <c r="B92" i="8"/>
  <c r="H91" i="8"/>
  <c r="G91" i="8"/>
  <c r="E91" i="8"/>
  <c r="D91" i="8"/>
  <c r="C91" i="8"/>
  <c r="B91" i="8"/>
  <c r="H90" i="8"/>
  <c r="G90" i="8"/>
  <c r="E90" i="8"/>
  <c r="D90" i="8"/>
  <c r="C90" i="8"/>
  <c r="B90" i="8"/>
  <c r="H89" i="8"/>
  <c r="G89" i="8"/>
  <c r="E89" i="8"/>
  <c r="D89" i="8"/>
  <c r="C89" i="8"/>
  <c r="B89" i="8"/>
  <c r="H88" i="8"/>
  <c r="G88" i="8"/>
  <c r="E88" i="8"/>
  <c r="D88" i="8"/>
  <c r="C88" i="8"/>
  <c r="B88" i="8"/>
  <c r="H87" i="8"/>
  <c r="G87" i="8"/>
  <c r="E87" i="8"/>
  <c r="D87" i="8"/>
  <c r="C87" i="8"/>
  <c r="B87" i="8"/>
  <c r="H86" i="8"/>
  <c r="G86" i="8"/>
  <c r="E86" i="8"/>
  <c r="D86" i="8"/>
  <c r="C86" i="8"/>
  <c r="B86" i="8"/>
  <c r="H85" i="8"/>
  <c r="G85" i="8"/>
  <c r="E85" i="8"/>
  <c r="D85" i="8"/>
  <c r="C85" i="8"/>
  <c r="B85" i="8"/>
  <c r="H84" i="8"/>
  <c r="G84" i="8"/>
  <c r="E84" i="8"/>
  <c r="D84" i="8"/>
  <c r="C84" i="8"/>
  <c r="B84" i="8"/>
  <c r="H83" i="8"/>
  <c r="G83" i="8"/>
  <c r="E83" i="8"/>
  <c r="D83" i="8"/>
  <c r="C83" i="8"/>
  <c r="B83" i="8"/>
  <c r="H82" i="8"/>
  <c r="G82" i="8"/>
  <c r="E82" i="8"/>
  <c r="D82" i="8"/>
  <c r="C82" i="8"/>
  <c r="B82" i="8"/>
  <c r="H81" i="8"/>
  <c r="G81" i="8"/>
  <c r="E81" i="8"/>
  <c r="D81" i="8"/>
  <c r="C81" i="8"/>
  <c r="B81" i="8"/>
  <c r="H80" i="8"/>
  <c r="G80" i="8"/>
  <c r="E80" i="8"/>
  <c r="D80" i="8"/>
  <c r="C80" i="8"/>
  <c r="B80" i="8"/>
  <c r="H79" i="8"/>
  <c r="G79" i="8"/>
  <c r="E79" i="8"/>
  <c r="D79" i="8"/>
  <c r="C79" i="8"/>
  <c r="B79" i="8"/>
  <c r="H78" i="8"/>
  <c r="G78" i="8"/>
  <c r="I78" i="8" s="1"/>
  <c r="E78" i="8"/>
  <c r="D78" i="8"/>
  <c r="C78" i="8"/>
  <c r="B78" i="8"/>
  <c r="H77" i="8"/>
  <c r="G77" i="8"/>
  <c r="E77" i="8"/>
  <c r="D77" i="8"/>
  <c r="K77" i="8" s="1"/>
  <c r="C77" i="8"/>
  <c r="B77" i="8"/>
  <c r="H76" i="8"/>
  <c r="G76" i="8"/>
  <c r="E76" i="8"/>
  <c r="D76" i="8"/>
  <c r="C76" i="8"/>
  <c r="B76" i="8"/>
  <c r="H75" i="8"/>
  <c r="G75" i="8"/>
  <c r="I75" i="8" s="1"/>
  <c r="E75" i="8"/>
  <c r="D75" i="8"/>
  <c r="C75" i="8"/>
  <c r="B75" i="8"/>
  <c r="H74" i="8"/>
  <c r="G74" i="8"/>
  <c r="E74" i="8"/>
  <c r="D74" i="8"/>
  <c r="C74" i="8"/>
  <c r="B74" i="8"/>
  <c r="H73" i="8"/>
  <c r="G73" i="8"/>
  <c r="E73" i="8"/>
  <c r="D73" i="8"/>
  <c r="C73" i="8"/>
  <c r="B73" i="8"/>
  <c r="H72" i="8"/>
  <c r="G72" i="8"/>
  <c r="E72" i="8"/>
  <c r="D72" i="8"/>
  <c r="C72" i="8"/>
  <c r="B72" i="8"/>
  <c r="H71" i="8"/>
  <c r="G71" i="8"/>
  <c r="I71" i="8" s="1"/>
  <c r="E71" i="8"/>
  <c r="D71" i="8"/>
  <c r="F71" i="8" s="1"/>
  <c r="C71" i="8"/>
  <c r="B71" i="8"/>
  <c r="H70" i="8"/>
  <c r="G70" i="8"/>
  <c r="E70" i="8"/>
  <c r="D70" i="8"/>
  <c r="K70" i="8" s="1"/>
  <c r="C70" i="8"/>
  <c r="B70" i="8"/>
  <c r="H69" i="8"/>
  <c r="G69" i="8"/>
  <c r="E69" i="8"/>
  <c r="D69" i="8"/>
  <c r="C69" i="8"/>
  <c r="B69" i="8"/>
  <c r="H68" i="8"/>
  <c r="G68" i="8"/>
  <c r="E68" i="8"/>
  <c r="D68" i="8"/>
  <c r="C68" i="8"/>
  <c r="B68" i="8"/>
  <c r="H67" i="8"/>
  <c r="G67" i="8"/>
  <c r="I67" i="8" s="1"/>
  <c r="E67" i="8"/>
  <c r="D67" i="8"/>
  <c r="F67" i="8" s="1"/>
  <c r="C67" i="8"/>
  <c r="B67" i="8"/>
  <c r="H66" i="8"/>
  <c r="G66" i="8"/>
  <c r="E66" i="8"/>
  <c r="D66" i="8"/>
  <c r="C66" i="8"/>
  <c r="B66" i="8"/>
  <c r="H65" i="8"/>
  <c r="G65" i="8"/>
  <c r="E65" i="8"/>
  <c r="D65" i="8"/>
  <c r="C65" i="8"/>
  <c r="B65" i="8"/>
  <c r="H64" i="8"/>
  <c r="G64" i="8"/>
  <c r="E64" i="8"/>
  <c r="D64" i="8"/>
  <c r="C64" i="8"/>
  <c r="B64" i="8"/>
  <c r="H63" i="8"/>
  <c r="G63" i="8"/>
  <c r="I63" i="8" s="1"/>
  <c r="E63" i="8"/>
  <c r="D63" i="8"/>
  <c r="F63" i="8" s="1"/>
  <c r="C63" i="8"/>
  <c r="B63" i="8"/>
  <c r="H62" i="8"/>
  <c r="G62" i="8"/>
  <c r="E62" i="8"/>
  <c r="D62" i="8"/>
  <c r="C62" i="8"/>
  <c r="B62" i="8"/>
  <c r="H61" i="8"/>
  <c r="G61" i="8"/>
  <c r="E61" i="8"/>
  <c r="D61" i="8"/>
  <c r="C61" i="8"/>
  <c r="B61" i="8"/>
  <c r="H60" i="8"/>
  <c r="G60" i="8"/>
  <c r="I60" i="8" s="1"/>
  <c r="E60" i="8"/>
  <c r="D60" i="8"/>
  <c r="K60" i="8" s="1"/>
  <c r="C60" i="8"/>
  <c r="B60" i="8"/>
  <c r="H59" i="8"/>
  <c r="G59" i="8"/>
  <c r="I59" i="8" s="1"/>
  <c r="E59" i="8"/>
  <c r="D59" i="8"/>
  <c r="F59" i="8" s="1"/>
  <c r="C59" i="8"/>
  <c r="B59" i="8"/>
  <c r="H58" i="8"/>
  <c r="G58" i="8"/>
  <c r="E58" i="8"/>
  <c r="D58" i="8"/>
  <c r="C58" i="8"/>
  <c r="B58" i="8"/>
  <c r="H57" i="8"/>
  <c r="G57" i="8"/>
  <c r="E57" i="8"/>
  <c r="D57" i="8"/>
  <c r="C57" i="8"/>
  <c r="B57" i="8"/>
  <c r="H56" i="8"/>
  <c r="G56" i="8"/>
  <c r="E56" i="8"/>
  <c r="D56" i="8"/>
  <c r="C56" i="8"/>
  <c r="B56" i="8"/>
  <c r="H55" i="8"/>
  <c r="G55" i="8"/>
  <c r="E55" i="8"/>
  <c r="D55" i="8"/>
  <c r="F55" i="8" s="1"/>
  <c r="C55" i="8"/>
  <c r="B55" i="8"/>
  <c r="H54" i="8"/>
  <c r="G54" i="8"/>
  <c r="E54" i="8"/>
  <c r="D54" i="8"/>
  <c r="C54" i="8"/>
  <c r="B54" i="8"/>
  <c r="H53" i="8"/>
  <c r="G53" i="8"/>
  <c r="E53" i="8"/>
  <c r="D53" i="8"/>
  <c r="C53" i="8"/>
  <c r="B53" i="8"/>
  <c r="H52" i="8"/>
  <c r="G52" i="8"/>
  <c r="I52" i="8" s="1"/>
  <c r="E52" i="8"/>
  <c r="D52" i="8"/>
  <c r="C52" i="8"/>
  <c r="B52" i="8"/>
  <c r="H51" i="8"/>
  <c r="G51" i="8"/>
  <c r="I51" i="8" s="1"/>
  <c r="E51" i="8"/>
  <c r="D51" i="8"/>
  <c r="C51" i="8"/>
  <c r="B51" i="8"/>
  <c r="H50" i="8"/>
  <c r="G50" i="8"/>
  <c r="E50" i="8"/>
  <c r="D50" i="8"/>
  <c r="C50" i="8"/>
  <c r="B50" i="8"/>
  <c r="H49" i="8"/>
  <c r="G49" i="8"/>
  <c r="E49" i="8"/>
  <c r="D49" i="8"/>
  <c r="C49" i="8"/>
  <c r="B49" i="8"/>
  <c r="H48" i="8"/>
  <c r="G48" i="8"/>
  <c r="I48" i="8" s="1"/>
  <c r="E48" i="8"/>
  <c r="D48" i="8"/>
  <c r="K48" i="8" s="1"/>
  <c r="C48" i="8"/>
  <c r="B48" i="8"/>
  <c r="H47" i="8"/>
  <c r="G47" i="8"/>
  <c r="E47" i="8"/>
  <c r="D47" i="8"/>
  <c r="F47" i="8" s="1"/>
  <c r="C47" i="8"/>
  <c r="B47" i="8"/>
  <c r="H46" i="8"/>
  <c r="G46" i="8"/>
  <c r="E46" i="8"/>
  <c r="D46" i="8"/>
  <c r="C46" i="8"/>
  <c r="B46" i="8"/>
  <c r="H45" i="8"/>
  <c r="G45" i="8"/>
  <c r="E45" i="8"/>
  <c r="D45" i="8"/>
  <c r="C45" i="8"/>
  <c r="B45" i="8"/>
  <c r="H44" i="8"/>
  <c r="G44" i="8"/>
  <c r="I44" i="8" s="1"/>
  <c r="E44" i="8"/>
  <c r="D44" i="8"/>
  <c r="C44" i="8"/>
  <c r="B44" i="8"/>
  <c r="H43" i="8"/>
  <c r="G43" i="8"/>
  <c r="E43" i="8"/>
  <c r="D43" i="8"/>
  <c r="K43" i="8" s="1"/>
  <c r="C43" i="8"/>
  <c r="B43" i="8"/>
  <c r="H42" i="8"/>
  <c r="G42" i="8"/>
  <c r="E42" i="8"/>
  <c r="D42" i="8"/>
  <c r="C42" i="8"/>
  <c r="B42" i="8"/>
  <c r="H41" i="8"/>
  <c r="G41" i="8"/>
  <c r="E41" i="8"/>
  <c r="D41" i="8"/>
  <c r="C41" i="8"/>
  <c r="B41" i="8"/>
  <c r="H40" i="8"/>
  <c r="G40" i="8"/>
  <c r="E40" i="8"/>
  <c r="D40" i="8"/>
  <c r="C40" i="8"/>
  <c r="B40" i="8"/>
  <c r="H39" i="8"/>
  <c r="G39" i="8"/>
  <c r="E39" i="8"/>
  <c r="D39" i="8"/>
  <c r="F39" i="8" s="1"/>
  <c r="C39" i="8"/>
  <c r="B39" i="8"/>
  <c r="H38" i="8"/>
  <c r="G38" i="8"/>
  <c r="E38" i="8"/>
  <c r="D38" i="8"/>
  <c r="C38" i="8"/>
  <c r="B38" i="8"/>
  <c r="H37" i="8"/>
  <c r="G37" i="8"/>
  <c r="E37" i="8"/>
  <c r="D37" i="8"/>
  <c r="C37" i="8"/>
  <c r="B37" i="8"/>
  <c r="H36" i="8"/>
  <c r="G36" i="8"/>
  <c r="E36" i="8"/>
  <c r="D36" i="8"/>
  <c r="C36" i="8"/>
  <c r="B36" i="8"/>
  <c r="H35" i="8"/>
  <c r="G35" i="8"/>
  <c r="E35" i="8"/>
  <c r="D35" i="8"/>
  <c r="F35" i="8" s="1"/>
  <c r="C35" i="8"/>
  <c r="B35" i="8"/>
  <c r="H34" i="8"/>
  <c r="G34" i="8"/>
  <c r="E34" i="8"/>
  <c r="D34" i="8"/>
  <c r="C34" i="8"/>
  <c r="B34" i="8"/>
  <c r="H33" i="8"/>
  <c r="G33" i="8"/>
  <c r="E33" i="8"/>
  <c r="D33" i="8"/>
  <c r="C33" i="8"/>
  <c r="B33" i="8"/>
  <c r="H32" i="8"/>
  <c r="G32" i="8"/>
  <c r="E32" i="8"/>
  <c r="D32" i="8"/>
  <c r="C32" i="8"/>
  <c r="B32" i="8"/>
  <c r="H31" i="8"/>
  <c r="G31" i="8"/>
  <c r="E31" i="8"/>
  <c r="D31" i="8"/>
  <c r="F31" i="8" s="1"/>
  <c r="C31" i="8"/>
  <c r="B31" i="8"/>
  <c r="H30" i="8"/>
  <c r="G30" i="8"/>
  <c r="E30" i="8"/>
  <c r="D30" i="8"/>
  <c r="C30" i="8"/>
  <c r="B30" i="8"/>
  <c r="H29" i="8"/>
  <c r="G29" i="8"/>
  <c r="E29" i="8"/>
  <c r="D29" i="8"/>
  <c r="C29" i="8"/>
  <c r="B29" i="8"/>
  <c r="H28" i="8"/>
  <c r="G28" i="8"/>
  <c r="I28" i="8" s="1"/>
  <c r="E28" i="8"/>
  <c r="D28" i="8"/>
  <c r="C28" i="8"/>
  <c r="B28" i="8"/>
  <c r="H27" i="8"/>
  <c r="G27" i="8"/>
  <c r="I27" i="8" s="1"/>
  <c r="E27" i="8"/>
  <c r="D27" i="8"/>
  <c r="K27" i="8" s="1"/>
  <c r="C27" i="8"/>
  <c r="B27" i="8"/>
  <c r="H26" i="8"/>
  <c r="G26" i="8"/>
  <c r="E26" i="8"/>
  <c r="D26" i="8"/>
  <c r="C26" i="8"/>
  <c r="B26" i="8"/>
  <c r="H25" i="8"/>
  <c r="G25" i="8"/>
  <c r="E25" i="8"/>
  <c r="D25" i="8"/>
  <c r="C25" i="8"/>
  <c r="B25" i="8"/>
  <c r="H24" i="8"/>
  <c r="G24" i="8"/>
  <c r="E24" i="8"/>
  <c r="D24" i="8"/>
  <c r="C24" i="8"/>
  <c r="B24" i="8"/>
  <c r="H23" i="8"/>
  <c r="G23" i="8"/>
  <c r="E23" i="8"/>
  <c r="D23" i="8"/>
  <c r="F23" i="8" s="1"/>
  <c r="C23" i="8"/>
  <c r="B23" i="8"/>
  <c r="H22" i="8"/>
  <c r="G22" i="8"/>
  <c r="E22" i="8"/>
  <c r="D22" i="8"/>
  <c r="C22" i="8"/>
  <c r="B22" i="8"/>
  <c r="H21" i="8"/>
  <c r="G21" i="8"/>
  <c r="E21" i="8"/>
  <c r="D21" i="8"/>
  <c r="C21" i="8"/>
  <c r="B21" i="8"/>
  <c r="H20" i="8"/>
  <c r="G20" i="8"/>
  <c r="E20" i="8"/>
  <c r="D20" i="8"/>
  <c r="C20" i="8"/>
  <c r="B20" i="8"/>
  <c r="H19" i="8"/>
  <c r="G19" i="8"/>
  <c r="E19" i="8"/>
  <c r="D19" i="8"/>
  <c r="F19" i="8" s="1"/>
  <c r="C19" i="8"/>
  <c r="B19" i="8"/>
  <c r="H18" i="8"/>
  <c r="G18" i="8"/>
  <c r="E18" i="8"/>
  <c r="D18" i="8"/>
  <c r="C18" i="8"/>
  <c r="B18" i="8"/>
  <c r="H17" i="8"/>
  <c r="G17" i="8"/>
  <c r="E17" i="8"/>
  <c r="D17" i="8"/>
  <c r="C17" i="8"/>
  <c r="B17" i="8"/>
  <c r="H16" i="8"/>
  <c r="G16" i="8"/>
  <c r="E16" i="8"/>
  <c r="D16" i="8"/>
  <c r="C16" i="8"/>
  <c r="B16" i="8"/>
  <c r="H15" i="8"/>
  <c r="G15" i="8"/>
  <c r="I15" i="8" s="1"/>
  <c r="E15" i="8"/>
  <c r="D15" i="8"/>
  <c r="C15" i="8"/>
  <c r="B15" i="8"/>
  <c r="H14" i="8"/>
  <c r="G14" i="8"/>
  <c r="E14" i="8"/>
  <c r="D14" i="8"/>
  <c r="C14" i="8"/>
  <c r="B14" i="8"/>
  <c r="H13" i="8"/>
  <c r="G13" i="8"/>
  <c r="E13" i="8"/>
  <c r="D13" i="8"/>
  <c r="C13" i="8"/>
  <c r="B13" i="8"/>
  <c r="H12" i="8"/>
  <c r="G12" i="8"/>
  <c r="E12" i="8"/>
  <c r="D12" i="8"/>
  <c r="C12" i="8"/>
  <c r="B12" i="8"/>
  <c r="H11" i="8"/>
  <c r="G11" i="8"/>
  <c r="E11" i="8"/>
  <c r="D11" i="8"/>
  <c r="F11" i="8" s="1"/>
  <c r="C11" i="8"/>
  <c r="B11" i="8"/>
  <c r="H107" i="10"/>
  <c r="G107" i="10"/>
  <c r="I107" i="10" s="1"/>
  <c r="E107" i="10"/>
  <c r="D107" i="10"/>
  <c r="K107" i="10" s="1"/>
  <c r="C107" i="10"/>
  <c r="B107" i="10"/>
  <c r="H106" i="10"/>
  <c r="G106" i="10"/>
  <c r="I106" i="10" s="1"/>
  <c r="E106" i="10"/>
  <c r="D106" i="10"/>
  <c r="C106" i="10"/>
  <c r="B106" i="10"/>
  <c r="H105" i="10"/>
  <c r="G105" i="10"/>
  <c r="I105" i="10" s="1"/>
  <c r="E105" i="10"/>
  <c r="D105" i="10"/>
  <c r="K105" i="10" s="1"/>
  <c r="C105" i="10"/>
  <c r="B105" i="10"/>
  <c r="H104" i="10"/>
  <c r="G104" i="10"/>
  <c r="I104" i="10" s="1"/>
  <c r="E104" i="10"/>
  <c r="D104" i="10"/>
  <c r="K104" i="10" s="1"/>
  <c r="C104" i="10"/>
  <c r="B104" i="10"/>
  <c r="H103" i="10"/>
  <c r="G103" i="10"/>
  <c r="E103" i="10"/>
  <c r="D103" i="10"/>
  <c r="K103" i="10" s="1"/>
  <c r="C103" i="10"/>
  <c r="B103" i="10"/>
  <c r="H102" i="10"/>
  <c r="G102" i="10"/>
  <c r="E102" i="10"/>
  <c r="D102" i="10"/>
  <c r="C102" i="10"/>
  <c r="B102" i="10"/>
  <c r="H101" i="10"/>
  <c r="G101" i="10"/>
  <c r="E101" i="10"/>
  <c r="D101" i="10"/>
  <c r="C101" i="10"/>
  <c r="B101" i="10"/>
  <c r="H100" i="10"/>
  <c r="G100" i="10"/>
  <c r="E100" i="10"/>
  <c r="D100" i="10"/>
  <c r="F100" i="10" s="1"/>
  <c r="C100" i="10"/>
  <c r="B100" i="10"/>
  <c r="H99" i="10"/>
  <c r="G99" i="10"/>
  <c r="E99" i="10"/>
  <c r="D99" i="10"/>
  <c r="C99" i="10"/>
  <c r="B99" i="10"/>
  <c r="H98" i="10"/>
  <c r="G98" i="10"/>
  <c r="I98" i="10" s="1"/>
  <c r="E98" i="10"/>
  <c r="D98" i="10"/>
  <c r="C98" i="10"/>
  <c r="B98" i="10"/>
  <c r="H97" i="10"/>
  <c r="G97" i="10"/>
  <c r="I97" i="10" s="1"/>
  <c r="E97" i="10"/>
  <c r="D97" i="10"/>
  <c r="K97" i="10" s="1"/>
  <c r="C97" i="10"/>
  <c r="B97" i="10"/>
  <c r="H96" i="10"/>
  <c r="G96" i="10"/>
  <c r="I96" i="10" s="1"/>
  <c r="E96" i="10"/>
  <c r="D96" i="10"/>
  <c r="C96" i="10"/>
  <c r="B96" i="10"/>
  <c r="H95" i="10"/>
  <c r="G95" i="10"/>
  <c r="E95" i="10"/>
  <c r="D95" i="10"/>
  <c r="K95" i="10" s="1"/>
  <c r="C95" i="10"/>
  <c r="B95" i="10"/>
  <c r="H94" i="10"/>
  <c r="G94" i="10"/>
  <c r="E94" i="10"/>
  <c r="D94" i="10"/>
  <c r="C94" i="10"/>
  <c r="B94" i="10"/>
  <c r="H93" i="10"/>
  <c r="G93" i="10"/>
  <c r="E93" i="10"/>
  <c r="D93" i="10"/>
  <c r="C93" i="10"/>
  <c r="B93" i="10"/>
  <c r="H92" i="10"/>
  <c r="G92" i="10"/>
  <c r="I92" i="10" s="1"/>
  <c r="E92" i="10"/>
  <c r="D92" i="10"/>
  <c r="F92" i="10" s="1"/>
  <c r="C92" i="10"/>
  <c r="B92" i="10"/>
  <c r="H91" i="10"/>
  <c r="G91" i="10"/>
  <c r="E91" i="10"/>
  <c r="D91" i="10"/>
  <c r="K91" i="10" s="1"/>
  <c r="C91" i="10"/>
  <c r="B91" i="10"/>
  <c r="H90" i="10"/>
  <c r="G90" i="10"/>
  <c r="E90" i="10"/>
  <c r="D90" i="10"/>
  <c r="C90" i="10"/>
  <c r="B90" i="10"/>
  <c r="H89" i="10"/>
  <c r="G89" i="10"/>
  <c r="I89" i="10" s="1"/>
  <c r="E89" i="10"/>
  <c r="D89" i="10"/>
  <c r="C89" i="10"/>
  <c r="B89" i="10"/>
  <c r="H88" i="10"/>
  <c r="G88" i="10"/>
  <c r="E88" i="10"/>
  <c r="D88" i="10"/>
  <c r="F88" i="10" s="1"/>
  <c r="C88" i="10"/>
  <c r="B88" i="10"/>
  <c r="H87" i="10"/>
  <c r="G87" i="10"/>
  <c r="E87" i="10"/>
  <c r="D87" i="10"/>
  <c r="C87" i="10"/>
  <c r="B87" i="10"/>
  <c r="H86" i="10"/>
  <c r="G86" i="10"/>
  <c r="E86" i="10"/>
  <c r="D86" i="10"/>
  <c r="C86" i="10"/>
  <c r="B86" i="10"/>
  <c r="H85" i="10"/>
  <c r="G85" i="10"/>
  <c r="E85" i="10"/>
  <c r="D85" i="10"/>
  <c r="K85" i="10" s="1"/>
  <c r="C85" i="10"/>
  <c r="B85" i="10"/>
  <c r="H84" i="10"/>
  <c r="G84" i="10"/>
  <c r="I84" i="10" s="1"/>
  <c r="E84" i="10"/>
  <c r="D84" i="10"/>
  <c r="C84" i="10"/>
  <c r="B84" i="10"/>
  <c r="H83" i="10"/>
  <c r="G83" i="10"/>
  <c r="I83" i="10" s="1"/>
  <c r="E83" i="10"/>
  <c r="D83" i="10"/>
  <c r="K83" i="10" s="1"/>
  <c r="C83" i="10"/>
  <c r="B83" i="10"/>
  <c r="H82" i="10"/>
  <c r="G82" i="10"/>
  <c r="E82" i="10"/>
  <c r="D82" i="10"/>
  <c r="C82" i="10"/>
  <c r="B82" i="10"/>
  <c r="H81" i="10"/>
  <c r="G81" i="10"/>
  <c r="E81" i="10"/>
  <c r="D81" i="10"/>
  <c r="C81" i="10"/>
  <c r="B81" i="10"/>
  <c r="H80" i="10"/>
  <c r="G80" i="10"/>
  <c r="I80" i="10" s="1"/>
  <c r="E80" i="10"/>
  <c r="D80" i="10"/>
  <c r="F80" i="10" s="1"/>
  <c r="C80" i="10"/>
  <c r="B80" i="10"/>
  <c r="H79" i="10"/>
  <c r="G79" i="10"/>
  <c r="E79" i="10"/>
  <c r="D79" i="10"/>
  <c r="K79" i="10" s="1"/>
  <c r="C79" i="10"/>
  <c r="B79" i="10"/>
  <c r="H78" i="10"/>
  <c r="G78" i="10"/>
  <c r="I78" i="10" s="1"/>
  <c r="E78" i="10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I76" i="10" s="1"/>
  <c r="E76" i="10"/>
  <c r="D76" i="10"/>
  <c r="K76" i="10" s="1"/>
  <c r="C76" i="10"/>
  <c r="B76" i="10"/>
  <c r="H75" i="10"/>
  <c r="G75" i="10"/>
  <c r="E75" i="10"/>
  <c r="D75" i="10"/>
  <c r="C75" i="10"/>
  <c r="B75" i="10"/>
  <c r="H74" i="10"/>
  <c r="G74" i="10"/>
  <c r="E74" i="10"/>
  <c r="D74" i="10"/>
  <c r="C74" i="10"/>
  <c r="B74" i="10"/>
  <c r="H73" i="10"/>
  <c r="G73" i="10"/>
  <c r="E73" i="10"/>
  <c r="D73" i="10"/>
  <c r="C73" i="10"/>
  <c r="B73" i="10"/>
  <c r="H72" i="10"/>
  <c r="G72" i="10"/>
  <c r="E72" i="10"/>
  <c r="D72" i="10"/>
  <c r="F72" i="10" s="1"/>
  <c r="C72" i="10"/>
  <c r="B72" i="10"/>
  <c r="H71" i="10"/>
  <c r="G71" i="10"/>
  <c r="I71" i="10" s="1"/>
  <c r="E71" i="10"/>
  <c r="D71" i="10"/>
  <c r="K71" i="10" s="1"/>
  <c r="C71" i="10"/>
  <c r="B71" i="10"/>
  <c r="H70" i="10"/>
  <c r="G70" i="10"/>
  <c r="E70" i="10"/>
  <c r="D70" i="10"/>
  <c r="K70" i="10" s="1"/>
  <c r="C70" i="10"/>
  <c r="B70" i="10"/>
  <c r="H69" i="10"/>
  <c r="G69" i="10"/>
  <c r="E69" i="10"/>
  <c r="D69" i="10"/>
  <c r="K69" i="10" s="1"/>
  <c r="C69" i="10"/>
  <c r="B69" i="10"/>
  <c r="H68" i="10"/>
  <c r="G68" i="10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G66" i="10"/>
  <c r="I66" i="10" s="1"/>
  <c r="E66" i="10"/>
  <c r="D66" i="10"/>
  <c r="K66" i="10" s="1"/>
  <c r="C66" i="10"/>
  <c r="B66" i="10"/>
  <c r="H65" i="10"/>
  <c r="G65" i="10"/>
  <c r="E65" i="10"/>
  <c r="D65" i="10"/>
  <c r="K65" i="10" s="1"/>
  <c r="C65" i="10"/>
  <c r="B65" i="10"/>
  <c r="H64" i="10"/>
  <c r="G64" i="10"/>
  <c r="I64" i="10" s="1"/>
  <c r="E64" i="10"/>
  <c r="D64" i="10"/>
  <c r="F64" i="10" s="1"/>
  <c r="K64" i="10" s="1"/>
  <c r="C64" i="10"/>
  <c r="B64" i="10"/>
  <c r="H63" i="10"/>
  <c r="G63" i="10"/>
  <c r="E63" i="10"/>
  <c r="D63" i="10"/>
  <c r="C63" i="10"/>
  <c r="B63" i="10"/>
  <c r="H62" i="10"/>
  <c r="G62" i="10"/>
  <c r="E62" i="10"/>
  <c r="D62" i="10"/>
  <c r="K62" i="10" s="1"/>
  <c r="C62" i="10"/>
  <c r="B62" i="10"/>
  <c r="H61" i="10"/>
  <c r="G61" i="10"/>
  <c r="E61" i="10"/>
  <c r="D61" i="10"/>
  <c r="C61" i="10"/>
  <c r="B61" i="10"/>
  <c r="H60" i="10"/>
  <c r="G60" i="10"/>
  <c r="I60" i="10" s="1"/>
  <c r="E60" i="10"/>
  <c r="D60" i="10"/>
  <c r="C60" i="10"/>
  <c r="B60" i="10"/>
  <c r="H59" i="10"/>
  <c r="G59" i="10"/>
  <c r="E59" i="10"/>
  <c r="D59" i="10"/>
  <c r="C59" i="10"/>
  <c r="B59" i="10"/>
  <c r="H58" i="10"/>
  <c r="G58" i="10"/>
  <c r="E58" i="10"/>
  <c r="D58" i="10"/>
  <c r="C58" i="10"/>
  <c r="B58" i="10"/>
  <c r="H57" i="10"/>
  <c r="G57" i="10"/>
  <c r="I57" i="10" s="1"/>
  <c r="E57" i="10"/>
  <c r="D57" i="10"/>
  <c r="K57" i="10" s="1"/>
  <c r="C57" i="10"/>
  <c r="B57" i="10"/>
  <c r="H56" i="10"/>
  <c r="G56" i="10"/>
  <c r="E56" i="10"/>
  <c r="D56" i="10"/>
  <c r="C56" i="10"/>
  <c r="B56" i="10"/>
  <c r="H55" i="10"/>
  <c r="G55" i="10"/>
  <c r="E55" i="10"/>
  <c r="D55" i="10"/>
  <c r="C55" i="10"/>
  <c r="B55" i="10"/>
  <c r="H54" i="10"/>
  <c r="G54" i="10"/>
  <c r="E54" i="10"/>
  <c r="D54" i="10"/>
  <c r="C54" i="10"/>
  <c r="B54" i="10"/>
  <c r="H53" i="10"/>
  <c r="G53" i="10"/>
  <c r="E53" i="10"/>
  <c r="D53" i="10"/>
  <c r="C53" i="10"/>
  <c r="B53" i="10"/>
  <c r="H52" i="10"/>
  <c r="G52" i="10"/>
  <c r="E52" i="10"/>
  <c r="D52" i="10"/>
  <c r="C52" i="10"/>
  <c r="B52" i="10"/>
  <c r="H51" i="10"/>
  <c r="G51" i="10"/>
  <c r="I51" i="10" s="1"/>
  <c r="E51" i="10"/>
  <c r="D51" i="10"/>
  <c r="F51" i="10" s="1"/>
  <c r="C51" i="10"/>
  <c r="B51" i="10"/>
  <c r="H50" i="10"/>
  <c r="G50" i="10"/>
  <c r="I50" i="10" s="1"/>
  <c r="E50" i="10"/>
  <c r="D50" i="10"/>
  <c r="C50" i="10"/>
  <c r="B50" i="10"/>
  <c r="H49" i="10"/>
  <c r="G49" i="10"/>
  <c r="E49" i="10"/>
  <c r="D49" i="10"/>
  <c r="C49" i="10"/>
  <c r="B49" i="10"/>
  <c r="H48" i="10"/>
  <c r="G48" i="10"/>
  <c r="E48" i="10"/>
  <c r="D48" i="10"/>
  <c r="C48" i="10"/>
  <c r="B48" i="10"/>
  <c r="H47" i="10"/>
  <c r="G47" i="10"/>
  <c r="I47" i="10" s="1"/>
  <c r="E47" i="10"/>
  <c r="D47" i="10"/>
  <c r="K47" i="10" s="1"/>
  <c r="C47" i="10"/>
  <c r="B47" i="10"/>
  <c r="H46" i="10"/>
  <c r="G46" i="10"/>
  <c r="I46" i="10" s="1"/>
  <c r="E46" i="10"/>
  <c r="K46" i="10" s="1"/>
  <c r="D46" i="10"/>
  <c r="C46" i="10"/>
  <c r="B46" i="10"/>
  <c r="H45" i="10"/>
  <c r="G45" i="10"/>
  <c r="E45" i="10"/>
  <c r="D45" i="10"/>
  <c r="C45" i="10"/>
  <c r="B45" i="10"/>
  <c r="H44" i="10"/>
  <c r="G44" i="10"/>
  <c r="I44" i="10" s="1"/>
  <c r="E44" i="10"/>
  <c r="D44" i="10"/>
  <c r="K44" i="10" s="1"/>
  <c r="C44" i="10"/>
  <c r="B44" i="10"/>
  <c r="H43" i="10"/>
  <c r="G43" i="10"/>
  <c r="I43" i="10" s="1"/>
  <c r="E43" i="10"/>
  <c r="D43" i="10"/>
  <c r="K43" i="10" s="1"/>
  <c r="C43" i="10"/>
  <c r="B43" i="10"/>
  <c r="H42" i="10"/>
  <c r="G42" i="10"/>
  <c r="I42" i="10" s="1"/>
  <c r="E42" i="10"/>
  <c r="D42" i="10"/>
  <c r="C42" i="10"/>
  <c r="B42" i="10"/>
  <c r="H41" i="10"/>
  <c r="G41" i="10"/>
  <c r="E41" i="10"/>
  <c r="D41" i="10"/>
  <c r="C41" i="10"/>
  <c r="B41" i="10"/>
  <c r="H40" i="10"/>
  <c r="G40" i="10"/>
  <c r="E40" i="10"/>
  <c r="D40" i="10"/>
  <c r="C40" i="10"/>
  <c r="B40" i="10"/>
  <c r="H39" i="10"/>
  <c r="G39" i="10"/>
  <c r="E39" i="10"/>
  <c r="D39" i="10"/>
  <c r="C39" i="10"/>
  <c r="B39" i="10"/>
  <c r="H38" i="10"/>
  <c r="G38" i="10"/>
  <c r="I38" i="10" s="1"/>
  <c r="E38" i="10"/>
  <c r="D38" i="10"/>
  <c r="C38" i="10"/>
  <c r="B38" i="10"/>
  <c r="H37" i="10"/>
  <c r="G37" i="10"/>
  <c r="F37" i="10"/>
  <c r="E37" i="10"/>
  <c r="D37" i="10"/>
  <c r="K37" i="10" s="1"/>
  <c r="C37" i="10"/>
  <c r="B37" i="10"/>
  <c r="H36" i="10"/>
  <c r="G36" i="10"/>
  <c r="E36" i="10"/>
  <c r="D36" i="10"/>
  <c r="F36" i="10" s="1"/>
  <c r="C36" i="10"/>
  <c r="B36" i="10"/>
  <c r="H35" i="10"/>
  <c r="G35" i="10"/>
  <c r="I35" i="10" s="1"/>
  <c r="E35" i="10"/>
  <c r="D35" i="10"/>
  <c r="C35" i="10"/>
  <c r="B35" i="10"/>
  <c r="H34" i="10"/>
  <c r="G34" i="10"/>
  <c r="E34" i="10"/>
  <c r="D34" i="10"/>
  <c r="K34" i="10" s="1"/>
  <c r="C34" i="10"/>
  <c r="B34" i="10"/>
  <c r="H33" i="10"/>
  <c r="G33" i="10"/>
  <c r="I33" i="10" s="1"/>
  <c r="E33" i="10"/>
  <c r="D33" i="10"/>
  <c r="C33" i="10"/>
  <c r="B33" i="10"/>
  <c r="H32" i="10"/>
  <c r="G32" i="10"/>
  <c r="E32" i="10"/>
  <c r="D32" i="10"/>
  <c r="F32" i="10" s="1"/>
  <c r="C32" i="10"/>
  <c r="B32" i="10"/>
  <c r="H31" i="10"/>
  <c r="G31" i="10"/>
  <c r="E31" i="10"/>
  <c r="D31" i="10"/>
  <c r="K31" i="10" s="1"/>
  <c r="C31" i="10"/>
  <c r="B31" i="10"/>
  <c r="H30" i="10"/>
  <c r="G30" i="10"/>
  <c r="I30" i="10" s="1"/>
  <c r="E30" i="10"/>
  <c r="D30" i="10"/>
  <c r="C30" i="10"/>
  <c r="B30" i="10"/>
  <c r="H29" i="10"/>
  <c r="G29" i="10"/>
  <c r="I29" i="10" s="1"/>
  <c r="E29" i="10"/>
  <c r="D29" i="10"/>
  <c r="C29" i="10"/>
  <c r="B29" i="10"/>
  <c r="H28" i="10"/>
  <c r="G28" i="10"/>
  <c r="I28" i="10" s="1"/>
  <c r="E28" i="10"/>
  <c r="D28" i="10"/>
  <c r="F28" i="10" s="1"/>
  <c r="K28" i="10" s="1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E26" i="10"/>
  <c r="D26" i="10"/>
  <c r="C26" i="10"/>
  <c r="B26" i="10"/>
  <c r="H25" i="10"/>
  <c r="G25" i="10"/>
  <c r="E25" i="10"/>
  <c r="D25" i="10"/>
  <c r="C25" i="10"/>
  <c r="B25" i="10"/>
  <c r="H24" i="10"/>
  <c r="G24" i="10"/>
  <c r="E24" i="10"/>
  <c r="D24" i="10"/>
  <c r="F24" i="10" s="1"/>
  <c r="K24" i="10" s="1"/>
  <c r="C24" i="10"/>
  <c r="B24" i="10"/>
  <c r="H23" i="10"/>
  <c r="G23" i="10"/>
  <c r="E23" i="10"/>
  <c r="D23" i="10"/>
  <c r="C23" i="10"/>
  <c r="B23" i="10"/>
  <c r="H22" i="10"/>
  <c r="G22" i="10"/>
  <c r="I22" i="10" s="1"/>
  <c r="E22" i="10"/>
  <c r="D22" i="10"/>
  <c r="C22" i="10"/>
  <c r="B22" i="10"/>
  <c r="H21" i="10"/>
  <c r="G21" i="10"/>
  <c r="E21" i="10"/>
  <c r="D21" i="10"/>
  <c r="C21" i="10"/>
  <c r="B21" i="10"/>
  <c r="H20" i="10"/>
  <c r="G20" i="10"/>
  <c r="I20" i="10" s="1"/>
  <c r="E20" i="10"/>
  <c r="D20" i="10"/>
  <c r="C20" i="10"/>
  <c r="B20" i="10"/>
  <c r="H19" i="10"/>
  <c r="G19" i="10"/>
  <c r="I19" i="10" s="1"/>
  <c r="E19" i="10"/>
  <c r="D19" i="10"/>
  <c r="K19" i="10" s="1"/>
  <c r="C19" i="10"/>
  <c r="B19" i="10"/>
  <c r="H18" i="10"/>
  <c r="G18" i="10"/>
  <c r="E18" i="10"/>
  <c r="D18" i="10"/>
  <c r="C18" i="10"/>
  <c r="B18" i="10"/>
  <c r="H17" i="10"/>
  <c r="G17" i="10"/>
  <c r="I17" i="10" s="1"/>
  <c r="E17" i="10"/>
  <c r="D17" i="10"/>
  <c r="C17" i="10"/>
  <c r="B17" i="10"/>
  <c r="H16" i="10"/>
  <c r="G16" i="10"/>
  <c r="I16" i="10" s="1"/>
  <c r="E16" i="10"/>
  <c r="D16" i="10"/>
  <c r="K16" i="10" s="1"/>
  <c r="C16" i="10"/>
  <c r="B16" i="10"/>
  <c r="H15" i="10"/>
  <c r="G15" i="10"/>
  <c r="I15" i="10" s="1"/>
  <c r="E15" i="10"/>
  <c r="D15" i="10"/>
  <c r="K15" i="10" s="1"/>
  <c r="C15" i="10"/>
  <c r="B15" i="10"/>
  <c r="H14" i="10"/>
  <c r="G14" i="10"/>
  <c r="I14" i="10" s="1"/>
  <c r="E14" i="10"/>
  <c r="D14" i="10"/>
  <c r="K14" i="10" s="1"/>
  <c r="C14" i="10"/>
  <c r="B14" i="10"/>
  <c r="H13" i="10"/>
  <c r="G13" i="10"/>
  <c r="I13" i="10" s="1"/>
  <c r="E13" i="10"/>
  <c r="D13" i="10"/>
  <c r="C13" i="10"/>
  <c r="B13" i="10"/>
  <c r="H12" i="10"/>
  <c r="G12" i="10"/>
  <c r="E12" i="10"/>
  <c r="D12" i="10"/>
  <c r="C12" i="10"/>
  <c r="B12" i="10"/>
  <c r="H11" i="10"/>
  <c r="G11" i="10"/>
  <c r="E11" i="10"/>
  <c r="D11" i="10"/>
  <c r="K11" i="10" s="1"/>
  <c r="C11" i="10"/>
  <c r="B11" i="10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F106" i="12" s="1"/>
  <c r="C106" i="12"/>
  <c r="B106" i="12"/>
  <c r="H105" i="12"/>
  <c r="G105" i="12"/>
  <c r="I105" i="12" s="1"/>
  <c r="E105" i="12"/>
  <c r="D105" i="12"/>
  <c r="K105" i="12" s="1"/>
  <c r="C105" i="12"/>
  <c r="B105" i="12"/>
  <c r="H104" i="12"/>
  <c r="G104" i="12"/>
  <c r="E104" i="12"/>
  <c r="D104" i="12"/>
  <c r="K104" i="12" s="1"/>
  <c r="C104" i="12"/>
  <c r="B104" i="12"/>
  <c r="H103" i="12"/>
  <c r="G103" i="12"/>
  <c r="E103" i="12"/>
  <c r="D103" i="12"/>
  <c r="F103" i="12" s="1"/>
  <c r="C103" i="12"/>
  <c r="B103" i="12"/>
  <c r="H102" i="12"/>
  <c r="G102" i="12"/>
  <c r="E102" i="12"/>
  <c r="D102" i="12"/>
  <c r="C102" i="12"/>
  <c r="B102" i="12"/>
  <c r="H101" i="12"/>
  <c r="G101" i="12"/>
  <c r="I101" i="12" s="1"/>
  <c r="E101" i="12"/>
  <c r="D101" i="12"/>
  <c r="C101" i="12"/>
  <c r="B101" i="12"/>
  <c r="H100" i="12"/>
  <c r="G100" i="12"/>
  <c r="E100" i="12"/>
  <c r="D100" i="12"/>
  <c r="C100" i="12"/>
  <c r="B100" i="12"/>
  <c r="H99" i="12"/>
  <c r="G99" i="12"/>
  <c r="E99" i="12"/>
  <c r="F99" i="12" s="1"/>
  <c r="D99" i="12"/>
  <c r="C99" i="12"/>
  <c r="B99" i="12"/>
  <c r="H98" i="12"/>
  <c r="G98" i="12"/>
  <c r="E98" i="12"/>
  <c r="D98" i="12"/>
  <c r="C98" i="12"/>
  <c r="B98" i="12"/>
  <c r="H97" i="12"/>
  <c r="G97" i="12"/>
  <c r="I97" i="12" s="1"/>
  <c r="E97" i="12"/>
  <c r="D97" i="12"/>
  <c r="C97" i="12"/>
  <c r="B97" i="12"/>
  <c r="H96" i="12"/>
  <c r="G96" i="12"/>
  <c r="E96" i="12"/>
  <c r="D96" i="12"/>
  <c r="C96" i="12"/>
  <c r="B96" i="12"/>
  <c r="H95" i="12"/>
  <c r="G95" i="12"/>
  <c r="E95" i="12"/>
  <c r="F95" i="12" s="1"/>
  <c r="D95" i="12"/>
  <c r="C95" i="12"/>
  <c r="B95" i="12"/>
  <c r="H94" i="12"/>
  <c r="G94" i="12"/>
  <c r="E94" i="12"/>
  <c r="F94" i="12" s="1"/>
  <c r="D94" i="12"/>
  <c r="C94" i="12"/>
  <c r="B94" i="12"/>
  <c r="H93" i="12"/>
  <c r="G93" i="12"/>
  <c r="E93" i="12"/>
  <c r="D93" i="12"/>
  <c r="C93" i="12"/>
  <c r="B93" i="12"/>
  <c r="H92" i="12"/>
  <c r="G92" i="12"/>
  <c r="E92" i="12"/>
  <c r="D92" i="12"/>
  <c r="C92" i="12"/>
  <c r="B92" i="12"/>
  <c r="H91" i="12"/>
  <c r="G91" i="12"/>
  <c r="E91" i="12"/>
  <c r="F91" i="12" s="1"/>
  <c r="D91" i="12"/>
  <c r="C91" i="12"/>
  <c r="B91" i="12"/>
  <c r="H90" i="12"/>
  <c r="G90" i="12"/>
  <c r="E90" i="12"/>
  <c r="F90" i="12" s="1"/>
  <c r="D90" i="12"/>
  <c r="C90" i="12"/>
  <c r="B90" i="12"/>
  <c r="H89" i="12"/>
  <c r="G89" i="12"/>
  <c r="I89" i="12" s="1"/>
  <c r="E89" i="12"/>
  <c r="D89" i="12"/>
  <c r="C89" i="12"/>
  <c r="B89" i="12"/>
  <c r="H88" i="12"/>
  <c r="G88" i="12"/>
  <c r="E88" i="12"/>
  <c r="D88" i="12"/>
  <c r="C88" i="12"/>
  <c r="B88" i="12"/>
  <c r="H87" i="12"/>
  <c r="G87" i="12"/>
  <c r="E87" i="12"/>
  <c r="F87" i="12" s="1"/>
  <c r="D87" i="12"/>
  <c r="C87" i="12"/>
  <c r="B87" i="12"/>
  <c r="H86" i="12"/>
  <c r="G86" i="12"/>
  <c r="E86" i="12"/>
  <c r="F86" i="12" s="1"/>
  <c r="D86" i="12"/>
  <c r="C86" i="12"/>
  <c r="B86" i="12"/>
  <c r="H85" i="12"/>
  <c r="G85" i="12"/>
  <c r="I85" i="12" s="1"/>
  <c r="E85" i="12"/>
  <c r="D85" i="12"/>
  <c r="C85" i="12"/>
  <c r="B85" i="12"/>
  <c r="H84" i="12"/>
  <c r="G84" i="12"/>
  <c r="E84" i="12"/>
  <c r="D84" i="12"/>
  <c r="F84" i="12" s="1"/>
  <c r="C84" i="12"/>
  <c r="B84" i="12"/>
  <c r="H83" i="12"/>
  <c r="G83" i="12"/>
  <c r="E83" i="12"/>
  <c r="F83" i="12" s="1"/>
  <c r="D83" i="12"/>
  <c r="C83" i="12"/>
  <c r="B83" i="12"/>
  <c r="H82" i="12"/>
  <c r="G82" i="12"/>
  <c r="E82" i="12"/>
  <c r="F82" i="12" s="1"/>
  <c r="D82" i="12"/>
  <c r="C82" i="12"/>
  <c r="B82" i="12"/>
  <c r="H81" i="12"/>
  <c r="G81" i="12"/>
  <c r="I81" i="12" s="1"/>
  <c r="E81" i="12"/>
  <c r="D81" i="12"/>
  <c r="C81" i="12"/>
  <c r="B81" i="12"/>
  <c r="H80" i="12"/>
  <c r="G80" i="12"/>
  <c r="E80" i="12"/>
  <c r="D80" i="12"/>
  <c r="F80" i="12" s="1"/>
  <c r="C80" i="12"/>
  <c r="B80" i="12"/>
  <c r="H79" i="12"/>
  <c r="G79" i="12"/>
  <c r="E79" i="12"/>
  <c r="D79" i="12"/>
  <c r="C79" i="12"/>
  <c r="B79" i="12"/>
  <c r="H78" i="12"/>
  <c r="G78" i="12"/>
  <c r="E78" i="12"/>
  <c r="F78" i="12" s="1"/>
  <c r="D78" i="12"/>
  <c r="C78" i="12"/>
  <c r="B78" i="12"/>
  <c r="H77" i="12"/>
  <c r="G77" i="12"/>
  <c r="I77" i="12" s="1"/>
  <c r="E77" i="12"/>
  <c r="D77" i="12"/>
  <c r="K77" i="12" s="1"/>
  <c r="C77" i="12"/>
  <c r="B77" i="12"/>
  <c r="H76" i="12"/>
  <c r="G76" i="12"/>
  <c r="E76" i="12"/>
  <c r="D76" i="12"/>
  <c r="F76" i="12" s="1"/>
  <c r="C76" i="12"/>
  <c r="B76" i="12"/>
  <c r="H75" i="12"/>
  <c r="G75" i="12"/>
  <c r="E75" i="12"/>
  <c r="D75" i="12"/>
  <c r="C75" i="12"/>
  <c r="B75" i="12"/>
  <c r="H74" i="12"/>
  <c r="G74" i="12"/>
  <c r="E74" i="12"/>
  <c r="F74" i="12" s="1"/>
  <c r="D74" i="12"/>
  <c r="C74" i="12"/>
  <c r="B74" i="12"/>
  <c r="H73" i="12"/>
  <c r="G73" i="12"/>
  <c r="I73" i="12" s="1"/>
  <c r="E73" i="12"/>
  <c r="D73" i="12"/>
  <c r="C73" i="12"/>
  <c r="B73" i="12"/>
  <c r="H72" i="12"/>
  <c r="G72" i="12"/>
  <c r="E72" i="12"/>
  <c r="D72" i="12"/>
  <c r="C72" i="12"/>
  <c r="B72" i="12"/>
  <c r="H71" i="12"/>
  <c r="G71" i="12"/>
  <c r="E71" i="12"/>
  <c r="F71" i="12" s="1"/>
  <c r="D71" i="12"/>
  <c r="C71" i="12"/>
  <c r="B71" i="12"/>
  <c r="H70" i="12"/>
  <c r="G70" i="12"/>
  <c r="E70" i="12"/>
  <c r="D70" i="12"/>
  <c r="K70" i="12" s="1"/>
  <c r="C70" i="12"/>
  <c r="B70" i="12"/>
  <c r="H69" i="12"/>
  <c r="G69" i="12"/>
  <c r="I69" i="12" s="1"/>
  <c r="E69" i="12"/>
  <c r="D69" i="12"/>
  <c r="C69" i="12"/>
  <c r="B69" i="12"/>
  <c r="H68" i="12"/>
  <c r="G68" i="12"/>
  <c r="E68" i="12"/>
  <c r="D68" i="12"/>
  <c r="F68" i="12" s="1"/>
  <c r="C68" i="12"/>
  <c r="B68" i="12"/>
  <c r="H67" i="12"/>
  <c r="G67" i="12"/>
  <c r="E67" i="12"/>
  <c r="F67" i="12" s="1"/>
  <c r="D67" i="12"/>
  <c r="C67" i="12"/>
  <c r="B67" i="12"/>
  <c r="H66" i="12"/>
  <c r="G66" i="12"/>
  <c r="E66" i="12"/>
  <c r="D66" i="12"/>
  <c r="C66" i="12"/>
  <c r="B66" i="12"/>
  <c r="H65" i="12"/>
  <c r="G65" i="12"/>
  <c r="I65" i="12" s="1"/>
  <c r="E65" i="12"/>
  <c r="D65" i="12"/>
  <c r="C65" i="12"/>
  <c r="B65" i="12"/>
  <c r="H64" i="12"/>
  <c r="G64" i="12"/>
  <c r="E64" i="12"/>
  <c r="D64" i="12"/>
  <c r="C64" i="12"/>
  <c r="B64" i="12"/>
  <c r="H63" i="12"/>
  <c r="G63" i="12"/>
  <c r="E63" i="12"/>
  <c r="F63" i="12" s="1"/>
  <c r="D63" i="12"/>
  <c r="C63" i="12"/>
  <c r="B63" i="12"/>
  <c r="H62" i="12"/>
  <c r="G62" i="12"/>
  <c r="E62" i="12"/>
  <c r="F62" i="12" s="1"/>
  <c r="D62" i="12"/>
  <c r="C62" i="12"/>
  <c r="B62" i="12"/>
  <c r="H61" i="12"/>
  <c r="G61" i="12"/>
  <c r="I61" i="12" s="1"/>
  <c r="E61" i="12"/>
  <c r="D61" i="12"/>
  <c r="C61" i="12"/>
  <c r="B61" i="12"/>
  <c r="H60" i="12"/>
  <c r="G60" i="12"/>
  <c r="E60" i="12"/>
  <c r="D60" i="12"/>
  <c r="K60" i="12" s="1"/>
  <c r="C60" i="12"/>
  <c r="B60" i="12"/>
  <c r="H59" i="12"/>
  <c r="G59" i="12"/>
  <c r="E59" i="12"/>
  <c r="F59" i="12" s="1"/>
  <c r="D59" i="12"/>
  <c r="C59" i="12"/>
  <c r="B59" i="12"/>
  <c r="H58" i="12"/>
  <c r="G58" i="12"/>
  <c r="E58" i="12"/>
  <c r="F58" i="12" s="1"/>
  <c r="D58" i="12"/>
  <c r="C58" i="12"/>
  <c r="B58" i="12"/>
  <c r="H57" i="12"/>
  <c r="G57" i="12"/>
  <c r="I57" i="12" s="1"/>
  <c r="E57" i="12"/>
  <c r="D57" i="12"/>
  <c r="C57" i="12"/>
  <c r="B57" i="12"/>
  <c r="H56" i="12"/>
  <c r="G56" i="12"/>
  <c r="E56" i="12"/>
  <c r="D56" i="12"/>
  <c r="C56" i="12"/>
  <c r="B56" i="12"/>
  <c r="H55" i="12"/>
  <c r="G55" i="12"/>
  <c r="E55" i="12"/>
  <c r="F55" i="12" s="1"/>
  <c r="D55" i="12"/>
  <c r="C55" i="12"/>
  <c r="B55" i="12"/>
  <c r="H54" i="12"/>
  <c r="G54" i="12"/>
  <c r="E54" i="12"/>
  <c r="F54" i="12" s="1"/>
  <c r="D54" i="12"/>
  <c r="C54" i="12"/>
  <c r="B54" i="12"/>
  <c r="H53" i="12"/>
  <c r="G53" i="12"/>
  <c r="I53" i="12" s="1"/>
  <c r="E53" i="12"/>
  <c r="D53" i="12"/>
  <c r="C53" i="12"/>
  <c r="B53" i="12"/>
  <c r="H52" i="12"/>
  <c r="G52" i="12"/>
  <c r="E52" i="12"/>
  <c r="D52" i="12"/>
  <c r="C52" i="12"/>
  <c r="B52" i="12"/>
  <c r="H51" i="12"/>
  <c r="G51" i="12"/>
  <c r="E51" i="12"/>
  <c r="D51" i="12"/>
  <c r="K51" i="12" s="1"/>
  <c r="C51" i="12"/>
  <c r="B51" i="12"/>
  <c r="H50" i="12"/>
  <c r="G50" i="12"/>
  <c r="E50" i="12"/>
  <c r="F50" i="12" s="1"/>
  <c r="D50" i="12"/>
  <c r="C50" i="12"/>
  <c r="B50" i="12"/>
  <c r="H49" i="12"/>
  <c r="G49" i="12"/>
  <c r="I49" i="12" s="1"/>
  <c r="E49" i="12"/>
  <c r="D49" i="12"/>
  <c r="C49" i="12"/>
  <c r="B49" i="12"/>
  <c r="H48" i="12"/>
  <c r="G48" i="12"/>
  <c r="E48" i="12"/>
  <c r="D48" i="12"/>
  <c r="K48" i="12" s="1"/>
  <c r="C48" i="12"/>
  <c r="B48" i="12"/>
  <c r="H47" i="12"/>
  <c r="G47" i="12"/>
  <c r="E47" i="12"/>
  <c r="D47" i="12"/>
  <c r="C47" i="12"/>
  <c r="B47" i="12"/>
  <c r="H46" i="12"/>
  <c r="G46" i="12"/>
  <c r="E46" i="12"/>
  <c r="F46" i="12" s="1"/>
  <c r="D46" i="12"/>
  <c r="C46" i="12"/>
  <c r="B46" i="12"/>
  <c r="H45" i="12"/>
  <c r="G45" i="12"/>
  <c r="I45" i="12" s="1"/>
  <c r="E45" i="12"/>
  <c r="D45" i="12"/>
  <c r="C45" i="12"/>
  <c r="B45" i="12"/>
  <c r="H44" i="12"/>
  <c r="G44" i="12"/>
  <c r="E44" i="12"/>
  <c r="D44" i="12"/>
  <c r="F44" i="12" s="1"/>
  <c r="C44" i="12"/>
  <c r="B44" i="12"/>
  <c r="H43" i="12"/>
  <c r="G43" i="12"/>
  <c r="E43" i="12"/>
  <c r="D43" i="12"/>
  <c r="K43" i="12" s="1"/>
  <c r="C43" i="12"/>
  <c r="B43" i="12"/>
  <c r="H42" i="12"/>
  <c r="G42" i="12"/>
  <c r="E42" i="12"/>
  <c r="F42" i="12" s="1"/>
  <c r="D42" i="12"/>
  <c r="C42" i="12"/>
  <c r="B42" i="12"/>
  <c r="H41" i="12"/>
  <c r="G41" i="12"/>
  <c r="I41" i="12" s="1"/>
  <c r="E41" i="12"/>
  <c r="D41" i="12"/>
  <c r="C41" i="12"/>
  <c r="B41" i="12"/>
  <c r="H40" i="12"/>
  <c r="G40" i="12"/>
  <c r="E40" i="12"/>
  <c r="D40" i="12"/>
  <c r="C40" i="12"/>
  <c r="B40" i="12"/>
  <c r="H39" i="12"/>
  <c r="G39" i="12"/>
  <c r="E39" i="12"/>
  <c r="F39" i="12" s="1"/>
  <c r="D39" i="12"/>
  <c r="C39" i="12"/>
  <c r="B39" i="12"/>
  <c r="H38" i="12"/>
  <c r="G38" i="12"/>
  <c r="E38" i="12"/>
  <c r="F38" i="12" s="1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F36" i="12" s="1"/>
  <c r="C36" i="12"/>
  <c r="B36" i="12"/>
  <c r="H35" i="12"/>
  <c r="G35" i="12"/>
  <c r="E35" i="12"/>
  <c r="F35" i="12" s="1"/>
  <c r="D35" i="12"/>
  <c r="C35" i="12"/>
  <c r="B35" i="12"/>
  <c r="H34" i="12"/>
  <c r="G34" i="12"/>
  <c r="E34" i="12"/>
  <c r="D34" i="12"/>
  <c r="C34" i="12"/>
  <c r="B34" i="12"/>
  <c r="H33" i="12"/>
  <c r="G33" i="12"/>
  <c r="E33" i="12"/>
  <c r="D33" i="12"/>
  <c r="C33" i="12"/>
  <c r="B33" i="12"/>
  <c r="H32" i="12"/>
  <c r="G32" i="12"/>
  <c r="E32" i="12"/>
  <c r="D32" i="12"/>
  <c r="C32" i="12"/>
  <c r="B32" i="12"/>
  <c r="H31" i="12"/>
  <c r="G31" i="12"/>
  <c r="E31" i="12"/>
  <c r="F31" i="12" s="1"/>
  <c r="D31" i="12"/>
  <c r="C31" i="12"/>
  <c r="B31" i="12"/>
  <c r="H30" i="12"/>
  <c r="G30" i="12"/>
  <c r="E30" i="12"/>
  <c r="F30" i="12" s="1"/>
  <c r="D30" i="12"/>
  <c r="C30" i="12"/>
  <c r="B30" i="12"/>
  <c r="H29" i="12"/>
  <c r="G29" i="12"/>
  <c r="E29" i="12"/>
  <c r="D29" i="12"/>
  <c r="C29" i="12"/>
  <c r="B29" i="12"/>
  <c r="H28" i="12"/>
  <c r="G28" i="12"/>
  <c r="E28" i="12"/>
  <c r="D28" i="12"/>
  <c r="F28" i="12" s="1"/>
  <c r="K28" i="12" s="1"/>
  <c r="C28" i="12"/>
  <c r="B28" i="12"/>
  <c r="H27" i="12"/>
  <c r="G27" i="12"/>
  <c r="E27" i="12"/>
  <c r="F27" i="12" s="1"/>
  <c r="D27" i="12"/>
  <c r="C27" i="12"/>
  <c r="B27" i="12"/>
  <c r="H26" i="12"/>
  <c r="G26" i="12"/>
  <c r="E26" i="12"/>
  <c r="F26" i="12" s="1"/>
  <c r="D26" i="12"/>
  <c r="C26" i="12"/>
  <c r="B26" i="12"/>
  <c r="H25" i="12"/>
  <c r="G25" i="12"/>
  <c r="E25" i="12"/>
  <c r="D25" i="12"/>
  <c r="C25" i="12"/>
  <c r="B25" i="12"/>
  <c r="H24" i="12"/>
  <c r="G24" i="12"/>
  <c r="E24" i="12"/>
  <c r="D24" i="12"/>
  <c r="C24" i="12"/>
  <c r="B24" i="12"/>
  <c r="H23" i="12"/>
  <c r="G23" i="12"/>
  <c r="E23" i="12"/>
  <c r="F23" i="12" s="1"/>
  <c r="D23" i="12"/>
  <c r="C23" i="12"/>
  <c r="B23" i="12"/>
  <c r="H22" i="12"/>
  <c r="G22" i="12"/>
  <c r="E22" i="12"/>
  <c r="F22" i="12" s="1"/>
  <c r="D22" i="12"/>
  <c r="C22" i="12"/>
  <c r="B22" i="12"/>
  <c r="H21" i="12"/>
  <c r="G21" i="12"/>
  <c r="E21" i="12"/>
  <c r="D21" i="12"/>
  <c r="C21" i="12"/>
  <c r="B21" i="12"/>
  <c r="H20" i="12"/>
  <c r="G20" i="12"/>
  <c r="E20" i="12"/>
  <c r="D20" i="12"/>
  <c r="F20" i="12" s="1"/>
  <c r="C20" i="12"/>
  <c r="B20" i="12"/>
  <c r="H19" i="12"/>
  <c r="G19" i="12"/>
  <c r="E19" i="12"/>
  <c r="F19" i="12" s="1"/>
  <c r="D19" i="12"/>
  <c r="C19" i="12"/>
  <c r="B19" i="12"/>
  <c r="H18" i="12"/>
  <c r="G18" i="12"/>
  <c r="E18" i="12"/>
  <c r="F18" i="12" s="1"/>
  <c r="D18" i="12"/>
  <c r="C18" i="12"/>
  <c r="B18" i="12"/>
  <c r="H17" i="12"/>
  <c r="G17" i="12"/>
  <c r="I17" i="12" s="1"/>
  <c r="E17" i="12"/>
  <c r="D17" i="12"/>
  <c r="C17" i="12"/>
  <c r="B17" i="12"/>
  <c r="H16" i="12"/>
  <c r="G16" i="12"/>
  <c r="E16" i="12"/>
  <c r="D16" i="12"/>
  <c r="F16" i="12" s="1"/>
  <c r="C16" i="12"/>
  <c r="B16" i="12"/>
  <c r="H15" i="12"/>
  <c r="G15" i="12"/>
  <c r="I15" i="12" s="1"/>
  <c r="E15" i="12"/>
  <c r="D15" i="12"/>
  <c r="K15" i="12" s="1"/>
  <c r="C15" i="12"/>
  <c r="B15" i="12"/>
  <c r="H14" i="12"/>
  <c r="G14" i="12"/>
  <c r="E14" i="12"/>
  <c r="F14" i="12" s="1"/>
  <c r="D14" i="12"/>
  <c r="C14" i="12"/>
  <c r="B14" i="12"/>
  <c r="H13" i="12"/>
  <c r="G13" i="12"/>
  <c r="I13" i="12" s="1"/>
  <c r="E13" i="12"/>
  <c r="D13" i="12"/>
  <c r="C13" i="12"/>
  <c r="B13" i="12"/>
  <c r="H12" i="12"/>
  <c r="G12" i="12"/>
  <c r="E12" i="12"/>
  <c r="D12" i="12"/>
  <c r="C12" i="12"/>
  <c r="B12" i="12"/>
  <c r="H11" i="12"/>
  <c r="G11" i="12"/>
  <c r="E11" i="12"/>
  <c r="D11" i="12"/>
  <c r="C11" i="12"/>
  <c r="B11" i="12"/>
  <c r="H107" i="14"/>
  <c r="G107" i="14"/>
  <c r="I107" i="14" s="1"/>
  <c r="E107" i="14"/>
  <c r="D107" i="14"/>
  <c r="K107" i="14" s="1"/>
  <c r="C107" i="14"/>
  <c r="B107" i="14"/>
  <c r="H106" i="14"/>
  <c r="G106" i="14"/>
  <c r="I106" i="14" s="1"/>
  <c r="E106" i="14"/>
  <c r="D106" i="14"/>
  <c r="K106" i="14" s="1"/>
  <c r="C106" i="14"/>
  <c r="B106" i="14"/>
  <c r="H105" i="14"/>
  <c r="G105" i="14"/>
  <c r="I105" i="14" s="1"/>
  <c r="E105" i="14"/>
  <c r="D105" i="14"/>
  <c r="K105" i="14" s="1"/>
  <c r="C105" i="14"/>
  <c r="B105" i="14"/>
  <c r="H104" i="14"/>
  <c r="G104" i="14"/>
  <c r="E104" i="14"/>
  <c r="D104" i="14"/>
  <c r="K104" i="14" s="1"/>
  <c r="C104" i="14"/>
  <c r="B104" i="14"/>
  <c r="H103" i="14"/>
  <c r="G103" i="14"/>
  <c r="E103" i="14"/>
  <c r="F103" i="14" s="1"/>
  <c r="D103" i="14"/>
  <c r="C103" i="14"/>
  <c r="B103" i="14"/>
  <c r="H102" i="14"/>
  <c r="G102" i="14"/>
  <c r="I102" i="14" s="1"/>
  <c r="E102" i="14"/>
  <c r="F102" i="14" s="1"/>
  <c r="D102" i="14"/>
  <c r="C102" i="14"/>
  <c r="B102" i="14"/>
  <c r="H101" i="14"/>
  <c r="G101" i="14"/>
  <c r="E101" i="14"/>
  <c r="D101" i="14"/>
  <c r="C101" i="14"/>
  <c r="B101" i="14"/>
  <c r="H100" i="14"/>
  <c r="G100" i="14"/>
  <c r="E100" i="14"/>
  <c r="F100" i="14" s="1"/>
  <c r="D100" i="14"/>
  <c r="C100" i="14"/>
  <c r="B100" i="14"/>
  <c r="H99" i="14"/>
  <c r="G99" i="14"/>
  <c r="E99" i="14"/>
  <c r="D99" i="14"/>
  <c r="C99" i="14"/>
  <c r="B99" i="14"/>
  <c r="H98" i="14"/>
  <c r="G98" i="14"/>
  <c r="I98" i="14" s="1"/>
  <c r="E98" i="14"/>
  <c r="D98" i="14"/>
  <c r="C98" i="14"/>
  <c r="B98" i="14"/>
  <c r="H97" i="14"/>
  <c r="G97" i="14"/>
  <c r="I97" i="14" s="1"/>
  <c r="E97" i="14"/>
  <c r="D97" i="14"/>
  <c r="C97" i="14"/>
  <c r="B97" i="14"/>
  <c r="H96" i="14"/>
  <c r="G96" i="14"/>
  <c r="E96" i="14"/>
  <c r="D96" i="14"/>
  <c r="K96" i="14" s="1"/>
  <c r="C96" i="14"/>
  <c r="B96" i="14"/>
  <c r="H95" i="14"/>
  <c r="G95" i="14"/>
  <c r="E95" i="14"/>
  <c r="F95" i="14" s="1"/>
  <c r="D95" i="14"/>
  <c r="C95" i="14"/>
  <c r="B95" i="14"/>
  <c r="H94" i="14"/>
  <c r="G94" i="14"/>
  <c r="I94" i="14" s="1"/>
  <c r="E94" i="14"/>
  <c r="F94" i="14" s="1"/>
  <c r="D94" i="14"/>
  <c r="C94" i="14"/>
  <c r="B94" i="14"/>
  <c r="H93" i="14"/>
  <c r="G93" i="14"/>
  <c r="E93" i="14"/>
  <c r="D93" i="14"/>
  <c r="C93" i="14"/>
  <c r="B93" i="14"/>
  <c r="H92" i="14"/>
  <c r="G92" i="14"/>
  <c r="E92" i="14"/>
  <c r="F92" i="14" s="1"/>
  <c r="D92" i="14"/>
  <c r="C92" i="14"/>
  <c r="B92" i="14"/>
  <c r="H91" i="14"/>
  <c r="G91" i="14"/>
  <c r="E91" i="14"/>
  <c r="F91" i="14" s="1"/>
  <c r="D91" i="14"/>
  <c r="C91" i="14"/>
  <c r="B91" i="14"/>
  <c r="H90" i="14"/>
  <c r="G90" i="14"/>
  <c r="E90" i="14"/>
  <c r="F90" i="14" s="1"/>
  <c r="D90" i="14"/>
  <c r="C90" i="14"/>
  <c r="B90" i="14"/>
  <c r="H89" i="14"/>
  <c r="G89" i="14"/>
  <c r="E89" i="14"/>
  <c r="D89" i="14"/>
  <c r="C89" i="14"/>
  <c r="B89" i="14"/>
  <c r="H88" i="14"/>
  <c r="G88" i="14"/>
  <c r="E88" i="14"/>
  <c r="F88" i="14" s="1"/>
  <c r="D88" i="14"/>
  <c r="C88" i="14"/>
  <c r="B88" i="14"/>
  <c r="H87" i="14"/>
  <c r="G87" i="14"/>
  <c r="E87" i="14"/>
  <c r="F87" i="14" s="1"/>
  <c r="D87" i="14"/>
  <c r="C87" i="14"/>
  <c r="B87" i="14"/>
  <c r="H86" i="14"/>
  <c r="G86" i="14"/>
  <c r="E86" i="14"/>
  <c r="F86" i="14" s="1"/>
  <c r="D86" i="14"/>
  <c r="C86" i="14"/>
  <c r="B86" i="14"/>
  <c r="H85" i="14"/>
  <c r="G85" i="14"/>
  <c r="E85" i="14"/>
  <c r="D85" i="14"/>
  <c r="C85" i="14"/>
  <c r="B85" i="14"/>
  <c r="H84" i="14"/>
  <c r="G84" i="14"/>
  <c r="E84" i="14"/>
  <c r="F84" i="14" s="1"/>
  <c r="D84" i="14"/>
  <c r="C84" i="14"/>
  <c r="B84" i="14"/>
  <c r="H83" i="14"/>
  <c r="G83" i="14"/>
  <c r="E83" i="14"/>
  <c r="F83" i="14" s="1"/>
  <c r="D83" i="14"/>
  <c r="C83" i="14"/>
  <c r="B83" i="14"/>
  <c r="H82" i="14"/>
  <c r="G82" i="14"/>
  <c r="E82" i="14"/>
  <c r="F82" i="14" s="1"/>
  <c r="D82" i="14"/>
  <c r="C82" i="14"/>
  <c r="B82" i="14"/>
  <c r="H81" i="14"/>
  <c r="G81" i="14"/>
  <c r="E81" i="14"/>
  <c r="D81" i="14"/>
  <c r="C81" i="14"/>
  <c r="B81" i="14"/>
  <c r="H80" i="14"/>
  <c r="G80" i="14"/>
  <c r="E80" i="14"/>
  <c r="D80" i="14"/>
  <c r="C80" i="14"/>
  <c r="B80" i="14"/>
  <c r="H79" i="14"/>
  <c r="G79" i="14"/>
  <c r="E79" i="14"/>
  <c r="F79" i="14" s="1"/>
  <c r="D79" i="14"/>
  <c r="C79" i="14"/>
  <c r="B79" i="14"/>
  <c r="H78" i="14"/>
  <c r="G78" i="14"/>
  <c r="E78" i="14"/>
  <c r="F78" i="14" s="1"/>
  <c r="D78" i="14"/>
  <c r="C78" i="14"/>
  <c r="B78" i="14"/>
  <c r="H77" i="14"/>
  <c r="G77" i="14"/>
  <c r="E77" i="14"/>
  <c r="D77" i="14"/>
  <c r="K77" i="14" s="1"/>
  <c r="C77" i="14"/>
  <c r="B77" i="14"/>
  <c r="H76" i="14"/>
  <c r="G76" i="14"/>
  <c r="E76" i="14"/>
  <c r="D76" i="14"/>
  <c r="C76" i="14"/>
  <c r="B76" i="14"/>
  <c r="H75" i="14"/>
  <c r="G75" i="14"/>
  <c r="E75" i="14"/>
  <c r="D75" i="14"/>
  <c r="C75" i="14"/>
  <c r="B75" i="14"/>
  <c r="H74" i="14"/>
  <c r="G74" i="14"/>
  <c r="E74" i="14"/>
  <c r="D74" i="14"/>
  <c r="C74" i="14"/>
  <c r="B74" i="14"/>
  <c r="H73" i="14"/>
  <c r="G73" i="14"/>
  <c r="E73" i="14"/>
  <c r="D73" i="14"/>
  <c r="C73" i="14"/>
  <c r="B73" i="14"/>
  <c r="H72" i="14"/>
  <c r="G72" i="14"/>
  <c r="E72" i="14"/>
  <c r="D72" i="14"/>
  <c r="C72" i="14"/>
  <c r="B72" i="14"/>
  <c r="H71" i="14"/>
  <c r="G71" i="14"/>
  <c r="E71" i="14"/>
  <c r="D71" i="14"/>
  <c r="C71" i="14"/>
  <c r="B71" i="14"/>
  <c r="H70" i="14"/>
  <c r="G70" i="14"/>
  <c r="E70" i="14"/>
  <c r="D70" i="14"/>
  <c r="K70" i="14" s="1"/>
  <c r="C70" i="14"/>
  <c r="B70" i="14"/>
  <c r="H69" i="14"/>
  <c r="G69" i="14"/>
  <c r="E69" i="14"/>
  <c r="D69" i="14"/>
  <c r="C69" i="14"/>
  <c r="B69" i="14"/>
  <c r="H68" i="14"/>
  <c r="G68" i="14"/>
  <c r="E68" i="14"/>
  <c r="D68" i="14"/>
  <c r="C68" i="14"/>
  <c r="B68" i="14"/>
  <c r="H67" i="14"/>
  <c r="G67" i="14"/>
  <c r="E67" i="14"/>
  <c r="D67" i="14"/>
  <c r="C67" i="14"/>
  <c r="B67" i="14"/>
  <c r="H66" i="14"/>
  <c r="G66" i="14"/>
  <c r="E66" i="14"/>
  <c r="D66" i="14"/>
  <c r="C66" i="14"/>
  <c r="B66" i="14"/>
  <c r="H65" i="14"/>
  <c r="G65" i="14"/>
  <c r="E65" i="14"/>
  <c r="D65" i="14"/>
  <c r="C65" i="14"/>
  <c r="B65" i="14"/>
  <c r="H64" i="14"/>
  <c r="G64" i="14"/>
  <c r="E64" i="14"/>
  <c r="F64" i="14" s="1"/>
  <c r="D64" i="14"/>
  <c r="C64" i="14"/>
  <c r="B64" i="14"/>
  <c r="H63" i="14"/>
  <c r="G63" i="14"/>
  <c r="E63" i="14"/>
  <c r="D63" i="14"/>
  <c r="C63" i="14"/>
  <c r="B63" i="14"/>
  <c r="H62" i="14"/>
  <c r="G62" i="14"/>
  <c r="E62" i="14"/>
  <c r="D62" i="14"/>
  <c r="C62" i="14"/>
  <c r="B62" i="14"/>
  <c r="H61" i="14"/>
  <c r="G61" i="14"/>
  <c r="E61" i="14"/>
  <c r="D61" i="14"/>
  <c r="C61" i="14"/>
  <c r="B61" i="14"/>
  <c r="H60" i="14"/>
  <c r="G60" i="14"/>
  <c r="E60" i="14"/>
  <c r="D60" i="14"/>
  <c r="K60" i="14"/>
  <c r="C60" i="14"/>
  <c r="B60" i="14"/>
  <c r="H59" i="14"/>
  <c r="G59" i="14"/>
  <c r="E59" i="14"/>
  <c r="D59" i="14"/>
  <c r="C59" i="14"/>
  <c r="B59" i="14"/>
  <c r="H58" i="14"/>
  <c r="G58" i="14"/>
  <c r="E58" i="14"/>
  <c r="D58" i="14"/>
  <c r="C58" i="14"/>
  <c r="B58" i="14"/>
  <c r="H57" i="14"/>
  <c r="G57" i="14"/>
  <c r="E57" i="14"/>
  <c r="D57" i="14"/>
  <c r="C57" i="14"/>
  <c r="B57" i="14"/>
  <c r="H56" i="14"/>
  <c r="G56" i="14"/>
  <c r="E56" i="14"/>
  <c r="D56" i="14"/>
  <c r="C56" i="14"/>
  <c r="B56" i="14"/>
  <c r="H55" i="14"/>
  <c r="G55" i="14"/>
  <c r="E55" i="14"/>
  <c r="D55" i="14"/>
  <c r="C55" i="14"/>
  <c r="B55" i="14"/>
  <c r="H54" i="14"/>
  <c r="G54" i="14"/>
  <c r="E54" i="14"/>
  <c r="D54" i="14"/>
  <c r="C54" i="14"/>
  <c r="B54" i="14"/>
  <c r="H53" i="14"/>
  <c r="G53" i="14"/>
  <c r="E53" i="14"/>
  <c r="D53" i="14"/>
  <c r="C53" i="14"/>
  <c r="B53" i="14"/>
  <c r="H52" i="14"/>
  <c r="G52" i="14"/>
  <c r="E52" i="14"/>
  <c r="D52" i="14"/>
  <c r="C52" i="14"/>
  <c r="B52" i="14"/>
  <c r="H51" i="14"/>
  <c r="G51" i="14"/>
  <c r="E51" i="14"/>
  <c r="D51" i="14"/>
  <c r="K51" i="14" s="1"/>
  <c r="C51" i="14"/>
  <c r="B51" i="14"/>
  <c r="H50" i="14"/>
  <c r="G50" i="14"/>
  <c r="E50" i="14"/>
  <c r="D50" i="14"/>
  <c r="C50" i="14"/>
  <c r="B50" i="14"/>
  <c r="H49" i="14"/>
  <c r="G49" i="14"/>
  <c r="E49" i="14"/>
  <c r="D49" i="14"/>
  <c r="C49" i="14"/>
  <c r="B49" i="14"/>
  <c r="H48" i="14"/>
  <c r="G48" i="14"/>
  <c r="E48" i="14"/>
  <c r="D48" i="14"/>
  <c r="K48" i="14" s="1"/>
  <c r="C48" i="14"/>
  <c r="B48" i="14"/>
  <c r="H47" i="14"/>
  <c r="G47" i="14"/>
  <c r="E47" i="14"/>
  <c r="D47" i="14"/>
  <c r="C47" i="14"/>
  <c r="B47" i="14"/>
  <c r="H46" i="14"/>
  <c r="G46" i="14"/>
  <c r="E46" i="14"/>
  <c r="D46" i="14"/>
  <c r="C46" i="14"/>
  <c r="B46" i="14"/>
  <c r="H45" i="14"/>
  <c r="G45" i="14"/>
  <c r="E45" i="14"/>
  <c r="D45" i="14"/>
  <c r="C45" i="14"/>
  <c r="B45" i="14"/>
  <c r="H44" i="14"/>
  <c r="G44" i="14"/>
  <c r="E44" i="14"/>
  <c r="D44" i="14"/>
  <c r="C44" i="14"/>
  <c r="B44" i="14"/>
  <c r="H43" i="14"/>
  <c r="G43" i="14"/>
  <c r="E43" i="14"/>
  <c r="D43" i="14"/>
  <c r="C43" i="14"/>
  <c r="B43" i="14"/>
  <c r="H42" i="14"/>
  <c r="G42" i="14"/>
  <c r="E42" i="14"/>
  <c r="D42" i="14"/>
  <c r="C42" i="14"/>
  <c r="B42" i="14"/>
  <c r="H41" i="14"/>
  <c r="G41" i="14"/>
  <c r="E41" i="14"/>
  <c r="D41" i="14"/>
  <c r="C41" i="14"/>
  <c r="B41" i="14"/>
  <c r="H40" i="14"/>
  <c r="G40" i="14"/>
  <c r="E40" i="14"/>
  <c r="D40" i="14"/>
  <c r="C40" i="14"/>
  <c r="B40" i="14"/>
  <c r="H39" i="14"/>
  <c r="G39" i="14"/>
  <c r="E39" i="14"/>
  <c r="D39" i="14"/>
  <c r="C39" i="14"/>
  <c r="B39" i="14"/>
  <c r="H38" i="14"/>
  <c r="G38" i="14"/>
  <c r="E38" i="14"/>
  <c r="D38" i="14"/>
  <c r="C38" i="14"/>
  <c r="B38" i="14"/>
  <c r="H37" i="14"/>
  <c r="G37" i="14"/>
  <c r="E37" i="14"/>
  <c r="D37" i="14"/>
  <c r="C37" i="14"/>
  <c r="B37" i="14"/>
  <c r="H36" i="14"/>
  <c r="G36" i="14"/>
  <c r="E36" i="14"/>
  <c r="D36" i="14"/>
  <c r="C36" i="14"/>
  <c r="B36" i="14"/>
  <c r="H35" i="14"/>
  <c r="G35" i="14"/>
  <c r="E35" i="14"/>
  <c r="D35" i="14"/>
  <c r="C35" i="14"/>
  <c r="B35" i="14"/>
  <c r="H34" i="14"/>
  <c r="G34" i="14"/>
  <c r="E34" i="14"/>
  <c r="D34" i="14"/>
  <c r="C34" i="14"/>
  <c r="B34" i="14"/>
  <c r="H33" i="14"/>
  <c r="G33" i="14"/>
  <c r="E33" i="14"/>
  <c r="D33" i="14"/>
  <c r="C33" i="14"/>
  <c r="B33" i="14"/>
  <c r="H32" i="14"/>
  <c r="G32" i="14"/>
  <c r="E32" i="14"/>
  <c r="D32" i="14"/>
  <c r="C32" i="14"/>
  <c r="B32" i="14"/>
  <c r="H31" i="14"/>
  <c r="G31" i="14"/>
  <c r="E31" i="14"/>
  <c r="D31" i="14"/>
  <c r="C31" i="14"/>
  <c r="B31" i="14"/>
  <c r="H30" i="14"/>
  <c r="G30" i="14"/>
  <c r="E30" i="14"/>
  <c r="D30" i="14"/>
  <c r="C30" i="14"/>
  <c r="B30" i="14"/>
  <c r="H29" i="14"/>
  <c r="G29" i="14"/>
  <c r="E29" i="14"/>
  <c r="D29" i="14"/>
  <c r="C29" i="14"/>
  <c r="B29" i="14"/>
  <c r="H28" i="14"/>
  <c r="G28" i="14"/>
  <c r="E28" i="14"/>
  <c r="D28" i="14"/>
  <c r="C28" i="14"/>
  <c r="B28" i="14"/>
  <c r="H27" i="14"/>
  <c r="G27" i="14"/>
  <c r="E27" i="14"/>
  <c r="D27" i="14"/>
  <c r="C27" i="14"/>
  <c r="B27" i="14"/>
  <c r="H26" i="14"/>
  <c r="G26" i="14"/>
  <c r="E26" i="14"/>
  <c r="D26" i="14"/>
  <c r="C26" i="14"/>
  <c r="B26" i="14"/>
  <c r="H25" i="14"/>
  <c r="G25" i="14"/>
  <c r="I25" i="14" s="1"/>
  <c r="E25" i="14"/>
  <c r="D25" i="14"/>
  <c r="C25" i="14"/>
  <c r="B25" i="14"/>
  <c r="H24" i="14"/>
  <c r="G24" i="14"/>
  <c r="E24" i="14"/>
  <c r="D24" i="14"/>
  <c r="C24" i="14"/>
  <c r="B24" i="14"/>
  <c r="H23" i="14"/>
  <c r="G23" i="14"/>
  <c r="E23" i="14"/>
  <c r="D23" i="14"/>
  <c r="C23" i="14"/>
  <c r="B23" i="14"/>
  <c r="H22" i="14"/>
  <c r="G22" i="14"/>
  <c r="E22" i="14"/>
  <c r="D22" i="14"/>
  <c r="C22" i="14"/>
  <c r="B22" i="14"/>
  <c r="H21" i="14"/>
  <c r="G21" i="14"/>
  <c r="I21" i="14" s="1"/>
  <c r="E21" i="14"/>
  <c r="D21" i="14"/>
  <c r="C21" i="14"/>
  <c r="B21" i="14"/>
  <c r="H20" i="14"/>
  <c r="G20" i="14"/>
  <c r="E20" i="14"/>
  <c r="D20" i="14"/>
  <c r="C20" i="14"/>
  <c r="B20" i="14"/>
  <c r="H19" i="14"/>
  <c r="G19" i="14"/>
  <c r="E19" i="14"/>
  <c r="D19" i="14"/>
  <c r="C19" i="14"/>
  <c r="B19" i="14"/>
  <c r="H18" i="14"/>
  <c r="G18" i="14"/>
  <c r="E18" i="14"/>
  <c r="D18" i="14"/>
  <c r="C18" i="14"/>
  <c r="B18" i="14"/>
  <c r="H17" i="14"/>
  <c r="G17" i="14"/>
  <c r="I17" i="14" s="1"/>
  <c r="E17" i="14"/>
  <c r="D17" i="14"/>
  <c r="C17" i="14"/>
  <c r="B17" i="14"/>
  <c r="H16" i="14"/>
  <c r="G16" i="14"/>
  <c r="E16" i="14"/>
  <c r="D16" i="14"/>
  <c r="C16" i="14"/>
  <c r="B16" i="14"/>
  <c r="H15" i="14"/>
  <c r="G15" i="14"/>
  <c r="I15" i="14" s="1"/>
  <c r="E15" i="14"/>
  <c r="D15" i="14"/>
  <c r="K15" i="14" s="1"/>
  <c r="C15" i="14"/>
  <c r="B15" i="14"/>
  <c r="H14" i="14"/>
  <c r="G14" i="14"/>
  <c r="E14" i="14"/>
  <c r="D14" i="14"/>
  <c r="C14" i="14"/>
  <c r="B14" i="14"/>
  <c r="H13" i="14"/>
  <c r="G13" i="14"/>
  <c r="E13" i="14"/>
  <c r="D13" i="14"/>
  <c r="C13" i="14"/>
  <c r="B13" i="14"/>
  <c r="H12" i="14"/>
  <c r="G12" i="14"/>
  <c r="E12" i="14"/>
  <c r="D12" i="14"/>
  <c r="C12" i="14"/>
  <c r="B12" i="14"/>
  <c r="H11" i="14"/>
  <c r="G11" i="14"/>
  <c r="E11" i="14"/>
  <c r="D11" i="14"/>
  <c r="C11" i="14"/>
  <c r="B11" i="14"/>
  <c r="H107" i="16"/>
  <c r="G107" i="16"/>
  <c r="I107" i="16" s="1"/>
  <c r="E107" i="16"/>
  <c r="D107" i="16"/>
  <c r="K107" i="16" s="1"/>
  <c r="C107" i="16"/>
  <c r="B107" i="16"/>
  <c r="H106" i="16"/>
  <c r="G106" i="16"/>
  <c r="I106" i="16" s="1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E104" i="16"/>
  <c r="D104" i="16"/>
  <c r="K104" i="16" s="1"/>
  <c r="C104" i="16"/>
  <c r="B104" i="16"/>
  <c r="H103" i="16"/>
  <c r="G103" i="16"/>
  <c r="E103" i="16"/>
  <c r="D103" i="16"/>
  <c r="C103" i="16"/>
  <c r="B103" i="16"/>
  <c r="H102" i="16"/>
  <c r="G102" i="16"/>
  <c r="E102" i="16"/>
  <c r="D102" i="16"/>
  <c r="F102" i="16" s="1"/>
  <c r="C102" i="16"/>
  <c r="B102" i="16"/>
  <c r="H101" i="16"/>
  <c r="G101" i="16"/>
  <c r="E101" i="16"/>
  <c r="D101" i="16"/>
  <c r="C101" i="16"/>
  <c r="B101" i="16"/>
  <c r="H100" i="16"/>
  <c r="G100" i="16"/>
  <c r="E100" i="16"/>
  <c r="D100" i="16"/>
  <c r="C100" i="16"/>
  <c r="B100" i="16"/>
  <c r="H99" i="16"/>
  <c r="G99" i="16"/>
  <c r="E99" i="16"/>
  <c r="D99" i="16"/>
  <c r="C99" i="16"/>
  <c r="B99" i="16"/>
  <c r="H98" i="16"/>
  <c r="G98" i="16"/>
  <c r="E98" i="16"/>
  <c r="D98" i="16"/>
  <c r="C98" i="16"/>
  <c r="B98" i="16"/>
  <c r="H97" i="16"/>
  <c r="G97" i="16"/>
  <c r="I97" i="16" s="1"/>
  <c r="E97" i="16"/>
  <c r="D97" i="16"/>
  <c r="C97" i="16"/>
  <c r="B97" i="16"/>
  <c r="H96" i="16"/>
  <c r="G96" i="16"/>
  <c r="E96" i="16"/>
  <c r="D96" i="16"/>
  <c r="K96" i="16" s="1"/>
  <c r="C96" i="16"/>
  <c r="B96" i="16"/>
  <c r="H95" i="16"/>
  <c r="G95" i="16"/>
  <c r="E95" i="16"/>
  <c r="D95" i="16"/>
  <c r="C95" i="16"/>
  <c r="B95" i="16"/>
  <c r="H94" i="16"/>
  <c r="G94" i="16"/>
  <c r="E94" i="16"/>
  <c r="D94" i="16"/>
  <c r="F94" i="16" s="1"/>
  <c r="C94" i="16"/>
  <c r="B94" i="16"/>
  <c r="H93" i="16"/>
  <c r="G93" i="16"/>
  <c r="E93" i="16"/>
  <c r="D93" i="16"/>
  <c r="C93" i="16"/>
  <c r="B93" i="16"/>
  <c r="H92" i="16"/>
  <c r="G92" i="16"/>
  <c r="E92" i="16"/>
  <c r="D92" i="16"/>
  <c r="C92" i="16"/>
  <c r="B92" i="16"/>
  <c r="H91" i="16"/>
  <c r="G91" i="16"/>
  <c r="E91" i="16"/>
  <c r="D91" i="16"/>
  <c r="C91" i="16"/>
  <c r="B91" i="16"/>
  <c r="H90" i="16"/>
  <c r="G90" i="16"/>
  <c r="E90" i="16"/>
  <c r="D90" i="16"/>
  <c r="F90" i="16" s="1"/>
  <c r="C90" i="16"/>
  <c r="B90" i="16"/>
  <c r="H89" i="16"/>
  <c r="G89" i="16"/>
  <c r="E89" i="16"/>
  <c r="D89" i="16"/>
  <c r="C89" i="16"/>
  <c r="B89" i="16"/>
  <c r="H88" i="16"/>
  <c r="G88" i="16"/>
  <c r="E88" i="16"/>
  <c r="D88" i="16"/>
  <c r="C88" i="16"/>
  <c r="B88" i="16"/>
  <c r="H87" i="16"/>
  <c r="G87" i="16"/>
  <c r="E87" i="16"/>
  <c r="D87" i="16"/>
  <c r="C87" i="16"/>
  <c r="B87" i="16"/>
  <c r="H86" i="16"/>
  <c r="G86" i="16"/>
  <c r="E86" i="16"/>
  <c r="D86" i="16"/>
  <c r="F86" i="16" s="1"/>
  <c r="C86" i="16"/>
  <c r="B86" i="16"/>
  <c r="H85" i="16"/>
  <c r="G85" i="16"/>
  <c r="E85" i="16"/>
  <c r="D85" i="16"/>
  <c r="C85" i="16"/>
  <c r="B85" i="16"/>
  <c r="H84" i="16"/>
  <c r="G84" i="16"/>
  <c r="E84" i="16"/>
  <c r="D84" i="16"/>
  <c r="C84" i="16"/>
  <c r="B84" i="16"/>
  <c r="H83" i="16"/>
  <c r="G83" i="16"/>
  <c r="E83" i="16"/>
  <c r="D83" i="16"/>
  <c r="C83" i="16"/>
  <c r="B83" i="16"/>
  <c r="H82" i="16"/>
  <c r="G82" i="16"/>
  <c r="E82" i="16"/>
  <c r="D82" i="16"/>
  <c r="F82" i="16" s="1"/>
  <c r="C82" i="16"/>
  <c r="B82" i="16"/>
  <c r="H81" i="16"/>
  <c r="G81" i="16"/>
  <c r="E81" i="16"/>
  <c r="D81" i="16"/>
  <c r="C81" i="16"/>
  <c r="B81" i="16"/>
  <c r="H80" i="16"/>
  <c r="G80" i="16"/>
  <c r="E80" i="16"/>
  <c r="D80" i="16"/>
  <c r="C80" i="16"/>
  <c r="B80" i="16"/>
  <c r="H79" i="16"/>
  <c r="G79" i="16"/>
  <c r="E79" i="16"/>
  <c r="D79" i="16"/>
  <c r="C79" i="16"/>
  <c r="B79" i="16"/>
  <c r="H78" i="16"/>
  <c r="G78" i="16"/>
  <c r="E78" i="16"/>
  <c r="D78" i="16"/>
  <c r="F78" i="16" s="1"/>
  <c r="K78" i="16" s="1"/>
  <c r="C78" i="16"/>
  <c r="B78" i="16"/>
  <c r="H77" i="16"/>
  <c r="G77" i="16"/>
  <c r="E77" i="16"/>
  <c r="D77" i="16"/>
  <c r="K77" i="16" s="1"/>
  <c r="C77" i="16"/>
  <c r="B77" i="16"/>
  <c r="H76" i="16"/>
  <c r="G76" i="16"/>
  <c r="E76" i="16"/>
  <c r="D76" i="16"/>
  <c r="C76" i="16"/>
  <c r="B76" i="16"/>
  <c r="H75" i="16"/>
  <c r="G75" i="16"/>
  <c r="E75" i="16"/>
  <c r="D75" i="16"/>
  <c r="C75" i="16"/>
  <c r="B75" i="16"/>
  <c r="H74" i="16"/>
  <c r="G74" i="16"/>
  <c r="E74" i="16"/>
  <c r="D74" i="16"/>
  <c r="F74" i="16" s="1"/>
  <c r="C74" i="16"/>
  <c r="B74" i="16"/>
  <c r="H73" i="16"/>
  <c r="G73" i="16"/>
  <c r="E73" i="16"/>
  <c r="D73" i="16"/>
  <c r="C73" i="16"/>
  <c r="B73" i="16"/>
  <c r="H72" i="16"/>
  <c r="G72" i="16"/>
  <c r="E72" i="16"/>
  <c r="D72" i="16"/>
  <c r="C72" i="16"/>
  <c r="B72" i="16"/>
  <c r="H71" i="16"/>
  <c r="G71" i="16"/>
  <c r="E71" i="16"/>
  <c r="D71" i="16"/>
  <c r="C71" i="16"/>
  <c r="B71" i="16"/>
  <c r="H70" i="16"/>
  <c r="G70" i="16"/>
  <c r="I70" i="16" s="1"/>
  <c r="E70" i="16"/>
  <c r="D70" i="16"/>
  <c r="K70" i="16" s="1"/>
  <c r="C70" i="16"/>
  <c r="B70" i="16"/>
  <c r="H69" i="16"/>
  <c r="G69" i="16"/>
  <c r="E69" i="16"/>
  <c r="D69" i="16"/>
  <c r="C69" i="16"/>
  <c r="B69" i="16"/>
  <c r="H68" i="16"/>
  <c r="G68" i="16"/>
  <c r="E68" i="16"/>
  <c r="D68" i="16"/>
  <c r="C68" i="16"/>
  <c r="B68" i="16"/>
  <c r="H67" i="16"/>
  <c r="G67" i="16"/>
  <c r="E67" i="16"/>
  <c r="D67" i="16"/>
  <c r="C67" i="16"/>
  <c r="B67" i="16"/>
  <c r="H66" i="16"/>
  <c r="G66" i="16"/>
  <c r="E66" i="16"/>
  <c r="D66" i="16"/>
  <c r="C66" i="16"/>
  <c r="B66" i="16"/>
  <c r="H65" i="16"/>
  <c r="G65" i="16"/>
  <c r="E65" i="16"/>
  <c r="D65" i="16"/>
  <c r="C65" i="16"/>
  <c r="B65" i="16"/>
  <c r="H64" i="16"/>
  <c r="G64" i="16"/>
  <c r="E64" i="16"/>
  <c r="D64" i="16"/>
  <c r="C64" i="16"/>
  <c r="B64" i="16"/>
  <c r="H63" i="16"/>
  <c r="G63" i="16"/>
  <c r="E63" i="16"/>
  <c r="D63" i="16"/>
  <c r="C63" i="16"/>
  <c r="B63" i="16"/>
  <c r="H62" i="16"/>
  <c r="G62" i="16"/>
  <c r="E62" i="16"/>
  <c r="D62" i="16"/>
  <c r="C62" i="16"/>
  <c r="B62" i="16"/>
  <c r="H61" i="16"/>
  <c r="G61" i="16"/>
  <c r="E61" i="16"/>
  <c r="D61" i="16"/>
  <c r="C61" i="16"/>
  <c r="B61" i="16"/>
  <c r="H60" i="16"/>
  <c r="G60" i="16"/>
  <c r="E60" i="16"/>
  <c r="D60" i="16"/>
  <c r="K60" i="16" s="1"/>
  <c r="C60" i="16"/>
  <c r="B60" i="16"/>
  <c r="H59" i="16"/>
  <c r="G59" i="16"/>
  <c r="E59" i="16"/>
  <c r="F59" i="16" s="1"/>
  <c r="D59" i="16"/>
  <c r="C59" i="16"/>
  <c r="B59" i="16"/>
  <c r="H58" i="16"/>
  <c r="G58" i="16"/>
  <c r="E58" i="16"/>
  <c r="F58" i="16" s="1"/>
  <c r="K58" i="16" s="1"/>
  <c r="D58" i="16"/>
  <c r="C58" i="16"/>
  <c r="B58" i="16"/>
  <c r="H57" i="16"/>
  <c r="G57" i="16"/>
  <c r="E57" i="16"/>
  <c r="D57" i="16"/>
  <c r="C57" i="16"/>
  <c r="B57" i="16"/>
  <c r="H56" i="16"/>
  <c r="G56" i="16"/>
  <c r="E56" i="16"/>
  <c r="D56" i="16"/>
  <c r="C56" i="16"/>
  <c r="B56" i="16"/>
  <c r="H55" i="16"/>
  <c r="G55" i="16"/>
  <c r="E55" i="16"/>
  <c r="F55" i="16" s="1"/>
  <c r="D55" i="16"/>
  <c r="C55" i="16"/>
  <c r="B55" i="16"/>
  <c r="H54" i="16"/>
  <c r="G54" i="16"/>
  <c r="E54" i="16"/>
  <c r="F54" i="16" s="1"/>
  <c r="D54" i="16"/>
  <c r="C54" i="16"/>
  <c r="B54" i="16"/>
  <c r="H53" i="16"/>
  <c r="G53" i="16"/>
  <c r="E53" i="16"/>
  <c r="D53" i="16"/>
  <c r="C53" i="16"/>
  <c r="B53" i="16"/>
  <c r="H52" i="16"/>
  <c r="G52" i="16"/>
  <c r="E52" i="16"/>
  <c r="D52" i="16"/>
  <c r="C52" i="16"/>
  <c r="B52" i="16"/>
  <c r="H51" i="16"/>
  <c r="G51" i="16"/>
  <c r="E51" i="16"/>
  <c r="D51" i="16"/>
  <c r="K51" i="16" s="1"/>
  <c r="C51" i="16"/>
  <c r="B51" i="16"/>
  <c r="H50" i="16"/>
  <c r="G50" i="16"/>
  <c r="E50" i="16"/>
  <c r="D50" i="16"/>
  <c r="C50" i="16"/>
  <c r="B50" i="16"/>
  <c r="H49" i="16"/>
  <c r="G49" i="16"/>
  <c r="E49" i="16"/>
  <c r="D49" i="16"/>
  <c r="C49" i="16"/>
  <c r="B49" i="16"/>
  <c r="H48" i="16"/>
  <c r="G48" i="16"/>
  <c r="E48" i="16"/>
  <c r="D48" i="16"/>
  <c r="K48" i="16" s="1"/>
  <c r="C48" i="16"/>
  <c r="B48" i="16"/>
  <c r="H47" i="16"/>
  <c r="G47" i="16"/>
  <c r="E47" i="16"/>
  <c r="F47" i="16" s="1"/>
  <c r="D47" i="16"/>
  <c r="C47" i="16"/>
  <c r="B47" i="16"/>
  <c r="H46" i="16"/>
  <c r="G46" i="16"/>
  <c r="E46" i="16"/>
  <c r="F46" i="16" s="1"/>
  <c r="D46" i="16"/>
  <c r="C46" i="16"/>
  <c r="B46" i="16"/>
  <c r="H45" i="16"/>
  <c r="G45" i="16"/>
  <c r="E45" i="16"/>
  <c r="D45" i="16"/>
  <c r="C45" i="16"/>
  <c r="B45" i="16"/>
  <c r="H44" i="16"/>
  <c r="G44" i="16"/>
  <c r="I44" i="16" s="1"/>
  <c r="E44" i="16"/>
  <c r="D44" i="16"/>
  <c r="C44" i="16"/>
  <c r="B44" i="16"/>
  <c r="H43" i="16"/>
  <c r="I43" i="16" s="1"/>
  <c r="G43" i="16"/>
  <c r="E43" i="16"/>
  <c r="D43" i="16"/>
  <c r="K43" i="16" s="1"/>
  <c r="C43" i="16"/>
  <c r="B43" i="16"/>
  <c r="H42" i="16"/>
  <c r="G42" i="16"/>
  <c r="E42" i="16"/>
  <c r="F42" i="16" s="1"/>
  <c r="D42" i="16"/>
  <c r="C42" i="16"/>
  <c r="B42" i="16"/>
  <c r="H41" i="16"/>
  <c r="G41" i="16"/>
  <c r="E41" i="16"/>
  <c r="D41" i="16"/>
  <c r="C41" i="16"/>
  <c r="B41" i="16"/>
  <c r="H40" i="16"/>
  <c r="G40" i="16"/>
  <c r="E40" i="16"/>
  <c r="D40" i="16"/>
  <c r="C40" i="16"/>
  <c r="B40" i="16"/>
  <c r="H39" i="16"/>
  <c r="G39" i="16"/>
  <c r="E39" i="16"/>
  <c r="F39" i="16" s="1"/>
  <c r="D39" i="16"/>
  <c r="C39" i="16"/>
  <c r="B39" i="16"/>
  <c r="H38" i="16"/>
  <c r="G38" i="16"/>
  <c r="E38" i="16"/>
  <c r="F38" i="16" s="1"/>
  <c r="D38" i="16"/>
  <c r="C38" i="16"/>
  <c r="B38" i="16"/>
  <c r="H37" i="16"/>
  <c r="G37" i="16"/>
  <c r="E37" i="16"/>
  <c r="D37" i="16"/>
  <c r="C37" i="16"/>
  <c r="B37" i="16"/>
  <c r="H36" i="16"/>
  <c r="G36" i="16"/>
  <c r="E36" i="16"/>
  <c r="D36" i="16"/>
  <c r="C36" i="16"/>
  <c r="B36" i="16"/>
  <c r="H35" i="16"/>
  <c r="G35" i="16"/>
  <c r="E35" i="16"/>
  <c r="D35" i="16"/>
  <c r="C35" i="16"/>
  <c r="B35" i="16"/>
  <c r="H34" i="16"/>
  <c r="G34" i="16"/>
  <c r="E34" i="16"/>
  <c r="D34" i="16"/>
  <c r="C34" i="16"/>
  <c r="B34" i="16"/>
  <c r="H33" i="16"/>
  <c r="G33" i="16"/>
  <c r="E33" i="16"/>
  <c r="D33" i="16"/>
  <c r="C33" i="16"/>
  <c r="B33" i="16"/>
  <c r="H32" i="16"/>
  <c r="G32" i="16"/>
  <c r="E32" i="16"/>
  <c r="D32" i="16"/>
  <c r="C32" i="16"/>
  <c r="B32" i="16"/>
  <c r="H31" i="16"/>
  <c r="G31" i="16"/>
  <c r="E31" i="16"/>
  <c r="D31" i="16"/>
  <c r="C31" i="16"/>
  <c r="B31" i="16"/>
  <c r="H30" i="16"/>
  <c r="G30" i="16"/>
  <c r="E30" i="16"/>
  <c r="F30" i="16" s="1"/>
  <c r="D30" i="16"/>
  <c r="C30" i="16"/>
  <c r="B30" i="16"/>
  <c r="H29" i="16"/>
  <c r="G29" i="16"/>
  <c r="E29" i="16"/>
  <c r="D29" i="16"/>
  <c r="C29" i="16"/>
  <c r="B29" i="16"/>
  <c r="H28" i="16"/>
  <c r="G28" i="16"/>
  <c r="E28" i="16"/>
  <c r="D28" i="16"/>
  <c r="F28" i="16" s="1"/>
  <c r="C28" i="16"/>
  <c r="B28" i="16"/>
  <c r="H27" i="16"/>
  <c r="G27" i="16"/>
  <c r="E27" i="16"/>
  <c r="F27" i="16" s="1"/>
  <c r="D27" i="16"/>
  <c r="C27" i="16"/>
  <c r="B27" i="16"/>
  <c r="H26" i="16"/>
  <c r="G26" i="16"/>
  <c r="E26" i="16"/>
  <c r="F26" i="16" s="1"/>
  <c r="D26" i="16"/>
  <c r="C26" i="16"/>
  <c r="B26" i="16"/>
  <c r="H25" i="16"/>
  <c r="G25" i="16"/>
  <c r="E25" i="16"/>
  <c r="D25" i="16"/>
  <c r="C25" i="16"/>
  <c r="B25" i="16"/>
  <c r="H24" i="16"/>
  <c r="G24" i="16"/>
  <c r="E24" i="16"/>
  <c r="D24" i="16"/>
  <c r="C24" i="16"/>
  <c r="B24" i="16"/>
  <c r="H23" i="16"/>
  <c r="G23" i="16"/>
  <c r="E23" i="16"/>
  <c r="F23" i="16" s="1"/>
  <c r="D23" i="16"/>
  <c r="C23" i="16"/>
  <c r="B23" i="16"/>
  <c r="H22" i="16"/>
  <c r="G22" i="16"/>
  <c r="E22" i="16"/>
  <c r="D22" i="16"/>
  <c r="C22" i="16"/>
  <c r="B22" i="16"/>
  <c r="H21" i="16"/>
  <c r="G21" i="16"/>
  <c r="E21" i="16"/>
  <c r="D21" i="16"/>
  <c r="C21" i="16"/>
  <c r="B21" i="16"/>
  <c r="H20" i="16"/>
  <c r="G20" i="16"/>
  <c r="E20" i="16"/>
  <c r="D20" i="16"/>
  <c r="C20" i="16"/>
  <c r="B20" i="16"/>
  <c r="H19" i="16"/>
  <c r="G19" i="16"/>
  <c r="E19" i="16"/>
  <c r="F19" i="16" s="1"/>
  <c r="D19" i="16"/>
  <c r="C19" i="16"/>
  <c r="B19" i="16"/>
  <c r="H18" i="16"/>
  <c r="G18" i="16"/>
  <c r="E18" i="16"/>
  <c r="D18" i="16"/>
  <c r="C18" i="16"/>
  <c r="B18" i="16"/>
  <c r="H17" i="16"/>
  <c r="G17" i="16"/>
  <c r="E17" i="16"/>
  <c r="D17" i="16"/>
  <c r="C17" i="16"/>
  <c r="B17" i="16"/>
  <c r="H16" i="16"/>
  <c r="G16" i="16"/>
  <c r="E16" i="16"/>
  <c r="D16" i="16"/>
  <c r="C16" i="16"/>
  <c r="B16" i="16"/>
  <c r="H15" i="16"/>
  <c r="G15" i="16"/>
  <c r="I15" i="16" s="1"/>
  <c r="E15" i="16"/>
  <c r="D15" i="16"/>
  <c r="K15" i="16" s="1"/>
  <c r="C15" i="16"/>
  <c r="B15" i="16"/>
  <c r="H14" i="16"/>
  <c r="G14" i="16"/>
  <c r="E14" i="16"/>
  <c r="F14" i="16" s="1"/>
  <c r="D14" i="16"/>
  <c r="C14" i="16"/>
  <c r="B14" i="16"/>
  <c r="H13" i="16"/>
  <c r="G13" i="16"/>
  <c r="E13" i="16"/>
  <c r="D13" i="16"/>
  <c r="C13" i="16"/>
  <c r="B13" i="16"/>
  <c r="H12" i="16"/>
  <c r="G12" i="16"/>
  <c r="E12" i="16"/>
  <c r="D12" i="16"/>
  <c r="C12" i="16"/>
  <c r="B12" i="16"/>
  <c r="H11" i="16"/>
  <c r="G11" i="16"/>
  <c r="E11" i="16"/>
  <c r="F11" i="16" s="1"/>
  <c r="D11" i="16"/>
  <c r="C11" i="16"/>
  <c r="B11" i="16"/>
  <c r="H107" i="18"/>
  <c r="G107" i="18"/>
  <c r="I107" i="18" s="1"/>
  <c r="E107" i="18"/>
  <c r="D107" i="18"/>
  <c r="K107" i="18" s="1"/>
  <c r="C107" i="18"/>
  <c r="B107" i="18"/>
  <c r="H106" i="18"/>
  <c r="G106" i="18"/>
  <c r="I106" i="18" s="1"/>
  <c r="E106" i="18"/>
  <c r="D106" i="18"/>
  <c r="K106" i="18" s="1"/>
  <c r="C106" i="18"/>
  <c r="B106" i="18"/>
  <c r="H105" i="18"/>
  <c r="G105" i="18"/>
  <c r="I105" i="18" s="1"/>
  <c r="E105" i="18"/>
  <c r="D105" i="18"/>
  <c r="K105" i="18" s="1"/>
  <c r="C105" i="18"/>
  <c r="B105" i="18"/>
  <c r="H104" i="18"/>
  <c r="G104" i="18"/>
  <c r="E104" i="18"/>
  <c r="D104" i="18"/>
  <c r="K104" i="18" s="1"/>
  <c r="C104" i="18"/>
  <c r="B104" i="18"/>
  <c r="H103" i="18"/>
  <c r="G103" i="18"/>
  <c r="E103" i="18"/>
  <c r="D103" i="18"/>
  <c r="C103" i="18"/>
  <c r="B103" i="18"/>
  <c r="H102" i="18"/>
  <c r="G102" i="18"/>
  <c r="E102" i="18"/>
  <c r="D102" i="18"/>
  <c r="C102" i="18"/>
  <c r="B102" i="18"/>
  <c r="H101" i="18"/>
  <c r="G101" i="18"/>
  <c r="E101" i="18"/>
  <c r="D101" i="18"/>
  <c r="C101" i="18"/>
  <c r="B101" i="18"/>
  <c r="H100" i="18"/>
  <c r="G100" i="18"/>
  <c r="E100" i="18"/>
  <c r="F100" i="18" s="1"/>
  <c r="D100" i="18"/>
  <c r="C100" i="18"/>
  <c r="B100" i="18"/>
  <c r="H99" i="18"/>
  <c r="G99" i="18"/>
  <c r="E99" i="18"/>
  <c r="F99" i="18" s="1"/>
  <c r="D99" i="18"/>
  <c r="C99" i="18"/>
  <c r="B99" i="18"/>
  <c r="H98" i="18"/>
  <c r="G98" i="18"/>
  <c r="E98" i="18"/>
  <c r="D98" i="18"/>
  <c r="C98" i="18"/>
  <c r="B98" i="18"/>
  <c r="H97" i="18"/>
  <c r="G97" i="18"/>
  <c r="I97" i="18" s="1"/>
  <c r="E97" i="18"/>
  <c r="D97" i="18"/>
  <c r="C97" i="18"/>
  <c r="B97" i="18"/>
  <c r="H96" i="18"/>
  <c r="G96" i="18"/>
  <c r="E96" i="18"/>
  <c r="D96" i="18"/>
  <c r="C96" i="18"/>
  <c r="B96" i="18"/>
  <c r="H95" i="18"/>
  <c r="G95" i="18"/>
  <c r="E95" i="18"/>
  <c r="F95" i="18" s="1"/>
  <c r="D95" i="18"/>
  <c r="C95" i="18"/>
  <c r="B95" i="18"/>
  <c r="H94" i="18"/>
  <c r="G94" i="18"/>
  <c r="E94" i="18"/>
  <c r="D94" i="18"/>
  <c r="C94" i="18"/>
  <c r="B94" i="18"/>
  <c r="H93" i="18"/>
  <c r="G93" i="18"/>
  <c r="E93" i="18"/>
  <c r="D93" i="18"/>
  <c r="C93" i="18"/>
  <c r="B93" i="18"/>
  <c r="H92" i="18"/>
  <c r="G92" i="18"/>
  <c r="E92" i="18"/>
  <c r="F92" i="18" s="1"/>
  <c r="D92" i="18"/>
  <c r="C92" i="18"/>
  <c r="B92" i="18"/>
  <c r="H91" i="18"/>
  <c r="G91" i="18"/>
  <c r="E91" i="18"/>
  <c r="F91" i="18" s="1"/>
  <c r="D91" i="18"/>
  <c r="C91" i="18"/>
  <c r="B91" i="18"/>
  <c r="H90" i="18"/>
  <c r="G90" i="18"/>
  <c r="E90" i="18"/>
  <c r="D90" i="18"/>
  <c r="C90" i="18"/>
  <c r="B90" i="18"/>
  <c r="H89" i="18"/>
  <c r="G89" i="18"/>
  <c r="E89" i="18"/>
  <c r="D89" i="18"/>
  <c r="C89" i="18"/>
  <c r="B89" i="18"/>
  <c r="H88" i="18"/>
  <c r="G88" i="18"/>
  <c r="E88" i="18"/>
  <c r="F88" i="18" s="1"/>
  <c r="D88" i="18"/>
  <c r="C88" i="18"/>
  <c r="B88" i="18"/>
  <c r="H87" i="18"/>
  <c r="G87" i="18"/>
  <c r="E87" i="18"/>
  <c r="F87" i="18" s="1"/>
  <c r="D87" i="18"/>
  <c r="C87" i="18"/>
  <c r="B87" i="18"/>
  <c r="H86" i="18"/>
  <c r="G86" i="18"/>
  <c r="E86" i="18"/>
  <c r="D86" i="18"/>
  <c r="C86" i="18"/>
  <c r="B86" i="18"/>
  <c r="H85" i="18"/>
  <c r="G85" i="18"/>
  <c r="E85" i="18"/>
  <c r="D85" i="18"/>
  <c r="C85" i="18"/>
  <c r="B85" i="18"/>
  <c r="H84" i="18"/>
  <c r="G84" i="18"/>
  <c r="E84" i="18"/>
  <c r="D84" i="18"/>
  <c r="C84" i="18"/>
  <c r="B84" i="18"/>
  <c r="H83" i="18"/>
  <c r="G83" i="18"/>
  <c r="E83" i="18"/>
  <c r="D83" i="18"/>
  <c r="C83" i="18"/>
  <c r="B83" i="18"/>
  <c r="H82" i="18"/>
  <c r="G82" i="18"/>
  <c r="E82" i="18"/>
  <c r="D82" i="18"/>
  <c r="C82" i="18"/>
  <c r="B82" i="18"/>
  <c r="H81" i="18"/>
  <c r="G81" i="18"/>
  <c r="E81" i="18"/>
  <c r="D81" i="18"/>
  <c r="C81" i="18"/>
  <c r="B81" i="18"/>
  <c r="H80" i="18"/>
  <c r="G80" i="18"/>
  <c r="E80" i="18"/>
  <c r="D80" i="18"/>
  <c r="C80" i="18"/>
  <c r="B80" i="18"/>
  <c r="H79" i="18"/>
  <c r="G79" i="18"/>
  <c r="I79" i="18"/>
  <c r="E79" i="18"/>
  <c r="D79" i="18"/>
  <c r="C79" i="18"/>
  <c r="B79" i="18"/>
  <c r="H78" i="18"/>
  <c r="G78" i="18"/>
  <c r="E78" i="18"/>
  <c r="D78" i="18"/>
  <c r="C78" i="18"/>
  <c r="B78" i="18"/>
  <c r="H77" i="18"/>
  <c r="G77" i="18"/>
  <c r="E77" i="18"/>
  <c r="D77" i="18"/>
  <c r="K77" i="18" s="1"/>
  <c r="C77" i="18"/>
  <c r="B77" i="18"/>
  <c r="H76" i="18"/>
  <c r="G76" i="18"/>
  <c r="E76" i="18"/>
  <c r="D76" i="18"/>
  <c r="C76" i="18"/>
  <c r="B76" i="18"/>
  <c r="H75" i="18"/>
  <c r="G75" i="18"/>
  <c r="I75" i="18" s="1"/>
  <c r="E75" i="18"/>
  <c r="D75" i="18"/>
  <c r="C75" i="18"/>
  <c r="B75" i="18"/>
  <c r="H74" i="18"/>
  <c r="G74" i="18"/>
  <c r="E74" i="18"/>
  <c r="D74" i="18"/>
  <c r="C74" i="18"/>
  <c r="B74" i="18"/>
  <c r="H73" i="18"/>
  <c r="G73" i="18"/>
  <c r="E73" i="18"/>
  <c r="D73" i="18"/>
  <c r="C73" i="18"/>
  <c r="B73" i="18"/>
  <c r="H72" i="18"/>
  <c r="G72" i="18"/>
  <c r="E72" i="18"/>
  <c r="D72" i="18"/>
  <c r="C72" i="18"/>
  <c r="B72" i="18"/>
  <c r="H71" i="18"/>
  <c r="G71" i="18"/>
  <c r="E71" i="18"/>
  <c r="D71" i="18"/>
  <c r="C71" i="18"/>
  <c r="B71" i="18"/>
  <c r="H70" i="18"/>
  <c r="G70" i="18"/>
  <c r="E70" i="18"/>
  <c r="D70" i="18"/>
  <c r="C70" i="18"/>
  <c r="B70" i="18"/>
  <c r="H69" i="18"/>
  <c r="G69" i="18"/>
  <c r="E69" i="18"/>
  <c r="D69" i="18"/>
  <c r="C69" i="18"/>
  <c r="B69" i="18"/>
  <c r="H68" i="18"/>
  <c r="G68" i="18"/>
  <c r="E68" i="18"/>
  <c r="D68" i="18"/>
  <c r="C68" i="18"/>
  <c r="B68" i="18"/>
  <c r="H67" i="18"/>
  <c r="G67" i="18"/>
  <c r="I67" i="18" s="1"/>
  <c r="E67" i="18"/>
  <c r="D67" i="18"/>
  <c r="C67" i="18"/>
  <c r="B67" i="18"/>
  <c r="H66" i="18"/>
  <c r="G66" i="18"/>
  <c r="E66" i="18"/>
  <c r="D66" i="18"/>
  <c r="C66" i="18"/>
  <c r="B66" i="18"/>
  <c r="H65" i="18"/>
  <c r="G65" i="18"/>
  <c r="E65" i="18"/>
  <c r="D65" i="18"/>
  <c r="C65" i="18"/>
  <c r="B65" i="18"/>
  <c r="H64" i="18"/>
  <c r="G64" i="18"/>
  <c r="E64" i="18"/>
  <c r="D64" i="18"/>
  <c r="C64" i="18"/>
  <c r="B64" i="18"/>
  <c r="H63" i="18"/>
  <c r="G63" i="18"/>
  <c r="I63" i="18" s="1"/>
  <c r="E63" i="18"/>
  <c r="D63" i="18"/>
  <c r="C63" i="18"/>
  <c r="B63" i="18"/>
  <c r="H62" i="18"/>
  <c r="G62" i="18"/>
  <c r="E62" i="18"/>
  <c r="D62" i="18"/>
  <c r="C62" i="18"/>
  <c r="B62" i="18"/>
  <c r="H61" i="18"/>
  <c r="G61" i="18"/>
  <c r="E61" i="18"/>
  <c r="D61" i="18"/>
  <c r="C61" i="18"/>
  <c r="B61" i="18"/>
  <c r="H60" i="18"/>
  <c r="G60" i="18"/>
  <c r="E60" i="18"/>
  <c r="D60" i="18"/>
  <c r="K60" i="18" s="1"/>
  <c r="C60" i="18"/>
  <c r="B60" i="18"/>
  <c r="H59" i="18"/>
  <c r="G59" i="18"/>
  <c r="E59" i="18"/>
  <c r="D59" i="18"/>
  <c r="C59" i="18"/>
  <c r="B59" i="18"/>
  <c r="H58" i="18"/>
  <c r="G58" i="18"/>
  <c r="E58" i="18"/>
  <c r="D58" i="18"/>
  <c r="F58" i="18" s="1"/>
  <c r="C58" i="18"/>
  <c r="B58" i="18"/>
  <c r="H57" i="18"/>
  <c r="G57" i="18"/>
  <c r="E57" i="18"/>
  <c r="D57" i="18"/>
  <c r="C57" i="18"/>
  <c r="B57" i="18"/>
  <c r="H56" i="18"/>
  <c r="G56" i="18"/>
  <c r="E56" i="18"/>
  <c r="D56" i="18"/>
  <c r="C56" i="18"/>
  <c r="B56" i="18"/>
  <c r="H55" i="18"/>
  <c r="G55" i="18"/>
  <c r="E55" i="18"/>
  <c r="D55" i="18"/>
  <c r="C55" i="18"/>
  <c r="B55" i="18"/>
  <c r="H54" i="18"/>
  <c r="G54" i="18"/>
  <c r="E54" i="18"/>
  <c r="D54" i="18"/>
  <c r="C54" i="18"/>
  <c r="B54" i="18"/>
  <c r="H53" i="18"/>
  <c r="G53" i="18"/>
  <c r="E53" i="18"/>
  <c r="D53" i="18"/>
  <c r="C53" i="18"/>
  <c r="B53" i="18"/>
  <c r="H52" i="18"/>
  <c r="G52" i="18"/>
  <c r="E52" i="18"/>
  <c r="D52" i="18"/>
  <c r="C52" i="18"/>
  <c r="B52" i="18"/>
  <c r="H51" i="18"/>
  <c r="G51" i="18"/>
  <c r="I51" i="18" s="1"/>
  <c r="E51" i="18"/>
  <c r="D51" i="18"/>
  <c r="F51" i="18" s="1"/>
  <c r="C51" i="18"/>
  <c r="B51" i="18"/>
  <c r="H50" i="18"/>
  <c r="G50" i="18"/>
  <c r="E50" i="18"/>
  <c r="D50" i="18"/>
  <c r="F50" i="18" s="1"/>
  <c r="C50" i="18"/>
  <c r="B50" i="18"/>
  <c r="H49" i="18"/>
  <c r="G49" i="18"/>
  <c r="E49" i="18"/>
  <c r="D49" i="18"/>
  <c r="C49" i="18"/>
  <c r="B49" i="18"/>
  <c r="H48" i="18"/>
  <c r="G48" i="18"/>
  <c r="E48" i="18"/>
  <c r="D48" i="18"/>
  <c r="F48" i="18" s="1"/>
  <c r="C48" i="18"/>
  <c r="B48" i="18"/>
  <c r="H47" i="18"/>
  <c r="G47" i="18"/>
  <c r="E47" i="18"/>
  <c r="D47" i="18"/>
  <c r="C47" i="18"/>
  <c r="B47" i="18"/>
  <c r="H46" i="18"/>
  <c r="G46" i="18"/>
  <c r="E46" i="18"/>
  <c r="D46" i="18"/>
  <c r="C46" i="18"/>
  <c r="B46" i="18"/>
  <c r="H45" i="18"/>
  <c r="G45" i="18"/>
  <c r="E45" i="18"/>
  <c r="D45" i="18"/>
  <c r="C45" i="18"/>
  <c r="B45" i="18"/>
  <c r="H44" i="18"/>
  <c r="G44" i="18"/>
  <c r="I44" i="18" s="1"/>
  <c r="E44" i="18"/>
  <c r="D44" i="18"/>
  <c r="C44" i="18"/>
  <c r="B44" i="18"/>
  <c r="H43" i="18"/>
  <c r="G43" i="18"/>
  <c r="I43" i="18" s="1"/>
  <c r="E43" i="18"/>
  <c r="D43" i="18"/>
  <c r="C43" i="18"/>
  <c r="B43" i="18"/>
  <c r="H42" i="18"/>
  <c r="G42" i="18"/>
  <c r="E42" i="18"/>
  <c r="D42" i="18"/>
  <c r="C42" i="18"/>
  <c r="B42" i="18"/>
  <c r="H41" i="18"/>
  <c r="G41" i="18"/>
  <c r="E41" i="18"/>
  <c r="D41" i="18"/>
  <c r="C41" i="18"/>
  <c r="B41" i="18"/>
  <c r="H40" i="18"/>
  <c r="G40" i="18"/>
  <c r="E40" i="18"/>
  <c r="D40" i="18"/>
  <c r="C40" i="18"/>
  <c r="B40" i="18"/>
  <c r="H39" i="18"/>
  <c r="G39" i="18"/>
  <c r="E39" i="18"/>
  <c r="D39" i="18"/>
  <c r="C39" i="18"/>
  <c r="B39" i="18"/>
  <c r="H38" i="18"/>
  <c r="G38" i="18"/>
  <c r="E38" i="18"/>
  <c r="D38" i="18"/>
  <c r="C38" i="18"/>
  <c r="B38" i="18"/>
  <c r="H37" i="18"/>
  <c r="G37" i="18"/>
  <c r="E37" i="18"/>
  <c r="D37" i="18"/>
  <c r="C37" i="18"/>
  <c r="B37" i="18"/>
  <c r="H36" i="18"/>
  <c r="G36" i="18"/>
  <c r="E36" i="18"/>
  <c r="D36" i="18"/>
  <c r="C36" i="18"/>
  <c r="B36" i="18"/>
  <c r="H35" i="18"/>
  <c r="G35" i="18"/>
  <c r="E35" i="18"/>
  <c r="D35" i="18"/>
  <c r="C35" i="18"/>
  <c r="B35" i="18"/>
  <c r="H34" i="18"/>
  <c r="G34" i="18"/>
  <c r="E34" i="18"/>
  <c r="D34" i="18"/>
  <c r="C34" i="18"/>
  <c r="B34" i="18"/>
  <c r="H33" i="18"/>
  <c r="G33" i="18"/>
  <c r="E33" i="18"/>
  <c r="D33" i="18"/>
  <c r="C33" i="18"/>
  <c r="B33" i="18"/>
  <c r="H32" i="18"/>
  <c r="G32" i="18"/>
  <c r="E32" i="18"/>
  <c r="D32" i="18"/>
  <c r="C32" i="18"/>
  <c r="B32" i="18"/>
  <c r="H31" i="18"/>
  <c r="G31" i="18"/>
  <c r="E31" i="18"/>
  <c r="D31" i="18"/>
  <c r="C31" i="18"/>
  <c r="B31" i="18"/>
  <c r="H30" i="18"/>
  <c r="G30" i="18"/>
  <c r="E30" i="18"/>
  <c r="D30" i="18"/>
  <c r="C30" i="18"/>
  <c r="B30" i="18"/>
  <c r="H29" i="18"/>
  <c r="G29" i="18"/>
  <c r="E29" i="18"/>
  <c r="D29" i="18"/>
  <c r="C29" i="18"/>
  <c r="B29" i="18"/>
  <c r="H28" i="18"/>
  <c r="G28" i="18"/>
  <c r="E28" i="18"/>
  <c r="D28" i="18"/>
  <c r="C28" i="18"/>
  <c r="B28" i="18"/>
  <c r="H27" i="18"/>
  <c r="G27" i="18"/>
  <c r="E27" i="18"/>
  <c r="D27" i="18"/>
  <c r="C27" i="18"/>
  <c r="B27" i="18"/>
  <c r="H26" i="18"/>
  <c r="G26" i="18"/>
  <c r="I26" i="18" s="1"/>
  <c r="E26" i="18"/>
  <c r="D26" i="18"/>
  <c r="C26" i="18"/>
  <c r="B26" i="18"/>
  <c r="H25" i="18"/>
  <c r="G25" i="18"/>
  <c r="E25" i="18"/>
  <c r="D25" i="18"/>
  <c r="C25" i="18"/>
  <c r="B25" i="18"/>
  <c r="H24" i="18"/>
  <c r="G24" i="18"/>
  <c r="E24" i="18"/>
  <c r="D24" i="18"/>
  <c r="C24" i="18"/>
  <c r="B24" i="18"/>
  <c r="H23" i="18"/>
  <c r="G23" i="18"/>
  <c r="E23" i="18"/>
  <c r="D23" i="18"/>
  <c r="C23" i="18"/>
  <c r="B23" i="18"/>
  <c r="H22" i="18"/>
  <c r="G22" i="18"/>
  <c r="E22" i="18"/>
  <c r="D22" i="18"/>
  <c r="C22" i="18"/>
  <c r="B22" i="18"/>
  <c r="H21" i="18"/>
  <c r="G21" i="18"/>
  <c r="E21" i="18"/>
  <c r="D21" i="18"/>
  <c r="C21" i="18"/>
  <c r="B21" i="18"/>
  <c r="H20" i="18"/>
  <c r="G20" i="18"/>
  <c r="E20" i="18"/>
  <c r="D20" i="18"/>
  <c r="C20" i="18"/>
  <c r="B20" i="18"/>
  <c r="H19" i="18"/>
  <c r="G19" i="18"/>
  <c r="E19" i="18"/>
  <c r="D19" i="18"/>
  <c r="C19" i="18"/>
  <c r="B19" i="18"/>
  <c r="H18" i="18"/>
  <c r="G18" i="18"/>
  <c r="E18" i="18"/>
  <c r="D18" i="18"/>
  <c r="C18" i="18"/>
  <c r="B18" i="18"/>
  <c r="H17" i="18"/>
  <c r="G17" i="18"/>
  <c r="E17" i="18"/>
  <c r="D17" i="18"/>
  <c r="C17" i="18"/>
  <c r="B17" i="18"/>
  <c r="H16" i="18"/>
  <c r="G16" i="18"/>
  <c r="E16" i="18"/>
  <c r="D16" i="18"/>
  <c r="C16" i="18"/>
  <c r="B16" i="18"/>
  <c r="H15" i="18"/>
  <c r="G15" i="18"/>
  <c r="I15" i="18" s="1"/>
  <c r="E15" i="18"/>
  <c r="D15" i="18"/>
  <c r="K15" i="18" s="1"/>
  <c r="C15" i="18"/>
  <c r="B15" i="18"/>
  <c r="H14" i="18"/>
  <c r="G14" i="18"/>
  <c r="E14" i="18"/>
  <c r="D14" i="18"/>
  <c r="C14" i="18"/>
  <c r="B14" i="18"/>
  <c r="H13" i="18"/>
  <c r="G13" i="18"/>
  <c r="E13" i="18"/>
  <c r="D13" i="18"/>
  <c r="C13" i="18"/>
  <c r="B13" i="18"/>
  <c r="H12" i="18"/>
  <c r="G12" i="18"/>
  <c r="E12" i="18"/>
  <c r="D12" i="18"/>
  <c r="C12" i="18"/>
  <c r="B12" i="18"/>
  <c r="H11" i="18"/>
  <c r="G11" i="18"/>
  <c r="E11" i="18"/>
  <c r="D11" i="18"/>
  <c r="C11" i="18"/>
  <c r="B11" i="18"/>
  <c r="H107" i="20"/>
  <c r="G107" i="20"/>
  <c r="I107" i="20" s="1"/>
  <c r="E107" i="20"/>
  <c r="D107" i="20"/>
  <c r="F107" i="20" s="1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I105" i="20" s="1"/>
  <c r="E105" i="20"/>
  <c r="D105" i="20"/>
  <c r="K105" i="20" s="1"/>
  <c r="C105" i="20"/>
  <c r="B105" i="20"/>
  <c r="H104" i="20"/>
  <c r="G104" i="20"/>
  <c r="E104" i="20"/>
  <c r="D104" i="20"/>
  <c r="K104" i="20" s="1"/>
  <c r="C104" i="20"/>
  <c r="B104" i="20"/>
  <c r="H103" i="20"/>
  <c r="G103" i="20"/>
  <c r="E103" i="20"/>
  <c r="D103" i="20"/>
  <c r="C103" i="20"/>
  <c r="B103" i="20"/>
  <c r="H102" i="20"/>
  <c r="G102" i="20"/>
  <c r="E102" i="20"/>
  <c r="D102" i="20"/>
  <c r="F102" i="20" s="1"/>
  <c r="C102" i="20"/>
  <c r="B102" i="20"/>
  <c r="H101" i="20"/>
  <c r="G101" i="20"/>
  <c r="E101" i="20"/>
  <c r="D101" i="20"/>
  <c r="C101" i="20"/>
  <c r="B101" i="20"/>
  <c r="H100" i="20"/>
  <c r="G100" i="20"/>
  <c r="E100" i="20"/>
  <c r="D100" i="20"/>
  <c r="C100" i="20"/>
  <c r="B100" i="20"/>
  <c r="H99" i="20"/>
  <c r="G99" i="20"/>
  <c r="I99" i="20" s="1"/>
  <c r="E99" i="20"/>
  <c r="D99" i="20"/>
  <c r="C99" i="20"/>
  <c r="B99" i="20"/>
  <c r="H98" i="20"/>
  <c r="G98" i="20"/>
  <c r="E98" i="20"/>
  <c r="D98" i="20"/>
  <c r="C98" i="20"/>
  <c r="B98" i="20"/>
  <c r="H97" i="20"/>
  <c r="G97" i="20"/>
  <c r="I97" i="20" s="1"/>
  <c r="E97" i="20"/>
  <c r="D97" i="20"/>
  <c r="C97" i="20"/>
  <c r="B97" i="20"/>
  <c r="H96" i="20"/>
  <c r="G96" i="20"/>
  <c r="E96" i="20"/>
  <c r="D96" i="20"/>
  <c r="C96" i="20"/>
  <c r="B96" i="20"/>
  <c r="H95" i="20"/>
  <c r="G95" i="20"/>
  <c r="E95" i="20"/>
  <c r="D95" i="20"/>
  <c r="C95" i="20"/>
  <c r="B95" i="20"/>
  <c r="H94" i="20"/>
  <c r="G94" i="20"/>
  <c r="E94" i="20"/>
  <c r="D94" i="20"/>
  <c r="C94" i="20"/>
  <c r="B94" i="20"/>
  <c r="H93" i="20"/>
  <c r="G93" i="20"/>
  <c r="E93" i="20"/>
  <c r="D93" i="20"/>
  <c r="C93" i="20"/>
  <c r="B93" i="20"/>
  <c r="H92" i="20"/>
  <c r="G92" i="20"/>
  <c r="E92" i="20"/>
  <c r="D92" i="20"/>
  <c r="C92" i="20"/>
  <c r="B92" i="20"/>
  <c r="H91" i="20"/>
  <c r="G91" i="20"/>
  <c r="I91" i="20" s="1"/>
  <c r="E91" i="20"/>
  <c r="D91" i="20"/>
  <c r="C91" i="20"/>
  <c r="B91" i="20"/>
  <c r="H90" i="20"/>
  <c r="G90" i="20"/>
  <c r="E90" i="20"/>
  <c r="D90" i="20"/>
  <c r="F90" i="20" s="1"/>
  <c r="C90" i="20"/>
  <c r="B90" i="20"/>
  <c r="H89" i="20"/>
  <c r="G89" i="20"/>
  <c r="E89" i="20"/>
  <c r="D89" i="20"/>
  <c r="C89" i="20"/>
  <c r="B89" i="20"/>
  <c r="H88" i="20"/>
  <c r="G88" i="20"/>
  <c r="E88" i="20"/>
  <c r="D88" i="20"/>
  <c r="C88" i="20"/>
  <c r="B88" i="20"/>
  <c r="H87" i="20"/>
  <c r="G87" i="20"/>
  <c r="I87" i="20" s="1"/>
  <c r="E87" i="20"/>
  <c r="D87" i="20"/>
  <c r="C87" i="20"/>
  <c r="B87" i="20"/>
  <c r="H86" i="20"/>
  <c r="G86" i="20"/>
  <c r="E86" i="20"/>
  <c r="D86" i="20"/>
  <c r="F86" i="20" s="1"/>
  <c r="C86" i="20"/>
  <c r="B86" i="20"/>
  <c r="H85" i="20"/>
  <c r="G85" i="20"/>
  <c r="E85" i="20"/>
  <c r="D85" i="20"/>
  <c r="C85" i="20"/>
  <c r="B85" i="20"/>
  <c r="H84" i="20"/>
  <c r="G84" i="20"/>
  <c r="E84" i="20"/>
  <c r="D84" i="20"/>
  <c r="C84" i="20"/>
  <c r="B84" i="20"/>
  <c r="H83" i="20"/>
  <c r="G83" i="20"/>
  <c r="I83" i="20" s="1"/>
  <c r="E83" i="20"/>
  <c r="D83" i="20"/>
  <c r="C83" i="20"/>
  <c r="B83" i="20"/>
  <c r="H82" i="20"/>
  <c r="G82" i="20"/>
  <c r="E82" i="20"/>
  <c r="D82" i="20"/>
  <c r="C82" i="20"/>
  <c r="B82" i="20"/>
  <c r="H81" i="20"/>
  <c r="G81" i="20"/>
  <c r="E81" i="20"/>
  <c r="D81" i="20"/>
  <c r="C81" i="20"/>
  <c r="B81" i="20"/>
  <c r="H80" i="20"/>
  <c r="G80" i="20"/>
  <c r="E80" i="20"/>
  <c r="D80" i="20"/>
  <c r="C80" i="20"/>
  <c r="B80" i="20"/>
  <c r="H79" i="20"/>
  <c r="G79" i="20"/>
  <c r="E79" i="20"/>
  <c r="D79" i="20"/>
  <c r="C79" i="20"/>
  <c r="B79" i="20"/>
  <c r="H78" i="20"/>
  <c r="G78" i="20"/>
  <c r="E78" i="20"/>
  <c r="D78" i="20"/>
  <c r="C78" i="20"/>
  <c r="B78" i="20"/>
  <c r="H77" i="20"/>
  <c r="G77" i="20"/>
  <c r="E77" i="20"/>
  <c r="D77" i="20"/>
  <c r="C77" i="20"/>
  <c r="B77" i="20"/>
  <c r="H76" i="20"/>
  <c r="G76" i="20"/>
  <c r="E76" i="20"/>
  <c r="D76" i="20"/>
  <c r="C76" i="20"/>
  <c r="B76" i="20"/>
  <c r="H75" i="20"/>
  <c r="G75" i="20"/>
  <c r="I75" i="20" s="1"/>
  <c r="E75" i="20"/>
  <c r="D75" i="20"/>
  <c r="C75" i="20"/>
  <c r="B75" i="20"/>
  <c r="H74" i="20"/>
  <c r="G74" i="20"/>
  <c r="E74" i="20"/>
  <c r="D74" i="20"/>
  <c r="F74" i="20" s="1"/>
  <c r="C74" i="20"/>
  <c r="B74" i="20"/>
  <c r="H73" i="20"/>
  <c r="G73" i="20"/>
  <c r="E73" i="20"/>
  <c r="D73" i="20"/>
  <c r="C73" i="20"/>
  <c r="B73" i="20"/>
  <c r="H72" i="20"/>
  <c r="G72" i="20"/>
  <c r="E72" i="20"/>
  <c r="D72" i="20"/>
  <c r="C72" i="20"/>
  <c r="B72" i="20"/>
  <c r="H71" i="20"/>
  <c r="G71" i="20"/>
  <c r="I71" i="20" s="1"/>
  <c r="E71" i="20"/>
  <c r="D71" i="20"/>
  <c r="C71" i="20"/>
  <c r="B71" i="20"/>
  <c r="H70" i="20"/>
  <c r="G70" i="20"/>
  <c r="E70" i="20"/>
  <c r="D70" i="20"/>
  <c r="K70" i="20" s="1"/>
  <c r="C70" i="20"/>
  <c r="B70" i="20"/>
  <c r="H69" i="20"/>
  <c r="G69" i="20"/>
  <c r="E69" i="20"/>
  <c r="D69" i="20"/>
  <c r="C69" i="20"/>
  <c r="B69" i="20"/>
  <c r="H68" i="20"/>
  <c r="G68" i="20"/>
  <c r="E68" i="20"/>
  <c r="D68" i="20"/>
  <c r="C68" i="20"/>
  <c r="B68" i="20"/>
  <c r="H67" i="20"/>
  <c r="G67" i="20"/>
  <c r="I67" i="20" s="1"/>
  <c r="E67" i="20"/>
  <c r="D67" i="20"/>
  <c r="C67" i="20"/>
  <c r="B67" i="20"/>
  <c r="H66" i="20"/>
  <c r="G66" i="20"/>
  <c r="E66" i="20"/>
  <c r="D66" i="20"/>
  <c r="C66" i="20"/>
  <c r="B66" i="20"/>
  <c r="H65" i="20"/>
  <c r="G65" i="20"/>
  <c r="E65" i="20"/>
  <c r="D65" i="20"/>
  <c r="C65" i="20"/>
  <c r="B65" i="20"/>
  <c r="H64" i="20"/>
  <c r="G64" i="20"/>
  <c r="E64" i="20"/>
  <c r="D64" i="20"/>
  <c r="C64" i="20"/>
  <c r="B64" i="20"/>
  <c r="H63" i="20"/>
  <c r="G63" i="20"/>
  <c r="E63" i="20"/>
  <c r="D63" i="20"/>
  <c r="C63" i="20"/>
  <c r="B63" i="20"/>
  <c r="H62" i="20"/>
  <c r="G62" i="20"/>
  <c r="E62" i="20"/>
  <c r="D62" i="20"/>
  <c r="C62" i="20"/>
  <c r="B62" i="20"/>
  <c r="H61" i="20"/>
  <c r="G61" i="20"/>
  <c r="E61" i="20"/>
  <c r="D61" i="20"/>
  <c r="C61" i="20"/>
  <c r="B61" i="20"/>
  <c r="H60" i="20"/>
  <c r="G60" i="20"/>
  <c r="E60" i="20"/>
  <c r="D60" i="20"/>
  <c r="F60" i="20" s="1"/>
  <c r="C60" i="20"/>
  <c r="B60" i="20"/>
  <c r="H59" i="20"/>
  <c r="G59" i="20"/>
  <c r="I59" i="20" s="1"/>
  <c r="E59" i="20"/>
  <c r="D59" i="20"/>
  <c r="C59" i="20"/>
  <c r="B59" i="20"/>
  <c r="H58" i="20"/>
  <c r="G58" i="20"/>
  <c r="E58" i="20"/>
  <c r="D58" i="20"/>
  <c r="F58" i="20" s="1"/>
  <c r="C58" i="20"/>
  <c r="B58" i="20"/>
  <c r="H57" i="20"/>
  <c r="G57" i="20"/>
  <c r="E57" i="20"/>
  <c r="D57" i="20"/>
  <c r="C57" i="20"/>
  <c r="B57" i="20"/>
  <c r="H56" i="20"/>
  <c r="G56" i="20"/>
  <c r="E56" i="20"/>
  <c r="D56" i="20"/>
  <c r="C56" i="20"/>
  <c r="B56" i="20"/>
  <c r="H55" i="20"/>
  <c r="G55" i="20"/>
  <c r="I55" i="20" s="1"/>
  <c r="E55" i="20"/>
  <c r="D55" i="20"/>
  <c r="C55" i="20"/>
  <c r="B55" i="20"/>
  <c r="H54" i="20"/>
  <c r="G54" i="20"/>
  <c r="E54" i="20"/>
  <c r="D54" i="20"/>
  <c r="F54" i="20" s="1"/>
  <c r="C54" i="20"/>
  <c r="B54" i="20"/>
  <c r="H53" i="20"/>
  <c r="G53" i="20"/>
  <c r="E53" i="20"/>
  <c r="D53" i="20"/>
  <c r="C53" i="20"/>
  <c r="B53" i="20"/>
  <c r="H52" i="20"/>
  <c r="G52" i="20"/>
  <c r="E52" i="20"/>
  <c r="D52" i="20"/>
  <c r="C52" i="20"/>
  <c r="B52" i="20"/>
  <c r="H51" i="20"/>
  <c r="G51" i="20"/>
  <c r="I51" i="20" s="1"/>
  <c r="E51" i="20"/>
  <c r="D51" i="20"/>
  <c r="K51" i="20" s="1"/>
  <c r="C51" i="20"/>
  <c r="B51" i="20"/>
  <c r="H50" i="20"/>
  <c r="G50" i="20"/>
  <c r="E50" i="20"/>
  <c r="D50" i="20"/>
  <c r="C50" i="20"/>
  <c r="B50" i="20"/>
  <c r="H49" i="20"/>
  <c r="G49" i="20"/>
  <c r="E49" i="20"/>
  <c r="D49" i="20"/>
  <c r="C49" i="20"/>
  <c r="B49" i="20"/>
  <c r="H48" i="20"/>
  <c r="G48" i="20"/>
  <c r="E48" i="20"/>
  <c r="D48" i="20"/>
  <c r="C48" i="20"/>
  <c r="B48" i="20"/>
  <c r="H47" i="20"/>
  <c r="G47" i="20"/>
  <c r="E47" i="20"/>
  <c r="D47" i="20"/>
  <c r="C47" i="20"/>
  <c r="B47" i="20"/>
  <c r="H46" i="20"/>
  <c r="G46" i="20"/>
  <c r="E46" i="20"/>
  <c r="D46" i="20"/>
  <c r="C46" i="20"/>
  <c r="B46" i="20"/>
  <c r="H45" i="20"/>
  <c r="G45" i="20"/>
  <c r="E45" i="20"/>
  <c r="D45" i="20"/>
  <c r="C45" i="20"/>
  <c r="B45" i="20"/>
  <c r="H44" i="20"/>
  <c r="G44" i="20"/>
  <c r="E44" i="20"/>
  <c r="D44" i="20"/>
  <c r="C44" i="20"/>
  <c r="B44" i="20"/>
  <c r="H43" i="20"/>
  <c r="G43" i="20"/>
  <c r="I43" i="20" s="1"/>
  <c r="E43" i="20"/>
  <c r="D43" i="20"/>
  <c r="F43" i="20" s="1"/>
  <c r="C43" i="20"/>
  <c r="B43" i="20"/>
  <c r="H42" i="20"/>
  <c r="G42" i="20"/>
  <c r="E42" i="20"/>
  <c r="D42" i="20"/>
  <c r="F42" i="20" s="1"/>
  <c r="C42" i="20"/>
  <c r="B42" i="20"/>
  <c r="H41" i="20"/>
  <c r="G41" i="20"/>
  <c r="E41" i="20"/>
  <c r="D41" i="20"/>
  <c r="C41" i="20"/>
  <c r="B41" i="20"/>
  <c r="H40" i="20"/>
  <c r="G40" i="20"/>
  <c r="E40" i="20"/>
  <c r="D40" i="20"/>
  <c r="C40" i="20"/>
  <c r="B40" i="20"/>
  <c r="H39" i="20"/>
  <c r="G39" i="20"/>
  <c r="I39" i="20" s="1"/>
  <c r="E39" i="20"/>
  <c r="D39" i="20"/>
  <c r="C39" i="20"/>
  <c r="B39" i="20"/>
  <c r="H38" i="20"/>
  <c r="G38" i="20"/>
  <c r="E38" i="20"/>
  <c r="D38" i="20"/>
  <c r="F38" i="20" s="1"/>
  <c r="C38" i="20"/>
  <c r="B38" i="20"/>
  <c r="H37" i="20"/>
  <c r="G37" i="20"/>
  <c r="E37" i="20"/>
  <c r="D37" i="20"/>
  <c r="C37" i="20"/>
  <c r="B37" i="20"/>
  <c r="H36" i="20"/>
  <c r="G36" i="20"/>
  <c r="E36" i="20"/>
  <c r="D36" i="20"/>
  <c r="C36" i="20"/>
  <c r="B36" i="20"/>
  <c r="H35" i="20"/>
  <c r="G35" i="20"/>
  <c r="I35" i="20" s="1"/>
  <c r="E35" i="20"/>
  <c r="D35" i="20"/>
  <c r="C35" i="20"/>
  <c r="B35" i="20"/>
  <c r="H34" i="20"/>
  <c r="G34" i="20"/>
  <c r="E34" i="20"/>
  <c r="D34" i="20"/>
  <c r="C34" i="20"/>
  <c r="B34" i="20"/>
  <c r="H33" i="20"/>
  <c r="G33" i="20"/>
  <c r="E33" i="20"/>
  <c r="D33" i="20"/>
  <c r="C33" i="20"/>
  <c r="B33" i="20"/>
  <c r="H32" i="20"/>
  <c r="G32" i="20"/>
  <c r="E32" i="20"/>
  <c r="D32" i="20"/>
  <c r="C32" i="20"/>
  <c r="B32" i="20"/>
  <c r="H31" i="20"/>
  <c r="G31" i="20"/>
  <c r="E31" i="20"/>
  <c r="D31" i="20"/>
  <c r="C31" i="20"/>
  <c r="B31" i="20"/>
  <c r="H30" i="20"/>
  <c r="G30" i="20"/>
  <c r="E30" i="20"/>
  <c r="D30" i="20"/>
  <c r="C30" i="20"/>
  <c r="B30" i="20"/>
  <c r="H29" i="20"/>
  <c r="G29" i="20"/>
  <c r="E29" i="20"/>
  <c r="D29" i="20"/>
  <c r="C29" i="20"/>
  <c r="B29" i="20"/>
  <c r="H28" i="20"/>
  <c r="G28" i="20"/>
  <c r="I28" i="20" s="1"/>
  <c r="E28" i="20"/>
  <c r="D28" i="20"/>
  <c r="C28" i="20"/>
  <c r="B28" i="20"/>
  <c r="H27" i="20"/>
  <c r="G27" i="20"/>
  <c r="I27" i="20" s="1"/>
  <c r="E27" i="20"/>
  <c r="D27" i="20"/>
  <c r="F27" i="20" s="1"/>
  <c r="C27" i="20"/>
  <c r="B27" i="20"/>
  <c r="H26" i="20"/>
  <c r="G26" i="20"/>
  <c r="E26" i="20"/>
  <c r="D26" i="20"/>
  <c r="F26" i="20" s="1"/>
  <c r="C26" i="20"/>
  <c r="B26" i="20"/>
  <c r="H25" i="20"/>
  <c r="G25" i="20"/>
  <c r="E25" i="20"/>
  <c r="D25" i="20"/>
  <c r="C25" i="20"/>
  <c r="B25" i="20"/>
  <c r="H24" i="20"/>
  <c r="G24" i="20"/>
  <c r="E24" i="20"/>
  <c r="D24" i="20"/>
  <c r="C24" i="20"/>
  <c r="B24" i="20"/>
  <c r="H23" i="20"/>
  <c r="G23" i="20"/>
  <c r="I23" i="20" s="1"/>
  <c r="E23" i="20"/>
  <c r="D23" i="20"/>
  <c r="C23" i="20"/>
  <c r="B23" i="20"/>
  <c r="H22" i="20"/>
  <c r="G22" i="20"/>
  <c r="E22" i="20"/>
  <c r="D22" i="20"/>
  <c r="F22" i="20" s="1"/>
  <c r="C22" i="20"/>
  <c r="B22" i="20"/>
  <c r="H21" i="20"/>
  <c r="G21" i="20"/>
  <c r="E21" i="20"/>
  <c r="D21" i="20"/>
  <c r="C21" i="20"/>
  <c r="B21" i="20"/>
  <c r="H20" i="20"/>
  <c r="G20" i="20"/>
  <c r="E20" i="20"/>
  <c r="D20" i="20"/>
  <c r="C20" i="20"/>
  <c r="B20" i="20"/>
  <c r="H19" i="20"/>
  <c r="G19" i="20"/>
  <c r="I19" i="20" s="1"/>
  <c r="E19" i="20"/>
  <c r="D19" i="20"/>
  <c r="C19" i="20"/>
  <c r="B19" i="20"/>
  <c r="H18" i="20"/>
  <c r="G18" i="20"/>
  <c r="E18" i="20"/>
  <c r="D18" i="20"/>
  <c r="C18" i="20"/>
  <c r="B18" i="20"/>
  <c r="H17" i="20"/>
  <c r="G17" i="20"/>
  <c r="E17" i="20"/>
  <c r="D17" i="20"/>
  <c r="C17" i="20"/>
  <c r="B17" i="20"/>
  <c r="H16" i="20"/>
  <c r="G16" i="20"/>
  <c r="E16" i="20"/>
  <c r="D16" i="20"/>
  <c r="C16" i="20"/>
  <c r="B16" i="20"/>
  <c r="H15" i="20"/>
  <c r="G15" i="20"/>
  <c r="I15" i="20" s="1"/>
  <c r="E15" i="20"/>
  <c r="D15" i="20"/>
  <c r="K15" i="20" s="1"/>
  <c r="C15" i="20"/>
  <c r="B15" i="20"/>
  <c r="H14" i="20"/>
  <c r="G14" i="20"/>
  <c r="E14" i="20"/>
  <c r="D14" i="20"/>
  <c r="C14" i="20"/>
  <c r="B14" i="20"/>
  <c r="H13" i="20"/>
  <c r="G13" i="20"/>
  <c r="E13" i="20"/>
  <c r="D13" i="20"/>
  <c r="C13" i="20"/>
  <c r="B13" i="20"/>
  <c r="H12" i="20"/>
  <c r="G12" i="20"/>
  <c r="E12" i="20"/>
  <c r="D12" i="20"/>
  <c r="C12" i="20"/>
  <c r="B12" i="20"/>
  <c r="H11" i="20"/>
  <c r="G11" i="20"/>
  <c r="E11" i="20"/>
  <c r="D11" i="20"/>
  <c r="C11" i="20"/>
  <c r="B11" i="20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E106" i="22"/>
  <c r="D106" i="22"/>
  <c r="F106" i="22" s="1"/>
  <c r="C106" i="22"/>
  <c r="B106" i="22"/>
  <c r="H105" i="22"/>
  <c r="G105" i="22"/>
  <c r="I105" i="22" s="1"/>
  <c r="E105" i="22"/>
  <c r="D105" i="22"/>
  <c r="K105" i="22" s="1"/>
  <c r="C105" i="22"/>
  <c r="B105" i="22"/>
  <c r="H104" i="22"/>
  <c r="G104" i="22"/>
  <c r="E104" i="22"/>
  <c r="D104" i="22"/>
  <c r="K104" i="22" s="1"/>
  <c r="C104" i="22"/>
  <c r="B104" i="22"/>
  <c r="H103" i="22"/>
  <c r="G103" i="22"/>
  <c r="E103" i="22"/>
  <c r="D103" i="22"/>
  <c r="F103" i="22" s="1"/>
  <c r="C103" i="22"/>
  <c r="B103" i="22"/>
  <c r="H102" i="22"/>
  <c r="G102" i="22"/>
  <c r="E102" i="22"/>
  <c r="D102" i="22"/>
  <c r="C102" i="22"/>
  <c r="B102" i="22"/>
  <c r="H101" i="22"/>
  <c r="G101" i="22"/>
  <c r="E101" i="22"/>
  <c r="D101" i="22"/>
  <c r="C101" i="22"/>
  <c r="B101" i="22"/>
  <c r="H100" i="22"/>
  <c r="G100" i="22"/>
  <c r="E100" i="22"/>
  <c r="D100" i="22"/>
  <c r="C100" i="22"/>
  <c r="B100" i="22"/>
  <c r="H99" i="22"/>
  <c r="G99" i="22"/>
  <c r="E99" i="22"/>
  <c r="D99" i="22"/>
  <c r="F99" i="22" s="1"/>
  <c r="C99" i="22"/>
  <c r="B99" i="22"/>
  <c r="H98" i="22"/>
  <c r="G98" i="22"/>
  <c r="E98" i="22"/>
  <c r="D98" i="22"/>
  <c r="C98" i="22"/>
  <c r="B98" i="22"/>
  <c r="H97" i="22"/>
  <c r="G97" i="22"/>
  <c r="I97" i="22" s="1"/>
  <c r="E97" i="22"/>
  <c r="D97" i="22"/>
  <c r="C97" i="22"/>
  <c r="B97" i="22"/>
  <c r="H96" i="22"/>
  <c r="G96" i="22"/>
  <c r="I96" i="22" s="1"/>
  <c r="E96" i="22"/>
  <c r="D96" i="22"/>
  <c r="C96" i="22"/>
  <c r="B96" i="22"/>
  <c r="H95" i="22"/>
  <c r="G95" i="22"/>
  <c r="E95" i="22"/>
  <c r="D95" i="22"/>
  <c r="C95" i="22"/>
  <c r="B95" i="22"/>
  <c r="H94" i="22"/>
  <c r="G94" i="22"/>
  <c r="E94" i="22"/>
  <c r="D94" i="22"/>
  <c r="C94" i="22"/>
  <c r="B94" i="22"/>
  <c r="H93" i="22"/>
  <c r="G93" i="22"/>
  <c r="E93" i="22"/>
  <c r="D93" i="22"/>
  <c r="C93" i="22"/>
  <c r="B93" i="22"/>
  <c r="H92" i="22"/>
  <c r="G92" i="22"/>
  <c r="E92" i="22"/>
  <c r="D92" i="22"/>
  <c r="C92" i="22"/>
  <c r="B92" i="22"/>
  <c r="H91" i="22"/>
  <c r="G91" i="22"/>
  <c r="E91" i="22"/>
  <c r="D91" i="22"/>
  <c r="F91" i="22" s="1"/>
  <c r="C91" i="22"/>
  <c r="B91" i="22"/>
  <c r="H90" i="22"/>
  <c r="G90" i="22"/>
  <c r="E90" i="22"/>
  <c r="D90" i="22"/>
  <c r="C90" i="22"/>
  <c r="B90" i="22"/>
  <c r="H89" i="22"/>
  <c r="G89" i="22"/>
  <c r="E89" i="22"/>
  <c r="D89" i="22"/>
  <c r="C89" i="22"/>
  <c r="B89" i="22"/>
  <c r="H88" i="22"/>
  <c r="G88" i="22"/>
  <c r="E88" i="22"/>
  <c r="D88" i="22"/>
  <c r="C88" i="22"/>
  <c r="B88" i="22"/>
  <c r="H87" i="22"/>
  <c r="G87" i="22"/>
  <c r="E87" i="22"/>
  <c r="D87" i="22"/>
  <c r="C87" i="22"/>
  <c r="B87" i="22"/>
  <c r="H86" i="22"/>
  <c r="G86" i="22"/>
  <c r="E86" i="22"/>
  <c r="D86" i="22"/>
  <c r="C86" i="22"/>
  <c r="B86" i="22"/>
  <c r="H85" i="22"/>
  <c r="G85" i="22"/>
  <c r="E85" i="22"/>
  <c r="D85" i="22"/>
  <c r="C85" i="22"/>
  <c r="B85" i="22"/>
  <c r="H84" i="22"/>
  <c r="G84" i="22"/>
  <c r="E84" i="22"/>
  <c r="D84" i="22"/>
  <c r="C84" i="22"/>
  <c r="B84" i="22"/>
  <c r="H83" i="22"/>
  <c r="G83" i="22"/>
  <c r="E83" i="22"/>
  <c r="D83" i="22"/>
  <c r="C83" i="22"/>
  <c r="B83" i="22"/>
  <c r="H82" i="22"/>
  <c r="G82" i="22"/>
  <c r="E82" i="22"/>
  <c r="D82" i="22"/>
  <c r="C82" i="22"/>
  <c r="B82" i="22"/>
  <c r="H81" i="22"/>
  <c r="G81" i="22"/>
  <c r="E81" i="22"/>
  <c r="D81" i="22"/>
  <c r="C81" i="22"/>
  <c r="B81" i="22"/>
  <c r="H80" i="22"/>
  <c r="G80" i="22"/>
  <c r="E80" i="22"/>
  <c r="D80" i="22"/>
  <c r="C80" i="22"/>
  <c r="B80" i="22"/>
  <c r="H79" i="22"/>
  <c r="G79" i="22"/>
  <c r="E79" i="22"/>
  <c r="D79" i="22"/>
  <c r="C79" i="22"/>
  <c r="B79" i="22"/>
  <c r="H78" i="22"/>
  <c r="G78" i="22"/>
  <c r="I78" i="22" s="1"/>
  <c r="E78" i="22"/>
  <c r="D78" i="22"/>
  <c r="C78" i="22"/>
  <c r="B78" i="22"/>
  <c r="H77" i="22"/>
  <c r="G77" i="22"/>
  <c r="E77" i="22"/>
  <c r="D77" i="22"/>
  <c r="K77" i="22" s="1"/>
  <c r="C77" i="22"/>
  <c r="B77" i="22"/>
  <c r="H76" i="22"/>
  <c r="G76" i="22"/>
  <c r="E76" i="22"/>
  <c r="D76" i="22"/>
  <c r="C76" i="22"/>
  <c r="B76" i="22"/>
  <c r="H75" i="22"/>
  <c r="G75" i="22"/>
  <c r="E75" i="22"/>
  <c r="D75" i="22"/>
  <c r="C75" i="22"/>
  <c r="B75" i="22"/>
  <c r="H74" i="22"/>
  <c r="G74" i="22"/>
  <c r="E74" i="22"/>
  <c r="D74" i="22"/>
  <c r="C74" i="22"/>
  <c r="B74" i="22"/>
  <c r="H73" i="22"/>
  <c r="G73" i="22"/>
  <c r="E73" i="22"/>
  <c r="D73" i="22"/>
  <c r="C73" i="22"/>
  <c r="B73" i="22"/>
  <c r="H72" i="22"/>
  <c r="G72" i="22"/>
  <c r="E72" i="22"/>
  <c r="D72" i="22"/>
  <c r="C72" i="22"/>
  <c r="B72" i="22"/>
  <c r="H71" i="22"/>
  <c r="G71" i="22"/>
  <c r="E71" i="22"/>
  <c r="D71" i="22"/>
  <c r="F71" i="22" s="1"/>
  <c r="C71" i="22"/>
  <c r="B71" i="22"/>
  <c r="H70" i="22"/>
  <c r="G70" i="22"/>
  <c r="E70" i="22"/>
  <c r="D70" i="22"/>
  <c r="K70" i="22" s="1"/>
  <c r="C70" i="22"/>
  <c r="B70" i="22"/>
  <c r="H69" i="22"/>
  <c r="G69" i="22"/>
  <c r="E69" i="22"/>
  <c r="D69" i="22"/>
  <c r="C69" i="22"/>
  <c r="B69" i="22"/>
  <c r="H68" i="22"/>
  <c r="G68" i="22"/>
  <c r="E68" i="22"/>
  <c r="D68" i="22"/>
  <c r="C68" i="22"/>
  <c r="B68" i="22"/>
  <c r="H67" i="22"/>
  <c r="G67" i="22"/>
  <c r="E67" i="22"/>
  <c r="D67" i="22"/>
  <c r="C67" i="22"/>
  <c r="B67" i="22"/>
  <c r="H66" i="22"/>
  <c r="G66" i="22"/>
  <c r="E66" i="22"/>
  <c r="D66" i="22"/>
  <c r="C66" i="22"/>
  <c r="B66" i="22"/>
  <c r="H65" i="22"/>
  <c r="G65" i="22"/>
  <c r="E65" i="22"/>
  <c r="D65" i="22"/>
  <c r="F65" i="22" s="1"/>
  <c r="C65" i="22"/>
  <c r="B65" i="22"/>
  <c r="H64" i="22"/>
  <c r="G64" i="22"/>
  <c r="E64" i="22"/>
  <c r="D64" i="22"/>
  <c r="C64" i="22"/>
  <c r="B64" i="22"/>
  <c r="H63" i="22"/>
  <c r="G63" i="22"/>
  <c r="E63" i="22"/>
  <c r="D63" i="22"/>
  <c r="F63" i="22" s="1"/>
  <c r="C63" i="22"/>
  <c r="B63" i="22"/>
  <c r="H62" i="22"/>
  <c r="G62" i="22"/>
  <c r="E62" i="22"/>
  <c r="D62" i="22"/>
  <c r="C62" i="22"/>
  <c r="B62" i="22"/>
  <c r="H61" i="22"/>
  <c r="G61" i="22"/>
  <c r="E61" i="22"/>
  <c r="D61" i="22"/>
  <c r="C61" i="22"/>
  <c r="B61" i="22"/>
  <c r="H60" i="22"/>
  <c r="G60" i="22"/>
  <c r="E60" i="22"/>
  <c r="D60" i="22"/>
  <c r="K60" i="22" s="1"/>
  <c r="C60" i="22"/>
  <c r="B60" i="22"/>
  <c r="H59" i="22"/>
  <c r="G59" i="22"/>
  <c r="E59" i="22"/>
  <c r="D59" i="22"/>
  <c r="C59" i="22"/>
  <c r="B59" i="22"/>
  <c r="H58" i="22"/>
  <c r="G58" i="22"/>
  <c r="E58" i="22"/>
  <c r="D58" i="22"/>
  <c r="C58" i="22"/>
  <c r="B58" i="22"/>
  <c r="H57" i="22"/>
  <c r="G57" i="22"/>
  <c r="E57" i="22"/>
  <c r="D57" i="22"/>
  <c r="C57" i="22"/>
  <c r="B57" i="22"/>
  <c r="H56" i="22"/>
  <c r="G56" i="22"/>
  <c r="E56" i="22"/>
  <c r="D56" i="22"/>
  <c r="C56" i="22"/>
  <c r="B56" i="22"/>
  <c r="H55" i="22"/>
  <c r="G55" i="22"/>
  <c r="E55" i="22"/>
  <c r="D55" i="22"/>
  <c r="F55" i="22" s="1"/>
  <c r="C55" i="22"/>
  <c r="B55" i="22"/>
  <c r="H54" i="22"/>
  <c r="G54" i="22"/>
  <c r="E54" i="22"/>
  <c r="D54" i="22"/>
  <c r="C54" i="22"/>
  <c r="B54" i="22"/>
  <c r="H53" i="22"/>
  <c r="G53" i="22"/>
  <c r="E53" i="22"/>
  <c r="D53" i="22"/>
  <c r="C53" i="22"/>
  <c r="B53" i="22"/>
  <c r="H52" i="22"/>
  <c r="G52" i="22"/>
  <c r="E52" i="22"/>
  <c r="D52" i="22"/>
  <c r="C52" i="22"/>
  <c r="B52" i="22"/>
  <c r="H51" i="22"/>
  <c r="G51" i="22"/>
  <c r="E51" i="22"/>
  <c r="D51" i="22"/>
  <c r="K51" i="22" s="1"/>
  <c r="C51" i="22"/>
  <c r="B51" i="22"/>
  <c r="H50" i="22"/>
  <c r="G50" i="22"/>
  <c r="E50" i="22"/>
  <c r="D50" i="22"/>
  <c r="C50" i="22"/>
  <c r="B50" i="22"/>
  <c r="H49" i="22"/>
  <c r="G49" i="22"/>
  <c r="E49" i="22"/>
  <c r="D49" i="22"/>
  <c r="C49" i="22"/>
  <c r="B49" i="22"/>
  <c r="H48" i="22"/>
  <c r="G48" i="22"/>
  <c r="I48" i="22" s="1"/>
  <c r="E48" i="22"/>
  <c r="D48" i="22"/>
  <c r="K48" i="22" s="1"/>
  <c r="C48" i="22"/>
  <c r="B48" i="22"/>
  <c r="H47" i="22"/>
  <c r="G47" i="22"/>
  <c r="I47" i="22" s="1"/>
  <c r="E47" i="22"/>
  <c r="F47" i="22" s="1"/>
  <c r="K47" i="22" s="1"/>
  <c r="D47" i="22"/>
  <c r="C47" i="22"/>
  <c r="B47" i="22"/>
  <c r="H46" i="22"/>
  <c r="G46" i="22"/>
  <c r="E46" i="22"/>
  <c r="D46" i="22"/>
  <c r="F46" i="22" s="1"/>
  <c r="C46" i="22"/>
  <c r="B46" i="22"/>
  <c r="H45" i="22"/>
  <c r="G45" i="22"/>
  <c r="I45" i="22" s="1"/>
  <c r="E45" i="22"/>
  <c r="D45" i="22"/>
  <c r="C45" i="22"/>
  <c r="B45" i="22"/>
  <c r="H44" i="22"/>
  <c r="G44" i="22"/>
  <c r="I44" i="22" s="1"/>
  <c r="E44" i="22"/>
  <c r="F44" i="22" s="1"/>
  <c r="D44" i="22"/>
  <c r="C44" i="22"/>
  <c r="B44" i="22"/>
  <c r="H43" i="22"/>
  <c r="G43" i="22"/>
  <c r="I43" i="22" s="1"/>
  <c r="E43" i="22"/>
  <c r="D43" i="22"/>
  <c r="F43" i="22" s="1"/>
  <c r="C43" i="22"/>
  <c r="B43" i="22"/>
  <c r="H42" i="22"/>
  <c r="G42" i="22"/>
  <c r="E42" i="22"/>
  <c r="D42" i="22"/>
  <c r="F42" i="22" s="1"/>
  <c r="C42" i="22"/>
  <c r="B42" i="22"/>
  <c r="H41" i="22"/>
  <c r="G41" i="22"/>
  <c r="E41" i="22"/>
  <c r="D41" i="22"/>
  <c r="C41" i="22"/>
  <c r="B41" i="22"/>
  <c r="H40" i="22"/>
  <c r="G40" i="22"/>
  <c r="E40" i="22"/>
  <c r="F40" i="22" s="1"/>
  <c r="D40" i="22"/>
  <c r="C40" i="22"/>
  <c r="B40" i="22"/>
  <c r="H39" i="22"/>
  <c r="G39" i="22"/>
  <c r="E39" i="22"/>
  <c r="F39" i="22" s="1"/>
  <c r="D39" i="22"/>
  <c r="C39" i="22"/>
  <c r="B39" i="22"/>
  <c r="H38" i="22"/>
  <c r="G38" i="22"/>
  <c r="E38" i="22"/>
  <c r="D38" i="22"/>
  <c r="F38" i="22" s="1"/>
  <c r="C38" i="22"/>
  <c r="B38" i="22"/>
  <c r="H37" i="22"/>
  <c r="G37" i="22"/>
  <c r="E37" i="22"/>
  <c r="D37" i="22"/>
  <c r="C37" i="22"/>
  <c r="B37" i="22"/>
  <c r="H36" i="22"/>
  <c r="G36" i="22"/>
  <c r="E36" i="22"/>
  <c r="D36" i="22"/>
  <c r="C36" i="22"/>
  <c r="B36" i="22"/>
  <c r="H35" i="22"/>
  <c r="G35" i="22"/>
  <c r="I35" i="22" s="1"/>
  <c r="E35" i="22"/>
  <c r="D35" i="22"/>
  <c r="C35" i="22"/>
  <c r="B35" i="22"/>
  <c r="H34" i="22"/>
  <c r="G34" i="22"/>
  <c r="E34" i="22"/>
  <c r="D34" i="22"/>
  <c r="F34" i="22" s="1"/>
  <c r="C34" i="22"/>
  <c r="B34" i="22"/>
  <c r="H33" i="22"/>
  <c r="G33" i="22"/>
  <c r="E33" i="22"/>
  <c r="D33" i="22"/>
  <c r="C33" i="22"/>
  <c r="B33" i="22"/>
  <c r="H32" i="22"/>
  <c r="G32" i="22"/>
  <c r="E32" i="22"/>
  <c r="F32" i="22" s="1"/>
  <c r="D32" i="22"/>
  <c r="C32" i="22"/>
  <c r="B32" i="22"/>
  <c r="H31" i="22"/>
  <c r="G31" i="22"/>
  <c r="E31" i="22"/>
  <c r="D31" i="22"/>
  <c r="C31" i="22"/>
  <c r="B31" i="22"/>
  <c r="H30" i="22"/>
  <c r="G30" i="22"/>
  <c r="E30" i="22"/>
  <c r="D30" i="22"/>
  <c r="F30" i="22" s="1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G27" i="22"/>
  <c r="I27" i="22" s="1"/>
  <c r="E27" i="22"/>
  <c r="D27" i="22"/>
  <c r="K27" i="22" s="1"/>
  <c r="C27" i="22"/>
  <c r="B27" i="22"/>
  <c r="H26" i="22"/>
  <c r="G26" i="22"/>
  <c r="E26" i="22"/>
  <c r="D26" i="22"/>
  <c r="C26" i="22"/>
  <c r="B26" i="22"/>
  <c r="H25" i="22"/>
  <c r="G25" i="22"/>
  <c r="E25" i="22"/>
  <c r="D25" i="22"/>
  <c r="C25" i="22"/>
  <c r="B25" i="22"/>
  <c r="H24" i="22"/>
  <c r="G24" i="22"/>
  <c r="E24" i="22"/>
  <c r="F24" i="22" s="1"/>
  <c r="D24" i="22"/>
  <c r="C24" i="22"/>
  <c r="B24" i="22"/>
  <c r="H23" i="22"/>
  <c r="G23" i="22"/>
  <c r="E23" i="22"/>
  <c r="D23" i="22"/>
  <c r="C23" i="22"/>
  <c r="B23" i="22"/>
  <c r="H22" i="22"/>
  <c r="G22" i="22"/>
  <c r="E22" i="22"/>
  <c r="D22" i="22"/>
  <c r="C22" i="22"/>
  <c r="B22" i="22"/>
  <c r="H21" i="22"/>
  <c r="G21" i="22"/>
  <c r="E21" i="22"/>
  <c r="D21" i="22"/>
  <c r="C21" i="22"/>
  <c r="B21" i="22"/>
  <c r="H20" i="22"/>
  <c r="G20" i="22"/>
  <c r="E20" i="22"/>
  <c r="D20" i="22"/>
  <c r="C20" i="22"/>
  <c r="B20" i="22"/>
  <c r="H19" i="22"/>
  <c r="G19" i="22"/>
  <c r="E19" i="22"/>
  <c r="F19" i="22" s="1"/>
  <c r="D19" i="22"/>
  <c r="C19" i="22"/>
  <c r="B19" i="22"/>
  <c r="H18" i="22"/>
  <c r="G18" i="22"/>
  <c r="E18" i="22"/>
  <c r="D18" i="22"/>
  <c r="C18" i="22"/>
  <c r="B18" i="22"/>
  <c r="H17" i="22"/>
  <c r="G17" i="22"/>
  <c r="E17" i="22"/>
  <c r="D17" i="22"/>
  <c r="C17" i="22"/>
  <c r="B17" i="22"/>
  <c r="H16" i="22"/>
  <c r="G16" i="22"/>
  <c r="E16" i="22"/>
  <c r="D16" i="22"/>
  <c r="C16" i="22"/>
  <c r="B16" i="22"/>
  <c r="H15" i="22"/>
  <c r="G15" i="22"/>
  <c r="I15" i="22" s="1"/>
  <c r="E15" i="22"/>
  <c r="D15" i="22"/>
  <c r="K15" i="22" s="1"/>
  <c r="C15" i="22"/>
  <c r="B15" i="22"/>
  <c r="H14" i="22"/>
  <c r="G14" i="22"/>
  <c r="E14" i="22"/>
  <c r="D14" i="22"/>
  <c r="F14" i="22" s="1"/>
  <c r="C14" i="22"/>
  <c r="B14" i="22"/>
  <c r="H13" i="22"/>
  <c r="G13" i="22"/>
  <c r="E13" i="22"/>
  <c r="D13" i="22"/>
  <c r="C13" i="22"/>
  <c r="B13" i="22"/>
  <c r="H12" i="22"/>
  <c r="G12" i="22"/>
  <c r="E12" i="22"/>
  <c r="D12" i="22"/>
  <c r="C12" i="22"/>
  <c r="B12" i="22"/>
  <c r="H11" i="22"/>
  <c r="G11" i="22"/>
  <c r="E11" i="22"/>
  <c r="D11" i="22"/>
  <c r="C11" i="22"/>
  <c r="B11" i="22"/>
  <c r="H107" i="24"/>
  <c r="G107" i="24"/>
  <c r="I107" i="24" s="1"/>
  <c r="E107" i="24"/>
  <c r="D107" i="24"/>
  <c r="K107" i="24" s="1"/>
  <c r="C107" i="24"/>
  <c r="B107" i="24"/>
  <c r="H106" i="24"/>
  <c r="G106" i="24"/>
  <c r="I106" i="24" s="1"/>
  <c r="E106" i="24"/>
  <c r="D106" i="24"/>
  <c r="K106" i="24" s="1"/>
  <c r="C106" i="24"/>
  <c r="B106" i="24"/>
  <c r="H105" i="24"/>
  <c r="G105" i="24"/>
  <c r="I105" i="24" s="1"/>
  <c r="E105" i="24"/>
  <c r="D105" i="24"/>
  <c r="F105" i="24" s="1"/>
  <c r="C105" i="24"/>
  <c r="B105" i="24"/>
  <c r="H104" i="24"/>
  <c r="G104" i="24"/>
  <c r="I104" i="24" s="1"/>
  <c r="E104" i="24"/>
  <c r="D104" i="24"/>
  <c r="C104" i="24"/>
  <c r="B104" i="24"/>
  <c r="H103" i="24"/>
  <c r="G103" i="24"/>
  <c r="E103" i="24"/>
  <c r="D103" i="24"/>
  <c r="F103" i="24" s="1"/>
  <c r="C103" i="24"/>
  <c r="B103" i="24"/>
  <c r="H102" i="24"/>
  <c r="G102" i="24"/>
  <c r="E102" i="24"/>
  <c r="D102" i="24"/>
  <c r="C102" i="24"/>
  <c r="B102" i="24"/>
  <c r="H101" i="24"/>
  <c r="G101" i="24"/>
  <c r="E101" i="24"/>
  <c r="D101" i="24"/>
  <c r="C101" i="24"/>
  <c r="B101" i="24"/>
  <c r="H100" i="24"/>
  <c r="G100" i="24"/>
  <c r="E100" i="24"/>
  <c r="D100" i="24"/>
  <c r="C100" i="24"/>
  <c r="B100" i="24"/>
  <c r="H99" i="24"/>
  <c r="G99" i="24"/>
  <c r="E99" i="24"/>
  <c r="D99" i="24"/>
  <c r="F99" i="24" s="1"/>
  <c r="C99" i="24"/>
  <c r="B99" i="24"/>
  <c r="H98" i="24"/>
  <c r="G98" i="24"/>
  <c r="E98" i="24"/>
  <c r="D98" i="24"/>
  <c r="C98" i="24"/>
  <c r="B98" i="24"/>
  <c r="H97" i="24"/>
  <c r="G97" i="24"/>
  <c r="I97" i="24" s="1"/>
  <c r="E97" i="24"/>
  <c r="D97" i="24"/>
  <c r="C97" i="24"/>
  <c r="B97" i="24"/>
  <c r="H96" i="24"/>
  <c r="G96" i="24"/>
  <c r="I96" i="24" s="1"/>
  <c r="E96" i="24"/>
  <c r="D96" i="24"/>
  <c r="K96" i="24" s="1"/>
  <c r="C96" i="24"/>
  <c r="B96" i="24"/>
  <c r="H95" i="24"/>
  <c r="G95" i="24"/>
  <c r="E95" i="24"/>
  <c r="D95" i="24"/>
  <c r="C95" i="24"/>
  <c r="B95" i="24"/>
  <c r="H94" i="24"/>
  <c r="G94" i="24"/>
  <c r="E94" i="24"/>
  <c r="D94" i="24"/>
  <c r="C94" i="24"/>
  <c r="B94" i="24"/>
  <c r="H93" i="24"/>
  <c r="G93" i="24"/>
  <c r="E93" i="24"/>
  <c r="D93" i="24"/>
  <c r="C93" i="24"/>
  <c r="B93" i="24"/>
  <c r="H92" i="24"/>
  <c r="G92" i="24"/>
  <c r="E92" i="24"/>
  <c r="D92" i="24"/>
  <c r="C92" i="24"/>
  <c r="B92" i="24"/>
  <c r="H91" i="24"/>
  <c r="G91" i="24"/>
  <c r="E91" i="24"/>
  <c r="D91" i="24"/>
  <c r="C91" i="24"/>
  <c r="B91" i="24"/>
  <c r="H90" i="24"/>
  <c r="G90" i="24"/>
  <c r="E90" i="24"/>
  <c r="D90" i="24"/>
  <c r="C90" i="24"/>
  <c r="B90" i="24"/>
  <c r="H89" i="24"/>
  <c r="G89" i="24"/>
  <c r="E89" i="24"/>
  <c r="D89" i="24"/>
  <c r="C89" i="24"/>
  <c r="B89" i="24"/>
  <c r="H88" i="24"/>
  <c r="G88" i="24"/>
  <c r="E88" i="24"/>
  <c r="D88" i="24"/>
  <c r="C88" i="24"/>
  <c r="B88" i="24"/>
  <c r="H87" i="24"/>
  <c r="G87" i="24"/>
  <c r="E87" i="24"/>
  <c r="D87" i="24"/>
  <c r="C87" i="24"/>
  <c r="B87" i="24"/>
  <c r="H86" i="24"/>
  <c r="G86" i="24"/>
  <c r="E86" i="24"/>
  <c r="D86" i="24"/>
  <c r="C86" i="24"/>
  <c r="B86" i="24"/>
  <c r="H85" i="24"/>
  <c r="G85" i="24"/>
  <c r="E85" i="24"/>
  <c r="D85" i="24"/>
  <c r="C85" i="24"/>
  <c r="B85" i="24"/>
  <c r="H84" i="24"/>
  <c r="G84" i="24"/>
  <c r="E84" i="24"/>
  <c r="D84" i="24"/>
  <c r="C84" i="24"/>
  <c r="B84" i="24"/>
  <c r="H83" i="24"/>
  <c r="G83" i="24"/>
  <c r="E83" i="24"/>
  <c r="D83" i="24"/>
  <c r="F83" i="24" s="1"/>
  <c r="C83" i="24"/>
  <c r="B83" i="24"/>
  <c r="H82" i="24"/>
  <c r="G82" i="24"/>
  <c r="E82" i="24"/>
  <c r="D82" i="24"/>
  <c r="C82" i="24"/>
  <c r="B82" i="24"/>
  <c r="H81" i="24"/>
  <c r="G81" i="24"/>
  <c r="E81" i="24"/>
  <c r="D81" i="24"/>
  <c r="C81" i="24"/>
  <c r="B81" i="24"/>
  <c r="H80" i="24"/>
  <c r="G80" i="24"/>
  <c r="E80" i="24"/>
  <c r="D80" i="24"/>
  <c r="C80" i="24"/>
  <c r="B80" i="24"/>
  <c r="H79" i="24"/>
  <c r="G79" i="24"/>
  <c r="E79" i="24"/>
  <c r="D79" i="24"/>
  <c r="F79" i="24" s="1"/>
  <c r="C79" i="24"/>
  <c r="B79" i="24"/>
  <c r="H78" i="24"/>
  <c r="G78" i="24"/>
  <c r="E78" i="24"/>
  <c r="D78" i="24"/>
  <c r="C78" i="24"/>
  <c r="B78" i="24"/>
  <c r="H77" i="24"/>
  <c r="G77" i="24"/>
  <c r="E77" i="24"/>
  <c r="D77" i="24"/>
  <c r="K77" i="24" s="1"/>
  <c r="C77" i="24"/>
  <c r="B77" i="24"/>
  <c r="H76" i="24"/>
  <c r="G76" i="24"/>
  <c r="E76" i="24"/>
  <c r="D76" i="24"/>
  <c r="C76" i="24"/>
  <c r="B76" i="24"/>
  <c r="H75" i="24"/>
  <c r="G75" i="24"/>
  <c r="E75" i="24"/>
  <c r="D75" i="24"/>
  <c r="F75" i="24" s="1"/>
  <c r="C75" i="24"/>
  <c r="B75" i="24"/>
  <c r="H74" i="24"/>
  <c r="G74" i="24"/>
  <c r="E74" i="24"/>
  <c r="D74" i="24"/>
  <c r="C74" i="24"/>
  <c r="B74" i="24"/>
  <c r="H73" i="24"/>
  <c r="G73" i="24"/>
  <c r="E73" i="24"/>
  <c r="D73" i="24"/>
  <c r="C73" i="24"/>
  <c r="B73" i="24"/>
  <c r="H72" i="24"/>
  <c r="G72" i="24"/>
  <c r="E72" i="24"/>
  <c r="D72" i="24"/>
  <c r="C72" i="24"/>
  <c r="B72" i="24"/>
  <c r="H71" i="24"/>
  <c r="G71" i="24"/>
  <c r="E71" i="24"/>
  <c r="D71" i="24"/>
  <c r="F71" i="24" s="1"/>
  <c r="C71" i="24"/>
  <c r="B71" i="24"/>
  <c r="H70" i="24"/>
  <c r="G70" i="24"/>
  <c r="E70" i="24"/>
  <c r="D70" i="24"/>
  <c r="K70" i="24" s="1"/>
  <c r="C70" i="24"/>
  <c r="B70" i="24"/>
  <c r="H69" i="24"/>
  <c r="G69" i="24"/>
  <c r="E69" i="24"/>
  <c r="D69" i="24"/>
  <c r="C69" i="24"/>
  <c r="B69" i="24"/>
  <c r="H68" i="24"/>
  <c r="G68" i="24"/>
  <c r="E68" i="24"/>
  <c r="D68" i="24"/>
  <c r="C68" i="24"/>
  <c r="B68" i="24"/>
  <c r="H67" i="24"/>
  <c r="G67" i="24"/>
  <c r="E67" i="24"/>
  <c r="D67" i="24"/>
  <c r="F67" i="24" s="1"/>
  <c r="C67" i="24"/>
  <c r="B67" i="24"/>
  <c r="H66" i="24"/>
  <c r="G66" i="24"/>
  <c r="E66" i="24"/>
  <c r="D66" i="24"/>
  <c r="C66" i="24"/>
  <c r="B66" i="24"/>
  <c r="H65" i="24"/>
  <c r="G65" i="24"/>
  <c r="E65" i="24"/>
  <c r="D65" i="24"/>
  <c r="C65" i="24"/>
  <c r="B65" i="24"/>
  <c r="H64" i="24"/>
  <c r="G64" i="24"/>
  <c r="I64" i="24" s="1"/>
  <c r="E64" i="24"/>
  <c r="F64" i="24" s="1"/>
  <c r="K64" i="24" s="1"/>
  <c r="D64" i="24"/>
  <c r="C64" i="24"/>
  <c r="B64" i="24"/>
  <c r="H63" i="24"/>
  <c r="G63" i="24"/>
  <c r="E63" i="24"/>
  <c r="D63" i="24"/>
  <c r="C63" i="24"/>
  <c r="B63" i="24"/>
  <c r="H62" i="24"/>
  <c r="G62" i="24"/>
  <c r="E62" i="24"/>
  <c r="D62" i="24"/>
  <c r="C62" i="24"/>
  <c r="B62" i="24"/>
  <c r="H61" i="24"/>
  <c r="G61" i="24"/>
  <c r="E61" i="24"/>
  <c r="D61" i="24"/>
  <c r="C61" i="24"/>
  <c r="B61" i="24"/>
  <c r="H60" i="24"/>
  <c r="G60" i="24"/>
  <c r="I60" i="24" s="1"/>
  <c r="E60" i="24"/>
  <c r="D60" i="24"/>
  <c r="K60" i="24" s="1"/>
  <c r="C60" i="24"/>
  <c r="B60" i="24"/>
  <c r="H59" i="24"/>
  <c r="G59" i="24"/>
  <c r="E59" i="24"/>
  <c r="D59" i="24"/>
  <c r="C59" i="24"/>
  <c r="B59" i="24"/>
  <c r="H58" i="24"/>
  <c r="G58" i="24"/>
  <c r="E58" i="24"/>
  <c r="D58" i="24"/>
  <c r="C58" i="24"/>
  <c r="B58" i="24"/>
  <c r="H57" i="24"/>
  <c r="G57" i="24"/>
  <c r="E57" i="24"/>
  <c r="D57" i="24"/>
  <c r="C57" i="24"/>
  <c r="B57" i="24"/>
  <c r="H56" i="24"/>
  <c r="G56" i="24"/>
  <c r="I56" i="24" s="1"/>
  <c r="E56" i="24"/>
  <c r="D56" i="24"/>
  <c r="C56" i="24"/>
  <c r="B56" i="24"/>
  <c r="H55" i="24"/>
  <c r="G55" i="24"/>
  <c r="E55" i="24"/>
  <c r="D55" i="24"/>
  <c r="C55" i="24"/>
  <c r="B55" i="24"/>
  <c r="H54" i="24"/>
  <c r="G54" i="24"/>
  <c r="E54" i="24"/>
  <c r="D54" i="24"/>
  <c r="C54" i="24"/>
  <c r="B54" i="24"/>
  <c r="H53" i="24"/>
  <c r="G53" i="24"/>
  <c r="E53" i="24"/>
  <c r="D53" i="24"/>
  <c r="C53" i="24"/>
  <c r="B53" i="24"/>
  <c r="H52" i="24"/>
  <c r="G52" i="24"/>
  <c r="I52" i="24" s="1"/>
  <c r="E52" i="24"/>
  <c r="D52" i="24"/>
  <c r="C52" i="24"/>
  <c r="B52" i="24"/>
  <c r="H51" i="24"/>
  <c r="G51" i="24"/>
  <c r="E51" i="24"/>
  <c r="D51" i="24"/>
  <c r="K51" i="24" s="1"/>
  <c r="C51" i="24"/>
  <c r="B51" i="24"/>
  <c r="H50" i="24"/>
  <c r="G50" i="24"/>
  <c r="E50" i="24"/>
  <c r="D50" i="24"/>
  <c r="C50" i="24"/>
  <c r="B50" i="24"/>
  <c r="H49" i="24"/>
  <c r="G49" i="24"/>
  <c r="I49" i="24" s="1"/>
  <c r="E49" i="24"/>
  <c r="D49" i="24"/>
  <c r="C49" i="24"/>
  <c r="B49" i="24"/>
  <c r="H48" i="24"/>
  <c r="G48" i="24"/>
  <c r="I48" i="24" s="1"/>
  <c r="E48" i="24"/>
  <c r="D48" i="24"/>
  <c r="K48" i="24" s="1"/>
  <c r="C48" i="24"/>
  <c r="B48" i="24"/>
  <c r="H47" i="24"/>
  <c r="G47" i="24"/>
  <c r="E47" i="24"/>
  <c r="D47" i="24"/>
  <c r="F47" i="24" s="1"/>
  <c r="C47" i="24"/>
  <c r="B47" i="24"/>
  <c r="H46" i="24"/>
  <c r="G46" i="24"/>
  <c r="E46" i="24"/>
  <c r="D46" i="24"/>
  <c r="C46" i="24"/>
  <c r="B46" i="24"/>
  <c r="H45" i="24"/>
  <c r="G45" i="24"/>
  <c r="I45" i="24" s="1"/>
  <c r="E45" i="24"/>
  <c r="D45" i="24"/>
  <c r="C45" i="24"/>
  <c r="B45" i="24"/>
  <c r="H44" i="24"/>
  <c r="G44" i="24"/>
  <c r="E44" i="24"/>
  <c r="D44" i="24"/>
  <c r="C44" i="24"/>
  <c r="B44" i="24"/>
  <c r="H43" i="24"/>
  <c r="G43" i="24"/>
  <c r="E43" i="24"/>
  <c r="D43" i="24"/>
  <c r="F43" i="24" s="1"/>
  <c r="C43" i="24"/>
  <c r="B43" i="24"/>
  <c r="H42" i="24"/>
  <c r="G42" i="24"/>
  <c r="E42" i="24"/>
  <c r="D42" i="24"/>
  <c r="C42" i="24"/>
  <c r="B42" i="24"/>
  <c r="H41" i="24"/>
  <c r="G41" i="24"/>
  <c r="E41" i="24"/>
  <c r="D41" i="24"/>
  <c r="C41" i="24"/>
  <c r="B41" i="24"/>
  <c r="H40" i="24"/>
  <c r="G40" i="24"/>
  <c r="E40" i="24"/>
  <c r="D40" i="24"/>
  <c r="C40" i="24"/>
  <c r="B40" i="24"/>
  <c r="H39" i="24"/>
  <c r="G39" i="24"/>
  <c r="I39" i="24" s="1"/>
  <c r="E39" i="24"/>
  <c r="D39" i="24"/>
  <c r="F39" i="24" s="1"/>
  <c r="K39" i="24" s="1"/>
  <c r="C39" i="24"/>
  <c r="B39" i="24"/>
  <c r="H38" i="24"/>
  <c r="G38" i="24"/>
  <c r="E38" i="24"/>
  <c r="D38" i="24"/>
  <c r="C38" i="24"/>
  <c r="B38" i="24"/>
  <c r="H37" i="24"/>
  <c r="G37" i="24"/>
  <c r="E37" i="24"/>
  <c r="D37" i="24"/>
  <c r="C37" i="24"/>
  <c r="B37" i="24"/>
  <c r="H36" i="24"/>
  <c r="G36" i="24"/>
  <c r="E36" i="24"/>
  <c r="D36" i="24"/>
  <c r="C36" i="24"/>
  <c r="B36" i="24"/>
  <c r="H35" i="24"/>
  <c r="G35" i="24"/>
  <c r="E35" i="24"/>
  <c r="D35" i="24"/>
  <c r="F35" i="24" s="1"/>
  <c r="C35" i="24"/>
  <c r="B35" i="24"/>
  <c r="H34" i="24"/>
  <c r="G34" i="24"/>
  <c r="E34" i="24"/>
  <c r="D34" i="24"/>
  <c r="C34" i="24"/>
  <c r="B34" i="24"/>
  <c r="H33" i="24"/>
  <c r="G33" i="24"/>
  <c r="E33" i="24"/>
  <c r="D33" i="24"/>
  <c r="C33" i="24"/>
  <c r="B33" i="24"/>
  <c r="H32" i="24"/>
  <c r="G32" i="24"/>
  <c r="I32" i="24" s="1"/>
  <c r="E32" i="24"/>
  <c r="D32" i="24"/>
  <c r="C32" i="24"/>
  <c r="B32" i="24"/>
  <c r="H31" i="24"/>
  <c r="G31" i="24"/>
  <c r="E31" i="24"/>
  <c r="D31" i="24"/>
  <c r="C31" i="24"/>
  <c r="B31" i="24"/>
  <c r="H30" i="24"/>
  <c r="G30" i="24"/>
  <c r="E30" i="24"/>
  <c r="D30" i="24"/>
  <c r="C30" i="24"/>
  <c r="B30" i="24"/>
  <c r="H29" i="24"/>
  <c r="G29" i="24"/>
  <c r="E29" i="24"/>
  <c r="D29" i="24"/>
  <c r="C29" i="24"/>
  <c r="B29" i="24"/>
  <c r="H28" i="24"/>
  <c r="G28" i="24"/>
  <c r="I28" i="24" s="1"/>
  <c r="E28" i="24"/>
  <c r="D28" i="24"/>
  <c r="F28" i="24" s="1"/>
  <c r="C28" i="24"/>
  <c r="B28" i="24"/>
  <c r="H27" i="24"/>
  <c r="G27" i="24"/>
  <c r="I27" i="24" s="1"/>
  <c r="E27" i="24"/>
  <c r="D27" i="24"/>
  <c r="K27" i="24" s="1"/>
  <c r="C27" i="24"/>
  <c r="B27" i="24"/>
  <c r="H26" i="24"/>
  <c r="G26" i="24"/>
  <c r="E26" i="24"/>
  <c r="D26" i="24"/>
  <c r="C26" i="24"/>
  <c r="B26" i="24"/>
  <c r="H25" i="24"/>
  <c r="G25" i="24"/>
  <c r="E25" i="24"/>
  <c r="D25" i="24"/>
  <c r="C25" i="24"/>
  <c r="B25" i="24"/>
  <c r="H24" i="24"/>
  <c r="G24" i="24"/>
  <c r="E24" i="24"/>
  <c r="D24" i="24"/>
  <c r="C24" i="24"/>
  <c r="B24" i="24"/>
  <c r="H23" i="24"/>
  <c r="G23" i="24"/>
  <c r="E23" i="24"/>
  <c r="D23" i="24"/>
  <c r="C23" i="24"/>
  <c r="B23" i="24"/>
  <c r="H22" i="24"/>
  <c r="G22" i="24"/>
  <c r="E22" i="24"/>
  <c r="D22" i="24"/>
  <c r="C22" i="24"/>
  <c r="B22" i="24"/>
  <c r="H21" i="24"/>
  <c r="G21" i="24"/>
  <c r="E21" i="24"/>
  <c r="D21" i="24"/>
  <c r="C21" i="24"/>
  <c r="B21" i="24"/>
  <c r="H20" i="24"/>
  <c r="G20" i="24"/>
  <c r="E20" i="24"/>
  <c r="D20" i="24"/>
  <c r="C20" i="24"/>
  <c r="B20" i="24"/>
  <c r="H19" i="24"/>
  <c r="G19" i="24"/>
  <c r="E19" i="24"/>
  <c r="D19" i="24"/>
  <c r="F19" i="24" s="1"/>
  <c r="C19" i="24"/>
  <c r="B19" i="24"/>
  <c r="H18" i="24"/>
  <c r="G18" i="24"/>
  <c r="E18" i="24"/>
  <c r="D18" i="24"/>
  <c r="C18" i="24"/>
  <c r="B18" i="24"/>
  <c r="H17" i="24"/>
  <c r="G17" i="24"/>
  <c r="E17" i="24"/>
  <c r="D17" i="24"/>
  <c r="C17" i="24"/>
  <c r="B17" i="24"/>
  <c r="H16" i="24"/>
  <c r="G16" i="24"/>
  <c r="E16" i="24"/>
  <c r="D16" i="24"/>
  <c r="C16" i="24"/>
  <c r="B16" i="24"/>
  <c r="H15" i="24"/>
  <c r="G15" i="24"/>
  <c r="I15" i="24" s="1"/>
  <c r="E15" i="24"/>
  <c r="D15" i="24"/>
  <c r="K15" i="24" s="1"/>
  <c r="C15" i="24"/>
  <c r="B15" i="24"/>
  <c r="H14" i="24"/>
  <c r="G14" i="24"/>
  <c r="E14" i="24"/>
  <c r="D14" i="24"/>
  <c r="C14" i="24"/>
  <c r="B14" i="24"/>
  <c r="H13" i="24"/>
  <c r="G13" i="24"/>
  <c r="E13" i="24"/>
  <c r="D13" i="24"/>
  <c r="C13" i="24"/>
  <c r="B13" i="24"/>
  <c r="H12" i="24"/>
  <c r="G12" i="24"/>
  <c r="E12" i="24"/>
  <c r="D12" i="24"/>
  <c r="C12" i="24"/>
  <c r="B12" i="24"/>
  <c r="H11" i="24"/>
  <c r="G11" i="24"/>
  <c r="E11" i="24"/>
  <c r="D11" i="24"/>
  <c r="F11" i="24" s="1"/>
  <c r="C11" i="24"/>
  <c r="B11" i="24"/>
  <c r="G107" i="26"/>
  <c r="I107" i="26" s="1"/>
  <c r="E107" i="26"/>
  <c r="D107" i="26"/>
  <c r="K107" i="26" s="1"/>
  <c r="C107" i="26"/>
  <c r="B107" i="26"/>
  <c r="G106" i="26"/>
  <c r="I106" i="26" s="1"/>
  <c r="D106" i="26"/>
  <c r="C106" i="26"/>
  <c r="B106" i="26"/>
  <c r="G105" i="26"/>
  <c r="I105" i="26" s="1"/>
  <c r="D105" i="26"/>
  <c r="K105" i="26" s="1"/>
  <c r="C105" i="26"/>
  <c r="B105" i="26"/>
  <c r="G104" i="26"/>
  <c r="D104" i="26"/>
  <c r="K104" i="26" s="1"/>
  <c r="C104" i="26"/>
  <c r="B104" i="26"/>
  <c r="G103" i="26"/>
  <c r="D103" i="26"/>
  <c r="C103" i="26"/>
  <c r="B103" i="26"/>
  <c r="G102" i="26"/>
  <c r="D102" i="26"/>
  <c r="C102" i="26"/>
  <c r="B102" i="26"/>
  <c r="G101" i="26"/>
  <c r="D101" i="26"/>
  <c r="C101" i="26"/>
  <c r="B101" i="26"/>
  <c r="G100" i="26"/>
  <c r="D100" i="26"/>
  <c r="C100" i="26"/>
  <c r="B100" i="26"/>
  <c r="G99" i="26"/>
  <c r="D99" i="26"/>
  <c r="C99" i="26"/>
  <c r="B99" i="26"/>
  <c r="G98" i="26"/>
  <c r="D98" i="26"/>
  <c r="C98" i="26"/>
  <c r="B98" i="26"/>
  <c r="G97" i="26"/>
  <c r="D97" i="26"/>
  <c r="C97" i="26"/>
  <c r="B97" i="26"/>
  <c r="G96" i="26"/>
  <c r="D96" i="26"/>
  <c r="F96" i="26" s="1"/>
  <c r="C96" i="26"/>
  <c r="B96" i="26"/>
  <c r="G95" i="26"/>
  <c r="D95" i="26"/>
  <c r="C95" i="26"/>
  <c r="B95" i="26"/>
  <c r="G94" i="26"/>
  <c r="D94" i="26"/>
  <c r="C94" i="26"/>
  <c r="B94" i="26"/>
  <c r="G93" i="26"/>
  <c r="D93" i="26"/>
  <c r="C93" i="26"/>
  <c r="B93" i="26"/>
  <c r="G92" i="26"/>
  <c r="D92" i="26"/>
  <c r="C92" i="26"/>
  <c r="B92" i="26"/>
  <c r="G91" i="26"/>
  <c r="D91" i="26"/>
  <c r="C91" i="26"/>
  <c r="B91" i="26"/>
  <c r="G90" i="26"/>
  <c r="D90" i="26"/>
  <c r="C90" i="26"/>
  <c r="B90" i="26"/>
  <c r="G89" i="26"/>
  <c r="D89" i="26"/>
  <c r="C89" i="26"/>
  <c r="B89" i="26"/>
  <c r="G88" i="26"/>
  <c r="D88" i="26"/>
  <c r="C88" i="26"/>
  <c r="B88" i="26"/>
  <c r="G87" i="26"/>
  <c r="D87" i="26"/>
  <c r="C87" i="26"/>
  <c r="B87" i="26"/>
  <c r="G86" i="26"/>
  <c r="D86" i="26"/>
  <c r="C86" i="26"/>
  <c r="B86" i="26"/>
  <c r="G85" i="26"/>
  <c r="D85" i="26"/>
  <c r="C85" i="26"/>
  <c r="B85" i="26"/>
  <c r="G84" i="26"/>
  <c r="D84" i="26"/>
  <c r="C84" i="26"/>
  <c r="B84" i="26"/>
  <c r="G83" i="26"/>
  <c r="D83" i="26"/>
  <c r="C83" i="26"/>
  <c r="B83" i="26"/>
  <c r="G82" i="26"/>
  <c r="D82" i="26"/>
  <c r="C82" i="26"/>
  <c r="B82" i="26"/>
  <c r="G81" i="26"/>
  <c r="D81" i="26"/>
  <c r="C81" i="26"/>
  <c r="B81" i="26"/>
  <c r="G80" i="26"/>
  <c r="D80" i="26"/>
  <c r="F80" i="26" s="1"/>
  <c r="C80" i="26"/>
  <c r="B80" i="26"/>
  <c r="G79" i="26"/>
  <c r="D79" i="26"/>
  <c r="C79" i="26"/>
  <c r="B79" i="26"/>
  <c r="G78" i="26"/>
  <c r="D78" i="26"/>
  <c r="C78" i="26"/>
  <c r="B78" i="26"/>
  <c r="G77" i="26"/>
  <c r="D77" i="26"/>
  <c r="C77" i="26"/>
  <c r="B77" i="26"/>
  <c r="G76" i="26"/>
  <c r="D76" i="26"/>
  <c r="F76" i="26" s="1"/>
  <c r="C76" i="26"/>
  <c r="B76" i="26"/>
  <c r="G75" i="26"/>
  <c r="D75" i="26"/>
  <c r="C75" i="26"/>
  <c r="B75" i="26"/>
  <c r="G74" i="26"/>
  <c r="D74" i="26"/>
  <c r="C74" i="26"/>
  <c r="B74" i="26"/>
  <c r="G73" i="26"/>
  <c r="D73" i="26"/>
  <c r="C73" i="26"/>
  <c r="B73" i="26"/>
  <c r="G72" i="26"/>
  <c r="D72" i="26"/>
  <c r="C72" i="26"/>
  <c r="B72" i="26"/>
  <c r="G71" i="26"/>
  <c r="D71" i="26"/>
  <c r="C71" i="26"/>
  <c r="B71" i="26"/>
  <c r="G70" i="26"/>
  <c r="D70" i="26"/>
  <c r="K70" i="26" s="1"/>
  <c r="C70" i="26"/>
  <c r="B70" i="26"/>
  <c r="G69" i="26"/>
  <c r="D69" i="26"/>
  <c r="C69" i="26"/>
  <c r="B69" i="26"/>
  <c r="G68" i="26"/>
  <c r="D68" i="26"/>
  <c r="C68" i="26"/>
  <c r="B68" i="26"/>
  <c r="G67" i="26"/>
  <c r="D67" i="26"/>
  <c r="C67" i="26"/>
  <c r="B67" i="26"/>
  <c r="G66" i="26"/>
  <c r="D66" i="26"/>
  <c r="C66" i="26"/>
  <c r="B66" i="26"/>
  <c r="G65" i="26"/>
  <c r="D65" i="26"/>
  <c r="C65" i="26"/>
  <c r="B65" i="26"/>
  <c r="G64" i="26"/>
  <c r="D64" i="26"/>
  <c r="C64" i="26"/>
  <c r="B64" i="26"/>
  <c r="G63" i="26"/>
  <c r="D63" i="26"/>
  <c r="C63" i="26"/>
  <c r="B63" i="26"/>
  <c r="G62" i="26"/>
  <c r="D62" i="26"/>
  <c r="C62" i="26"/>
  <c r="B62" i="26"/>
  <c r="G61" i="26"/>
  <c r="D61" i="26"/>
  <c r="C61" i="26"/>
  <c r="B61" i="26"/>
  <c r="G60" i="26"/>
  <c r="D60" i="26"/>
  <c r="F60" i="26" s="1"/>
  <c r="C60" i="26"/>
  <c r="B60" i="26"/>
  <c r="G59" i="26"/>
  <c r="D59" i="26"/>
  <c r="C59" i="26"/>
  <c r="B59" i="26"/>
  <c r="G58" i="26"/>
  <c r="D58" i="26"/>
  <c r="C58" i="26"/>
  <c r="B58" i="26"/>
  <c r="G57" i="26"/>
  <c r="D57" i="26"/>
  <c r="C57" i="26"/>
  <c r="B57" i="26"/>
  <c r="G56" i="26"/>
  <c r="D56" i="26"/>
  <c r="C56" i="26"/>
  <c r="B56" i="26"/>
  <c r="G55" i="26"/>
  <c r="D55" i="26"/>
  <c r="C55" i="26"/>
  <c r="B55" i="26"/>
  <c r="G54" i="26"/>
  <c r="D54" i="26"/>
  <c r="C54" i="26"/>
  <c r="B54" i="26"/>
  <c r="G53" i="26"/>
  <c r="D53" i="26"/>
  <c r="C53" i="26"/>
  <c r="B53" i="26"/>
  <c r="G52" i="26"/>
  <c r="D52" i="26"/>
  <c r="C52" i="26"/>
  <c r="B52" i="26"/>
  <c r="G51" i="26"/>
  <c r="D51" i="26"/>
  <c r="C51" i="26"/>
  <c r="B51" i="26"/>
  <c r="G50" i="26"/>
  <c r="D50" i="26"/>
  <c r="C50" i="26"/>
  <c r="B50" i="26"/>
  <c r="G49" i="26"/>
  <c r="I49" i="26" s="1"/>
  <c r="D49" i="26"/>
  <c r="C49" i="26"/>
  <c r="B49" i="26"/>
  <c r="G48" i="26"/>
  <c r="D48" i="26"/>
  <c r="K48" i="26" s="1"/>
  <c r="C48" i="26"/>
  <c r="B48" i="26"/>
  <c r="G47" i="26"/>
  <c r="D47" i="26"/>
  <c r="C47" i="26"/>
  <c r="B47" i="26"/>
  <c r="G46" i="26"/>
  <c r="D46" i="26"/>
  <c r="C46" i="26"/>
  <c r="B46" i="26"/>
  <c r="G45" i="26"/>
  <c r="I45" i="26" s="1"/>
  <c r="D45" i="26"/>
  <c r="C45" i="26"/>
  <c r="B45" i="26"/>
  <c r="G44" i="26"/>
  <c r="D44" i="26"/>
  <c r="C44" i="26"/>
  <c r="B44" i="26"/>
  <c r="G43" i="26"/>
  <c r="D43" i="26"/>
  <c r="K43" i="26" s="1"/>
  <c r="C43" i="26"/>
  <c r="B43" i="26"/>
  <c r="G42" i="26"/>
  <c r="D42" i="26"/>
  <c r="C42" i="26"/>
  <c r="B42" i="26"/>
  <c r="G41" i="26"/>
  <c r="D41" i="26"/>
  <c r="C41" i="26"/>
  <c r="B41" i="26"/>
  <c r="G40" i="26"/>
  <c r="D40" i="26"/>
  <c r="C40" i="26"/>
  <c r="B40" i="26"/>
  <c r="G39" i="26"/>
  <c r="D39" i="26"/>
  <c r="C39" i="26"/>
  <c r="B39" i="26"/>
  <c r="G38" i="26"/>
  <c r="D38" i="26"/>
  <c r="C38" i="26"/>
  <c r="B38" i="26"/>
  <c r="G37" i="26"/>
  <c r="D37" i="26"/>
  <c r="C37" i="26"/>
  <c r="B37" i="26"/>
  <c r="G36" i="26"/>
  <c r="D36" i="26"/>
  <c r="C36" i="26"/>
  <c r="B36" i="26"/>
  <c r="G35" i="26"/>
  <c r="D35" i="26"/>
  <c r="C35" i="26"/>
  <c r="B35" i="26"/>
  <c r="G34" i="26"/>
  <c r="D34" i="26"/>
  <c r="C34" i="26"/>
  <c r="B34" i="26"/>
  <c r="G33" i="26"/>
  <c r="D33" i="26"/>
  <c r="C33" i="26"/>
  <c r="B33" i="26"/>
  <c r="G32" i="26"/>
  <c r="D32" i="26"/>
  <c r="C32" i="26"/>
  <c r="B32" i="26"/>
  <c r="G31" i="26"/>
  <c r="D31" i="26"/>
  <c r="C31" i="26"/>
  <c r="B31" i="26"/>
  <c r="G30" i="26"/>
  <c r="D30" i="26"/>
  <c r="C30" i="26"/>
  <c r="B30" i="26"/>
  <c r="G29" i="26"/>
  <c r="D29" i="26"/>
  <c r="C29" i="26"/>
  <c r="B29" i="26"/>
  <c r="G28" i="26"/>
  <c r="D28" i="26"/>
  <c r="F28" i="26" s="1"/>
  <c r="C28" i="26"/>
  <c r="B28" i="26"/>
  <c r="G27" i="26"/>
  <c r="D27" i="26"/>
  <c r="C27" i="26"/>
  <c r="B27" i="26"/>
  <c r="G26" i="26"/>
  <c r="D26" i="26"/>
  <c r="C26" i="26"/>
  <c r="B26" i="26"/>
  <c r="G25" i="26"/>
  <c r="D25" i="26"/>
  <c r="C25" i="26"/>
  <c r="B25" i="26"/>
  <c r="G24" i="26"/>
  <c r="D24" i="26"/>
  <c r="C24" i="26"/>
  <c r="B24" i="26"/>
  <c r="G23" i="26"/>
  <c r="D23" i="26"/>
  <c r="C23" i="26"/>
  <c r="B23" i="26"/>
  <c r="G22" i="26"/>
  <c r="D22" i="26"/>
  <c r="C22" i="26"/>
  <c r="B22" i="26"/>
  <c r="G21" i="26"/>
  <c r="D21" i="26"/>
  <c r="C21" i="26"/>
  <c r="B21" i="26"/>
  <c r="G20" i="26"/>
  <c r="D20" i="26"/>
  <c r="C20" i="26"/>
  <c r="B20" i="26"/>
  <c r="G19" i="26"/>
  <c r="D19" i="26"/>
  <c r="C19" i="26"/>
  <c r="B19" i="26"/>
  <c r="G18" i="26"/>
  <c r="D18" i="26"/>
  <c r="C18" i="26"/>
  <c r="B18" i="26"/>
  <c r="G17" i="26"/>
  <c r="D17" i="26"/>
  <c r="C17" i="26"/>
  <c r="B17" i="26"/>
  <c r="G16" i="26"/>
  <c r="D16" i="26"/>
  <c r="F16" i="26" s="1"/>
  <c r="C16" i="26"/>
  <c r="B16" i="26"/>
  <c r="G15" i="26"/>
  <c r="I15" i="26" s="1"/>
  <c r="D15" i="26"/>
  <c r="K15" i="26" s="1"/>
  <c r="C15" i="26"/>
  <c r="B15" i="26"/>
  <c r="G14" i="26"/>
  <c r="D14" i="26"/>
  <c r="C14" i="26"/>
  <c r="B14" i="26"/>
  <c r="G13" i="26"/>
  <c r="D13" i="26"/>
  <c r="C13" i="26"/>
  <c r="B13" i="26"/>
  <c r="G12" i="26"/>
  <c r="D12" i="26"/>
  <c r="C12" i="26"/>
  <c r="B12" i="26"/>
  <c r="G11" i="26"/>
  <c r="D11" i="26"/>
  <c r="C11" i="26"/>
  <c r="B11" i="26"/>
  <c r="H107" i="2"/>
  <c r="G107" i="2"/>
  <c r="I107" i="2" s="1"/>
  <c r="E107" i="2"/>
  <c r="D107" i="2"/>
  <c r="K107" i="2" s="1"/>
  <c r="C107" i="2"/>
  <c r="B107" i="2"/>
  <c r="H106" i="2"/>
  <c r="G106" i="2"/>
  <c r="I106" i="2" s="1"/>
  <c r="E106" i="2"/>
  <c r="D106" i="2"/>
  <c r="F106" i="2" s="1"/>
  <c r="C106" i="2"/>
  <c r="B106" i="2"/>
  <c r="H105" i="2"/>
  <c r="G105" i="2"/>
  <c r="I105" i="2" s="1"/>
  <c r="E105" i="2"/>
  <c r="D105" i="2"/>
  <c r="K105" i="2" s="1"/>
  <c r="C105" i="2"/>
  <c r="B105" i="2"/>
  <c r="H104" i="2"/>
  <c r="G104" i="2"/>
  <c r="E104" i="2"/>
  <c r="D104" i="2"/>
  <c r="K104" i="2" s="1"/>
  <c r="C104" i="2"/>
  <c r="B104" i="2"/>
  <c r="H103" i="2"/>
  <c r="G103" i="2"/>
  <c r="E103" i="2"/>
  <c r="D103" i="2"/>
  <c r="C103" i="2"/>
  <c r="B103" i="2"/>
  <c r="H102" i="2"/>
  <c r="G102" i="2"/>
  <c r="E102" i="2"/>
  <c r="D102" i="2"/>
  <c r="C102" i="2"/>
  <c r="B102" i="2"/>
  <c r="H101" i="2"/>
  <c r="G101" i="2"/>
  <c r="E101" i="2"/>
  <c r="D101" i="2"/>
  <c r="C101" i="2"/>
  <c r="B101" i="2"/>
  <c r="H100" i="2"/>
  <c r="G100" i="2"/>
  <c r="E100" i="2"/>
  <c r="D100" i="2"/>
  <c r="F100" i="2" s="1"/>
  <c r="C100" i="2"/>
  <c r="B100" i="2"/>
  <c r="H99" i="2"/>
  <c r="G99" i="2"/>
  <c r="E99" i="2"/>
  <c r="D99" i="2"/>
  <c r="C99" i="2"/>
  <c r="B99" i="2"/>
  <c r="H98" i="2"/>
  <c r="G98" i="2"/>
  <c r="E98" i="2"/>
  <c r="D98" i="2"/>
  <c r="C98" i="2"/>
  <c r="B98" i="2"/>
  <c r="H97" i="2"/>
  <c r="G97" i="2"/>
  <c r="I97" i="2" s="1"/>
  <c r="E97" i="2"/>
  <c r="D97" i="2"/>
  <c r="C97" i="2"/>
  <c r="B97" i="2"/>
  <c r="H96" i="2"/>
  <c r="G96" i="2"/>
  <c r="E96" i="2"/>
  <c r="D96" i="2"/>
  <c r="K96" i="2" s="1"/>
  <c r="C96" i="2"/>
  <c r="B96" i="2"/>
  <c r="H95" i="2"/>
  <c r="G95" i="2"/>
  <c r="E95" i="2"/>
  <c r="F95" i="2" s="1"/>
  <c r="D95" i="2"/>
  <c r="C95" i="2"/>
  <c r="B95" i="2"/>
  <c r="H94" i="2"/>
  <c r="G94" i="2"/>
  <c r="E94" i="2"/>
  <c r="D94" i="2"/>
  <c r="C94" i="2"/>
  <c r="B94" i="2"/>
  <c r="H93" i="2"/>
  <c r="G93" i="2"/>
  <c r="E93" i="2"/>
  <c r="D93" i="2"/>
  <c r="C93" i="2"/>
  <c r="B93" i="2"/>
  <c r="H92" i="2"/>
  <c r="G92" i="2"/>
  <c r="E92" i="2"/>
  <c r="D92" i="2"/>
  <c r="C92" i="2"/>
  <c r="B92" i="2"/>
  <c r="H91" i="2"/>
  <c r="G91" i="2"/>
  <c r="E91" i="2"/>
  <c r="D91" i="2"/>
  <c r="C91" i="2"/>
  <c r="B91" i="2"/>
  <c r="H90" i="2"/>
  <c r="G90" i="2"/>
  <c r="E90" i="2"/>
  <c r="D90" i="2"/>
  <c r="C90" i="2"/>
  <c r="B90" i="2"/>
  <c r="H89" i="2"/>
  <c r="G89" i="2"/>
  <c r="E89" i="2"/>
  <c r="D89" i="2"/>
  <c r="C89" i="2"/>
  <c r="B89" i="2"/>
  <c r="H88" i="2"/>
  <c r="G88" i="2"/>
  <c r="E88" i="2"/>
  <c r="D88" i="2"/>
  <c r="C88" i="2"/>
  <c r="B88" i="2"/>
  <c r="H87" i="2"/>
  <c r="G87" i="2"/>
  <c r="E87" i="2"/>
  <c r="D87" i="2"/>
  <c r="C87" i="2"/>
  <c r="B87" i="2"/>
  <c r="H86" i="2"/>
  <c r="G86" i="2"/>
  <c r="E86" i="2"/>
  <c r="D86" i="2"/>
  <c r="C86" i="2"/>
  <c r="B86" i="2"/>
  <c r="H85" i="2"/>
  <c r="G85" i="2"/>
  <c r="E85" i="2"/>
  <c r="D85" i="2"/>
  <c r="C85" i="2"/>
  <c r="B85" i="2"/>
  <c r="H84" i="2"/>
  <c r="G84" i="2"/>
  <c r="E84" i="2"/>
  <c r="D84" i="2"/>
  <c r="C84" i="2"/>
  <c r="B84" i="2"/>
  <c r="H83" i="2"/>
  <c r="G83" i="2"/>
  <c r="E83" i="2"/>
  <c r="F83" i="2" s="1"/>
  <c r="D83" i="2"/>
  <c r="C83" i="2"/>
  <c r="B83" i="2"/>
  <c r="H82" i="2"/>
  <c r="G82" i="2"/>
  <c r="E82" i="2"/>
  <c r="D82" i="2"/>
  <c r="C82" i="2"/>
  <c r="B82" i="2"/>
  <c r="H81" i="2"/>
  <c r="G81" i="2"/>
  <c r="E81" i="2"/>
  <c r="D81" i="2"/>
  <c r="C81" i="2"/>
  <c r="B81" i="2"/>
  <c r="H80" i="2"/>
  <c r="G80" i="2"/>
  <c r="E80" i="2"/>
  <c r="D80" i="2"/>
  <c r="F80" i="2" s="1"/>
  <c r="C80" i="2"/>
  <c r="B80" i="2"/>
  <c r="H79" i="2"/>
  <c r="G79" i="2"/>
  <c r="E79" i="2"/>
  <c r="D79" i="2"/>
  <c r="C79" i="2"/>
  <c r="B79" i="2"/>
  <c r="H78" i="2"/>
  <c r="G78" i="2"/>
  <c r="E78" i="2"/>
  <c r="D78" i="2"/>
  <c r="C78" i="2"/>
  <c r="B78" i="2"/>
  <c r="H77" i="2"/>
  <c r="G77" i="2"/>
  <c r="E77" i="2"/>
  <c r="D77" i="2"/>
  <c r="K77" i="2" s="1"/>
  <c r="C77" i="2"/>
  <c r="B77" i="2"/>
  <c r="H76" i="2"/>
  <c r="G76" i="2"/>
  <c r="E76" i="2"/>
  <c r="D76" i="2"/>
  <c r="C76" i="2"/>
  <c r="B76" i="2"/>
  <c r="H75" i="2"/>
  <c r="G75" i="2"/>
  <c r="E75" i="2"/>
  <c r="D75" i="2"/>
  <c r="C75" i="2"/>
  <c r="B75" i="2"/>
  <c r="H74" i="2"/>
  <c r="G74" i="2"/>
  <c r="E74" i="2"/>
  <c r="D74" i="2"/>
  <c r="C74" i="2"/>
  <c r="B74" i="2"/>
  <c r="H73" i="2"/>
  <c r="G73" i="2"/>
  <c r="E73" i="2"/>
  <c r="D73" i="2"/>
  <c r="C73" i="2"/>
  <c r="B73" i="2"/>
  <c r="H72" i="2"/>
  <c r="G72" i="2"/>
  <c r="E72" i="2"/>
  <c r="D72" i="2"/>
  <c r="C72" i="2"/>
  <c r="B72" i="2"/>
  <c r="H71" i="2"/>
  <c r="G71" i="2"/>
  <c r="E71" i="2"/>
  <c r="D71" i="2"/>
  <c r="C71" i="2"/>
  <c r="B71" i="2"/>
  <c r="H70" i="2"/>
  <c r="G70" i="2"/>
  <c r="I70" i="2" s="1"/>
  <c r="E70" i="2"/>
  <c r="D70" i="2"/>
  <c r="K70" i="2" s="1"/>
  <c r="C70" i="2"/>
  <c r="B70" i="2"/>
  <c r="H69" i="2"/>
  <c r="G69" i="2"/>
  <c r="E69" i="2"/>
  <c r="D69" i="2"/>
  <c r="F69" i="2" s="1"/>
  <c r="C69" i="2"/>
  <c r="B69" i="2"/>
  <c r="H68" i="2"/>
  <c r="G68" i="2"/>
  <c r="E68" i="2"/>
  <c r="D68" i="2"/>
  <c r="C68" i="2"/>
  <c r="B68" i="2"/>
  <c r="H67" i="2"/>
  <c r="G67" i="2"/>
  <c r="E67" i="2"/>
  <c r="D67" i="2"/>
  <c r="C67" i="2"/>
  <c r="B67" i="2"/>
  <c r="H66" i="2"/>
  <c r="G66" i="2"/>
  <c r="E66" i="2"/>
  <c r="D66" i="2"/>
  <c r="C66" i="2"/>
  <c r="B66" i="2"/>
  <c r="H65" i="2"/>
  <c r="G65" i="2"/>
  <c r="E65" i="2"/>
  <c r="D65" i="2"/>
  <c r="C65" i="2"/>
  <c r="B65" i="2"/>
  <c r="H64" i="2"/>
  <c r="G64" i="2"/>
  <c r="E64" i="2"/>
  <c r="D64" i="2"/>
  <c r="C64" i="2"/>
  <c r="B64" i="2"/>
  <c r="H63" i="2"/>
  <c r="G63" i="2"/>
  <c r="E63" i="2"/>
  <c r="D63" i="2"/>
  <c r="C63" i="2"/>
  <c r="B63" i="2"/>
  <c r="H62" i="2"/>
  <c r="G62" i="2"/>
  <c r="E62" i="2"/>
  <c r="D62" i="2"/>
  <c r="C62" i="2"/>
  <c r="B62" i="2"/>
  <c r="H61" i="2"/>
  <c r="G61" i="2"/>
  <c r="E61" i="2"/>
  <c r="D61" i="2"/>
  <c r="C61" i="2"/>
  <c r="B61" i="2"/>
  <c r="H60" i="2"/>
  <c r="G60" i="2"/>
  <c r="E60" i="2"/>
  <c r="D60" i="2"/>
  <c r="F60" i="2" s="1"/>
  <c r="C60" i="2"/>
  <c r="B60" i="2"/>
  <c r="H59" i="2"/>
  <c r="G59" i="2"/>
  <c r="E59" i="2"/>
  <c r="D59" i="2"/>
  <c r="C59" i="2"/>
  <c r="B59" i="2"/>
  <c r="H58" i="2"/>
  <c r="G58" i="2"/>
  <c r="E58" i="2"/>
  <c r="D58" i="2"/>
  <c r="C58" i="2"/>
  <c r="B58" i="2"/>
  <c r="H57" i="2"/>
  <c r="G57" i="2"/>
  <c r="E57" i="2"/>
  <c r="D57" i="2"/>
  <c r="C57" i="2"/>
  <c r="B57" i="2"/>
  <c r="H56" i="2"/>
  <c r="G56" i="2"/>
  <c r="E56" i="2"/>
  <c r="D56" i="2"/>
  <c r="C56" i="2"/>
  <c r="B56" i="2"/>
  <c r="H55" i="2"/>
  <c r="G55" i="2"/>
  <c r="E55" i="2"/>
  <c r="D55" i="2"/>
  <c r="C55" i="2"/>
  <c r="B55" i="2"/>
  <c r="H54" i="2"/>
  <c r="G54" i="2"/>
  <c r="E54" i="2"/>
  <c r="D54" i="2"/>
  <c r="C54" i="2"/>
  <c r="B54" i="2"/>
  <c r="H53" i="2"/>
  <c r="G53" i="2"/>
  <c r="E53" i="2"/>
  <c r="D53" i="2"/>
  <c r="C53" i="2"/>
  <c r="B53" i="2"/>
  <c r="H52" i="2"/>
  <c r="G52" i="2"/>
  <c r="E52" i="2"/>
  <c r="D52" i="2"/>
  <c r="C52" i="2"/>
  <c r="B52" i="2"/>
  <c r="H51" i="2"/>
  <c r="G51" i="2"/>
  <c r="I51" i="2" s="1"/>
  <c r="E51" i="2"/>
  <c r="D51" i="2"/>
  <c r="K51" i="2" s="1"/>
  <c r="C51" i="2"/>
  <c r="B51" i="2"/>
  <c r="H50" i="2"/>
  <c r="G50" i="2"/>
  <c r="E50" i="2"/>
  <c r="D50" i="2"/>
  <c r="C50" i="2"/>
  <c r="B50" i="2"/>
  <c r="H49" i="2"/>
  <c r="G49" i="2"/>
  <c r="E49" i="2"/>
  <c r="D49" i="2"/>
  <c r="C49" i="2"/>
  <c r="B49" i="2"/>
  <c r="H48" i="2"/>
  <c r="G48" i="2"/>
  <c r="E48" i="2"/>
  <c r="D48" i="2"/>
  <c r="C48" i="2"/>
  <c r="B48" i="2"/>
  <c r="H47" i="2"/>
  <c r="G47" i="2"/>
  <c r="I47" i="2" s="1"/>
  <c r="E47" i="2"/>
  <c r="D47" i="2"/>
  <c r="C47" i="2"/>
  <c r="B47" i="2"/>
  <c r="H46" i="2"/>
  <c r="G46" i="2"/>
  <c r="I46" i="2" s="1"/>
  <c r="E46" i="2"/>
  <c r="D46" i="2"/>
  <c r="C46" i="2"/>
  <c r="B46" i="2"/>
  <c r="H45" i="2"/>
  <c r="G45" i="2"/>
  <c r="E45" i="2"/>
  <c r="D45" i="2"/>
  <c r="C45" i="2"/>
  <c r="B45" i="2"/>
  <c r="H44" i="2"/>
  <c r="G44" i="2"/>
  <c r="I44" i="2" s="1"/>
  <c r="E44" i="2"/>
  <c r="D44" i="2"/>
  <c r="C44" i="2"/>
  <c r="B44" i="2"/>
  <c r="H43" i="2"/>
  <c r="G43" i="2"/>
  <c r="I43" i="2" s="1"/>
  <c r="E43" i="2"/>
  <c r="D43" i="2"/>
  <c r="K43" i="2" s="1"/>
  <c r="C43" i="2"/>
  <c r="B43" i="2"/>
  <c r="H42" i="2"/>
  <c r="G42" i="2"/>
  <c r="I42" i="2" s="1"/>
  <c r="E42" i="2"/>
  <c r="D42" i="2"/>
  <c r="C42" i="2"/>
  <c r="B42" i="2"/>
  <c r="H41" i="2"/>
  <c r="G41" i="2"/>
  <c r="E41" i="2"/>
  <c r="D41" i="2"/>
  <c r="F41" i="2" s="1"/>
  <c r="C41" i="2"/>
  <c r="B41" i="2"/>
  <c r="H40" i="2"/>
  <c r="G40" i="2"/>
  <c r="E40" i="2"/>
  <c r="D40" i="2"/>
  <c r="C40" i="2"/>
  <c r="B40" i="2"/>
  <c r="H39" i="2"/>
  <c r="G39" i="2"/>
  <c r="E39" i="2"/>
  <c r="D39" i="2"/>
  <c r="C39" i="2"/>
  <c r="B39" i="2"/>
  <c r="H38" i="2"/>
  <c r="G38" i="2"/>
  <c r="E38" i="2"/>
  <c r="D38" i="2"/>
  <c r="C38" i="2"/>
  <c r="B38" i="2"/>
  <c r="H37" i="2"/>
  <c r="G37" i="2"/>
  <c r="E37" i="2"/>
  <c r="D37" i="2"/>
  <c r="C37" i="2"/>
  <c r="B37" i="2"/>
  <c r="H36" i="2"/>
  <c r="G36" i="2"/>
  <c r="E36" i="2"/>
  <c r="D36" i="2"/>
  <c r="C36" i="2"/>
  <c r="B36" i="2"/>
  <c r="H35" i="2"/>
  <c r="G35" i="2"/>
  <c r="E35" i="2"/>
  <c r="D35" i="2"/>
  <c r="C35" i="2"/>
  <c r="B35" i="2"/>
  <c r="H34" i="2"/>
  <c r="G34" i="2"/>
  <c r="E34" i="2"/>
  <c r="D34" i="2"/>
  <c r="C34" i="2"/>
  <c r="B34" i="2"/>
  <c r="H33" i="2"/>
  <c r="G33" i="2"/>
  <c r="E33" i="2"/>
  <c r="D33" i="2"/>
  <c r="C33" i="2"/>
  <c r="B33" i="2"/>
  <c r="H32" i="2"/>
  <c r="G32" i="2"/>
  <c r="E32" i="2"/>
  <c r="D32" i="2"/>
  <c r="C32" i="2"/>
  <c r="B32" i="2"/>
  <c r="H31" i="2"/>
  <c r="G31" i="2"/>
  <c r="E31" i="2"/>
  <c r="D31" i="2"/>
  <c r="C31" i="2"/>
  <c r="B31" i="2"/>
  <c r="H30" i="2"/>
  <c r="G30" i="2"/>
  <c r="I30" i="2" s="1"/>
  <c r="E30" i="2"/>
  <c r="D30" i="2"/>
  <c r="C30" i="2"/>
  <c r="B30" i="2"/>
  <c r="H29" i="2"/>
  <c r="G29" i="2"/>
  <c r="E29" i="2"/>
  <c r="D29" i="2"/>
  <c r="C29" i="2"/>
  <c r="B29" i="2"/>
  <c r="H28" i="2"/>
  <c r="G28" i="2"/>
  <c r="E28" i="2"/>
  <c r="D28" i="2"/>
  <c r="C28" i="2"/>
  <c r="B28" i="2"/>
  <c r="H27" i="2"/>
  <c r="G27" i="2"/>
  <c r="E27" i="2"/>
  <c r="D27" i="2"/>
  <c r="C27" i="2"/>
  <c r="B27" i="2"/>
  <c r="H26" i="2"/>
  <c r="G26" i="2"/>
  <c r="E26" i="2"/>
  <c r="D26" i="2"/>
  <c r="C26" i="2"/>
  <c r="B26" i="2"/>
  <c r="H25" i="2"/>
  <c r="G25" i="2"/>
  <c r="E25" i="2"/>
  <c r="D25" i="2"/>
  <c r="C25" i="2"/>
  <c r="B25" i="2"/>
  <c r="H24" i="2"/>
  <c r="G24" i="2"/>
  <c r="E24" i="2"/>
  <c r="D24" i="2"/>
  <c r="C24" i="2"/>
  <c r="B24" i="2"/>
  <c r="H23" i="2"/>
  <c r="G23" i="2"/>
  <c r="E23" i="2"/>
  <c r="D23" i="2"/>
  <c r="C23" i="2"/>
  <c r="B23" i="2"/>
  <c r="H22" i="2"/>
  <c r="G22" i="2"/>
  <c r="E22" i="2"/>
  <c r="D22" i="2"/>
  <c r="C22" i="2"/>
  <c r="B22" i="2"/>
  <c r="H21" i="2"/>
  <c r="G21" i="2"/>
  <c r="E21" i="2"/>
  <c r="D21" i="2"/>
  <c r="C21" i="2"/>
  <c r="B21" i="2"/>
  <c r="H20" i="2"/>
  <c r="G20" i="2"/>
  <c r="E20" i="2"/>
  <c r="D20" i="2"/>
  <c r="C20" i="2"/>
  <c r="B20" i="2"/>
  <c r="H19" i="2"/>
  <c r="G19" i="2"/>
  <c r="I19" i="2" s="1"/>
  <c r="E19" i="2"/>
  <c r="D19" i="2"/>
  <c r="C19" i="2"/>
  <c r="B19" i="2"/>
  <c r="H18" i="2"/>
  <c r="G18" i="2"/>
  <c r="E18" i="2"/>
  <c r="D18" i="2"/>
  <c r="C18" i="2"/>
  <c r="B18" i="2"/>
  <c r="H17" i="2"/>
  <c r="G17" i="2"/>
  <c r="E17" i="2"/>
  <c r="D17" i="2"/>
  <c r="C17" i="2"/>
  <c r="B17" i="2"/>
  <c r="H16" i="2"/>
  <c r="G16" i="2"/>
  <c r="E16" i="2"/>
  <c r="D16" i="2"/>
  <c r="C16" i="2"/>
  <c r="B16" i="2"/>
  <c r="H15" i="2"/>
  <c r="G15" i="2"/>
  <c r="I15" i="2" s="1"/>
  <c r="E15" i="2"/>
  <c r="D15" i="2"/>
  <c r="K15" i="2" s="1"/>
  <c r="C15" i="2"/>
  <c r="B15" i="2"/>
  <c r="H14" i="2"/>
  <c r="G14" i="2"/>
  <c r="E14" i="2"/>
  <c r="D14" i="2"/>
  <c r="C14" i="2"/>
  <c r="B14" i="2"/>
  <c r="H13" i="2"/>
  <c r="G13" i="2"/>
  <c r="E13" i="2"/>
  <c r="D13" i="2"/>
  <c r="C13" i="2"/>
  <c r="B13" i="2"/>
  <c r="H12" i="2"/>
  <c r="G12" i="2"/>
  <c r="E12" i="2"/>
  <c r="D12" i="2"/>
  <c r="C12" i="2"/>
  <c r="B12" i="2"/>
  <c r="H11" i="2"/>
  <c r="G11" i="2"/>
  <c r="I11" i="2" s="1"/>
  <c r="E11" i="2"/>
  <c r="D11" i="2"/>
  <c r="C11" i="2"/>
  <c r="B11" i="2"/>
  <c r="H107" i="26"/>
  <c r="H106" i="26"/>
  <c r="E11" i="26"/>
  <c r="E12" i="26"/>
  <c r="F12" i="26" s="1"/>
  <c r="E13" i="26"/>
  <c r="F13" i="26" s="1"/>
  <c r="E14" i="26"/>
  <c r="E15" i="26"/>
  <c r="E16" i="26"/>
  <c r="E17" i="26"/>
  <c r="E18" i="26"/>
  <c r="E19" i="26"/>
  <c r="F19" i="26" s="1"/>
  <c r="E20" i="26"/>
  <c r="F20" i="26" s="1"/>
  <c r="E21" i="26"/>
  <c r="F21" i="26" s="1"/>
  <c r="E22" i="26"/>
  <c r="E23" i="26"/>
  <c r="E24" i="26"/>
  <c r="E25" i="26"/>
  <c r="E26" i="26"/>
  <c r="E27" i="26"/>
  <c r="F27" i="26" s="1"/>
  <c r="E28" i="26"/>
  <c r="E29" i="26"/>
  <c r="F29" i="26" s="1"/>
  <c r="E30" i="26"/>
  <c r="E31" i="26"/>
  <c r="E32" i="26"/>
  <c r="E33" i="26"/>
  <c r="E34" i="26"/>
  <c r="E35" i="26"/>
  <c r="F35" i="26" s="1"/>
  <c r="E36" i="26"/>
  <c r="F36" i="26" s="1"/>
  <c r="E37" i="26"/>
  <c r="E38" i="26"/>
  <c r="E39" i="26"/>
  <c r="E40" i="26"/>
  <c r="E41" i="26"/>
  <c r="E42" i="26"/>
  <c r="E43" i="26"/>
  <c r="E44" i="26"/>
  <c r="F44" i="26" s="1"/>
  <c r="E45" i="26"/>
  <c r="E46" i="26"/>
  <c r="E47" i="26"/>
  <c r="E48" i="26"/>
  <c r="E49" i="26"/>
  <c r="E50" i="26"/>
  <c r="E51" i="26"/>
  <c r="E52" i="26"/>
  <c r="F52" i="26" s="1"/>
  <c r="E53" i="26"/>
  <c r="F53" i="26" s="1"/>
  <c r="E54" i="26"/>
  <c r="E55" i="26"/>
  <c r="E56" i="26"/>
  <c r="E57" i="26"/>
  <c r="E58" i="26"/>
  <c r="E59" i="26"/>
  <c r="F59" i="26" s="1"/>
  <c r="E60" i="26"/>
  <c r="E61" i="26"/>
  <c r="E62" i="26"/>
  <c r="E63" i="26"/>
  <c r="E64" i="26"/>
  <c r="E65" i="26"/>
  <c r="E66" i="26"/>
  <c r="E67" i="26"/>
  <c r="F67" i="26" s="1"/>
  <c r="E68" i="26"/>
  <c r="F68" i="26" s="1"/>
  <c r="E69" i="26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F83" i="26" s="1"/>
  <c r="E84" i="26"/>
  <c r="F84" i="26" s="1"/>
  <c r="E85" i="26"/>
  <c r="E86" i="26"/>
  <c r="E87" i="26"/>
  <c r="E88" i="26"/>
  <c r="E89" i="26"/>
  <c r="E90" i="26"/>
  <c r="E91" i="26"/>
  <c r="F91" i="26" s="1"/>
  <c r="E92" i="26"/>
  <c r="F92" i="26" s="1"/>
  <c r="E93" i="26"/>
  <c r="E94" i="26"/>
  <c r="E95" i="26"/>
  <c r="E96" i="26"/>
  <c r="E97" i="26"/>
  <c r="E98" i="26"/>
  <c r="E99" i="26"/>
  <c r="F99" i="26" s="1"/>
  <c r="E100" i="26"/>
  <c r="F100" i="26" s="1"/>
  <c r="E101" i="26"/>
  <c r="E102" i="26"/>
  <c r="E103" i="26"/>
  <c r="E104" i="26"/>
  <c r="E105" i="26"/>
  <c r="E106" i="26"/>
  <c r="F15" i="2"/>
  <c r="H105" i="26"/>
  <c r="H104" i="26"/>
  <c r="H103" i="26"/>
  <c r="H102" i="26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G10" i="26"/>
  <c r="E10" i="26"/>
  <c r="D10" i="26"/>
  <c r="C10" i="26"/>
  <c r="B10" i="26"/>
  <c r="E7" i="26"/>
  <c r="F7" i="26" s="1"/>
  <c r="H7" i="26" s="1"/>
  <c r="I7" i="26" s="1"/>
  <c r="H10" i="24"/>
  <c r="G10" i="24"/>
  <c r="E10" i="24"/>
  <c r="D10" i="24"/>
  <c r="C10" i="24"/>
  <c r="B10" i="24"/>
  <c r="E7" i="24"/>
  <c r="F7" i="24" s="1"/>
  <c r="H7" i="24" s="1"/>
  <c r="I7" i="24" s="1"/>
  <c r="H10" i="22"/>
  <c r="G10" i="22"/>
  <c r="E10" i="22"/>
  <c r="D10" i="22"/>
  <c r="C10" i="22"/>
  <c r="B10" i="22"/>
  <c r="E7" i="22"/>
  <c r="F7" i="22" s="1"/>
  <c r="H7" i="22" s="1"/>
  <c r="I7" i="22" s="1"/>
  <c r="H10" i="20"/>
  <c r="G10" i="20"/>
  <c r="E10" i="20"/>
  <c r="D10" i="20"/>
  <c r="C10" i="20"/>
  <c r="B10" i="20"/>
  <c r="E7" i="20"/>
  <c r="F7" i="20" s="1"/>
  <c r="H7" i="20" s="1"/>
  <c r="I7" i="20" s="1"/>
  <c r="H10" i="18"/>
  <c r="G10" i="18"/>
  <c r="E10" i="18"/>
  <c r="D10" i="18"/>
  <c r="C10" i="18"/>
  <c r="B10" i="18"/>
  <c r="E7" i="18"/>
  <c r="F7" i="18" s="1"/>
  <c r="H7" i="18" s="1"/>
  <c r="I7" i="18" s="1"/>
  <c r="H10" i="16"/>
  <c r="G10" i="16"/>
  <c r="E10" i="16"/>
  <c r="D10" i="16"/>
  <c r="C10" i="16"/>
  <c r="B10" i="16"/>
  <c r="E7" i="16"/>
  <c r="F7" i="16" s="1"/>
  <c r="H7" i="16" s="1"/>
  <c r="I7" i="16" s="1"/>
  <c r="H10" i="14"/>
  <c r="G10" i="14"/>
  <c r="E10" i="14"/>
  <c r="D10" i="14"/>
  <c r="C10" i="14"/>
  <c r="B10" i="14"/>
  <c r="E7" i="14"/>
  <c r="F7" i="14" s="1"/>
  <c r="H7" i="14" s="1"/>
  <c r="I7" i="14" s="1"/>
  <c r="H10" i="12"/>
  <c r="G10" i="12"/>
  <c r="E10" i="12"/>
  <c r="D10" i="12"/>
  <c r="C10" i="12"/>
  <c r="B10" i="12"/>
  <c r="E7" i="12"/>
  <c r="F7" i="12" s="1"/>
  <c r="H7" i="12" s="1"/>
  <c r="I7" i="12" s="1"/>
  <c r="H10" i="10"/>
  <c r="G10" i="10"/>
  <c r="E10" i="10"/>
  <c r="D10" i="10"/>
  <c r="C10" i="10"/>
  <c r="B10" i="10"/>
  <c r="E7" i="10"/>
  <c r="F7" i="10" s="1"/>
  <c r="H7" i="10" s="1"/>
  <c r="I7" i="10" s="1"/>
  <c r="H10" i="8"/>
  <c r="G10" i="8"/>
  <c r="E10" i="8"/>
  <c r="D10" i="8"/>
  <c r="C10" i="8"/>
  <c r="B10" i="8"/>
  <c r="E7" i="8"/>
  <c r="F7" i="8" s="1"/>
  <c r="H7" i="8" s="1"/>
  <c r="I7" i="8" s="1"/>
  <c r="H10" i="6"/>
  <c r="G10" i="6"/>
  <c r="E10" i="6"/>
  <c r="D10" i="6"/>
  <c r="C10" i="6"/>
  <c r="B10" i="6"/>
  <c r="E7" i="6"/>
  <c r="F7" i="6" s="1"/>
  <c r="H7" i="6" s="1"/>
  <c r="I7" i="6" s="1"/>
  <c r="G10" i="4"/>
  <c r="H10" i="4"/>
  <c r="E10" i="4"/>
  <c r="D10" i="4"/>
  <c r="C10" i="4"/>
  <c r="B10" i="4"/>
  <c r="E7" i="4"/>
  <c r="F7" i="4" s="1"/>
  <c r="H7" i="4" s="1"/>
  <c r="I7" i="4" s="1"/>
  <c r="E7" i="2"/>
  <c r="F7" i="2" s="1"/>
  <c r="H7" i="2" s="1"/>
  <c r="I7" i="2" s="1"/>
  <c r="H10" i="2"/>
  <c r="G10" i="2"/>
  <c r="E10" i="2"/>
  <c r="D10" i="2"/>
  <c r="C10" i="2"/>
  <c r="B10" i="2"/>
  <c r="F13" i="4"/>
  <c r="F17" i="4"/>
  <c r="F21" i="4"/>
  <c r="F25" i="4"/>
  <c r="F29" i="4"/>
  <c r="F33" i="4"/>
  <c r="F37" i="4"/>
  <c r="F41" i="4"/>
  <c r="F45" i="4"/>
  <c r="F49" i="4"/>
  <c r="F53" i="4"/>
  <c r="F61" i="4"/>
  <c r="F65" i="4"/>
  <c r="F69" i="4"/>
  <c r="F73" i="4"/>
  <c r="F77" i="4"/>
  <c r="F81" i="4"/>
  <c r="F85" i="4"/>
  <c r="F97" i="4"/>
  <c r="K97" i="4" s="1"/>
  <c r="F101" i="4"/>
  <c r="F70" i="4"/>
  <c r="F11" i="4"/>
  <c r="F15" i="4"/>
  <c r="F19" i="4"/>
  <c r="F23" i="4"/>
  <c r="F27" i="4"/>
  <c r="F31" i="4"/>
  <c r="F35" i="4"/>
  <c r="F39" i="4"/>
  <c r="F43" i="4"/>
  <c r="F47" i="4"/>
  <c r="F51" i="4"/>
  <c r="F55" i="4"/>
  <c r="F59" i="4"/>
  <c r="F63" i="4"/>
  <c r="F67" i="4"/>
  <c r="F71" i="4"/>
  <c r="F75" i="4"/>
  <c r="F79" i="4"/>
  <c r="F83" i="4"/>
  <c r="F87" i="4"/>
  <c r="F91" i="4"/>
  <c r="F95" i="4"/>
  <c r="F107" i="4"/>
  <c r="F25" i="6"/>
  <c r="F57" i="6"/>
  <c r="F77" i="6"/>
  <c r="F105" i="6"/>
  <c r="F26" i="6"/>
  <c r="I31" i="6"/>
  <c r="F38" i="6"/>
  <c r="I39" i="6"/>
  <c r="F42" i="6"/>
  <c r="I43" i="6"/>
  <c r="F46" i="6"/>
  <c r="I47" i="6"/>
  <c r="F50" i="6"/>
  <c r="I51" i="6"/>
  <c r="F54" i="6"/>
  <c r="I55" i="6"/>
  <c r="F58" i="6"/>
  <c r="I59" i="6"/>
  <c r="F62" i="6"/>
  <c r="I63" i="6"/>
  <c r="F66" i="6"/>
  <c r="I67" i="6"/>
  <c r="F70" i="6"/>
  <c r="I71" i="6"/>
  <c r="F74" i="6"/>
  <c r="I75" i="6"/>
  <c r="F78" i="6"/>
  <c r="I79" i="6"/>
  <c r="F82" i="6"/>
  <c r="I83" i="6"/>
  <c r="F86" i="6"/>
  <c r="I87" i="6"/>
  <c r="F90" i="6"/>
  <c r="I91" i="6"/>
  <c r="F94" i="6"/>
  <c r="I95" i="6"/>
  <c r="F98" i="6"/>
  <c r="I99" i="6"/>
  <c r="F102" i="6"/>
  <c r="F106" i="6"/>
  <c r="F13" i="8"/>
  <c r="F17" i="8"/>
  <c r="F21" i="8"/>
  <c r="F25" i="8"/>
  <c r="F29" i="8"/>
  <c r="F33" i="8"/>
  <c r="F37" i="8"/>
  <c r="F41" i="8"/>
  <c r="F45" i="8"/>
  <c r="F49" i="8"/>
  <c r="F53" i="8"/>
  <c r="F69" i="8"/>
  <c r="F77" i="8"/>
  <c r="F14" i="8"/>
  <c r="F18" i="8"/>
  <c r="F22" i="8"/>
  <c r="F26" i="8"/>
  <c r="F30" i="8"/>
  <c r="F34" i="8"/>
  <c r="F38" i="8"/>
  <c r="F42" i="8"/>
  <c r="F46" i="8"/>
  <c r="F50" i="8"/>
  <c r="F54" i="8"/>
  <c r="F58" i="8"/>
  <c r="F62" i="8"/>
  <c r="F66" i="8"/>
  <c r="F70" i="8"/>
  <c r="F74" i="8"/>
  <c r="F82" i="8"/>
  <c r="F27" i="8"/>
  <c r="F75" i="8"/>
  <c r="K75" i="8" s="1"/>
  <c r="F79" i="8"/>
  <c r="F83" i="8"/>
  <c r="F87" i="8"/>
  <c r="F91" i="8"/>
  <c r="F95" i="8"/>
  <c r="F99" i="8"/>
  <c r="F103" i="8"/>
  <c r="F107" i="8"/>
  <c r="F16" i="10"/>
  <c r="F40" i="10"/>
  <c r="F44" i="10"/>
  <c r="F48" i="10"/>
  <c r="F52" i="10"/>
  <c r="F22" i="10"/>
  <c r="K22" i="10" s="1"/>
  <c r="F34" i="10"/>
  <c r="F38" i="10"/>
  <c r="F46" i="10"/>
  <c r="F54" i="10"/>
  <c r="F58" i="10"/>
  <c r="F62" i="10"/>
  <c r="F66" i="10"/>
  <c r="F74" i="10"/>
  <c r="F78" i="10"/>
  <c r="F82" i="10"/>
  <c r="F90" i="10"/>
  <c r="F94" i="10"/>
  <c r="F11" i="10"/>
  <c r="F15" i="10"/>
  <c r="F19" i="10"/>
  <c r="F27" i="10"/>
  <c r="F31" i="10"/>
  <c r="F35" i="10"/>
  <c r="F43" i="10"/>
  <c r="F47" i="10"/>
  <c r="F63" i="10"/>
  <c r="F71" i="10"/>
  <c r="F75" i="10"/>
  <c r="F79" i="10"/>
  <c r="F83" i="10"/>
  <c r="F87" i="10"/>
  <c r="F91" i="10"/>
  <c r="F95" i="10"/>
  <c r="F99" i="10"/>
  <c r="F103" i="10"/>
  <c r="F107" i="10"/>
  <c r="F12" i="12"/>
  <c r="F48" i="12"/>
  <c r="F52" i="12"/>
  <c r="F60" i="12"/>
  <c r="F92" i="12"/>
  <c r="F100" i="12"/>
  <c r="F104" i="12"/>
  <c r="F34" i="12"/>
  <c r="F66" i="12"/>
  <c r="F11" i="12"/>
  <c r="F15" i="12"/>
  <c r="F43" i="12"/>
  <c r="F47" i="12"/>
  <c r="F51" i="12"/>
  <c r="F75" i="12"/>
  <c r="F79" i="12"/>
  <c r="F107" i="12"/>
  <c r="K28" i="14"/>
  <c r="F12" i="14"/>
  <c r="F16" i="14"/>
  <c r="F20" i="14"/>
  <c r="F24" i="14"/>
  <c r="F28" i="14"/>
  <c r="F32" i="14"/>
  <c r="F36" i="14"/>
  <c r="F40" i="14"/>
  <c r="F44" i="14"/>
  <c r="F48" i="14"/>
  <c r="F52" i="14"/>
  <c r="F56" i="14"/>
  <c r="F60" i="14"/>
  <c r="F68" i="14"/>
  <c r="F76" i="14"/>
  <c r="F80" i="14"/>
  <c r="F96" i="14"/>
  <c r="F104" i="14"/>
  <c r="F14" i="14"/>
  <c r="F18" i="14"/>
  <c r="F22" i="14"/>
  <c r="F26" i="14"/>
  <c r="F30" i="14"/>
  <c r="F38" i="14"/>
  <c r="F42" i="14"/>
  <c r="F46" i="14"/>
  <c r="F50" i="14"/>
  <c r="F54" i="14"/>
  <c r="F58" i="14"/>
  <c r="F11" i="14"/>
  <c r="F15" i="14"/>
  <c r="F43" i="14"/>
  <c r="F51" i="14"/>
  <c r="F55" i="14"/>
  <c r="F99" i="14"/>
  <c r="F107" i="14"/>
  <c r="K28" i="16"/>
  <c r="F44" i="16"/>
  <c r="F48" i="16"/>
  <c r="F52" i="16"/>
  <c r="F56" i="16"/>
  <c r="F60" i="16"/>
  <c r="F64" i="16"/>
  <c r="F68" i="16"/>
  <c r="F72" i="16"/>
  <c r="F76" i="16"/>
  <c r="F80" i="16"/>
  <c r="F84" i="16"/>
  <c r="F88" i="16"/>
  <c r="F92" i="16"/>
  <c r="F96" i="16"/>
  <c r="F100" i="16"/>
  <c r="F104" i="16"/>
  <c r="F22" i="16"/>
  <c r="F62" i="16"/>
  <c r="F15" i="16"/>
  <c r="F31" i="16"/>
  <c r="F35" i="16"/>
  <c r="F43" i="16"/>
  <c r="F51" i="16"/>
  <c r="F63" i="16"/>
  <c r="F67" i="16"/>
  <c r="F95" i="16"/>
  <c r="F99" i="16"/>
  <c r="F107" i="16"/>
  <c r="F32" i="18"/>
  <c r="F68" i="18"/>
  <c r="F75" i="18"/>
  <c r="F76" i="18"/>
  <c r="I50" i="18"/>
  <c r="I58" i="18"/>
  <c r="K51" i="18"/>
  <c r="F59" i="18"/>
  <c r="K96" i="18"/>
  <c r="F96" i="18"/>
  <c r="F104" i="18"/>
  <c r="F13" i="18"/>
  <c r="F17" i="18"/>
  <c r="F21" i="18"/>
  <c r="F25" i="18"/>
  <c r="F29" i="18"/>
  <c r="F33" i="18"/>
  <c r="F37" i="18"/>
  <c r="F41" i="18"/>
  <c r="F45" i="18"/>
  <c r="F49" i="18"/>
  <c r="F53" i="18"/>
  <c r="F57" i="18"/>
  <c r="F65" i="18"/>
  <c r="F77" i="18"/>
  <c r="F97" i="18"/>
  <c r="K97" i="18" s="1"/>
  <c r="F13" i="20"/>
  <c r="F17" i="20"/>
  <c r="F21" i="20"/>
  <c r="F25" i="20"/>
  <c r="F29" i="20"/>
  <c r="F33" i="20"/>
  <c r="F37" i="20"/>
  <c r="F41" i="20"/>
  <c r="F69" i="20"/>
  <c r="F77" i="20"/>
  <c r="F105" i="20"/>
  <c r="I11" i="20"/>
  <c r="F14" i="20"/>
  <c r="F18" i="20"/>
  <c r="F30" i="20"/>
  <c r="I31" i="20"/>
  <c r="F34" i="20"/>
  <c r="F46" i="20"/>
  <c r="I47" i="20"/>
  <c r="F50" i="20"/>
  <c r="F62" i="20"/>
  <c r="I63" i="20"/>
  <c r="F66" i="20"/>
  <c r="F78" i="20"/>
  <c r="I79" i="20"/>
  <c r="F82" i="20"/>
  <c r="F94" i="20"/>
  <c r="I95" i="20"/>
  <c r="F98" i="20"/>
  <c r="F12" i="22"/>
  <c r="F16" i="22"/>
  <c r="F20" i="22"/>
  <c r="F28" i="22"/>
  <c r="K28" i="22" s="1"/>
  <c r="F36" i="22"/>
  <c r="F48" i="22"/>
  <c r="F68" i="22"/>
  <c r="F100" i="22"/>
  <c r="F104" i="22"/>
  <c r="F18" i="22"/>
  <c r="F22" i="22"/>
  <c r="F26" i="22"/>
  <c r="F50" i="22"/>
  <c r="F54" i="22"/>
  <c r="F58" i="22"/>
  <c r="F62" i="22"/>
  <c r="F66" i="22"/>
  <c r="F78" i="22"/>
  <c r="K78" i="22" s="1"/>
  <c r="F82" i="22"/>
  <c r="F86" i="22"/>
  <c r="F90" i="22"/>
  <c r="F94" i="22"/>
  <c r="F102" i="22"/>
  <c r="F27" i="22"/>
  <c r="F59" i="22"/>
  <c r="F14" i="24"/>
  <c r="F18" i="24"/>
  <c r="F22" i="24"/>
  <c r="F26" i="24"/>
  <c r="F34" i="24"/>
  <c r="F38" i="24"/>
  <c r="F42" i="24"/>
  <c r="F46" i="24"/>
  <c r="F50" i="24"/>
  <c r="F54" i="24"/>
  <c r="F58" i="24"/>
  <c r="F62" i="24"/>
  <c r="F66" i="24"/>
  <c r="F74" i="24"/>
  <c r="F78" i="24"/>
  <c r="F82" i="24"/>
  <c r="F86" i="24"/>
  <c r="F90" i="24"/>
  <c r="F94" i="24"/>
  <c r="F102" i="24"/>
  <c r="F23" i="24"/>
  <c r="F27" i="24"/>
  <c r="F31" i="24"/>
  <c r="F55" i="24"/>
  <c r="F59" i="24"/>
  <c r="F63" i="24"/>
  <c r="F87" i="24"/>
  <c r="F91" i="24"/>
  <c r="F95" i="24"/>
  <c r="I21" i="26"/>
  <c r="F32" i="26"/>
  <c r="I61" i="26"/>
  <c r="F11" i="26"/>
  <c r="F15" i="26"/>
  <c r="F23" i="26"/>
  <c r="F31" i="26"/>
  <c r="F39" i="26"/>
  <c r="F43" i="26"/>
  <c r="F47" i="26"/>
  <c r="F51" i="26"/>
  <c r="F55" i="26"/>
  <c r="F63" i="26"/>
  <c r="F71" i="26"/>
  <c r="F75" i="26"/>
  <c r="F79" i="26"/>
  <c r="F87" i="26"/>
  <c r="F95" i="26"/>
  <c r="F103" i="26"/>
  <c r="F107" i="26"/>
  <c r="I35" i="2" l="1"/>
  <c r="I93" i="12"/>
  <c r="F84" i="8"/>
  <c r="F63" i="6"/>
  <c r="F14" i="4"/>
  <c r="F18" i="4"/>
  <c r="F22" i="4"/>
  <c r="F26" i="4"/>
  <c r="F34" i="4"/>
  <c r="F38" i="4"/>
  <c r="F42" i="4"/>
  <c r="F46" i="4"/>
  <c r="F50" i="4"/>
  <c r="F54" i="4"/>
  <c r="F58" i="4"/>
  <c r="K58" i="4" s="1"/>
  <c r="F66" i="4"/>
  <c r="F74" i="4"/>
  <c r="F78" i="4"/>
  <c r="F82" i="4"/>
  <c r="F86" i="4"/>
  <c r="I103" i="4"/>
  <c r="F78" i="2"/>
  <c r="F51" i="22"/>
  <c r="K75" i="18"/>
  <c r="K50" i="8"/>
  <c r="K59" i="8"/>
  <c r="K63" i="8"/>
  <c r="K67" i="8"/>
  <c r="K71" i="8"/>
  <c r="K68" i="26"/>
  <c r="I68" i="26"/>
  <c r="I76" i="26"/>
  <c r="I84" i="26"/>
  <c r="K84" i="26" s="1"/>
  <c r="F74" i="22"/>
  <c r="K107" i="20"/>
  <c r="F61" i="18"/>
  <c r="F69" i="18"/>
  <c r="F73" i="18"/>
  <c r="F81" i="18"/>
  <c r="F85" i="18"/>
  <c r="F89" i="18"/>
  <c r="F93" i="18"/>
  <c r="F101" i="18"/>
  <c r="F12" i="16"/>
  <c r="F16" i="16"/>
  <c r="F20" i="16"/>
  <c r="F24" i="16"/>
  <c r="F32" i="16"/>
  <c r="F36" i="16"/>
  <c r="F40" i="16"/>
  <c r="I69" i="16"/>
  <c r="I78" i="16"/>
  <c r="I86" i="16"/>
  <c r="F23" i="10"/>
  <c r="F56" i="10"/>
  <c r="F14" i="6"/>
  <c r="F18" i="6"/>
  <c r="F51" i="24"/>
  <c r="F107" i="24"/>
  <c r="F106" i="20"/>
  <c r="F88" i="26"/>
  <c r="F72" i="26"/>
  <c r="F64" i="26"/>
  <c r="F56" i="26"/>
  <c r="F40" i="26"/>
  <c r="F24" i="26"/>
  <c r="F107" i="22"/>
  <c r="F70" i="20"/>
  <c r="F64" i="18"/>
  <c r="F19" i="14"/>
  <c r="F23" i="14"/>
  <c r="K23" i="14" s="1"/>
  <c r="F27" i="14"/>
  <c r="F35" i="14"/>
  <c r="F59" i="14"/>
  <c r="F63" i="14"/>
  <c r="F67" i="14"/>
  <c r="F71" i="14"/>
  <c r="F75" i="14"/>
  <c r="F18" i="10"/>
  <c r="K18" i="10" s="1"/>
  <c r="F30" i="10"/>
  <c r="F39" i="10"/>
  <c r="F86" i="8"/>
  <c r="F13" i="6"/>
  <c r="F17" i="6"/>
  <c r="F21" i="6"/>
  <c r="F29" i="6"/>
  <c r="F33" i="6"/>
  <c r="F37" i="6"/>
  <c r="F41" i="6"/>
  <c r="F45" i="6"/>
  <c r="F49" i="6"/>
  <c r="F53" i="6"/>
  <c r="F61" i="6"/>
  <c r="F65" i="6"/>
  <c r="F69" i="6"/>
  <c r="K69" i="6" s="1"/>
  <c r="F73" i="6"/>
  <c r="F81" i="6"/>
  <c r="F85" i="6"/>
  <c r="F89" i="6"/>
  <c r="F97" i="6"/>
  <c r="F101" i="6"/>
  <c r="F28" i="4"/>
  <c r="F100" i="4"/>
  <c r="K100" i="4" s="1"/>
  <c r="I101" i="4"/>
  <c r="K101" i="4" s="1"/>
  <c r="F15" i="24"/>
  <c r="F106" i="18"/>
  <c r="F91" i="2"/>
  <c r="F103" i="2"/>
  <c r="F11" i="18"/>
  <c r="I16" i="18"/>
  <c r="F19" i="18"/>
  <c r="I20" i="18"/>
  <c r="F23" i="18"/>
  <c r="I24" i="18"/>
  <c r="F27" i="18"/>
  <c r="I28" i="18"/>
  <c r="F31" i="18"/>
  <c r="I32" i="18"/>
  <c r="F35" i="18"/>
  <c r="I36" i="18"/>
  <c r="F39" i="18"/>
  <c r="I40" i="18"/>
  <c r="F47" i="18"/>
  <c r="I48" i="18"/>
  <c r="I52" i="18"/>
  <c r="F55" i="18"/>
  <c r="I56" i="18"/>
  <c r="I60" i="18"/>
  <c r="F63" i="18"/>
  <c r="F67" i="18"/>
  <c r="K67" i="18" s="1"/>
  <c r="F71" i="18"/>
  <c r="F79" i="18"/>
  <c r="K79" i="18" s="1"/>
  <c r="F71" i="16"/>
  <c r="F75" i="16"/>
  <c r="F79" i="16"/>
  <c r="F83" i="16"/>
  <c r="F87" i="16"/>
  <c r="F91" i="16"/>
  <c r="F103" i="16"/>
  <c r="F102" i="12"/>
  <c r="I50" i="8"/>
  <c r="I70" i="8"/>
  <c r="F89" i="8"/>
  <c r="F93" i="8"/>
  <c r="F97" i="8"/>
  <c r="I69" i="6"/>
  <c r="F104" i="26"/>
  <c r="F48" i="26"/>
  <c r="F12" i="24"/>
  <c r="F16" i="24"/>
  <c r="F20" i="24"/>
  <c r="F24" i="24"/>
  <c r="F32" i="24"/>
  <c r="K32" i="24" s="1"/>
  <c r="I33" i="24"/>
  <c r="F36" i="24"/>
  <c r="I37" i="24"/>
  <c r="F40" i="24"/>
  <c r="F44" i="24"/>
  <c r="F52" i="24"/>
  <c r="K52" i="24" s="1"/>
  <c r="F56" i="24"/>
  <c r="I61" i="24"/>
  <c r="I69" i="24"/>
  <c r="F76" i="24"/>
  <c r="I77" i="24"/>
  <c r="F80" i="24"/>
  <c r="F84" i="24"/>
  <c r="I85" i="24"/>
  <c r="F88" i="24"/>
  <c r="I89" i="24"/>
  <c r="F100" i="24"/>
  <c r="I101" i="24"/>
  <c r="F11" i="22"/>
  <c r="F23" i="22"/>
  <c r="F31" i="22"/>
  <c r="F35" i="22"/>
  <c r="K35" i="22" s="1"/>
  <c r="F74" i="14"/>
  <c r="I88" i="4"/>
  <c r="K35" i="4"/>
  <c r="K46" i="4"/>
  <c r="K60" i="10"/>
  <c r="F60" i="10"/>
  <c r="K51" i="8"/>
  <c r="F51" i="8"/>
  <c r="K96" i="22"/>
  <c r="F96" i="22"/>
  <c r="K43" i="18"/>
  <c r="F43" i="18"/>
  <c r="K104" i="24"/>
  <c r="F104" i="24"/>
  <c r="F10" i="26"/>
  <c r="I40" i="26"/>
  <c r="I64" i="26"/>
  <c r="I80" i="26"/>
  <c r="K80" i="26" s="1"/>
  <c r="I88" i="26"/>
  <c r="K88" i="26" s="1"/>
  <c r="K35" i="26"/>
  <c r="F34" i="2"/>
  <c r="F67" i="22"/>
  <c r="F75" i="22"/>
  <c r="F79" i="22"/>
  <c r="F83" i="22"/>
  <c r="F87" i="22"/>
  <c r="F95" i="22"/>
  <c r="I51" i="16"/>
  <c r="I59" i="16"/>
  <c r="K59" i="16" s="1"/>
  <c r="I63" i="16"/>
  <c r="K63" i="16" s="1"/>
  <c r="I104" i="16"/>
  <c r="I11" i="14"/>
  <c r="K11" i="14" s="1"/>
  <c r="I19" i="14"/>
  <c r="K19" i="14" s="1"/>
  <c r="I23" i="14"/>
  <c r="I35" i="14"/>
  <c r="K35" i="14" s="1"/>
  <c r="I43" i="14"/>
  <c r="I51" i="14"/>
  <c r="I59" i="14"/>
  <c r="I92" i="14"/>
  <c r="I96" i="14"/>
  <c r="I104" i="14"/>
  <c r="I43" i="12"/>
  <c r="I51" i="12"/>
  <c r="I104" i="12"/>
  <c r="I11" i="10"/>
  <c r="I31" i="10"/>
  <c r="I48" i="10"/>
  <c r="F55" i="10"/>
  <c r="F68" i="10"/>
  <c r="I23" i="6"/>
  <c r="I14" i="4"/>
  <c r="K14" i="4" s="1"/>
  <c r="I30" i="4"/>
  <c r="I42" i="4"/>
  <c r="K42" i="4" s="1"/>
  <c r="I46" i="4"/>
  <c r="I50" i="4"/>
  <c r="K50" i="4" s="1"/>
  <c r="I54" i="4"/>
  <c r="K54" i="4" s="1"/>
  <c r="I58" i="4"/>
  <c r="I66" i="4"/>
  <c r="K66" i="4" s="1"/>
  <c r="I70" i="4"/>
  <c r="F94" i="4"/>
  <c r="K55" i="24"/>
  <c r="K87" i="4"/>
  <c r="I10" i="8"/>
  <c r="F107" i="2"/>
  <c r="F65" i="26"/>
  <c r="F41" i="26"/>
  <c r="F81" i="2"/>
  <c r="F97" i="2"/>
  <c r="F101" i="2"/>
  <c r="F82" i="18"/>
  <c r="F25" i="16"/>
  <c r="F29" i="16"/>
  <c r="F37" i="16"/>
  <c r="I46" i="16"/>
  <c r="K46" i="16" s="1"/>
  <c r="I50" i="16"/>
  <c r="I54" i="16"/>
  <c r="K54" i="16" s="1"/>
  <c r="I58" i="16"/>
  <c r="I30" i="14"/>
  <c r="F62" i="14"/>
  <c r="F66" i="14"/>
  <c r="I99" i="14"/>
  <c r="K99" i="14" s="1"/>
  <c r="I22" i="12"/>
  <c r="I26" i="12"/>
  <c r="K26" i="12" s="1"/>
  <c r="I30" i="12"/>
  <c r="I70" i="12"/>
  <c r="I18" i="10"/>
  <c r="I34" i="10"/>
  <c r="I23" i="8"/>
  <c r="F94" i="8"/>
  <c r="F98" i="8"/>
  <c r="F102" i="8"/>
  <c r="I30" i="6"/>
  <c r="I66" i="6"/>
  <c r="K66" i="6" s="1"/>
  <c r="I70" i="6"/>
  <c r="I69" i="4"/>
  <c r="I73" i="4"/>
  <c r="F80" i="4"/>
  <c r="F89" i="4"/>
  <c r="K83" i="4"/>
  <c r="I29" i="2"/>
  <c r="I37" i="2"/>
  <c r="F52" i="2"/>
  <c r="F64" i="2"/>
  <c r="F68" i="2"/>
  <c r="I69" i="2"/>
  <c r="K69" i="2" s="1"/>
  <c r="F72" i="2"/>
  <c r="F77" i="2"/>
  <c r="I35" i="24"/>
  <c r="K35" i="24" s="1"/>
  <c r="I51" i="24"/>
  <c r="I55" i="24"/>
  <c r="I63" i="24"/>
  <c r="K63" i="24" s="1"/>
  <c r="I99" i="24"/>
  <c r="K99" i="24" s="1"/>
  <c r="I103" i="24"/>
  <c r="F17" i="22"/>
  <c r="I30" i="22"/>
  <c r="K30" i="22" s="1"/>
  <c r="I18" i="18"/>
  <c r="I22" i="18"/>
  <c r="I30" i="18"/>
  <c r="I42" i="18"/>
  <c r="I46" i="18"/>
  <c r="I54" i="18"/>
  <c r="I70" i="18"/>
  <c r="I89" i="4"/>
  <c r="K89" i="4" s="1"/>
  <c r="F57" i="8"/>
  <c r="F61" i="8"/>
  <c r="F65" i="8"/>
  <c r="F73" i="8"/>
  <c r="F27" i="2"/>
  <c r="I28" i="2"/>
  <c r="F31" i="2"/>
  <c r="F39" i="2"/>
  <c r="I40" i="2"/>
  <c r="F47" i="2"/>
  <c r="I48" i="2"/>
  <c r="I56" i="2"/>
  <c r="F59" i="2"/>
  <c r="I60" i="2"/>
  <c r="F67" i="2"/>
  <c r="F71" i="2"/>
  <c r="F75" i="2"/>
  <c r="I70" i="24"/>
  <c r="I86" i="24"/>
  <c r="I90" i="24"/>
  <c r="I98" i="24"/>
  <c r="F101" i="24"/>
  <c r="I102" i="24"/>
  <c r="K102" i="24" s="1"/>
  <c r="I13" i="22"/>
  <c r="I21" i="22"/>
  <c r="I41" i="22"/>
  <c r="F45" i="20"/>
  <c r="F49" i="20"/>
  <c r="F53" i="20"/>
  <c r="F57" i="20"/>
  <c r="F61" i="20"/>
  <c r="K61" i="20" s="1"/>
  <c r="F65" i="20"/>
  <c r="F73" i="20"/>
  <c r="F81" i="20"/>
  <c r="F85" i="20"/>
  <c r="F89" i="20"/>
  <c r="F93" i="20"/>
  <c r="F97" i="20"/>
  <c r="F101" i="20"/>
  <c r="F12" i="18"/>
  <c r="F16" i="18"/>
  <c r="F24" i="18"/>
  <c r="K24" i="18" s="1"/>
  <c r="F40" i="18"/>
  <c r="I69" i="18"/>
  <c r="K69" i="18" s="1"/>
  <c r="I77" i="18"/>
  <c r="F72" i="14"/>
  <c r="F77" i="14"/>
  <c r="I57" i="8"/>
  <c r="K57" i="8" s="1"/>
  <c r="I65" i="8"/>
  <c r="I69" i="8"/>
  <c r="K69" i="8" s="1"/>
  <c r="F81" i="8"/>
  <c r="F85" i="8"/>
  <c r="F36" i="6"/>
  <c r="I72" i="4"/>
  <c r="I92" i="4"/>
  <c r="I96" i="4"/>
  <c r="F52" i="22"/>
  <c r="F56" i="22"/>
  <c r="F64" i="22"/>
  <c r="F72" i="22"/>
  <c r="F76" i="22"/>
  <c r="F80" i="22"/>
  <c r="F84" i="22"/>
  <c r="F88" i="22"/>
  <c r="F92" i="22"/>
  <c r="I48" i="16"/>
  <c r="I52" i="16"/>
  <c r="I56" i="16"/>
  <c r="I60" i="16"/>
  <c r="I28" i="14"/>
  <c r="I48" i="14"/>
  <c r="I77" i="14"/>
  <c r="I93" i="14"/>
  <c r="I101" i="14"/>
  <c r="I20" i="12"/>
  <c r="K20" i="12" s="1"/>
  <c r="I24" i="12"/>
  <c r="I28" i="12"/>
  <c r="I48" i="12"/>
  <c r="I60" i="12"/>
  <c r="I92" i="12"/>
  <c r="K92" i="12" s="1"/>
  <c r="I96" i="12"/>
  <c r="I24" i="10"/>
  <c r="I53" i="10"/>
  <c r="I20" i="6"/>
  <c r="I48" i="6"/>
  <c r="I60" i="6"/>
  <c r="I92" i="6"/>
  <c r="I96" i="6"/>
  <c r="I104" i="6"/>
  <c r="I11" i="4"/>
  <c r="K11" i="4" s="1"/>
  <c r="I35" i="4"/>
  <c r="I79" i="4"/>
  <c r="K79" i="4" s="1"/>
  <c r="I83" i="4"/>
  <c r="I104" i="4"/>
  <c r="I48" i="26"/>
  <c r="I60" i="26"/>
  <c r="I70" i="26"/>
  <c r="I96" i="26"/>
  <c r="I104" i="26"/>
  <c r="I13" i="26"/>
  <c r="K13" i="26" s="1"/>
  <c r="I17" i="26"/>
  <c r="I25" i="26"/>
  <c r="I29" i="26"/>
  <c r="I33" i="26"/>
  <c r="I41" i="26"/>
  <c r="I43" i="26"/>
  <c r="I51" i="26"/>
  <c r="I53" i="26"/>
  <c r="K53" i="26" s="1"/>
  <c r="I57" i="26"/>
  <c r="I65" i="26"/>
  <c r="I69" i="26"/>
  <c r="I73" i="26"/>
  <c r="I77" i="26"/>
  <c r="I81" i="26"/>
  <c r="I85" i="26"/>
  <c r="I89" i="26"/>
  <c r="I93" i="26"/>
  <c r="I101" i="26"/>
  <c r="I36" i="26"/>
  <c r="K36" i="26" s="1"/>
  <c r="K64" i="26"/>
  <c r="I10" i="4"/>
  <c r="I37" i="26"/>
  <c r="I77" i="2"/>
  <c r="I81" i="2"/>
  <c r="I89" i="2"/>
  <c r="I101" i="2"/>
  <c r="I54" i="22"/>
  <c r="K54" i="22" s="1"/>
  <c r="I62" i="22"/>
  <c r="K62" i="22" s="1"/>
  <c r="I70" i="22"/>
  <c r="I74" i="22"/>
  <c r="I82" i="22"/>
  <c r="K82" i="22" s="1"/>
  <c r="I86" i="22"/>
  <c r="K86" i="22" s="1"/>
  <c r="I90" i="22"/>
  <c r="I94" i="22"/>
  <c r="K94" i="22" s="1"/>
  <c r="I14" i="20"/>
  <c r="K14" i="20" s="1"/>
  <c r="I30" i="20"/>
  <c r="I38" i="20"/>
  <c r="K38" i="20" s="1"/>
  <c r="I42" i="20"/>
  <c r="I50" i="20"/>
  <c r="I70" i="20"/>
  <c r="I98" i="18"/>
  <c r="I98" i="16"/>
  <c r="I70" i="14"/>
  <c r="I74" i="14"/>
  <c r="K74" i="14" s="1"/>
  <c r="I79" i="10"/>
  <c r="I91" i="10"/>
  <c r="I95" i="10"/>
  <c r="I103" i="10"/>
  <c r="I30" i="8"/>
  <c r="I46" i="8"/>
  <c r="K46" i="8" s="1"/>
  <c r="I91" i="8"/>
  <c r="I95" i="8"/>
  <c r="I99" i="8"/>
  <c r="I103" i="8"/>
  <c r="I11" i="6"/>
  <c r="I19" i="6"/>
  <c r="K90" i="24"/>
  <c r="K50" i="20"/>
  <c r="K86" i="16"/>
  <c r="K94" i="14"/>
  <c r="I39" i="26"/>
  <c r="I47" i="26"/>
  <c r="I71" i="26"/>
  <c r="I95" i="26"/>
  <c r="K95" i="26" s="1"/>
  <c r="I103" i="26"/>
  <c r="I92" i="2"/>
  <c r="I96" i="2"/>
  <c r="I100" i="2"/>
  <c r="I104" i="2"/>
  <c r="I22" i="24"/>
  <c r="I57" i="22"/>
  <c r="I61" i="22"/>
  <c r="I65" i="22"/>
  <c r="K65" i="22" s="1"/>
  <c r="I69" i="22"/>
  <c r="I73" i="22"/>
  <c r="I77" i="22"/>
  <c r="I53" i="20"/>
  <c r="K53" i="20" s="1"/>
  <c r="I61" i="20"/>
  <c r="I69" i="20"/>
  <c r="I73" i="20"/>
  <c r="I77" i="20"/>
  <c r="I81" i="20"/>
  <c r="I85" i="20"/>
  <c r="I89" i="20"/>
  <c r="I24" i="16"/>
  <c r="I28" i="16"/>
  <c r="I32" i="16"/>
  <c r="I36" i="16"/>
  <c r="K36" i="16" s="1"/>
  <c r="I40" i="16"/>
  <c r="K40" i="16" s="1"/>
  <c r="I73" i="16"/>
  <c r="I77" i="16"/>
  <c r="I81" i="16"/>
  <c r="I85" i="16"/>
  <c r="I89" i="16"/>
  <c r="I93" i="16"/>
  <c r="I101" i="16"/>
  <c r="I69" i="14"/>
  <c r="I37" i="10"/>
  <c r="I62" i="10"/>
  <c r="I70" i="10"/>
  <c r="I74" i="10"/>
  <c r="K74" i="10" s="1"/>
  <c r="I82" i="10"/>
  <c r="I102" i="10"/>
  <c r="I13" i="8"/>
  <c r="K13" i="8" s="1"/>
  <c r="I17" i="8"/>
  <c r="K17" i="8" s="1"/>
  <c r="I21" i="8"/>
  <c r="I62" i="8"/>
  <c r="K65" i="8"/>
  <c r="I82" i="8"/>
  <c r="K82" i="8" s="1"/>
  <c r="I86" i="8"/>
  <c r="K86" i="8" s="1"/>
  <c r="K81" i="6"/>
  <c r="K85" i="6"/>
  <c r="K89" i="6"/>
  <c r="I77" i="4"/>
  <c r="I81" i="4"/>
  <c r="I85" i="4"/>
  <c r="I94" i="4"/>
  <c r="K94" i="4" s="1"/>
  <c r="K90" i="22"/>
  <c r="K73" i="20"/>
  <c r="K86" i="24"/>
  <c r="K38" i="10"/>
  <c r="I97" i="26"/>
  <c r="I65" i="24"/>
  <c r="I60" i="22"/>
  <c r="I76" i="22"/>
  <c r="I84" i="22"/>
  <c r="K84" i="22" s="1"/>
  <c r="I92" i="22"/>
  <c r="K92" i="22" s="1"/>
  <c r="I16" i="20"/>
  <c r="I40" i="20"/>
  <c r="I48" i="20"/>
  <c r="I60" i="20"/>
  <c r="I92" i="20"/>
  <c r="I96" i="20"/>
  <c r="I104" i="20"/>
  <c r="I92" i="18"/>
  <c r="K92" i="18" s="1"/>
  <c r="I96" i="18"/>
  <c r="I104" i="18"/>
  <c r="I92" i="16"/>
  <c r="K92" i="16" s="1"/>
  <c r="I96" i="16"/>
  <c r="I60" i="14"/>
  <c r="I72" i="14"/>
  <c r="K72" i="14" s="1"/>
  <c r="I76" i="14"/>
  <c r="K76" i="14" s="1"/>
  <c r="I65" i="10"/>
  <c r="I69" i="10"/>
  <c r="K80" i="10"/>
  <c r="I85" i="10"/>
  <c r="I93" i="10"/>
  <c r="I101" i="10"/>
  <c r="K23" i="8"/>
  <c r="I40" i="8"/>
  <c r="I77" i="8"/>
  <c r="I93" i="4"/>
  <c r="K93" i="4" s="1"/>
  <c r="K85" i="20"/>
  <c r="I43" i="4"/>
  <c r="I51" i="4"/>
  <c r="K22" i="24"/>
  <c r="K42" i="20"/>
  <c r="I19" i="26"/>
  <c r="K19" i="26" s="1"/>
  <c r="I27" i="26"/>
  <c r="I59" i="26"/>
  <c r="I83" i="26"/>
  <c r="I91" i="26"/>
  <c r="K91" i="26" s="1"/>
  <c r="I99" i="26"/>
  <c r="I54" i="2"/>
  <c r="I98" i="2"/>
  <c r="I102" i="2"/>
  <c r="I51" i="22"/>
  <c r="I55" i="22"/>
  <c r="K55" i="22" s="1"/>
  <c r="I59" i="22"/>
  <c r="K59" i="22" s="1"/>
  <c r="I104" i="22"/>
  <c r="I103" i="20"/>
  <c r="I30" i="16"/>
  <c r="I38" i="16"/>
  <c r="K38" i="16" s="1"/>
  <c r="I75" i="16"/>
  <c r="K75" i="16" s="1"/>
  <c r="I83" i="16"/>
  <c r="K83" i="16" s="1"/>
  <c r="I91" i="16"/>
  <c r="K91" i="16" s="1"/>
  <c r="I95" i="16"/>
  <c r="K95" i="16" s="1"/>
  <c r="I99" i="16"/>
  <c r="K99" i="16" s="1"/>
  <c r="I103" i="16"/>
  <c r="I103" i="12"/>
  <c r="I88" i="10"/>
  <c r="I100" i="10"/>
  <c r="K100" i="10" s="1"/>
  <c r="I11" i="8"/>
  <c r="K11" i="8" s="1"/>
  <c r="I19" i="8"/>
  <c r="K19" i="8" s="1"/>
  <c r="I35" i="8"/>
  <c r="K35" i="8" s="1"/>
  <c r="I43" i="8"/>
  <c r="I80" i="8"/>
  <c r="I84" i="8"/>
  <c r="I88" i="8"/>
  <c r="I92" i="8"/>
  <c r="I96" i="8"/>
  <c r="I104" i="8"/>
  <c r="K63" i="18"/>
  <c r="K56" i="16"/>
  <c r="K103" i="8"/>
  <c r="K22" i="12"/>
  <c r="I90" i="8"/>
  <c r="K90" i="8" s="1"/>
  <c r="K78" i="10"/>
  <c r="I12" i="2"/>
  <c r="K74" i="22"/>
  <c r="K52" i="16"/>
  <c r="K21" i="8"/>
  <c r="K24" i="16"/>
  <c r="K16" i="18"/>
  <c r="K40" i="18"/>
  <c r="K32" i="18"/>
  <c r="K44" i="16"/>
  <c r="K59" i="14"/>
  <c r="K44" i="22"/>
  <c r="K93" i="6"/>
  <c r="F105" i="18"/>
  <c r="F93" i="6"/>
  <c r="F10" i="16"/>
  <c r="F29" i="2"/>
  <c r="F25" i="24"/>
  <c r="F97" i="22"/>
  <c r="K69" i="20"/>
  <c r="F61" i="16"/>
  <c r="K61" i="16" s="1"/>
  <c r="F26" i="10"/>
  <c r="K51" i="10"/>
  <c r="F44" i="8"/>
  <c r="F52" i="8"/>
  <c r="F56" i="8"/>
  <c r="F64" i="8"/>
  <c r="F68" i="8"/>
  <c r="K68" i="8" s="1"/>
  <c r="F60" i="24"/>
  <c r="F15" i="22"/>
  <c r="F36" i="2"/>
  <c r="F44" i="2"/>
  <c r="F68" i="24"/>
  <c r="F72" i="24"/>
  <c r="F28" i="20"/>
  <c r="F40" i="20"/>
  <c r="K40" i="20" s="1"/>
  <c r="F44" i="20"/>
  <c r="F84" i="20"/>
  <c r="F73" i="16"/>
  <c r="F89" i="16"/>
  <c r="F70" i="14"/>
  <c r="F25" i="12"/>
  <c r="F29" i="12"/>
  <c r="F49" i="12"/>
  <c r="F53" i="12"/>
  <c r="F69" i="12"/>
  <c r="F73" i="12"/>
  <c r="F93" i="12"/>
  <c r="F13" i="10"/>
  <c r="F29" i="10"/>
  <c r="F84" i="10"/>
  <c r="F64" i="6"/>
  <c r="K64" i="6" s="1"/>
  <c r="F76" i="6"/>
  <c r="K56" i="24"/>
  <c r="K28" i="24"/>
  <c r="F60" i="22"/>
  <c r="K97" i="8"/>
  <c r="F60" i="18"/>
  <c r="F96" i="24"/>
  <c r="F55" i="2"/>
  <c r="F63" i="20"/>
  <c r="K63" i="20" s="1"/>
  <c r="F24" i="12"/>
  <c r="K24" i="12" s="1"/>
  <c r="F32" i="12"/>
  <c r="F40" i="12"/>
  <c r="F56" i="12"/>
  <c r="F64" i="12"/>
  <c r="F72" i="12"/>
  <c r="F88" i="12"/>
  <c r="F12" i="10"/>
  <c r="F23" i="6"/>
  <c r="K23" i="6" s="1"/>
  <c r="F71" i="6"/>
  <c r="F83" i="6"/>
  <c r="K83" i="6" s="1"/>
  <c r="F91" i="6"/>
  <c r="F103" i="6"/>
  <c r="K40" i="26"/>
  <c r="F43" i="8"/>
  <c r="K97" i="6"/>
  <c r="F10" i="22"/>
  <c r="F14" i="2"/>
  <c r="F62" i="2"/>
  <c r="F74" i="2"/>
  <c r="F79" i="2"/>
  <c r="F99" i="2"/>
  <c r="K43" i="20"/>
  <c r="F48" i="24"/>
  <c r="F76" i="10"/>
  <c r="F98" i="22"/>
  <c r="F78" i="18"/>
  <c r="F18" i="16"/>
  <c r="F34" i="16"/>
  <c r="F50" i="16"/>
  <c r="F66" i="16"/>
  <c r="F31" i="14"/>
  <c r="F39" i="14"/>
  <c r="F47" i="14"/>
  <c r="K35" i="10"/>
  <c r="F22" i="6"/>
  <c r="F34" i="6"/>
  <c r="K69" i="4"/>
  <c r="I92" i="26"/>
  <c r="K92" i="26" s="1"/>
  <c r="I30" i="26"/>
  <c r="K97" i="20"/>
  <c r="K92" i="14"/>
  <c r="I92" i="24"/>
  <c r="K30" i="4"/>
  <c r="K30" i="10"/>
  <c r="I30" i="24"/>
  <c r="F92" i="24"/>
  <c r="K30" i="12"/>
  <c r="K26" i="14"/>
  <c r="K26" i="10"/>
  <c r="F30" i="24"/>
  <c r="F90" i="8"/>
  <c r="K106" i="8"/>
  <c r="F106" i="8"/>
  <c r="K99" i="8"/>
  <c r="F78" i="8"/>
  <c r="K78" i="8" s="1"/>
  <c r="F92" i="2"/>
  <c r="K15" i="8"/>
  <c r="F15" i="8"/>
  <c r="F104" i="10"/>
  <c r="K91" i="8"/>
  <c r="K99" i="4"/>
  <c r="F26" i="2"/>
  <c r="I52" i="20"/>
  <c r="F59" i="10"/>
  <c r="K67" i="10"/>
  <c r="F67" i="10"/>
  <c r="I68" i="10"/>
  <c r="K68" i="10" s="1"/>
  <c r="K96" i="12"/>
  <c r="F96" i="12"/>
  <c r="K20" i="10"/>
  <c r="F20" i="10"/>
  <c r="K81" i="4"/>
  <c r="F79" i="6"/>
  <c r="K79" i="6" s="1"/>
  <c r="F87" i="6"/>
  <c r="K87" i="6" s="1"/>
  <c r="F95" i="6"/>
  <c r="K95" i="6" s="1"/>
  <c r="K96" i="10"/>
  <c r="F96" i="10"/>
  <c r="K106" i="4"/>
  <c r="F106" i="4"/>
  <c r="F55" i="6"/>
  <c r="K55" i="6" s="1"/>
  <c r="K48" i="2"/>
  <c r="F48" i="2"/>
  <c r="F56" i="2"/>
  <c r="K56" i="2" s="1"/>
  <c r="F30" i="6"/>
  <c r="K30" i="6" s="1"/>
  <c r="I35" i="6"/>
  <c r="K63" i="6"/>
  <c r="F46" i="26"/>
  <c r="F23" i="2"/>
  <c r="F32" i="2"/>
  <c r="F40" i="2"/>
  <c r="F53" i="2"/>
  <c r="F87" i="2"/>
  <c r="I11" i="24"/>
  <c r="F15" i="18"/>
  <c r="F65" i="14"/>
  <c r="I83" i="14"/>
  <c r="K83" i="14" s="1"/>
  <c r="F73" i="10"/>
  <c r="K73" i="10" s="1"/>
  <c r="K62" i="8"/>
  <c r="K85" i="4"/>
  <c r="I45" i="2"/>
  <c r="F65" i="2"/>
  <c r="F82" i="2"/>
  <c r="F86" i="2"/>
  <c r="I95" i="2"/>
  <c r="K95" i="2" s="1"/>
  <c r="F98" i="2"/>
  <c r="I99" i="2"/>
  <c r="F102" i="2"/>
  <c r="I103" i="2"/>
  <c r="F17" i="24"/>
  <c r="I34" i="24"/>
  <c r="K34" i="24" s="1"/>
  <c r="I38" i="24"/>
  <c r="K38" i="24" s="1"/>
  <c r="I50" i="24"/>
  <c r="K50" i="24" s="1"/>
  <c r="I54" i="24"/>
  <c r="K54" i="24" s="1"/>
  <c r="I62" i="24"/>
  <c r="K62" i="24" s="1"/>
  <c r="F65" i="24"/>
  <c r="I87" i="24"/>
  <c r="K87" i="24" s="1"/>
  <c r="I91" i="24"/>
  <c r="K91" i="24" s="1"/>
  <c r="I100" i="24"/>
  <c r="K100" i="24" s="1"/>
  <c r="I11" i="22"/>
  <c r="K11" i="22" s="1"/>
  <c r="I19" i="22"/>
  <c r="K19" i="22" s="1"/>
  <c r="I52" i="22"/>
  <c r="K52" i="22" s="1"/>
  <c r="I56" i="22"/>
  <c r="K56" i="22" s="1"/>
  <c r="F12" i="20"/>
  <c r="F32" i="20"/>
  <c r="I41" i="20"/>
  <c r="F22" i="18"/>
  <c r="K22" i="18" s="1"/>
  <c r="F38" i="18"/>
  <c r="I88" i="18"/>
  <c r="K88" i="18" s="1"/>
  <c r="I11" i="16"/>
  <c r="K11" i="16" s="1"/>
  <c r="I19" i="16"/>
  <c r="K19" i="16" s="1"/>
  <c r="I36" i="14"/>
  <c r="K36" i="14" s="1"/>
  <c r="I40" i="14"/>
  <c r="I44" i="14"/>
  <c r="K44" i="14" s="1"/>
  <c r="I52" i="14"/>
  <c r="K52" i="14" s="1"/>
  <c r="I56" i="14"/>
  <c r="K56" i="14" s="1"/>
  <c r="I61" i="14"/>
  <c r="I78" i="14"/>
  <c r="K78" i="14" s="1"/>
  <c r="I82" i="14"/>
  <c r="K82" i="14" s="1"/>
  <c r="I86" i="14"/>
  <c r="K86" i="14" s="1"/>
  <c r="F89" i="14"/>
  <c r="I90" i="14"/>
  <c r="K90" i="14" s="1"/>
  <c r="I18" i="12"/>
  <c r="K18" i="12" s="1"/>
  <c r="I102" i="12"/>
  <c r="K102" i="12" s="1"/>
  <c r="I26" i="10"/>
  <c r="I56" i="10"/>
  <c r="K56" i="10" s="1"/>
  <c r="I81" i="10"/>
  <c r="I25" i="8"/>
  <c r="K25" i="8" s="1"/>
  <c r="F28" i="8"/>
  <c r="I29" i="8"/>
  <c r="K29" i="8" s="1"/>
  <c r="F36" i="8"/>
  <c r="I37" i="8"/>
  <c r="K37" i="8" s="1"/>
  <c r="F40" i="8"/>
  <c r="I36" i="6"/>
  <c r="K36" i="6" s="1"/>
  <c r="I40" i="6"/>
  <c r="F47" i="6"/>
  <c r="K47" i="6" s="1"/>
  <c r="I52" i="6"/>
  <c r="I56" i="6"/>
  <c r="I64" i="6"/>
  <c r="F80" i="6"/>
  <c r="F88" i="6"/>
  <c r="F20" i="4"/>
  <c r="K20" i="4" s="1"/>
  <c r="F24" i="4"/>
  <c r="F40" i="4"/>
  <c r="F52" i="4"/>
  <c r="F56" i="4"/>
  <c r="F64" i="4"/>
  <c r="K71" i="6"/>
  <c r="F18" i="2"/>
  <c r="I49" i="2"/>
  <c r="I14" i="26"/>
  <c r="I16" i="26"/>
  <c r="K16" i="26" s="1"/>
  <c r="I18" i="26"/>
  <c r="I20" i="26"/>
  <c r="K20" i="26" s="1"/>
  <c r="I24" i="26"/>
  <c r="K24" i="26" s="1"/>
  <c r="I26" i="26"/>
  <c r="I66" i="26"/>
  <c r="I86" i="26"/>
  <c r="I72" i="22"/>
  <c r="K72" i="22" s="1"/>
  <c r="I21" i="10"/>
  <c r="K40" i="14"/>
  <c r="K95" i="8"/>
  <c r="K73" i="4"/>
  <c r="F10" i="10"/>
  <c r="I10" i="14"/>
  <c r="F58" i="26"/>
  <c r="F34" i="26"/>
  <c r="F18" i="26"/>
  <c r="K18" i="26" s="1"/>
  <c r="F13" i="2"/>
  <c r="F17" i="2"/>
  <c r="I18" i="2"/>
  <c r="F25" i="2"/>
  <c r="K25" i="2" s="1"/>
  <c r="I39" i="2"/>
  <c r="F85" i="2"/>
  <c r="I57" i="24"/>
  <c r="F93" i="24"/>
  <c r="F25" i="22"/>
  <c r="F29" i="22"/>
  <c r="I42" i="22"/>
  <c r="K42" i="22" s="1"/>
  <c r="I67" i="22"/>
  <c r="K67" i="22" s="1"/>
  <c r="I71" i="22"/>
  <c r="K71" i="22" s="1"/>
  <c r="F88" i="20"/>
  <c r="I99" i="18"/>
  <c r="K99" i="18" s="1"/>
  <c r="F102" i="18"/>
  <c r="I26" i="16"/>
  <c r="K26" i="16" s="1"/>
  <c r="F49" i="10"/>
  <c r="F95" i="20"/>
  <c r="K95" i="20" s="1"/>
  <c r="F52" i="18"/>
  <c r="I82" i="18"/>
  <c r="K82" i="18" s="1"/>
  <c r="I86" i="18"/>
  <c r="I90" i="18"/>
  <c r="I102" i="18"/>
  <c r="I13" i="16"/>
  <c r="I17" i="16"/>
  <c r="I21" i="16"/>
  <c r="I25" i="16"/>
  <c r="F57" i="16"/>
  <c r="F21" i="14"/>
  <c r="K21" i="14" s="1"/>
  <c r="F29" i="14"/>
  <c r="I38" i="14"/>
  <c r="K38" i="14" s="1"/>
  <c r="I42" i="14"/>
  <c r="K42" i="14" s="1"/>
  <c r="I46" i="14"/>
  <c r="K46" i="14" s="1"/>
  <c r="I50" i="14"/>
  <c r="K50" i="14" s="1"/>
  <c r="I54" i="14"/>
  <c r="K54" i="14" s="1"/>
  <c r="F57" i="14"/>
  <c r="I58" i="14"/>
  <c r="K58" i="14" s="1"/>
  <c r="I67" i="14"/>
  <c r="K67" i="14" s="1"/>
  <c r="I80" i="14"/>
  <c r="K80" i="14" s="1"/>
  <c r="I84" i="14"/>
  <c r="K84" i="14" s="1"/>
  <c r="I88" i="14"/>
  <c r="I45" i="10"/>
  <c r="I63" i="10"/>
  <c r="I31" i="8"/>
  <c r="K31" i="8" s="1"/>
  <c r="I39" i="8"/>
  <c r="K39" i="8" s="1"/>
  <c r="I72" i="8"/>
  <c r="F88" i="8"/>
  <c r="I38" i="6"/>
  <c r="K38" i="6" s="1"/>
  <c r="I46" i="6"/>
  <c r="K46" i="6" s="1"/>
  <c r="I50" i="6"/>
  <c r="K50" i="6" s="1"/>
  <c r="I58" i="6"/>
  <c r="K58" i="6" s="1"/>
  <c r="I103" i="6"/>
  <c r="K102" i="14"/>
  <c r="F10" i="2"/>
  <c r="F10" i="8"/>
  <c r="I10" i="10"/>
  <c r="F16" i="2"/>
  <c r="I17" i="2"/>
  <c r="K17" i="2" s="1"/>
  <c r="F20" i="2"/>
  <c r="F24" i="2"/>
  <c r="F28" i="2"/>
  <c r="F33" i="2"/>
  <c r="F54" i="2"/>
  <c r="K54" i="2" s="1"/>
  <c r="I55" i="2"/>
  <c r="F84" i="2"/>
  <c r="I85" i="2"/>
  <c r="F88" i="2"/>
  <c r="K88" i="2" s="1"/>
  <c r="I40" i="24"/>
  <c r="K40" i="24" s="1"/>
  <c r="I76" i="24"/>
  <c r="K76" i="24" s="1"/>
  <c r="F53" i="22"/>
  <c r="F59" i="20"/>
  <c r="K59" i="20" s="1"/>
  <c r="F71" i="20"/>
  <c r="K71" i="20" s="1"/>
  <c r="I80" i="20"/>
  <c r="F83" i="20"/>
  <c r="K83" i="20" s="1"/>
  <c r="I61" i="18"/>
  <c r="K61" i="18" s="1"/>
  <c r="I65" i="18"/>
  <c r="K65" i="18" s="1"/>
  <c r="F72" i="18"/>
  <c r="I73" i="18"/>
  <c r="K73" i="18" s="1"/>
  <c r="I61" i="16"/>
  <c r="I65" i="16"/>
  <c r="I13" i="14"/>
  <c r="I100" i="14"/>
  <c r="K100" i="14" s="1"/>
  <c r="I11" i="12"/>
  <c r="K11" i="12" s="1"/>
  <c r="I55" i="12"/>
  <c r="K55" i="12" s="1"/>
  <c r="I63" i="12"/>
  <c r="K63" i="12" s="1"/>
  <c r="I75" i="12"/>
  <c r="K75" i="12" s="1"/>
  <c r="I83" i="12"/>
  <c r="K83" i="12" s="1"/>
  <c r="I91" i="12"/>
  <c r="K91" i="12" s="1"/>
  <c r="I95" i="12"/>
  <c r="K95" i="12" s="1"/>
  <c r="I99" i="12"/>
  <c r="K99" i="12" s="1"/>
  <c r="I58" i="10"/>
  <c r="K58" i="10" s="1"/>
  <c r="I87" i="10"/>
  <c r="I89" i="8"/>
  <c r="K89" i="8" s="1"/>
  <c r="I93" i="8"/>
  <c r="K93" i="8" s="1"/>
  <c r="I101" i="8"/>
  <c r="I21" i="6"/>
  <c r="K21" i="6" s="1"/>
  <c r="I25" i="6"/>
  <c r="K25" i="6" s="1"/>
  <c r="F28" i="6"/>
  <c r="I29" i="6"/>
  <c r="K29" i="6" s="1"/>
  <c r="K91" i="6"/>
  <c r="K90" i="4"/>
  <c r="I10" i="2"/>
  <c r="I10" i="6"/>
  <c r="I10" i="16"/>
  <c r="I22" i="26"/>
  <c r="I38" i="26"/>
  <c r="I50" i="26"/>
  <c r="I54" i="26"/>
  <c r="I62" i="26"/>
  <c r="I74" i="26"/>
  <c r="I78" i="26"/>
  <c r="I94" i="26"/>
  <c r="I98" i="26"/>
  <c r="I102" i="26"/>
  <c r="I14" i="2"/>
  <c r="K14" i="2" s="1"/>
  <c r="I16" i="2"/>
  <c r="K16" i="2" s="1"/>
  <c r="I21" i="2"/>
  <c r="I25" i="2"/>
  <c r="I32" i="2"/>
  <c r="I34" i="2"/>
  <c r="K34" i="2" s="1"/>
  <c r="I36" i="2"/>
  <c r="I38" i="2"/>
  <c r="I41" i="2"/>
  <c r="K41" i="2" s="1"/>
  <c r="I50" i="2"/>
  <c r="K50" i="2" s="1"/>
  <c r="I52" i="2"/>
  <c r="K52" i="2" s="1"/>
  <c r="I57" i="2"/>
  <c r="I59" i="2"/>
  <c r="K59" i="2" s="1"/>
  <c r="I61" i="2"/>
  <c r="I63" i="2"/>
  <c r="I65" i="2"/>
  <c r="I67" i="2"/>
  <c r="K67" i="2" s="1"/>
  <c r="I71" i="2"/>
  <c r="I73" i="2"/>
  <c r="I75" i="2"/>
  <c r="I78" i="2"/>
  <c r="K78" i="2" s="1"/>
  <c r="I80" i="2"/>
  <c r="I82" i="2"/>
  <c r="K82" i="2" s="1"/>
  <c r="I84" i="2"/>
  <c r="I86" i="2"/>
  <c r="I88" i="2"/>
  <c r="I90" i="2"/>
  <c r="I94" i="2"/>
  <c r="K94" i="2" s="1"/>
  <c r="I14" i="24"/>
  <c r="K14" i="24" s="1"/>
  <c r="I16" i="24"/>
  <c r="K16" i="24" s="1"/>
  <c r="I18" i="24"/>
  <c r="K18" i="24" s="1"/>
  <c r="I20" i="24"/>
  <c r="I24" i="24"/>
  <c r="K24" i="24" s="1"/>
  <c r="I26" i="24"/>
  <c r="K26" i="24" s="1"/>
  <c r="I41" i="24"/>
  <c r="I46" i="24"/>
  <c r="K46" i="24" s="1"/>
  <c r="I67" i="24"/>
  <c r="K67" i="24" s="1"/>
  <c r="I71" i="24"/>
  <c r="K71" i="24" s="1"/>
  <c r="I73" i="24"/>
  <c r="I75" i="24"/>
  <c r="K75" i="24" s="1"/>
  <c r="I78" i="24"/>
  <c r="K78" i="24" s="1"/>
  <c r="I82" i="24"/>
  <c r="K82" i="24" s="1"/>
  <c r="I84" i="24"/>
  <c r="K84" i="24" s="1"/>
  <c r="I95" i="24"/>
  <c r="K95" i="24" s="1"/>
  <c r="I23" i="22"/>
  <c r="K23" i="22" s="1"/>
  <c r="I31" i="22"/>
  <c r="K31" i="22" s="1"/>
  <c r="I33" i="22"/>
  <c r="I37" i="22"/>
  <c r="I39" i="22"/>
  <c r="K39" i="22" s="1"/>
  <c r="I50" i="22"/>
  <c r="K50" i="22" s="1"/>
  <c r="I63" i="22"/>
  <c r="K63" i="22" s="1"/>
  <c r="I88" i="22"/>
  <c r="I44" i="20"/>
  <c r="K44" i="20" s="1"/>
  <c r="I46" i="20"/>
  <c r="K46" i="20" s="1"/>
  <c r="I14" i="22"/>
  <c r="K14" i="22" s="1"/>
  <c r="I16" i="22"/>
  <c r="K16" i="22" s="1"/>
  <c r="I18" i="22"/>
  <c r="K18" i="22" s="1"/>
  <c r="I20" i="22"/>
  <c r="K20" i="22" s="1"/>
  <c r="I91" i="22"/>
  <c r="K91" i="22" s="1"/>
  <c r="I95" i="22"/>
  <c r="I98" i="22"/>
  <c r="I100" i="22"/>
  <c r="K100" i="22" s="1"/>
  <c r="I102" i="22"/>
  <c r="K102" i="22" s="1"/>
  <c r="I12" i="20"/>
  <c r="I17" i="20"/>
  <c r="K17" i="20" s="1"/>
  <c r="I25" i="20"/>
  <c r="K25" i="20" s="1"/>
  <c r="I29" i="20"/>
  <c r="K29" i="20" s="1"/>
  <c r="I33" i="20"/>
  <c r="K33" i="20" s="1"/>
  <c r="I37" i="20"/>
  <c r="K37" i="20" s="1"/>
  <c r="I72" i="20"/>
  <c r="I74" i="20"/>
  <c r="K74" i="20" s="1"/>
  <c r="I76" i="20"/>
  <c r="I78" i="20"/>
  <c r="K78" i="20" s="1"/>
  <c r="I82" i="20"/>
  <c r="K82" i="20" s="1"/>
  <c r="I90" i="20"/>
  <c r="K90" i="20" s="1"/>
  <c r="I94" i="20"/>
  <c r="K94" i="20" s="1"/>
  <c r="I100" i="20"/>
  <c r="I102" i="20"/>
  <c r="K102" i="20" s="1"/>
  <c r="I10" i="20"/>
  <c r="I12" i="26"/>
  <c r="I20" i="2"/>
  <c r="K20" i="2" s="1"/>
  <c r="I22" i="2"/>
  <c r="I24" i="2"/>
  <c r="I26" i="2"/>
  <c r="I31" i="2"/>
  <c r="I33" i="2"/>
  <c r="I53" i="2"/>
  <c r="K53" i="2" s="1"/>
  <c r="I58" i="2"/>
  <c r="I62" i="2"/>
  <c r="K62" i="2" s="1"/>
  <c r="I64" i="2"/>
  <c r="I66" i="2"/>
  <c r="I68" i="2"/>
  <c r="I72" i="2"/>
  <c r="I74" i="2"/>
  <c r="I76" i="2"/>
  <c r="I79" i="2"/>
  <c r="K79" i="2" s="1"/>
  <c r="I83" i="2"/>
  <c r="I87" i="2"/>
  <c r="I91" i="2"/>
  <c r="K91" i="2" s="1"/>
  <c r="I93" i="2"/>
  <c r="I13" i="24"/>
  <c r="I19" i="24"/>
  <c r="K19" i="24" s="1"/>
  <c r="I21" i="24"/>
  <c r="I23" i="24"/>
  <c r="K23" i="24" s="1"/>
  <c r="I31" i="24"/>
  <c r="K31" i="24" s="1"/>
  <c r="I42" i="24"/>
  <c r="K42" i="24" s="1"/>
  <c r="I44" i="24"/>
  <c r="K44" i="24" s="1"/>
  <c r="I59" i="24"/>
  <c r="K59" i="24" s="1"/>
  <c r="I66" i="24"/>
  <c r="K66" i="24" s="1"/>
  <c r="I74" i="24"/>
  <c r="K74" i="24" s="1"/>
  <c r="I79" i="24"/>
  <c r="K79" i="24" s="1"/>
  <c r="I81" i="24"/>
  <c r="I83" i="24"/>
  <c r="K83" i="24" s="1"/>
  <c r="I94" i="24"/>
  <c r="K94" i="24" s="1"/>
  <c r="I24" i="22"/>
  <c r="K24" i="22" s="1"/>
  <c r="I64" i="22"/>
  <c r="K64" i="22" s="1"/>
  <c r="I66" i="22"/>
  <c r="K66" i="22" s="1"/>
  <c r="I49" i="20"/>
  <c r="K49" i="20" s="1"/>
  <c r="I12" i="18"/>
  <c r="I14" i="18"/>
  <c r="I26" i="22"/>
  <c r="K26" i="22" s="1"/>
  <c r="I32" i="22"/>
  <c r="K32" i="22" s="1"/>
  <c r="I34" i="22"/>
  <c r="K34" i="22" s="1"/>
  <c r="I38" i="22"/>
  <c r="K38" i="22" s="1"/>
  <c r="I40" i="22"/>
  <c r="K40" i="22" s="1"/>
  <c r="I49" i="22"/>
  <c r="I58" i="22"/>
  <c r="K58" i="22" s="1"/>
  <c r="I75" i="22"/>
  <c r="K75" i="22" s="1"/>
  <c r="I79" i="22"/>
  <c r="K79" i="22" s="1"/>
  <c r="I81" i="22"/>
  <c r="I83" i="22"/>
  <c r="K83" i="22" s="1"/>
  <c r="I85" i="22"/>
  <c r="I87" i="22"/>
  <c r="K87" i="22" s="1"/>
  <c r="I89" i="22"/>
  <c r="I99" i="22"/>
  <c r="K99" i="22" s="1"/>
  <c r="I101" i="22"/>
  <c r="I103" i="22"/>
  <c r="I13" i="20"/>
  <c r="K13" i="20" s="1"/>
  <c r="I18" i="20"/>
  <c r="K18" i="20" s="1"/>
  <c r="I20" i="20"/>
  <c r="I24" i="20"/>
  <c r="I26" i="20"/>
  <c r="I32" i="20"/>
  <c r="K32" i="20" s="1"/>
  <c r="I34" i="20"/>
  <c r="K34" i="20" s="1"/>
  <c r="I45" i="20"/>
  <c r="K45" i="20" s="1"/>
  <c r="I54" i="20"/>
  <c r="K54" i="20" s="1"/>
  <c r="I56" i="20"/>
  <c r="I62" i="20"/>
  <c r="K62" i="20" s="1"/>
  <c r="I64" i="20"/>
  <c r="I68" i="20"/>
  <c r="I93" i="20"/>
  <c r="K93" i="20" s="1"/>
  <c r="I101" i="20"/>
  <c r="K101" i="20" s="1"/>
  <c r="I11" i="18"/>
  <c r="K11" i="18" s="1"/>
  <c r="I13" i="18"/>
  <c r="K13" i="18" s="1"/>
  <c r="I62" i="18"/>
  <c r="I66" i="18"/>
  <c r="I81" i="18"/>
  <c r="K81" i="18" s="1"/>
  <c r="I83" i="18"/>
  <c r="I85" i="18"/>
  <c r="I87" i="18"/>
  <c r="K87" i="18" s="1"/>
  <c r="I89" i="18"/>
  <c r="K89" i="18" s="1"/>
  <c r="I93" i="18"/>
  <c r="K93" i="18" s="1"/>
  <c r="I95" i="18"/>
  <c r="K95" i="18" s="1"/>
  <c r="I101" i="18"/>
  <c r="K101" i="18" s="1"/>
  <c r="I103" i="18"/>
  <c r="I12" i="16"/>
  <c r="K12" i="16" s="1"/>
  <c r="I14" i="16"/>
  <c r="K14" i="16" s="1"/>
  <c r="I16" i="16"/>
  <c r="K16" i="16" s="1"/>
  <c r="I18" i="16"/>
  <c r="K18" i="16" s="1"/>
  <c r="I20" i="16"/>
  <c r="K20" i="16" s="1"/>
  <c r="I27" i="16"/>
  <c r="K27" i="16" s="1"/>
  <c r="I29" i="16"/>
  <c r="I31" i="16"/>
  <c r="K31" i="16" s="1"/>
  <c r="I33" i="16"/>
  <c r="I37" i="16"/>
  <c r="K37" i="16" s="1"/>
  <c r="I39" i="16"/>
  <c r="K39" i="16" s="1"/>
  <c r="I41" i="16"/>
  <c r="I62" i="16"/>
  <c r="K62" i="16" s="1"/>
  <c r="I64" i="16"/>
  <c r="K64" i="16" s="1"/>
  <c r="I68" i="16"/>
  <c r="K68" i="16" s="1"/>
  <c r="I12" i="14"/>
  <c r="K12" i="14" s="1"/>
  <c r="I29" i="14"/>
  <c r="I31" i="14"/>
  <c r="K31" i="14" s="1"/>
  <c r="I33" i="14"/>
  <c r="I37" i="14"/>
  <c r="I39" i="14"/>
  <c r="K39" i="14" s="1"/>
  <c r="I45" i="14"/>
  <c r="I47" i="14"/>
  <c r="I49" i="14"/>
  <c r="I53" i="14"/>
  <c r="I71" i="14"/>
  <c r="K71" i="14" s="1"/>
  <c r="I73" i="14"/>
  <c r="I84" i="20"/>
  <c r="I86" i="20"/>
  <c r="K86" i="20" s="1"/>
  <c r="I17" i="18"/>
  <c r="K17" i="18" s="1"/>
  <c r="I19" i="18"/>
  <c r="I21" i="18"/>
  <c r="K21" i="18" s="1"/>
  <c r="I25" i="18"/>
  <c r="K25" i="18" s="1"/>
  <c r="I27" i="18"/>
  <c r="K27" i="18" s="1"/>
  <c r="I29" i="18"/>
  <c r="K29" i="18" s="1"/>
  <c r="I31" i="18"/>
  <c r="K31" i="18" s="1"/>
  <c r="I33" i="18"/>
  <c r="K33" i="18" s="1"/>
  <c r="I39" i="18"/>
  <c r="K39" i="18" s="1"/>
  <c r="I41" i="18"/>
  <c r="K41" i="18" s="1"/>
  <c r="I45" i="18"/>
  <c r="K45" i="18" s="1"/>
  <c r="I47" i="18"/>
  <c r="K47" i="18" s="1"/>
  <c r="I49" i="18"/>
  <c r="K49" i="18" s="1"/>
  <c r="I53" i="18"/>
  <c r="K53" i="18" s="1"/>
  <c r="I55" i="18"/>
  <c r="K55" i="18" s="1"/>
  <c r="I59" i="18"/>
  <c r="K59" i="18" s="1"/>
  <c r="I72" i="18"/>
  <c r="I74" i="18"/>
  <c r="I76" i="18"/>
  <c r="K76" i="18" s="1"/>
  <c r="I78" i="18"/>
  <c r="K78" i="18" s="1"/>
  <c r="I45" i="16"/>
  <c r="I47" i="16"/>
  <c r="K47" i="16" s="1"/>
  <c r="I49" i="16"/>
  <c r="I53" i="16"/>
  <c r="I55" i="16"/>
  <c r="K55" i="16" s="1"/>
  <c r="I57" i="16"/>
  <c r="I72" i="16"/>
  <c r="K72" i="16" s="1"/>
  <c r="I74" i="16"/>
  <c r="K74" i="16" s="1"/>
  <c r="I76" i="16"/>
  <c r="K76" i="16" s="1"/>
  <c r="I80" i="16"/>
  <c r="K80" i="16" s="1"/>
  <c r="I82" i="16"/>
  <c r="K82" i="16" s="1"/>
  <c r="I84" i="16"/>
  <c r="K84" i="16" s="1"/>
  <c r="I88" i="16"/>
  <c r="K88" i="16" s="1"/>
  <c r="I90" i="16"/>
  <c r="K90" i="16" s="1"/>
  <c r="I94" i="16"/>
  <c r="K94" i="16" s="1"/>
  <c r="I100" i="16"/>
  <c r="K100" i="16" s="1"/>
  <c r="I16" i="14"/>
  <c r="K16" i="14" s="1"/>
  <c r="I18" i="14"/>
  <c r="K18" i="14" s="1"/>
  <c r="I20" i="14"/>
  <c r="K20" i="14" s="1"/>
  <c r="I22" i="14"/>
  <c r="K22" i="14" s="1"/>
  <c r="I24" i="14"/>
  <c r="K24" i="14" s="1"/>
  <c r="I26" i="14"/>
  <c r="I57" i="14"/>
  <c r="I62" i="14"/>
  <c r="K62" i="14" s="1"/>
  <c r="I64" i="14"/>
  <c r="K64" i="14" s="1"/>
  <c r="I66" i="14"/>
  <c r="K66" i="14" s="1"/>
  <c r="I68" i="14"/>
  <c r="K68" i="14" s="1"/>
  <c r="I79" i="14"/>
  <c r="K79" i="14" s="1"/>
  <c r="I81" i="14"/>
  <c r="I21" i="12"/>
  <c r="I29" i="12"/>
  <c r="I31" i="12"/>
  <c r="K31" i="12" s="1"/>
  <c r="I33" i="12"/>
  <c r="I37" i="12"/>
  <c r="K37" i="12" s="1"/>
  <c r="I39" i="12"/>
  <c r="K39" i="12" s="1"/>
  <c r="K29" i="16"/>
  <c r="I80" i="18"/>
  <c r="I23" i="16"/>
  <c r="K23" i="16" s="1"/>
  <c r="I85" i="14"/>
  <c r="I87" i="14"/>
  <c r="K87" i="14" s="1"/>
  <c r="I89" i="14"/>
  <c r="K89" i="14" s="1"/>
  <c r="I91" i="14"/>
  <c r="K91" i="14" s="1"/>
  <c r="I19" i="12"/>
  <c r="K19" i="12" s="1"/>
  <c r="I32" i="12"/>
  <c r="K32" i="12" s="1"/>
  <c r="I34" i="12"/>
  <c r="K34" i="12" s="1"/>
  <c r="I36" i="12"/>
  <c r="K36" i="12" s="1"/>
  <c r="I38" i="12"/>
  <c r="K38" i="12" s="1"/>
  <c r="I40" i="12"/>
  <c r="K40" i="12" s="1"/>
  <c r="I79" i="12"/>
  <c r="K79" i="12" s="1"/>
  <c r="I99" i="10"/>
  <c r="K99" i="10" s="1"/>
  <c r="I12" i="8"/>
  <c r="I14" i="8"/>
  <c r="K14" i="8" s="1"/>
  <c r="I16" i="8"/>
  <c r="I18" i="8"/>
  <c r="K18" i="8" s="1"/>
  <c r="I20" i="8"/>
  <c r="I22" i="8"/>
  <c r="K22" i="8" s="1"/>
  <c r="I45" i="8"/>
  <c r="K45" i="8" s="1"/>
  <c r="I47" i="8"/>
  <c r="K47" i="8" s="1"/>
  <c r="I56" i="8"/>
  <c r="I58" i="8"/>
  <c r="K58" i="8" s="1"/>
  <c r="I64" i="8"/>
  <c r="K64" i="8" s="1"/>
  <c r="I66" i="8"/>
  <c r="K66" i="8" s="1"/>
  <c r="I68" i="8"/>
  <c r="I73" i="8"/>
  <c r="K73" i="8" s="1"/>
  <c r="I12" i="6"/>
  <c r="I14" i="6"/>
  <c r="K14" i="6" s="1"/>
  <c r="I16" i="6"/>
  <c r="I18" i="6"/>
  <c r="K18" i="6" s="1"/>
  <c r="I37" i="6"/>
  <c r="K37" i="6" s="1"/>
  <c r="I45" i="6"/>
  <c r="K45" i="6" s="1"/>
  <c r="I49" i="6"/>
  <c r="K49" i="6" s="1"/>
  <c r="I57" i="6"/>
  <c r="K57" i="6" s="1"/>
  <c r="I62" i="6"/>
  <c r="K62" i="6" s="1"/>
  <c r="I68" i="6"/>
  <c r="I72" i="6"/>
  <c r="I76" i="6"/>
  <c r="I78" i="6"/>
  <c r="K78" i="6" s="1"/>
  <c r="I80" i="6"/>
  <c r="I82" i="6"/>
  <c r="K82" i="6" s="1"/>
  <c r="I86" i="6"/>
  <c r="K86" i="6" s="1"/>
  <c r="I88" i="6"/>
  <c r="K88" i="6" s="1"/>
  <c r="I90" i="6"/>
  <c r="K90" i="6" s="1"/>
  <c r="I94" i="6"/>
  <c r="K94" i="6" s="1"/>
  <c r="I98" i="6"/>
  <c r="I100" i="6"/>
  <c r="I102" i="6"/>
  <c r="K102" i="6" s="1"/>
  <c r="I13" i="4"/>
  <c r="K13" i="4" s="1"/>
  <c r="I19" i="4"/>
  <c r="K19" i="4" s="1"/>
  <c r="I21" i="4"/>
  <c r="K21" i="4" s="1"/>
  <c r="I23" i="4"/>
  <c r="K23" i="4" s="1"/>
  <c r="I27" i="4"/>
  <c r="K27" i="4" s="1"/>
  <c r="I29" i="4"/>
  <c r="K29" i="4" s="1"/>
  <c r="I31" i="4"/>
  <c r="K31" i="4" s="1"/>
  <c r="I33" i="4"/>
  <c r="K33" i="4" s="1"/>
  <c r="I76" i="4"/>
  <c r="I78" i="4"/>
  <c r="K78" i="4" s="1"/>
  <c r="I82" i="4"/>
  <c r="K82" i="4" s="1"/>
  <c r="I84" i="4"/>
  <c r="I86" i="4"/>
  <c r="K86" i="4" s="1"/>
  <c r="I91" i="4"/>
  <c r="K91" i="4" s="1"/>
  <c r="I98" i="4"/>
  <c r="K98" i="4" s="1"/>
  <c r="I100" i="4"/>
  <c r="I12" i="12"/>
  <c r="K12" i="12" s="1"/>
  <c r="I14" i="12"/>
  <c r="K14" i="12" s="1"/>
  <c r="I16" i="12"/>
  <c r="K16" i="12" s="1"/>
  <c r="I25" i="12"/>
  <c r="K25" i="12" s="1"/>
  <c r="I42" i="12"/>
  <c r="K42" i="12" s="1"/>
  <c r="I44" i="12"/>
  <c r="K44" i="12" s="1"/>
  <c r="I46" i="12"/>
  <c r="K46" i="12" s="1"/>
  <c r="I50" i="12"/>
  <c r="K50" i="12" s="1"/>
  <c r="I52" i="12"/>
  <c r="K52" i="12" s="1"/>
  <c r="I54" i="12"/>
  <c r="K54" i="12" s="1"/>
  <c r="I56" i="12"/>
  <c r="K56" i="12" s="1"/>
  <c r="I58" i="12"/>
  <c r="K58" i="12" s="1"/>
  <c r="I62" i="12"/>
  <c r="K62" i="12" s="1"/>
  <c r="I64" i="12"/>
  <c r="K64" i="12" s="1"/>
  <c r="I66" i="12"/>
  <c r="K66" i="12" s="1"/>
  <c r="I68" i="12"/>
  <c r="K68" i="12" s="1"/>
  <c r="I72" i="12"/>
  <c r="K72" i="12" s="1"/>
  <c r="I74" i="12"/>
  <c r="K74" i="12" s="1"/>
  <c r="I76" i="12"/>
  <c r="K76" i="12" s="1"/>
  <c r="I78" i="12"/>
  <c r="K78" i="12" s="1"/>
  <c r="I80" i="12"/>
  <c r="K80" i="12" s="1"/>
  <c r="I82" i="12"/>
  <c r="K82" i="12" s="1"/>
  <c r="I84" i="12"/>
  <c r="K84" i="12" s="1"/>
  <c r="I86" i="12"/>
  <c r="K86" i="12" s="1"/>
  <c r="I88" i="12"/>
  <c r="I90" i="12"/>
  <c r="K90" i="12" s="1"/>
  <c r="I94" i="12"/>
  <c r="K94" i="12" s="1"/>
  <c r="I98" i="12"/>
  <c r="K98" i="12" s="1"/>
  <c r="I100" i="12"/>
  <c r="K100" i="12" s="1"/>
  <c r="I12" i="10"/>
  <c r="K12" i="10" s="1"/>
  <c r="I25" i="10"/>
  <c r="I32" i="10"/>
  <c r="K32" i="10" s="1"/>
  <c r="I39" i="10"/>
  <c r="K39" i="10" s="1"/>
  <c r="I41" i="10"/>
  <c r="I55" i="10"/>
  <c r="K55" i="10" s="1"/>
  <c r="I59" i="10"/>
  <c r="K59" i="10" s="1"/>
  <c r="I73" i="10"/>
  <c r="I75" i="10"/>
  <c r="K75" i="10" s="1"/>
  <c r="I86" i="10"/>
  <c r="I24" i="8"/>
  <c r="I26" i="8"/>
  <c r="I32" i="8"/>
  <c r="I36" i="8"/>
  <c r="K36" i="8" s="1"/>
  <c r="I38" i="8"/>
  <c r="K38" i="8" s="1"/>
  <c r="I49" i="8"/>
  <c r="K49" i="8" s="1"/>
  <c r="I55" i="8"/>
  <c r="K55" i="8" s="1"/>
  <c r="I76" i="8"/>
  <c r="I79" i="8"/>
  <c r="K79" i="8" s="1"/>
  <c r="I81" i="8"/>
  <c r="K81" i="8" s="1"/>
  <c r="I83" i="8"/>
  <c r="K83" i="8" s="1"/>
  <c r="I85" i="8"/>
  <c r="K85" i="8" s="1"/>
  <c r="I87" i="8"/>
  <c r="K87" i="8" s="1"/>
  <c r="K88" i="8"/>
  <c r="I94" i="8"/>
  <c r="K94" i="8" s="1"/>
  <c r="I98" i="8"/>
  <c r="K98" i="8" s="1"/>
  <c r="I100" i="8"/>
  <c r="I22" i="6"/>
  <c r="K22" i="6" s="1"/>
  <c r="I24" i="6"/>
  <c r="I26" i="6"/>
  <c r="K26" i="6" s="1"/>
  <c r="I32" i="6"/>
  <c r="I65" i="6"/>
  <c r="K65" i="6" s="1"/>
  <c r="I39" i="4"/>
  <c r="K39" i="4" s="1"/>
  <c r="I41" i="4"/>
  <c r="K41" i="4" s="1"/>
  <c r="I45" i="4"/>
  <c r="K45" i="4" s="1"/>
  <c r="I47" i="4"/>
  <c r="K47" i="4" s="1"/>
  <c r="I49" i="4"/>
  <c r="K49" i="4" s="1"/>
  <c r="I53" i="4"/>
  <c r="K53" i="4" s="1"/>
  <c r="I55" i="4"/>
  <c r="K55" i="4" s="1"/>
  <c r="I57" i="4"/>
  <c r="I59" i="4"/>
  <c r="K59" i="4" s="1"/>
  <c r="I61" i="4"/>
  <c r="K61" i="4" s="1"/>
  <c r="I65" i="4"/>
  <c r="K65" i="4" s="1"/>
  <c r="I67" i="4"/>
  <c r="K67" i="4" s="1"/>
  <c r="I71" i="4"/>
  <c r="K71" i="4" s="1"/>
  <c r="I95" i="4"/>
  <c r="K95" i="4" s="1"/>
  <c r="I16" i="4"/>
  <c r="I20" i="4"/>
  <c r="I22" i="4"/>
  <c r="K22" i="4" s="1"/>
  <c r="I24" i="4"/>
  <c r="I26" i="4"/>
  <c r="K26" i="4" s="1"/>
  <c r="I32" i="4"/>
  <c r="I34" i="4"/>
  <c r="I42" i="8"/>
  <c r="K42" i="8" s="1"/>
  <c r="I54" i="6"/>
  <c r="K54" i="6" s="1"/>
  <c r="K106" i="10"/>
  <c r="F106" i="10"/>
  <c r="F10" i="12"/>
  <c r="I10" i="18"/>
  <c r="F10" i="24"/>
  <c r="F51" i="2"/>
  <c r="F101" i="26"/>
  <c r="F85" i="26"/>
  <c r="K85" i="26" s="1"/>
  <c r="F73" i="26"/>
  <c r="F35" i="2"/>
  <c r="F37" i="2"/>
  <c r="K37" i="2" s="1"/>
  <c r="F42" i="2"/>
  <c r="K42" i="2" s="1"/>
  <c r="F45" i="2"/>
  <c r="F49" i="2"/>
  <c r="K49" i="2" s="1"/>
  <c r="F57" i="2"/>
  <c r="F66" i="2"/>
  <c r="F76" i="2"/>
  <c r="K76" i="2" s="1"/>
  <c r="F89" i="2"/>
  <c r="K89" i="2" s="1"/>
  <c r="I17" i="24"/>
  <c r="K17" i="24" s="1"/>
  <c r="F29" i="24"/>
  <c r="F93" i="22"/>
  <c r="F16" i="20"/>
  <c r="K16" i="20" s="1"/>
  <c r="F23" i="20"/>
  <c r="K23" i="20" s="1"/>
  <c r="F52" i="20"/>
  <c r="K52" i="20" s="1"/>
  <c r="F74" i="18"/>
  <c r="F96" i="2"/>
  <c r="F105" i="26"/>
  <c r="I36" i="24"/>
  <c r="K36" i="24" s="1"/>
  <c r="K65" i="24"/>
  <c r="F98" i="24"/>
  <c r="K98" i="24" s="1"/>
  <c r="K105" i="24"/>
  <c r="I53" i="22"/>
  <c r="I68" i="22"/>
  <c r="K68" i="22" s="1"/>
  <c r="I80" i="22"/>
  <c r="K80" i="22" s="1"/>
  <c r="K27" i="20"/>
  <c r="F36" i="20"/>
  <c r="F39" i="20"/>
  <c r="K39" i="20" s="1"/>
  <c r="F51" i="20"/>
  <c r="I57" i="20"/>
  <c r="K57" i="20" s="1"/>
  <c r="K60" i="20"/>
  <c r="I66" i="20"/>
  <c r="K66" i="20" s="1"/>
  <c r="F72" i="20"/>
  <c r="F86" i="18"/>
  <c r="I34" i="16"/>
  <c r="K34" i="16" s="1"/>
  <c r="F10" i="18"/>
  <c r="I63" i="26"/>
  <c r="K63" i="26" s="1"/>
  <c r="K103" i="2"/>
  <c r="F43" i="2"/>
  <c r="F104" i="2"/>
  <c r="F12" i="2"/>
  <c r="F19" i="2"/>
  <c r="K19" i="2" s="1"/>
  <c r="I23" i="2"/>
  <c r="K60" i="2"/>
  <c r="F63" i="2"/>
  <c r="K87" i="2"/>
  <c r="F90" i="2"/>
  <c r="F94" i="2"/>
  <c r="F53" i="24"/>
  <c r="F97" i="24"/>
  <c r="K97" i="24" s="1"/>
  <c r="I25" i="22"/>
  <c r="K25" i="22" s="1"/>
  <c r="I29" i="22"/>
  <c r="I93" i="22"/>
  <c r="F101" i="22"/>
  <c r="K101" i="22" s="1"/>
  <c r="K106" i="22"/>
  <c r="I21" i="20"/>
  <c r="K21" i="20" s="1"/>
  <c r="F24" i="20"/>
  <c r="K24" i="20" s="1"/>
  <c r="F31" i="20"/>
  <c r="K31" i="20" s="1"/>
  <c r="K41" i="20"/>
  <c r="F47" i="20"/>
  <c r="K47" i="20" s="1"/>
  <c r="F64" i="20"/>
  <c r="F68" i="20"/>
  <c r="K68" i="20" s="1"/>
  <c r="F69" i="16"/>
  <c r="K69" i="16" s="1"/>
  <c r="I66" i="16"/>
  <c r="I75" i="14"/>
  <c r="K75" i="14" s="1"/>
  <c r="F61" i="12"/>
  <c r="F76" i="8"/>
  <c r="I102" i="8"/>
  <c r="F16" i="6"/>
  <c r="F35" i="6"/>
  <c r="I41" i="6"/>
  <c r="K41" i="6" s="1"/>
  <c r="I101" i="6"/>
  <c r="K101" i="6" s="1"/>
  <c r="F68" i="4"/>
  <c r="I102" i="4"/>
  <c r="K102" i="4" s="1"/>
  <c r="I68" i="18"/>
  <c r="K68" i="18" s="1"/>
  <c r="I84" i="18"/>
  <c r="I100" i="18"/>
  <c r="K100" i="18" s="1"/>
  <c r="F17" i="16"/>
  <c r="K17" i="16" s="1"/>
  <c r="F45" i="16"/>
  <c r="I79" i="16"/>
  <c r="I87" i="16"/>
  <c r="K87" i="16" s="1"/>
  <c r="I63" i="14"/>
  <c r="K63" i="14" s="1"/>
  <c r="F85" i="14"/>
  <c r="F37" i="12"/>
  <c r="F81" i="12"/>
  <c r="F98" i="12"/>
  <c r="K28" i="8"/>
  <c r="I18" i="4"/>
  <c r="K18" i="4" s="1"/>
  <c r="I25" i="4"/>
  <c r="K25" i="4" s="1"/>
  <c r="F32" i="4"/>
  <c r="F36" i="4"/>
  <c r="I38" i="4"/>
  <c r="K38" i="4" s="1"/>
  <c r="F44" i="4"/>
  <c r="K44" i="4" s="1"/>
  <c r="I63" i="4"/>
  <c r="K63" i="4" s="1"/>
  <c r="F72" i="4"/>
  <c r="I74" i="4"/>
  <c r="F88" i="4"/>
  <c r="F80" i="20"/>
  <c r="F91" i="20"/>
  <c r="K91" i="20" s="1"/>
  <c r="I35" i="18"/>
  <c r="I37" i="18"/>
  <c r="K37" i="18" s="1"/>
  <c r="F54" i="18"/>
  <c r="K54" i="18" s="1"/>
  <c r="F62" i="18"/>
  <c r="F80" i="18"/>
  <c r="F94" i="18"/>
  <c r="K30" i="16"/>
  <c r="F49" i="16"/>
  <c r="I67" i="16"/>
  <c r="K67" i="16" s="1"/>
  <c r="F81" i="16"/>
  <c r="K81" i="16" s="1"/>
  <c r="I14" i="14"/>
  <c r="K14" i="14" s="1"/>
  <c r="I27" i="14"/>
  <c r="K27" i="14" s="1"/>
  <c r="F41" i="14"/>
  <c r="I55" i="14"/>
  <c r="K55" i="14" s="1"/>
  <c r="I103" i="14"/>
  <c r="F17" i="12"/>
  <c r="K17" i="12" s="1"/>
  <c r="I59" i="12"/>
  <c r="K59" i="12" s="1"/>
  <c r="K106" i="12"/>
  <c r="F33" i="10"/>
  <c r="K33" i="10" s="1"/>
  <c r="I36" i="10"/>
  <c r="K36" i="10" s="1"/>
  <c r="F61" i="10"/>
  <c r="K82" i="10"/>
  <c r="I90" i="10"/>
  <c r="K90" i="10" s="1"/>
  <c r="I94" i="10"/>
  <c r="K94" i="10" s="1"/>
  <c r="F12" i="8"/>
  <c r="I33" i="8"/>
  <c r="K33" i="8" s="1"/>
  <c r="I53" i="8"/>
  <c r="K53" i="8" s="1"/>
  <c r="F80" i="8"/>
  <c r="K80" i="8" s="1"/>
  <c r="F11" i="6"/>
  <c r="K11" i="6" s="1"/>
  <c r="I33" i="6"/>
  <c r="F43" i="6"/>
  <c r="F56" i="6"/>
  <c r="I74" i="6"/>
  <c r="K74" i="6" s="1"/>
  <c r="F76" i="4"/>
  <c r="I10" i="12"/>
  <c r="I100" i="26"/>
  <c r="K100" i="26" s="1"/>
  <c r="K83" i="2"/>
  <c r="K39" i="2"/>
  <c r="K44" i="2"/>
  <c r="I13" i="2"/>
  <c r="I27" i="2"/>
  <c r="K27" i="2" s="1"/>
  <c r="K74" i="2"/>
  <c r="I12" i="24"/>
  <c r="K12" i="24" s="1"/>
  <c r="I68" i="24"/>
  <c r="K68" i="24" s="1"/>
  <c r="I17" i="22"/>
  <c r="K17" i="22" s="1"/>
  <c r="I36" i="22"/>
  <c r="K36" i="22" s="1"/>
  <c r="I46" i="22"/>
  <c r="K46" i="22" s="1"/>
  <c r="K97" i="22"/>
  <c r="K98" i="22"/>
  <c r="K12" i="20"/>
  <c r="I22" i="20"/>
  <c r="K22" i="20" s="1"/>
  <c r="K28" i="20"/>
  <c r="I65" i="20"/>
  <c r="I10" i="24"/>
  <c r="K10" i="24" s="1"/>
  <c r="K75" i="2"/>
  <c r="K97" i="2"/>
  <c r="I58" i="24"/>
  <c r="K58" i="24" s="1"/>
  <c r="I72" i="24"/>
  <c r="K72" i="24" s="1"/>
  <c r="I80" i="24"/>
  <c r="K80" i="24" s="1"/>
  <c r="I88" i="24"/>
  <c r="K88" i="24" s="1"/>
  <c r="I93" i="24"/>
  <c r="I12" i="22"/>
  <c r="K12" i="22" s="1"/>
  <c r="I22" i="22"/>
  <c r="K22" i="22" s="1"/>
  <c r="I36" i="20"/>
  <c r="I58" i="20"/>
  <c r="K58" i="20" s="1"/>
  <c r="I38" i="18"/>
  <c r="I64" i="18"/>
  <c r="I91" i="18"/>
  <c r="K91" i="18" s="1"/>
  <c r="I23" i="12"/>
  <c r="K23" i="12" s="1"/>
  <c r="I71" i="12"/>
  <c r="K71" i="12" s="1"/>
  <c r="I23" i="10"/>
  <c r="K23" i="10" s="1"/>
  <c r="I54" i="10"/>
  <c r="K54" i="10" s="1"/>
  <c r="I74" i="8"/>
  <c r="K74" i="8" s="1"/>
  <c r="I34" i="6"/>
  <c r="K34" i="6" s="1"/>
  <c r="I53" i="6"/>
  <c r="K53" i="6" s="1"/>
  <c r="I73" i="6"/>
  <c r="K73" i="6" s="1"/>
  <c r="I17" i="4"/>
  <c r="K17" i="4" s="1"/>
  <c r="I88" i="20"/>
  <c r="I98" i="20"/>
  <c r="K98" i="20" s="1"/>
  <c r="I23" i="18"/>
  <c r="K23" i="18" s="1"/>
  <c r="I34" i="18"/>
  <c r="I22" i="16"/>
  <c r="K22" i="16" s="1"/>
  <c r="I35" i="16"/>
  <c r="K35" i="16" s="1"/>
  <c r="I42" i="16"/>
  <c r="K42" i="16" s="1"/>
  <c r="I71" i="16"/>
  <c r="K71" i="16" s="1"/>
  <c r="I102" i="16"/>
  <c r="K102" i="16" s="1"/>
  <c r="I41" i="14"/>
  <c r="I95" i="14"/>
  <c r="K95" i="14" s="1"/>
  <c r="I27" i="12"/>
  <c r="K27" i="12" s="1"/>
  <c r="I35" i="12"/>
  <c r="K35" i="12" s="1"/>
  <c r="I47" i="12"/>
  <c r="K47" i="12" s="1"/>
  <c r="I67" i="12"/>
  <c r="K67" i="12" s="1"/>
  <c r="I87" i="12"/>
  <c r="K87" i="12" s="1"/>
  <c r="I34" i="8"/>
  <c r="K34" i="8" s="1"/>
  <c r="I41" i="8"/>
  <c r="K41" i="8" s="1"/>
  <c r="I54" i="8"/>
  <c r="K54" i="8" s="1"/>
  <c r="I61" i="8"/>
  <c r="K61" i="8" s="1"/>
  <c r="I42" i="6"/>
  <c r="K42" i="6" s="1"/>
  <c r="I44" i="6"/>
  <c r="I61" i="6"/>
  <c r="K61" i="6" s="1"/>
  <c r="I84" i="6"/>
  <c r="K103" i="6"/>
  <c r="I37" i="4"/>
  <c r="K37" i="4" s="1"/>
  <c r="I62" i="4"/>
  <c r="K62" i="4" s="1"/>
  <c r="I75" i="4"/>
  <c r="K75" i="4" s="1"/>
  <c r="I80" i="4"/>
  <c r="K80" i="4" s="1"/>
  <c r="K50" i="18"/>
  <c r="K103" i="22"/>
  <c r="K58" i="18"/>
  <c r="K45" i="2"/>
  <c r="F38" i="2"/>
  <c r="K38" i="2" s="1"/>
  <c r="F50" i="2"/>
  <c r="F61" i="2"/>
  <c r="K61" i="2" s="1"/>
  <c r="K68" i="2"/>
  <c r="K72" i="2"/>
  <c r="F73" i="2"/>
  <c r="K84" i="2"/>
  <c r="F93" i="2"/>
  <c r="K93" i="2" s="1"/>
  <c r="F13" i="24"/>
  <c r="F33" i="24"/>
  <c r="K33" i="24" s="1"/>
  <c r="K92" i="24"/>
  <c r="F85" i="22"/>
  <c r="K85" i="22" s="1"/>
  <c r="F20" i="20"/>
  <c r="K26" i="20"/>
  <c r="K48" i="20"/>
  <c r="F56" i="20"/>
  <c r="F76" i="20"/>
  <c r="K96" i="20"/>
  <c r="F99" i="20"/>
  <c r="K99" i="20" s="1"/>
  <c r="F100" i="20"/>
  <c r="K100" i="20" s="1"/>
  <c r="F104" i="20"/>
  <c r="F20" i="18"/>
  <c r="K87" i="10"/>
  <c r="K65" i="2"/>
  <c r="K64" i="2"/>
  <c r="K100" i="2"/>
  <c r="F10" i="4"/>
  <c r="K10" i="4" s="1"/>
  <c r="K28" i="2"/>
  <c r="K29" i="2"/>
  <c r="K36" i="2"/>
  <c r="K71" i="2"/>
  <c r="K106" i="2"/>
  <c r="K76" i="26"/>
  <c r="F78" i="26"/>
  <c r="K11" i="24"/>
  <c r="F85" i="24"/>
  <c r="K103" i="24"/>
  <c r="F33" i="22"/>
  <c r="F11" i="20"/>
  <c r="K11" i="20" s="1"/>
  <c r="F19" i="20"/>
  <c r="K19" i="20" s="1"/>
  <c r="K30" i="20"/>
  <c r="F35" i="20"/>
  <c r="K35" i="20" s="1"/>
  <c r="F55" i="20"/>
  <c r="K55" i="20" s="1"/>
  <c r="F67" i="20"/>
  <c r="K67" i="20" s="1"/>
  <c r="K72" i="20"/>
  <c r="F75" i="20"/>
  <c r="K75" i="20" s="1"/>
  <c r="F79" i="20"/>
  <c r="K79" i="20" s="1"/>
  <c r="F87" i="20"/>
  <c r="K87" i="20" s="1"/>
  <c r="K20" i="18"/>
  <c r="K47" i="14"/>
  <c r="K103" i="12"/>
  <c r="K10" i="12"/>
  <c r="K10" i="18"/>
  <c r="K13" i="2"/>
  <c r="F30" i="2"/>
  <c r="K30" i="2" s="1"/>
  <c r="K31" i="2"/>
  <c r="K40" i="2"/>
  <c r="K47" i="2"/>
  <c r="K80" i="2"/>
  <c r="K99" i="2"/>
  <c r="K103" i="26"/>
  <c r="K103" i="16"/>
  <c r="K88" i="10"/>
  <c r="K98" i="6"/>
  <c r="K25" i="16"/>
  <c r="F45" i="10"/>
  <c r="K45" i="10" s="1"/>
  <c r="F69" i="10"/>
  <c r="F85" i="10"/>
  <c r="F20" i="8"/>
  <c r="F20" i="6"/>
  <c r="K20" i="6" s="1"/>
  <c r="K76" i="6"/>
  <c r="F16" i="4"/>
  <c r="K40" i="4"/>
  <c r="F26" i="18"/>
  <c r="K26" i="18" s="1"/>
  <c r="F30" i="18"/>
  <c r="K30" i="18" s="1"/>
  <c r="F83" i="18"/>
  <c r="K83" i="18" s="1"/>
  <c r="F84" i="18"/>
  <c r="K84" i="18" s="1"/>
  <c r="K57" i="16"/>
  <c r="F70" i="16"/>
  <c r="K73" i="16"/>
  <c r="F93" i="16"/>
  <c r="K93" i="16" s="1"/>
  <c r="K88" i="14"/>
  <c r="K29" i="12"/>
  <c r="K53" i="12"/>
  <c r="K69" i="12"/>
  <c r="F14" i="10"/>
  <c r="K29" i="10"/>
  <c r="F57" i="10"/>
  <c r="F65" i="10"/>
  <c r="F70" i="10"/>
  <c r="F77" i="10"/>
  <c r="F86" i="10"/>
  <c r="K86" i="10" s="1"/>
  <c r="F101" i="10"/>
  <c r="K101" i="10" s="1"/>
  <c r="F16" i="8"/>
  <c r="F24" i="8"/>
  <c r="K24" i="8" s="1"/>
  <c r="F32" i="8"/>
  <c r="F72" i="8"/>
  <c r="F100" i="8"/>
  <c r="K100" i="8" s="1"/>
  <c r="F19" i="6"/>
  <c r="K28" i="6"/>
  <c r="K56" i="6"/>
  <c r="F59" i="6"/>
  <c r="K59" i="6" s="1"/>
  <c r="F75" i="6"/>
  <c r="K75" i="6" s="1"/>
  <c r="F84" i="6"/>
  <c r="F99" i="6"/>
  <c r="K99" i="6" s="1"/>
  <c r="F12" i="4"/>
  <c r="K12" i="4" s="1"/>
  <c r="K88" i="4"/>
  <c r="F103" i="18"/>
  <c r="K103" i="18" s="1"/>
  <c r="K103" i="14"/>
  <c r="F89" i="12"/>
  <c r="K89" i="12" s="1"/>
  <c r="K93" i="12"/>
  <c r="F25" i="10"/>
  <c r="K25" i="10" s="1"/>
  <c r="K63" i="10"/>
  <c r="F12" i="6"/>
  <c r="F31" i="6"/>
  <c r="K31" i="6" s="1"/>
  <c r="F39" i="6"/>
  <c r="K39" i="6" s="1"/>
  <c r="F67" i="6"/>
  <c r="K67" i="6" s="1"/>
  <c r="F48" i="4"/>
  <c r="F42" i="18"/>
  <c r="K42" i="18" s="1"/>
  <c r="F46" i="18"/>
  <c r="K46" i="18" s="1"/>
  <c r="F13" i="16"/>
  <c r="F53" i="16"/>
  <c r="K53" i="16" s="1"/>
  <c r="F17" i="14"/>
  <c r="F25" i="14"/>
  <c r="K25" i="14" s="1"/>
  <c r="F45" i="14"/>
  <c r="K45" i="14" s="1"/>
  <c r="K57" i="14"/>
  <c r="K73" i="12"/>
  <c r="K13" i="10"/>
  <c r="F81" i="10"/>
  <c r="K81" i="10" s="1"/>
  <c r="K84" i="10"/>
  <c r="K103" i="4"/>
  <c r="K105" i="4"/>
  <c r="F97" i="26"/>
  <c r="K97" i="26" s="1"/>
  <c r="I11" i="26"/>
  <c r="K11" i="26" s="1"/>
  <c r="I23" i="26"/>
  <c r="K23" i="26" s="1"/>
  <c r="F33" i="26"/>
  <c r="K33" i="26" s="1"/>
  <c r="F37" i="26"/>
  <c r="I67" i="26"/>
  <c r="K67" i="26" s="1"/>
  <c r="K99" i="26"/>
  <c r="K83" i="26"/>
  <c r="K59" i="26"/>
  <c r="K39" i="26"/>
  <c r="K73" i="26"/>
  <c r="K23" i="2"/>
  <c r="I28" i="26"/>
  <c r="K28" i="26" s="1"/>
  <c r="I31" i="26"/>
  <c r="K31" i="26" s="1"/>
  <c r="I32" i="26"/>
  <c r="K32" i="26" s="1"/>
  <c r="I34" i="26"/>
  <c r="K34" i="26" s="1"/>
  <c r="I35" i="26"/>
  <c r="I42" i="26"/>
  <c r="I44" i="26"/>
  <c r="K44" i="26" s="1"/>
  <c r="I46" i="26"/>
  <c r="F49" i="26"/>
  <c r="K49" i="26" s="1"/>
  <c r="F50" i="26"/>
  <c r="K50" i="26" s="1"/>
  <c r="K51" i="26"/>
  <c r="I72" i="26"/>
  <c r="K72" i="26" s="1"/>
  <c r="I75" i="26"/>
  <c r="K75" i="26" s="1"/>
  <c r="I82" i="26"/>
  <c r="K47" i="26"/>
  <c r="K27" i="26"/>
  <c r="K41" i="26"/>
  <c r="K29" i="26"/>
  <c r="K21" i="26"/>
  <c r="K10" i="8"/>
  <c r="I10" i="26"/>
  <c r="K10" i="26" s="1"/>
  <c r="F57" i="26"/>
  <c r="K57" i="26" s="1"/>
  <c r="K60" i="26"/>
  <c r="F45" i="26"/>
  <c r="K45" i="26" s="1"/>
  <c r="K71" i="26"/>
  <c r="F94" i="26"/>
  <c r="K94" i="26" s="1"/>
  <c r="F74" i="26"/>
  <c r="K74" i="26" s="1"/>
  <c r="F54" i="26"/>
  <c r="K54" i="26" s="1"/>
  <c r="K38" i="26"/>
  <c r="F38" i="26"/>
  <c r="F30" i="26"/>
  <c r="K30" i="26" s="1"/>
  <c r="F22" i="26"/>
  <c r="K12" i="26"/>
  <c r="F17" i="26"/>
  <c r="K17" i="26" s="1"/>
  <c r="F25" i="26"/>
  <c r="K25" i="26" s="1"/>
  <c r="I52" i="26"/>
  <c r="K52" i="26" s="1"/>
  <c r="I55" i="26"/>
  <c r="K55" i="26" s="1"/>
  <c r="I56" i="26"/>
  <c r="I58" i="26"/>
  <c r="K58" i="26" s="1"/>
  <c r="F61" i="26"/>
  <c r="K61" i="26" s="1"/>
  <c r="F62" i="26"/>
  <c r="K62" i="26" s="1"/>
  <c r="F69" i="26"/>
  <c r="F10" i="6"/>
  <c r="F10" i="14"/>
  <c r="K10" i="14" s="1"/>
  <c r="F10" i="20"/>
  <c r="I10" i="22"/>
  <c r="K10" i="22" s="1"/>
  <c r="F11" i="2"/>
  <c r="K11" i="2" s="1"/>
  <c r="F46" i="2"/>
  <c r="K46" i="2" s="1"/>
  <c r="F58" i="2"/>
  <c r="F14" i="26"/>
  <c r="K14" i="26" s="1"/>
  <c r="F42" i="26"/>
  <c r="F66" i="26"/>
  <c r="K66" i="26" s="1"/>
  <c r="F81" i="26"/>
  <c r="K81" i="26" s="1"/>
  <c r="F86" i="26"/>
  <c r="F90" i="26"/>
  <c r="F102" i="26"/>
  <c r="K102" i="26" s="1"/>
  <c r="I25" i="24"/>
  <c r="K25" i="24" s="1"/>
  <c r="I53" i="24"/>
  <c r="K53" i="24" s="1"/>
  <c r="F98" i="26"/>
  <c r="K98" i="26" s="1"/>
  <c r="F21" i="24"/>
  <c r="I29" i="24"/>
  <c r="K29" i="24"/>
  <c r="F37" i="24"/>
  <c r="K37" i="24" s="1"/>
  <c r="I43" i="24"/>
  <c r="K43" i="24"/>
  <c r="F57" i="24"/>
  <c r="K57" i="24" s="1"/>
  <c r="K84" i="20"/>
  <c r="K10" i="16"/>
  <c r="K10" i="2"/>
  <c r="K12" i="2"/>
  <c r="F21" i="2"/>
  <c r="F22" i="2"/>
  <c r="F26" i="26"/>
  <c r="K26" i="26" s="1"/>
  <c r="F70" i="26"/>
  <c r="K77" i="26"/>
  <c r="F77" i="26"/>
  <c r="I79" i="26"/>
  <c r="K79" i="26" s="1"/>
  <c r="F82" i="26"/>
  <c r="K82" i="26" s="1"/>
  <c r="I90" i="26"/>
  <c r="F93" i="26"/>
  <c r="K93" i="26" s="1"/>
  <c r="K96" i="26"/>
  <c r="I47" i="24"/>
  <c r="K47" i="24" s="1"/>
  <c r="F49" i="24"/>
  <c r="K49" i="24" s="1"/>
  <c r="K35" i="2"/>
  <c r="F70" i="2"/>
  <c r="F105" i="2"/>
  <c r="I87" i="26"/>
  <c r="K87" i="26" s="1"/>
  <c r="F89" i="26"/>
  <c r="K106" i="26"/>
  <c r="F106" i="26"/>
  <c r="K13" i="24"/>
  <c r="F45" i="24"/>
  <c r="K45" i="24" s="1"/>
  <c r="F90" i="18"/>
  <c r="K90" i="18" s="1"/>
  <c r="K29" i="14"/>
  <c r="F61" i="24"/>
  <c r="K61" i="24" s="1"/>
  <c r="F69" i="24"/>
  <c r="K69" i="24" s="1"/>
  <c r="F73" i="24"/>
  <c r="F81" i="24"/>
  <c r="F89" i="24"/>
  <c r="K89" i="24" s="1"/>
  <c r="K93" i="24"/>
  <c r="F13" i="22"/>
  <c r="K29" i="22"/>
  <c r="F37" i="22"/>
  <c r="K37" i="22" s="1"/>
  <c r="K43" i="22"/>
  <c r="F49" i="22"/>
  <c r="K49" i="22" s="1"/>
  <c r="K53" i="22"/>
  <c r="F61" i="22"/>
  <c r="F69" i="22"/>
  <c r="K69" i="22" s="1"/>
  <c r="F73" i="22"/>
  <c r="K73" i="22" s="1"/>
  <c r="F81" i="22"/>
  <c r="K81" i="22" s="1"/>
  <c r="F89" i="22"/>
  <c r="K89" i="22" s="1"/>
  <c r="K93" i="22"/>
  <c r="K36" i="20"/>
  <c r="F48" i="20"/>
  <c r="K77" i="20"/>
  <c r="F96" i="20"/>
  <c r="F28" i="18"/>
  <c r="K28" i="18" s="1"/>
  <c r="F34" i="18"/>
  <c r="K34" i="18" s="1"/>
  <c r="F44" i="18"/>
  <c r="K44" i="18" s="1"/>
  <c r="K64" i="18"/>
  <c r="K102" i="18"/>
  <c r="K49" i="16"/>
  <c r="F70" i="24"/>
  <c r="F106" i="24"/>
  <c r="F21" i="22"/>
  <c r="K21" i="22" s="1"/>
  <c r="F45" i="22"/>
  <c r="K45" i="22" s="1"/>
  <c r="F57" i="22"/>
  <c r="K57" i="22" s="1"/>
  <c r="F70" i="22"/>
  <c r="K20" i="20"/>
  <c r="K64" i="20"/>
  <c r="K76" i="20"/>
  <c r="F36" i="18"/>
  <c r="K36" i="18" s="1"/>
  <c r="K48" i="18"/>
  <c r="I94" i="18"/>
  <c r="K94" i="18" s="1"/>
  <c r="K13" i="16"/>
  <c r="K89" i="16"/>
  <c r="K17" i="14"/>
  <c r="F41" i="24"/>
  <c r="F77" i="24"/>
  <c r="F41" i="22"/>
  <c r="K41" i="22" s="1"/>
  <c r="F77" i="22"/>
  <c r="F105" i="22"/>
  <c r="F15" i="20"/>
  <c r="F92" i="20"/>
  <c r="K92" i="20" s="1"/>
  <c r="F103" i="20"/>
  <c r="K103" i="20" s="1"/>
  <c r="F14" i="18"/>
  <c r="F18" i="18"/>
  <c r="K18" i="18" s="1"/>
  <c r="K52" i="18"/>
  <c r="F56" i="18"/>
  <c r="I57" i="18"/>
  <c r="K57" i="18" s="1"/>
  <c r="F66" i="18"/>
  <c r="K66" i="18" s="1"/>
  <c r="K70" i="18"/>
  <c r="F70" i="18"/>
  <c r="I71" i="18"/>
  <c r="K71" i="18" s="1"/>
  <c r="F37" i="14"/>
  <c r="K37" i="14" s="1"/>
  <c r="F34" i="14"/>
  <c r="K85" i="14"/>
  <c r="K61" i="12"/>
  <c r="K81" i="12"/>
  <c r="F98" i="18"/>
  <c r="K98" i="18" s="1"/>
  <c r="F107" i="18"/>
  <c r="F21" i="16"/>
  <c r="K21" i="16" s="1"/>
  <c r="F33" i="16"/>
  <c r="K33" i="16" s="1"/>
  <c r="F41" i="16"/>
  <c r="K41" i="16" s="1"/>
  <c r="F65" i="16"/>
  <c r="K65" i="16" s="1"/>
  <c r="F77" i="16"/>
  <c r="F85" i="16"/>
  <c r="K85" i="16" s="1"/>
  <c r="F97" i="16"/>
  <c r="K97" i="16" s="1"/>
  <c r="F101" i="16"/>
  <c r="F105" i="16"/>
  <c r="F13" i="14"/>
  <c r="I32" i="14"/>
  <c r="K32" i="14" s="1"/>
  <c r="F33" i="14"/>
  <c r="K33" i="14" s="1"/>
  <c r="K43" i="14"/>
  <c r="F69" i="14"/>
  <c r="K49" i="12"/>
  <c r="F98" i="16"/>
  <c r="K98" i="16" s="1"/>
  <c r="F106" i="16"/>
  <c r="K30" i="14"/>
  <c r="I34" i="14"/>
  <c r="F49" i="14"/>
  <c r="K49" i="14" s="1"/>
  <c r="F61" i="14"/>
  <c r="K61" i="14" s="1"/>
  <c r="I65" i="14"/>
  <c r="K65" i="14" s="1"/>
  <c r="F53" i="14"/>
  <c r="K53" i="14" s="1"/>
  <c r="F97" i="14"/>
  <c r="K97" i="14" s="1"/>
  <c r="F101" i="14"/>
  <c r="K101" i="14" s="1"/>
  <c r="F13" i="12"/>
  <c r="K13" i="12" s="1"/>
  <c r="F45" i="12"/>
  <c r="K45" i="12" s="1"/>
  <c r="F57" i="12"/>
  <c r="K57" i="12" s="1"/>
  <c r="F70" i="12"/>
  <c r="F17" i="10"/>
  <c r="K17" i="10" s="1"/>
  <c r="K48" i="10"/>
  <c r="I61" i="10"/>
  <c r="I72" i="10"/>
  <c r="K72" i="10" s="1"/>
  <c r="K56" i="8"/>
  <c r="F73" i="14"/>
  <c r="F81" i="14"/>
  <c r="F93" i="14"/>
  <c r="K93" i="14" s="1"/>
  <c r="F98" i="14"/>
  <c r="K98" i="14" s="1"/>
  <c r="F105" i="14"/>
  <c r="F106" i="14"/>
  <c r="F21" i="12"/>
  <c r="K21" i="12" s="1"/>
  <c r="F33" i="12"/>
  <c r="F41" i="12"/>
  <c r="K41" i="12" s="1"/>
  <c r="F65" i="12"/>
  <c r="K65" i="12" s="1"/>
  <c r="F77" i="12"/>
  <c r="F85" i="12"/>
  <c r="K85" i="12" s="1"/>
  <c r="F97" i="12"/>
  <c r="K97" i="12" s="1"/>
  <c r="F101" i="12"/>
  <c r="K101" i="12" s="1"/>
  <c r="F105" i="12"/>
  <c r="F21" i="10"/>
  <c r="K21" i="10" s="1"/>
  <c r="K42" i="10"/>
  <c r="F42" i="10"/>
  <c r="I49" i="10"/>
  <c r="K49" i="10" s="1"/>
  <c r="K50" i="10"/>
  <c r="F50" i="10"/>
  <c r="I52" i="10"/>
  <c r="K52" i="10" s="1"/>
  <c r="F53" i="10"/>
  <c r="K53" i="10" s="1"/>
  <c r="K93" i="10"/>
  <c r="F93" i="10"/>
  <c r="K44" i="8"/>
  <c r="K84" i="8"/>
  <c r="I40" i="10"/>
  <c r="K40" i="10" s="1"/>
  <c r="F41" i="10"/>
  <c r="K41" i="10" s="1"/>
  <c r="K89" i="10"/>
  <c r="F89" i="10"/>
  <c r="K92" i="10"/>
  <c r="K12" i="8"/>
  <c r="K20" i="8"/>
  <c r="F98" i="10"/>
  <c r="K98" i="10" s="1"/>
  <c r="F105" i="10"/>
  <c r="K32" i="8"/>
  <c r="K40" i="8"/>
  <c r="F48" i="8"/>
  <c r="K52" i="8"/>
  <c r="K72" i="8"/>
  <c r="F96" i="8"/>
  <c r="F101" i="8"/>
  <c r="K101" i="8" s="1"/>
  <c r="F105" i="8"/>
  <c r="I17" i="6"/>
  <c r="K17" i="6" s="1"/>
  <c r="K27" i="6"/>
  <c r="F32" i="6"/>
  <c r="K32" i="6" s="1"/>
  <c r="F40" i="6"/>
  <c r="K40" i="6" s="1"/>
  <c r="F44" i="6"/>
  <c r="K44" i="6" s="1"/>
  <c r="K15" i="6"/>
  <c r="F15" i="6"/>
  <c r="K32" i="4"/>
  <c r="K26" i="8"/>
  <c r="K30" i="8"/>
  <c r="F92" i="8"/>
  <c r="K92" i="8" s="1"/>
  <c r="K84" i="6"/>
  <c r="K28" i="4"/>
  <c r="K64" i="4"/>
  <c r="K76" i="4"/>
  <c r="F97" i="10"/>
  <c r="F102" i="10"/>
  <c r="K102" i="10" s="1"/>
  <c r="F60" i="8"/>
  <c r="F104" i="8"/>
  <c r="I13" i="6"/>
  <c r="K13" i="6" s="1"/>
  <c r="K16" i="6"/>
  <c r="F24" i="6"/>
  <c r="K24" i="6" s="1"/>
  <c r="K48" i="6"/>
  <c r="K52" i="4"/>
  <c r="F48" i="6"/>
  <c r="K51" i="6"/>
  <c r="F52" i="6"/>
  <c r="K52" i="6" s="1"/>
  <c r="F68" i="6"/>
  <c r="F72" i="6"/>
  <c r="K72" i="6" s="1"/>
  <c r="F96" i="6"/>
  <c r="F100" i="6"/>
  <c r="F107" i="6"/>
  <c r="K16" i="4"/>
  <c r="K24" i="4"/>
  <c r="K36" i="4"/>
  <c r="K56" i="4"/>
  <c r="F57" i="4"/>
  <c r="K57" i="4" s="1"/>
  <c r="K68" i="4"/>
  <c r="K72" i="4"/>
  <c r="F92" i="6"/>
  <c r="K92" i="6" s="1"/>
  <c r="F84" i="4"/>
  <c r="F92" i="4"/>
  <c r="K92" i="4" s="1"/>
  <c r="F104" i="4"/>
  <c r="F60" i="6"/>
  <c r="F104" i="6"/>
  <c r="F60" i="4"/>
  <c r="K57" i="2" l="1"/>
  <c r="K55" i="2"/>
  <c r="K33" i="2"/>
  <c r="K102" i="2"/>
  <c r="K90" i="2"/>
  <c r="K98" i="2"/>
  <c r="K92" i="2"/>
  <c r="K86" i="26"/>
  <c r="K85" i="24"/>
  <c r="K34" i="4"/>
  <c r="K85" i="18"/>
  <c r="K12" i="18"/>
  <c r="K50" i="16"/>
  <c r="K32" i="16"/>
  <c r="K56" i="18"/>
  <c r="K73" i="2"/>
  <c r="K35" i="18"/>
  <c r="K102" i="8"/>
  <c r="K76" i="22"/>
  <c r="K101" i="24"/>
  <c r="K56" i="26"/>
  <c r="K88" i="12"/>
  <c r="K20" i="24"/>
  <c r="K85" i="2"/>
  <c r="K18" i="2"/>
  <c r="K101" i="16"/>
  <c r="K13" i="22"/>
  <c r="K86" i="18"/>
  <c r="K19" i="18"/>
  <c r="K14" i="18"/>
  <c r="K41" i="24"/>
  <c r="K22" i="2"/>
  <c r="K33" i="6"/>
  <c r="K80" i="18"/>
  <c r="K72" i="18"/>
  <c r="K68" i="6"/>
  <c r="K61" i="22"/>
  <c r="K21" i="2"/>
  <c r="K65" i="20"/>
  <c r="K74" i="4"/>
  <c r="K79" i="16"/>
  <c r="K66" i="16"/>
  <c r="K81" i="20"/>
  <c r="K101" i="2"/>
  <c r="K84" i="4"/>
  <c r="K73" i="14"/>
  <c r="K81" i="24"/>
  <c r="K69" i="26"/>
  <c r="K24" i="2"/>
  <c r="K95" i="22"/>
  <c r="K88" i="22"/>
  <c r="K30" i="24"/>
  <c r="K69" i="14"/>
  <c r="K81" i="2"/>
  <c r="K89" i="20"/>
  <c r="K65" i="26"/>
  <c r="K76" i="8"/>
  <c r="K62" i="18"/>
  <c r="K56" i="20"/>
  <c r="K66" i="2"/>
  <c r="K63" i="2"/>
  <c r="K80" i="20"/>
  <c r="K80" i="6"/>
  <c r="K86" i="2"/>
  <c r="K46" i="26"/>
  <c r="K90" i="26"/>
  <c r="K22" i="26"/>
  <c r="K37" i="26"/>
  <c r="K101" i="26"/>
  <c r="K89" i="26"/>
  <c r="K100" i="6"/>
  <c r="K33" i="22"/>
  <c r="K13" i="14"/>
  <c r="K19" i="6"/>
  <c r="K41" i="14"/>
  <c r="K26" i="2"/>
  <c r="K81" i="14"/>
  <c r="K73" i="24"/>
  <c r="K10" i="20"/>
  <c r="K16" i="8"/>
  <c r="K88" i="20"/>
  <c r="K10" i="10"/>
  <c r="K32" i="2"/>
  <c r="K78" i="26"/>
  <c r="K35" i="6"/>
  <c r="K12" i="6"/>
  <c r="K45" i="16"/>
  <c r="K33" i="12"/>
  <c r="K21" i="24"/>
  <c r="K61" i="10"/>
  <c r="K42" i="26"/>
  <c r="K74" i="18"/>
  <c r="K58" i="2"/>
  <c r="K10" i="6"/>
  <c r="K38" i="18"/>
  <c r="K34" i="14"/>
</calcChain>
</file>

<file path=xl/sharedStrings.xml><?xml version="1.0" encoding="utf-8"?>
<sst xmlns="http://schemas.openxmlformats.org/spreadsheetml/2006/main" count="478" uniqueCount="194">
  <si>
    <t>BK2.026</t>
  </si>
  <si>
    <t>ACUTE CARE (ACCOUNT 6070)</t>
  </si>
  <si>
    <t>TOTAL REVENUE/PATIENT DAY</t>
  </si>
  <si>
    <t>GROSS</t>
  </si>
  <si>
    <t>PER</t>
  </si>
  <si>
    <t>REVENUE</t>
  </si>
  <si>
    <t>U O M</t>
  </si>
  <si>
    <t>BK2.028</t>
  </si>
  <si>
    <t>OPERATING</t>
  </si>
  <si>
    <t>EXPENSE</t>
  </si>
  <si>
    <t>BK2.030</t>
  </si>
  <si>
    <t>SALARIES</t>
  </si>
  <si>
    <t>BK2.032</t>
  </si>
  <si>
    <t>EMPLOYEE</t>
  </si>
  <si>
    <t>BENEFITS</t>
  </si>
  <si>
    <t>BK2.034</t>
  </si>
  <si>
    <t>PRO</t>
  </si>
  <si>
    <t>FEES</t>
  </si>
  <si>
    <t>BK2.036</t>
  </si>
  <si>
    <t>SUPPLIES</t>
  </si>
  <si>
    <t>BK2.038</t>
  </si>
  <si>
    <t>PURCHASED</t>
  </si>
  <si>
    <t>SERVICES</t>
  </si>
  <si>
    <t>BK2.040</t>
  </si>
  <si>
    <t>DEPRE/RENT</t>
  </si>
  <si>
    <t>LEASE</t>
  </si>
  <si>
    <t>BK2.042</t>
  </si>
  <si>
    <t>OTHER DIR.</t>
  </si>
  <si>
    <t>BK2.044</t>
  </si>
  <si>
    <t>F T E's</t>
  </si>
  <si>
    <t>F T E</t>
  </si>
  <si>
    <t>BK2.046</t>
  </si>
  <si>
    <t>BK2.048</t>
  </si>
  <si>
    <t>PAID</t>
  </si>
  <si>
    <t>HOURS</t>
  </si>
  <si>
    <t>BK2.050</t>
  </si>
  <si>
    <t>PATIENT</t>
  </si>
  <si>
    <t>AVAIL PAT</t>
  </si>
  <si>
    <t>DAY</t>
  </si>
  <si>
    <t>% OCC.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</si>
  <si>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</si>
  <si>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</si>
  <si>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</si>
  <si>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</si>
  <si>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</si>
  <si>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</si>
  <si>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</si>
  <si>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</si>
  <si>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</si>
  <si>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</si>
  <si>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</si>
  <si>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ACUTE CARE</t>
  </si>
  <si>
    <t>LICNO</t>
  </si>
  <si>
    <t>HOSPITAL</t>
  </si>
  <si>
    <t>PAGE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</si>
  <si>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</si>
  <si>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</si>
  <si>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</si>
  <si>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</si>
  <si>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</si>
  <si>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</si>
  <si>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</si>
  <si>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</si>
  <si>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</si>
  <si>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</si>
  <si>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</si>
  <si>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</si>
  <si>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</si>
  <si>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</si>
  <si>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</si>
  <si>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</si>
  <si>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</si>
  <si>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</si>
  <si>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</si>
  <si>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Acute</t>
  </si>
  <si>
    <t>Beds</t>
  </si>
  <si>
    <t>YACMS</t>
  </si>
  <si>
    <t>YACPED</t>
  </si>
  <si>
    <t>YACOB</t>
  </si>
  <si>
    <t>Total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</si>
  <si>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</si>
  <si>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</si>
  <si>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</si>
  <si>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</si>
  <si>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</si>
  <si>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</si>
  <si>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</si>
  <si>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</si>
  <si>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</si>
  <si>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</si>
  <si>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</si>
  <si>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</si>
  <si>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</si>
  <si>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</si>
  <si>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</si>
  <si>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</si>
  <si>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</si>
  <si>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</si>
  <si>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</si>
  <si>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</si>
  <si>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</si>
  <si>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</si>
  <si>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</si>
  <si>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</si>
  <si>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</si>
  <si>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</si>
  <si>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</si>
  <si>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</si>
  <si>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</si>
  <si>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</si>
  <si>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</si>
  <si>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</si>
  <si>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</si>
  <si>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</si>
  <si>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</si>
  <si>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</si>
  <si>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</si>
  <si>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</si>
  <si>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</si>
  <si>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</si>
  <si>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</si>
  <si>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</si>
  <si>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</si>
  <si>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</si>
  <si>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</si>
  <si>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</si>
  <si>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</si>
  <si>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</si>
  <si>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</si>
  <si>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</si>
  <si>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</si>
  <si>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</si>
  <si>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</si>
  <si>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</si>
  <si>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</si>
  <si>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</si>
  <si>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</si>
  <si>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</si>
  <si>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DPLLICNO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</si>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</sst>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  <font>
      <sz val="10"/>
      <color indexed="12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0" fontId="0" fillId="0" borderId="0" xfId="0" quotePrefix="1" applyAlignment="1">
      <alignment horizontal="fill"/>
    </xf>
    <xf numFmtId="0" fontId="0" fillId="0" borderId="0" xfId="0" applyAlignment="1">
      <alignment horizontal="center"/>
    </xf>
    <xf numFmtId="3" fontId="0" fillId="0" borderId="0" xfId="0" applyNumberFormat="1" applyAlignment="1" applyProtection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 applyProtection="1">
      <alignment horizontal="center"/>
    </xf>
    <xf numFmtId="4" fontId="0" fillId="0" borderId="0" xfId="0" applyNumberFormat="1" applyAlignment="1">
      <alignment horizontal="centerContinuous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>
      <alignment horizontal="justify"/>
    </xf>
    <xf numFmtId="4" fontId="0" fillId="0" borderId="0" xfId="0" applyNumberFormat="1" applyAlignment="1" applyProtection="1">
      <alignment horizontal="justify"/>
    </xf>
    <xf numFmtId="4" fontId="0" fillId="0" borderId="0" xfId="0" applyNumberFormat="1" applyAlignment="1" applyProtection="1">
      <alignment horizontal="centerContinuous"/>
    </xf>
    <xf numFmtId="1" fontId="0" fillId="0" borderId="0" xfId="0" applyNumberFormat="1"/>
    <xf numFmtId="0" fontId="0" fillId="0" borderId="0" xfId="0" quotePrefix="1" applyAlignment="1">
      <alignment horizontal="centerContinuous"/>
    </xf>
    <xf numFmtId="10" fontId="0" fillId="0" borderId="0" xfId="0" applyNumberFormat="1"/>
    <xf numFmtId="164" fontId="0" fillId="0" borderId="0" xfId="0" applyNumberFormat="1" applyAlignment="1" applyProtection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7" fontId="0" fillId="0" borderId="0" xfId="0" applyNumberFormat="1"/>
    <xf numFmtId="37" fontId="2" fillId="0" borderId="0" xfId="0" applyNumberFormat="1" applyFont="1"/>
    <xf numFmtId="165" fontId="4" fillId="0" borderId="0" xfId="0" applyNumberFormat="1" applyFont="1" applyProtection="1">
      <protection locked="0"/>
    </xf>
    <xf numFmtId="37" fontId="0" fillId="0" borderId="0" xfId="0" applyNumberFormat="1" applyProtection="1"/>
    <xf numFmtId="166" fontId="4" fillId="0" borderId="0" xfId="0" applyNumberFormat="1" applyFont="1" applyProtection="1">
      <protection locked="0"/>
    </xf>
    <xf numFmtId="166" fontId="0" fillId="0" borderId="0" xfId="0" applyNumberFormat="1" applyProtection="1"/>
    <xf numFmtId="37" fontId="4" fillId="0" borderId="0" xfId="0" applyNumberFormat="1" applyFont="1" applyProtection="1">
      <protection locked="0"/>
    </xf>
    <xf numFmtId="1" fontId="0" fillId="0" borderId="0" xfId="0" applyNumberFormat="1" applyAlignment="1">
      <alignment horizontal="center"/>
    </xf>
    <xf numFmtId="37" fontId="1" fillId="0" borderId="0" xfId="1" applyNumberFormat="1"/>
    <xf numFmtId="165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</xf>
    <xf numFmtId="37" fontId="1" fillId="0" borderId="0" xfId="2" applyNumberFormat="1"/>
    <xf numFmtId="37" fontId="2" fillId="0" borderId="0" xfId="0" applyNumberFormat="1" applyFont="1" applyProtection="1"/>
    <xf numFmtId="166" fontId="3" fillId="0" borderId="0" xfId="0" applyNumberFormat="1" applyFont="1" applyProtection="1">
      <protection locked="0"/>
    </xf>
    <xf numFmtId="166" fontId="2" fillId="0" borderId="0" xfId="0" quotePrefix="1" applyNumberFormat="1" applyFont="1" applyAlignment="1" applyProtection="1">
      <alignment horizontal="left"/>
    </xf>
    <xf numFmtId="166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9" fontId="2" fillId="0" borderId="0" xfId="0" applyNumberFormat="1" applyFont="1"/>
    <xf numFmtId="3" fontId="2" fillId="0" borderId="0" xfId="0" applyNumberFormat="1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/>
    <xf numFmtId="0" fontId="1" fillId="0" borderId="0" xfId="0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08"/>
  <sheetViews>
    <sheetView tabSelected="1" zoomScale="75" workbookViewId="0">
      <selection activeCell="A2" sqref="A2"/>
    </sheetView>
  </sheetViews>
  <sheetFormatPr defaultColWidth="9" defaultRowHeight="12" x14ac:dyDescent="0.2"/>
  <cols>
    <col min="1" max="1" width="7.21875" style="9" bestFit="1" customWidth="1"/>
    <col min="2" max="2" width="6.109375" style="9" bestFit="1" customWidth="1"/>
    <col min="3" max="3" width="41.88671875" style="9" bestFit="1" customWidth="1"/>
    <col min="4" max="4" width="10.88671875" style="9" bestFit="1" customWidth="1"/>
    <col min="5" max="5" width="6.88671875" style="9" bestFit="1" customWidth="1"/>
    <col min="6" max="6" width="8.88671875" style="13" bestFit="1" customWidth="1"/>
    <col min="7" max="7" width="10.88671875" style="9" bestFit="1" customWidth="1"/>
    <col min="8" max="8" width="9.88671875" style="9" bestFit="1" customWidth="1"/>
    <col min="9" max="9" width="8.88671875" style="13" bestFit="1" customWidth="1"/>
    <col min="10" max="10" width="2.6640625" style="13" customWidth="1"/>
    <col min="11" max="11" width="8.109375" style="9" bestFit="1" customWidth="1"/>
    <col min="12" max="16384" width="9" style="9"/>
  </cols>
  <sheetData>
    <row r="1" spans="1:11" x14ac:dyDescent="0.2">
      <c r="A1" s="8" t="s">
        <v>0</v>
      </c>
      <c r="B1" s="8"/>
      <c r="C1" s="8"/>
      <c r="D1" s="8"/>
      <c r="E1" s="8"/>
      <c r="F1" s="12"/>
      <c r="G1" s="8"/>
      <c r="H1" s="8"/>
      <c r="I1" s="12"/>
      <c r="J1" s="12"/>
    </row>
    <row r="2" spans="1:11" x14ac:dyDescent="0.2">
      <c r="A2" s="8"/>
      <c r="B2" s="7"/>
      <c r="C2" s="7"/>
      <c r="D2" s="8"/>
      <c r="E2" s="8"/>
      <c r="F2" s="12"/>
      <c r="G2" s="8"/>
      <c r="H2" s="8"/>
      <c r="I2" s="12"/>
      <c r="J2" s="12"/>
      <c r="K2" s="12" t="s">
        <v>54</v>
      </c>
    </row>
    <row r="3" spans="1:11" x14ac:dyDescent="0.2">
      <c r="A3" s="8"/>
      <c r="B3" s="8"/>
      <c r="C3" s="8"/>
      <c r="D3" s="22">
        <v>61</v>
      </c>
      <c r="E3" s="8"/>
      <c r="F3" s="12"/>
      <c r="G3" s="8"/>
      <c r="H3" s="8"/>
      <c r="I3" s="12"/>
      <c r="J3" s="12"/>
      <c r="K3" s="9">
        <v>61</v>
      </c>
    </row>
    <row r="4" spans="1:11" x14ac:dyDescent="0.2">
      <c r="A4" s="8" t="s">
        <v>1</v>
      </c>
      <c r="B4" s="8"/>
      <c r="C4" s="8"/>
      <c r="D4" s="8"/>
      <c r="E4" s="8"/>
      <c r="F4" s="12"/>
      <c r="G4" s="8"/>
      <c r="H4" s="8"/>
      <c r="I4" s="12"/>
      <c r="J4" s="12"/>
    </row>
    <row r="5" spans="1:11" x14ac:dyDescent="0.2">
      <c r="A5" s="8" t="s">
        <v>2</v>
      </c>
      <c r="B5" s="8"/>
      <c r="C5" s="8"/>
      <c r="D5" s="8"/>
      <c r="E5" s="8"/>
      <c r="F5" s="12"/>
      <c r="G5" s="8"/>
      <c r="H5" s="8"/>
      <c r="I5" s="12"/>
      <c r="J5" s="12"/>
    </row>
    <row r="6" spans="1:11" x14ac:dyDescent="0.2">
      <c r="A6" s="8"/>
      <c r="B6" s="8"/>
      <c r="C6" s="8"/>
      <c r="D6" s="8"/>
      <c r="E6" s="8"/>
      <c r="F6" s="12"/>
      <c r="G6" s="8"/>
      <c r="H6" s="8"/>
      <c r="I6" s="12"/>
      <c r="J6" s="12"/>
    </row>
    <row r="7" spans="1:11" x14ac:dyDescent="0.2">
      <c r="D7" s="10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14"/>
    </row>
    <row r="8" spans="1:11" x14ac:dyDescent="0.2">
      <c r="A8" s="10"/>
      <c r="D8" s="11" t="s">
        <v>3</v>
      </c>
      <c r="E8" s="10"/>
      <c r="F8" s="15" t="s">
        <v>4</v>
      </c>
      <c r="G8" s="11" t="s">
        <v>3</v>
      </c>
      <c r="H8" s="10"/>
      <c r="I8" s="15" t="s">
        <v>4</v>
      </c>
      <c r="J8" s="15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1" t="s">
        <v>5</v>
      </c>
      <c r="E9" s="11" t="s">
        <v>6</v>
      </c>
      <c r="F9" s="15" t="s">
        <v>6</v>
      </c>
      <c r="G9" s="11" t="s">
        <v>5</v>
      </c>
      <c r="H9" s="11" t="s">
        <v>6</v>
      </c>
      <c r="I9" s="15" t="s">
        <v>6</v>
      </c>
      <c r="J9" s="15"/>
      <c r="K9" s="6" t="s">
        <v>81</v>
      </c>
    </row>
    <row r="10" spans="1:11" x14ac:dyDescent="0.2">
      <c r="B10" s="9">
        <f>+'Acute Care'!A5</f>
        <v>1</v>
      </c>
      <c r="C10" s="9" t="str">
        <f>+'Acute Care'!B5</f>
        <v>SWEDISH MEDICAL CENTER - FIRST HILL</v>
      </c>
      <c r="D10" s="9">
        <f>ROUND(+'Acute Care'!S5,0)</f>
        <v>236558395</v>
      </c>
      <c r="E10" s="9">
        <f>ROUND(+'Acute Care'!F5,0)</f>
        <v>71212</v>
      </c>
      <c r="F10" s="13">
        <f>IF(D10=0,"",IF(E10=0,"",ROUND(D10/E10,2)))</f>
        <v>3321.89</v>
      </c>
      <c r="G10" s="9">
        <f>ROUND(+'Acute Care'!S106,0)</f>
        <v>258633948</v>
      </c>
      <c r="H10" s="9">
        <f>ROUND(+'Acute Care'!F106,0)</f>
        <v>97690</v>
      </c>
      <c r="I10" s="13">
        <f>IF(G10=0,"",IF(H10=0,"",ROUND(G10/H10,2)))</f>
        <v>2647.5</v>
      </c>
      <c r="K10" s="21">
        <f>IF(D10=0,"",IF(E10=0,"",IF(G10=0,"",IF(H10=0,"",ROUND(I10/F10-1,4)))))</f>
        <v>-0.20300000000000001</v>
      </c>
    </row>
    <row r="11" spans="1:11" x14ac:dyDescent="0.2">
      <c r="B11" s="9">
        <f>+'Acute Care'!A6</f>
        <v>3</v>
      </c>
      <c r="C11" s="9" t="str">
        <f>+'Acute Care'!B6</f>
        <v>SWEDISH MEDICAL CENTER - CHERRY HILL</v>
      </c>
      <c r="D11" s="9">
        <f>ROUND(+'Acute Care'!S6,0)</f>
        <v>81452454</v>
      </c>
      <c r="E11" s="9">
        <f>ROUND(+'Acute Care'!F6,0)</f>
        <v>19539</v>
      </c>
      <c r="F11" s="13">
        <f t="shared" ref="F11:F74" si="0">IF(D11=0,"",IF(E11=0,"",ROUND(D11/E11,2)))</f>
        <v>4168.71</v>
      </c>
      <c r="G11" s="9">
        <f>ROUND(+'Acute Care'!S107,0)</f>
        <v>101800419</v>
      </c>
      <c r="H11" s="9">
        <f>ROUND(+'Acute Care'!F107,0)</f>
        <v>23513</v>
      </c>
      <c r="I11" s="13">
        <f t="shared" ref="I11:I74" si="1">IF(G11=0,"",IF(H11=0,"",ROUND(G11/H11,2)))</f>
        <v>4329.54</v>
      </c>
      <c r="K11" s="21">
        <f t="shared" ref="K11:K74" si="2">IF(D11=0,"",IF(E11=0,"",IF(G11=0,"",IF(H11=0,"",ROUND(I11/F11-1,4)))))</f>
        <v>3.8600000000000002E-2</v>
      </c>
    </row>
    <row r="12" spans="1:11" x14ac:dyDescent="0.2">
      <c r="B12" s="9">
        <f>+'Acute Care'!A7</f>
        <v>8</v>
      </c>
      <c r="C12" s="9" t="str">
        <f>+'Acute Care'!B7</f>
        <v>KLICKITAT VALLEY HEALTH</v>
      </c>
      <c r="D12" s="9">
        <f>ROUND(+'Acute Care'!S7,0)</f>
        <v>3573300</v>
      </c>
      <c r="E12" s="9">
        <f>ROUND(+'Acute Care'!F7,0)</f>
        <v>616</v>
      </c>
      <c r="F12" s="13">
        <f t="shared" si="0"/>
        <v>5800.81</v>
      </c>
      <c r="G12" s="9">
        <f>ROUND(+'Acute Care'!S108,0)</f>
        <v>3651965</v>
      </c>
      <c r="H12" s="9">
        <f>ROUND(+'Acute Care'!F108,0)</f>
        <v>724</v>
      </c>
      <c r="I12" s="13">
        <f t="shared" si="1"/>
        <v>5044.1499999999996</v>
      </c>
      <c r="K12" s="21">
        <f t="shared" si="2"/>
        <v>-0.13039999999999999</v>
      </c>
    </row>
    <row r="13" spans="1:11" x14ac:dyDescent="0.2">
      <c r="B13" s="9">
        <f>+'Acute Care'!A8</f>
        <v>10</v>
      </c>
      <c r="C13" s="9" t="str">
        <f>+'Acute Care'!B8</f>
        <v>VIRGINIA MASON MEDICAL CENTER</v>
      </c>
      <c r="D13" s="9">
        <f>ROUND(+'Acute Care'!S8,0)</f>
        <v>202553217</v>
      </c>
      <c r="E13" s="9">
        <f>ROUND(+'Acute Care'!F8,0)</f>
        <v>67729</v>
      </c>
      <c r="F13" s="13">
        <f t="shared" si="0"/>
        <v>2990.64</v>
      </c>
      <c r="G13" s="9">
        <f>ROUND(+'Acute Care'!S109,0)</f>
        <v>202843174</v>
      </c>
      <c r="H13" s="9">
        <f>ROUND(+'Acute Care'!F109,0)</f>
        <v>65799</v>
      </c>
      <c r="I13" s="13">
        <f t="shared" si="1"/>
        <v>3082.77</v>
      </c>
      <c r="K13" s="21">
        <f t="shared" si="2"/>
        <v>3.0800000000000001E-2</v>
      </c>
    </row>
    <row r="14" spans="1:11" x14ac:dyDescent="0.2">
      <c r="B14" s="9">
        <f>+'Acute Care'!A9</f>
        <v>14</v>
      </c>
      <c r="C14" s="9" t="str">
        <f>+'Acute Care'!B9</f>
        <v>SEATTLE CHILDRENS HOSPITAL</v>
      </c>
      <c r="D14" s="9">
        <f>ROUND(+'Acute Care'!S9,0)</f>
        <v>297496936</v>
      </c>
      <c r="E14" s="9">
        <f>ROUND(+'Acute Care'!F9,0)</f>
        <v>56682</v>
      </c>
      <c r="F14" s="13">
        <f t="shared" si="0"/>
        <v>5248.53</v>
      </c>
      <c r="G14" s="9">
        <f>ROUND(+'Acute Care'!S110,0)</f>
        <v>311080243</v>
      </c>
      <c r="H14" s="9">
        <f>ROUND(+'Acute Care'!F110,0)</f>
        <v>57055</v>
      </c>
      <c r="I14" s="13">
        <f t="shared" si="1"/>
        <v>5452.29</v>
      </c>
      <c r="K14" s="21">
        <f t="shared" si="2"/>
        <v>3.8800000000000001E-2</v>
      </c>
    </row>
    <row r="15" spans="1:11" x14ac:dyDescent="0.2">
      <c r="B15" s="9">
        <f>+'Acute Care'!A10</f>
        <v>20</v>
      </c>
      <c r="C15" s="9" t="str">
        <f>+'Acute Care'!B10</f>
        <v>GROUP HEALTH CENTRAL HOSPITAL</v>
      </c>
      <c r="D15" s="9">
        <f>ROUND(+'Acute Care'!S10,0)</f>
        <v>0</v>
      </c>
      <c r="E15" s="9">
        <f>ROUND(+'Acute Care'!F10,0)</f>
        <v>0</v>
      </c>
      <c r="F15" s="13" t="str">
        <f t="shared" si="0"/>
        <v/>
      </c>
      <c r="G15" s="9">
        <f>ROUND(+'Acute Care'!S111,0)</f>
        <v>0</v>
      </c>
      <c r="H15" s="9">
        <f>ROUND(+'Acute Care'!F111,0)</f>
        <v>0</v>
      </c>
      <c r="I15" s="13" t="str">
        <f t="shared" si="1"/>
        <v/>
      </c>
      <c r="K15" s="21" t="str">
        <f t="shared" si="2"/>
        <v/>
      </c>
    </row>
    <row r="16" spans="1:11" x14ac:dyDescent="0.2">
      <c r="B16" s="9">
        <f>+'Acute Care'!A11</f>
        <v>21</v>
      </c>
      <c r="C16" s="9" t="str">
        <f>+'Acute Care'!B11</f>
        <v>NEWPORT HOSPITAL AND HEALTH SERVICES</v>
      </c>
      <c r="D16" s="9">
        <f>ROUND(+'Acute Care'!S11,0)</f>
        <v>1617360</v>
      </c>
      <c r="E16" s="9">
        <f>ROUND(+'Acute Care'!F11,0)</f>
        <v>1151</v>
      </c>
      <c r="F16" s="13">
        <f t="shared" si="0"/>
        <v>1405.18</v>
      </c>
      <c r="G16" s="9">
        <f>ROUND(+'Acute Care'!S112,0)</f>
        <v>2352425</v>
      </c>
      <c r="H16" s="9">
        <f>ROUND(+'Acute Care'!F112,0)</f>
        <v>1280</v>
      </c>
      <c r="I16" s="13">
        <f t="shared" si="1"/>
        <v>1837.83</v>
      </c>
      <c r="K16" s="21">
        <f t="shared" si="2"/>
        <v>0.30790000000000001</v>
      </c>
    </row>
    <row r="17" spans="2:11" x14ac:dyDescent="0.2">
      <c r="B17" s="9">
        <f>+'Acute Care'!A12</f>
        <v>22</v>
      </c>
      <c r="C17" s="9" t="str">
        <f>+'Acute Care'!B12</f>
        <v>LOURDES MEDICAL CENTER</v>
      </c>
      <c r="D17" s="9">
        <f>ROUND(+'Acute Care'!S12,0)</f>
        <v>13341654</v>
      </c>
      <c r="E17" s="9">
        <f>ROUND(+'Acute Care'!F12,0)</f>
        <v>4809</v>
      </c>
      <c r="F17" s="13">
        <f t="shared" si="0"/>
        <v>2774.31</v>
      </c>
      <c r="G17" s="9">
        <f>ROUND(+'Acute Care'!S113,0)</f>
        <v>12560964</v>
      </c>
      <c r="H17" s="9">
        <f>ROUND(+'Acute Care'!F113,0)</f>
        <v>4809</v>
      </c>
      <c r="I17" s="13">
        <f t="shared" si="1"/>
        <v>2611.9699999999998</v>
      </c>
      <c r="K17" s="21">
        <f t="shared" si="2"/>
        <v>-5.8500000000000003E-2</v>
      </c>
    </row>
    <row r="18" spans="2:11" x14ac:dyDescent="0.2">
      <c r="B18" s="9">
        <f>+'Acute Care'!A13</f>
        <v>23</v>
      </c>
      <c r="C18" s="9" t="str">
        <f>+'Acute Care'!B13</f>
        <v>THREE RIVERS HOSPITAL</v>
      </c>
      <c r="D18" s="9">
        <f>ROUND(+'Acute Care'!S13,0)</f>
        <v>966954</v>
      </c>
      <c r="E18" s="9">
        <f>ROUND(+'Acute Care'!F13,0)</f>
        <v>586</v>
      </c>
      <c r="F18" s="13">
        <f t="shared" si="0"/>
        <v>1650.09</v>
      </c>
      <c r="G18" s="9">
        <f>ROUND(+'Acute Care'!S114,0)</f>
        <v>1267098</v>
      </c>
      <c r="H18" s="9">
        <f>ROUND(+'Acute Care'!F114,0)</f>
        <v>737</v>
      </c>
      <c r="I18" s="13">
        <f t="shared" si="1"/>
        <v>1719.26</v>
      </c>
      <c r="K18" s="21">
        <f t="shared" si="2"/>
        <v>4.19E-2</v>
      </c>
    </row>
    <row r="19" spans="2:11" x14ac:dyDescent="0.2">
      <c r="B19" s="9">
        <f>+'Acute Care'!A14</f>
        <v>26</v>
      </c>
      <c r="C19" s="9" t="str">
        <f>+'Acute Care'!B14</f>
        <v>PEACEHEALTH ST JOHN MEDICAL CENTER</v>
      </c>
      <c r="D19" s="9">
        <f>ROUND(+'Acute Care'!S14,0)</f>
        <v>64413458</v>
      </c>
      <c r="E19" s="9">
        <f>ROUND(+'Acute Care'!F14,0)</f>
        <v>18000</v>
      </c>
      <c r="F19" s="13">
        <f t="shared" si="0"/>
        <v>3578.53</v>
      </c>
      <c r="G19" s="9">
        <f>ROUND(+'Acute Care'!S115,0)</f>
        <v>68065616</v>
      </c>
      <c r="H19" s="9">
        <f>ROUND(+'Acute Care'!F115,0)</f>
        <v>16897</v>
      </c>
      <c r="I19" s="13">
        <f t="shared" si="1"/>
        <v>4028.27</v>
      </c>
      <c r="K19" s="21">
        <f t="shared" si="2"/>
        <v>0.12570000000000001</v>
      </c>
    </row>
    <row r="20" spans="2:11" x14ac:dyDescent="0.2">
      <c r="B20" s="9">
        <f>+'Acute Care'!A15</f>
        <v>29</v>
      </c>
      <c r="C20" s="9" t="str">
        <f>+'Acute Care'!B15</f>
        <v>HARBORVIEW MEDICAL CENTER</v>
      </c>
      <c r="D20" s="9">
        <f>ROUND(+'Acute Care'!S15,0)</f>
        <v>165504848</v>
      </c>
      <c r="E20" s="9">
        <f>ROUND(+'Acute Care'!F15,0)</f>
        <v>74635</v>
      </c>
      <c r="F20" s="13">
        <f t="shared" si="0"/>
        <v>2217.52</v>
      </c>
      <c r="G20" s="9">
        <f>ROUND(+'Acute Care'!S116,0)</f>
        <v>185884566</v>
      </c>
      <c r="H20" s="9">
        <f>ROUND(+'Acute Care'!F116,0)</f>
        <v>79461</v>
      </c>
      <c r="I20" s="13">
        <f t="shared" si="1"/>
        <v>2339.3200000000002</v>
      </c>
      <c r="K20" s="21">
        <f t="shared" si="2"/>
        <v>5.4899999999999997E-2</v>
      </c>
    </row>
    <row r="21" spans="2:11" x14ac:dyDescent="0.2">
      <c r="B21" s="9">
        <f>+'Acute Care'!A16</f>
        <v>32</v>
      </c>
      <c r="C21" s="9" t="str">
        <f>+'Acute Care'!B16</f>
        <v>ST JOSEPH MEDICAL CENTER</v>
      </c>
      <c r="D21" s="9">
        <f>ROUND(+'Acute Care'!S16,0)</f>
        <v>151388116</v>
      </c>
      <c r="E21" s="9">
        <f>ROUND(+'Acute Care'!F16,0)</f>
        <v>69858</v>
      </c>
      <c r="F21" s="13">
        <f t="shared" si="0"/>
        <v>2167.08</v>
      </c>
      <c r="G21" s="9">
        <f>ROUND(+'Acute Care'!S117,0)</f>
        <v>154629331</v>
      </c>
      <c r="H21" s="9">
        <f>ROUND(+'Acute Care'!F117,0)</f>
        <v>75146</v>
      </c>
      <c r="I21" s="13">
        <f t="shared" si="1"/>
        <v>2057.7199999999998</v>
      </c>
      <c r="K21" s="21">
        <f t="shared" si="2"/>
        <v>-5.0500000000000003E-2</v>
      </c>
    </row>
    <row r="22" spans="2:11" x14ac:dyDescent="0.2">
      <c r="B22" s="9">
        <f>+'Acute Care'!A17</f>
        <v>35</v>
      </c>
      <c r="C22" s="9" t="str">
        <f>+'Acute Care'!B17</f>
        <v>ST ELIZABETH HOSPITAL</v>
      </c>
      <c r="D22" s="9">
        <f>ROUND(+'Acute Care'!S17,0)</f>
        <v>14698585</v>
      </c>
      <c r="E22" s="9">
        <f>ROUND(+'Acute Care'!F17,0)</f>
        <v>4954</v>
      </c>
      <c r="F22" s="13">
        <f t="shared" si="0"/>
        <v>2967.01</v>
      </c>
      <c r="G22" s="9">
        <f>ROUND(+'Acute Care'!S118,0)</f>
        <v>14757681</v>
      </c>
      <c r="H22" s="9">
        <f>ROUND(+'Acute Care'!F118,0)</f>
        <v>4868</v>
      </c>
      <c r="I22" s="13">
        <f t="shared" si="1"/>
        <v>3031.57</v>
      </c>
      <c r="K22" s="21">
        <f t="shared" si="2"/>
        <v>2.18E-2</v>
      </c>
    </row>
    <row r="23" spans="2:11" x14ac:dyDescent="0.2">
      <c r="B23" s="9">
        <f>+'Acute Care'!A18</f>
        <v>37</v>
      </c>
      <c r="C23" s="9" t="str">
        <f>+'Acute Care'!B18</f>
        <v>DEACONESS HOSPITAL</v>
      </c>
      <c r="D23" s="9">
        <f>ROUND(+'Acute Care'!S18,0)</f>
        <v>54189457</v>
      </c>
      <c r="E23" s="9">
        <f>ROUND(+'Acute Care'!F18,0)</f>
        <v>31878</v>
      </c>
      <c r="F23" s="13">
        <f t="shared" si="0"/>
        <v>1699.9</v>
      </c>
      <c r="G23" s="9">
        <f>ROUND(+'Acute Care'!S119,0)</f>
        <v>58410035</v>
      </c>
      <c r="H23" s="9">
        <f>ROUND(+'Acute Care'!F119,0)</f>
        <v>30307</v>
      </c>
      <c r="I23" s="13">
        <f t="shared" si="1"/>
        <v>1927.28</v>
      </c>
      <c r="K23" s="21">
        <f t="shared" si="2"/>
        <v>0.1338</v>
      </c>
    </row>
    <row r="24" spans="2:11" x14ac:dyDescent="0.2">
      <c r="B24" s="9">
        <f>+'Acute Care'!A19</f>
        <v>38</v>
      </c>
      <c r="C24" s="9" t="str">
        <f>+'Acute Care'!B19</f>
        <v>OLYMPIC MEDICAL CENTER</v>
      </c>
      <c r="D24" s="9">
        <f>ROUND(+'Acute Care'!S19,0)</f>
        <v>19335747</v>
      </c>
      <c r="E24" s="9">
        <f>ROUND(+'Acute Care'!F19,0)</f>
        <v>10431</v>
      </c>
      <c r="F24" s="13">
        <f t="shared" si="0"/>
        <v>1853.68</v>
      </c>
      <c r="G24" s="9">
        <f>ROUND(+'Acute Care'!S120,0)</f>
        <v>20366679</v>
      </c>
      <c r="H24" s="9">
        <f>ROUND(+'Acute Care'!F120,0)</f>
        <v>10343</v>
      </c>
      <c r="I24" s="13">
        <f t="shared" si="1"/>
        <v>1969.13</v>
      </c>
      <c r="K24" s="21">
        <f t="shared" si="2"/>
        <v>6.2300000000000001E-2</v>
      </c>
    </row>
    <row r="25" spans="2:11" x14ac:dyDescent="0.2">
      <c r="B25" s="9">
        <f>+'Acute Care'!A20</f>
        <v>39</v>
      </c>
      <c r="C25" s="9" t="str">
        <f>+'Acute Care'!B20</f>
        <v>TRIOS HEALTH</v>
      </c>
      <c r="D25" s="9">
        <f>ROUND(+'Acute Care'!S20,0)</f>
        <v>23026566</v>
      </c>
      <c r="E25" s="9">
        <f>ROUND(+'Acute Care'!F20,0)</f>
        <v>11753</v>
      </c>
      <c r="F25" s="13">
        <f t="shared" si="0"/>
        <v>1959.21</v>
      </c>
      <c r="G25" s="9">
        <f>ROUND(+'Acute Care'!S121,0)</f>
        <v>29527087</v>
      </c>
      <c r="H25" s="9">
        <f>ROUND(+'Acute Care'!F121,0)</f>
        <v>14467</v>
      </c>
      <c r="I25" s="13">
        <f t="shared" si="1"/>
        <v>2041</v>
      </c>
      <c r="K25" s="21">
        <f t="shared" si="2"/>
        <v>4.1700000000000001E-2</v>
      </c>
    </row>
    <row r="26" spans="2:11" x14ac:dyDescent="0.2">
      <c r="B26" s="9">
        <f>+'Acute Care'!A21</f>
        <v>43</v>
      </c>
      <c r="C26" s="9" t="str">
        <f>+'Acute Care'!B21</f>
        <v>WALLA WALLA GENERAL HOSPITAL</v>
      </c>
      <c r="D26" s="9">
        <f>ROUND(+'Acute Care'!S21,0)</f>
        <v>8289552</v>
      </c>
      <c r="E26" s="9">
        <f>ROUND(+'Acute Care'!F21,0)</f>
        <v>2271</v>
      </c>
      <c r="F26" s="13">
        <f t="shared" si="0"/>
        <v>3650.18</v>
      </c>
      <c r="G26" s="9">
        <f>ROUND(+'Acute Care'!S122,0)</f>
        <v>14946342</v>
      </c>
      <c r="H26" s="9">
        <f>ROUND(+'Acute Care'!F122,0)</f>
        <v>1154</v>
      </c>
      <c r="I26" s="13">
        <f t="shared" si="1"/>
        <v>12951.77</v>
      </c>
      <c r="K26" s="21">
        <f t="shared" si="2"/>
        <v>2.5482999999999998</v>
      </c>
    </row>
    <row r="27" spans="2:11" x14ac:dyDescent="0.2">
      <c r="B27" s="9">
        <f>+'Acute Care'!A22</f>
        <v>45</v>
      </c>
      <c r="C27" s="9" t="str">
        <f>+'Acute Care'!B22</f>
        <v>COLUMBIA BASIN HOSPITAL</v>
      </c>
      <c r="D27" s="9">
        <f>ROUND(+'Acute Care'!S22,0)</f>
        <v>539700</v>
      </c>
      <c r="E27" s="9">
        <f>ROUND(+'Acute Care'!F22,0)</f>
        <v>401</v>
      </c>
      <c r="F27" s="13">
        <f t="shared" si="0"/>
        <v>1345.89</v>
      </c>
      <c r="G27" s="9">
        <f>ROUND(+'Acute Care'!S123,0)</f>
        <v>0</v>
      </c>
      <c r="H27" s="9">
        <f>ROUND(+'Acute Care'!F123,0)</f>
        <v>0</v>
      </c>
      <c r="I27" s="13" t="str">
        <f t="shared" si="1"/>
        <v/>
      </c>
      <c r="K27" s="21" t="str">
        <f t="shared" si="2"/>
        <v/>
      </c>
    </row>
    <row r="28" spans="2:11" x14ac:dyDescent="0.2">
      <c r="B28" s="9">
        <f>+'Acute Care'!A23</f>
        <v>46</v>
      </c>
      <c r="C28" s="9" t="str">
        <f>+'Acute Care'!B23</f>
        <v>PMH MEDICAL CENTER</v>
      </c>
      <c r="D28" s="9">
        <f>ROUND(+'Acute Care'!S23,0)</f>
        <v>0</v>
      </c>
      <c r="E28" s="9">
        <f>ROUND(+'Acute Care'!F23,0)</f>
        <v>0</v>
      </c>
      <c r="F28" s="13" t="str">
        <f t="shared" si="0"/>
        <v/>
      </c>
      <c r="G28" s="9">
        <f>ROUND(+'Acute Care'!S124,0)</f>
        <v>455455</v>
      </c>
      <c r="H28" s="9">
        <f>ROUND(+'Acute Care'!F124,0)</f>
        <v>341</v>
      </c>
      <c r="I28" s="13">
        <f t="shared" si="1"/>
        <v>1335.65</v>
      </c>
      <c r="K28" s="21" t="str">
        <f t="shared" si="2"/>
        <v/>
      </c>
    </row>
    <row r="29" spans="2:11" x14ac:dyDescent="0.2">
      <c r="B29" s="9">
        <f>+'Acute Care'!A24</f>
        <v>50</v>
      </c>
      <c r="C29" s="9" t="str">
        <f>+'Acute Care'!B24</f>
        <v>PROVIDENCE ST MARY MEDICAL CENTER</v>
      </c>
      <c r="D29" s="9">
        <f>ROUND(+'Acute Care'!S24,0)</f>
        <v>13572885</v>
      </c>
      <c r="E29" s="9">
        <f>ROUND(+'Acute Care'!F24,0)</f>
        <v>4249</v>
      </c>
      <c r="F29" s="13">
        <f t="shared" si="0"/>
        <v>3194.37</v>
      </c>
      <c r="G29" s="9">
        <f>ROUND(+'Acute Care'!S125,0)</f>
        <v>8745068</v>
      </c>
      <c r="H29" s="9">
        <f>ROUND(+'Acute Care'!F125,0)</f>
        <v>4442</v>
      </c>
      <c r="I29" s="13">
        <f t="shared" si="1"/>
        <v>1968.72</v>
      </c>
      <c r="K29" s="21">
        <f t="shared" si="2"/>
        <v>-0.38369999999999999</v>
      </c>
    </row>
    <row r="30" spans="2:11" x14ac:dyDescent="0.2">
      <c r="B30" s="9">
        <f>+'Acute Care'!A25</f>
        <v>54</v>
      </c>
      <c r="C30" s="9" t="str">
        <f>+'Acute Care'!B25</f>
        <v>FORKS COMMUNITY HOSPITAL</v>
      </c>
      <c r="D30" s="9">
        <f>ROUND(+'Acute Care'!S25,0)</f>
        <v>2041243</v>
      </c>
      <c r="E30" s="9">
        <f>ROUND(+'Acute Care'!F25,0)</f>
        <v>858</v>
      </c>
      <c r="F30" s="13">
        <f t="shared" si="0"/>
        <v>2379.0700000000002</v>
      </c>
      <c r="G30" s="9">
        <f>ROUND(+'Acute Care'!S126,0)</f>
        <v>12544777</v>
      </c>
      <c r="H30" s="9">
        <f>ROUND(+'Acute Care'!F126,0)</f>
        <v>4484</v>
      </c>
      <c r="I30" s="13">
        <f t="shared" si="1"/>
        <v>2797.68</v>
      </c>
      <c r="K30" s="21">
        <f t="shared" si="2"/>
        <v>0.17599999999999999</v>
      </c>
    </row>
    <row r="31" spans="2:11" x14ac:dyDescent="0.2">
      <c r="B31" s="9">
        <f>+'Acute Care'!A26</f>
        <v>56</v>
      </c>
      <c r="C31" s="9" t="str">
        <f>+'Acute Care'!B26</f>
        <v>WILLAPA HARBOR HOSPITAL</v>
      </c>
      <c r="D31" s="9">
        <f>ROUND(+'Acute Care'!S26,0)</f>
        <v>2568204</v>
      </c>
      <c r="E31" s="9">
        <f>ROUND(+'Acute Care'!F26,0)</f>
        <v>814</v>
      </c>
      <c r="F31" s="13">
        <f t="shared" si="0"/>
        <v>3155.04</v>
      </c>
      <c r="G31" s="9">
        <f>ROUND(+'Acute Care'!S127,0)</f>
        <v>2064961</v>
      </c>
      <c r="H31" s="9">
        <f>ROUND(+'Acute Care'!F127,0)</f>
        <v>926</v>
      </c>
      <c r="I31" s="13">
        <f t="shared" si="1"/>
        <v>2229.98</v>
      </c>
      <c r="K31" s="21">
        <f t="shared" si="2"/>
        <v>-0.29320000000000002</v>
      </c>
    </row>
    <row r="32" spans="2:11" x14ac:dyDescent="0.2">
      <c r="B32" s="9">
        <f>+'Acute Care'!A27</f>
        <v>58</v>
      </c>
      <c r="C32" s="9" t="str">
        <f>+'Acute Care'!B27</f>
        <v>YAKIMA VALLEY MEMORIAL HOSPITAL</v>
      </c>
      <c r="D32" s="9">
        <f>ROUND(+'Acute Care'!S27,0)</f>
        <v>63856160</v>
      </c>
      <c r="E32" s="9">
        <f>ROUND(+'Acute Care'!F27,0)</f>
        <v>30330</v>
      </c>
      <c r="F32" s="13">
        <f t="shared" si="0"/>
        <v>2105.38</v>
      </c>
      <c r="G32" s="9">
        <f>ROUND(+'Acute Care'!S128,0)</f>
        <v>3168955</v>
      </c>
      <c r="H32" s="9">
        <f>ROUND(+'Acute Care'!F128,0)</f>
        <v>792</v>
      </c>
      <c r="I32" s="13">
        <f t="shared" si="1"/>
        <v>4001.21</v>
      </c>
      <c r="K32" s="21">
        <f t="shared" si="2"/>
        <v>0.90049999999999997</v>
      </c>
    </row>
    <row r="33" spans="2:11" x14ac:dyDescent="0.2">
      <c r="B33" s="9">
        <f>+'Acute Care'!A28</f>
        <v>63</v>
      </c>
      <c r="C33" s="9" t="str">
        <f>+'Acute Care'!B28</f>
        <v>GRAYS HARBOR COMMUNITY HOSPITAL</v>
      </c>
      <c r="D33" s="9">
        <f>ROUND(+'Acute Care'!S28,0)</f>
        <v>23496567</v>
      </c>
      <c r="E33" s="9">
        <f>ROUND(+'Acute Care'!F28,0)</f>
        <v>9728</v>
      </c>
      <c r="F33" s="13">
        <f t="shared" si="0"/>
        <v>2415.35</v>
      </c>
      <c r="G33" s="9">
        <f>ROUND(+'Acute Care'!S129,0)</f>
        <v>70380802</v>
      </c>
      <c r="H33" s="9">
        <f>ROUND(+'Acute Care'!F129,0)</f>
        <v>29435</v>
      </c>
      <c r="I33" s="13">
        <f t="shared" si="1"/>
        <v>2391.06</v>
      </c>
      <c r="K33" s="21">
        <f t="shared" si="2"/>
        <v>-1.01E-2</v>
      </c>
    </row>
    <row r="34" spans="2:11" x14ac:dyDescent="0.2">
      <c r="B34" s="9">
        <f>+'Acute Care'!A29</f>
        <v>78</v>
      </c>
      <c r="C34" s="9" t="str">
        <f>+'Acute Care'!B29</f>
        <v>SAMARITAN HEALTHCARE</v>
      </c>
      <c r="D34" s="9">
        <f>ROUND(+'Acute Care'!S29,0)</f>
        <v>6865359</v>
      </c>
      <c r="E34" s="9">
        <f>ROUND(+'Acute Care'!F29,0)</f>
        <v>3643</v>
      </c>
      <c r="F34" s="13">
        <f t="shared" si="0"/>
        <v>1884.53</v>
      </c>
      <c r="G34" s="9">
        <f>ROUND(+'Acute Care'!S130,0)</f>
        <v>21126273</v>
      </c>
      <c r="H34" s="9">
        <f>ROUND(+'Acute Care'!F130,0)</f>
        <v>8484</v>
      </c>
      <c r="I34" s="13">
        <f t="shared" si="1"/>
        <v>2490.13</v>
      </c>
      <c r="K34" s="21">
        <f t="shared" si="2"/>
        <v>0.32140000000000002</v>
      </c>
    </row>
    <row r="35" spans="2:11" x14ac:dyDescent="0.2">
      <c r="B35" s="9">
        <f>+'Acute Care'!A30</f>
        <v>79</v>
      </c>
      <c r="C35" s="9" t="str">
        <f>+'Acute Care'!B30</f>
        <v>OCEAN BEACH HOSPITAL</v>
      </c>
      <c r="D35" s="9">
        <f>ROUND(+'Acute Care'!S30,0)</f>
        <v>2747404</v>
      </c>
      <c r="E35" s="9">
        <f>ROUND(+'Acute Care'!F30,0)</f>
        <v>1124</v>
      </c>
      <c r="F35" s="13">
        <f t="shared" si="0"/>
        <v>2444.31</v>
      </c>
      <c r="G35" s="9">
        <f>ROUND(+'Acute Care'!S131,0)</f>
        <v>8928878</v>
      </c>
      <c r="H35" s="9">
        <f>ROUND(+'Acute Care'!F131,0)</f>
        <v>3539</v>
      </c>
      <c r="I35" s="13">
        <f t="shared" si="1"/>
        <v>2522.9899999999998</v>
      </c>
      <c r="K35" s="21">
        <f t="shared" si="2"/>
        <v>3.2199999999999999E-2</v>
      </c>
    </row>
    <row r="36" spans="2:11" x14ac:dyDescent="0.2">
      <c r="B36" s="9">
        <f>+'Acute Care'!A31</f>
        <v>80</v>
      </c>
      <c r="C36" s="9" t="str">
        <f>+'Acute Care'!B31</f>
        <v>ODESSA MEMORIAL HEALTHCARE CENTER</v>
      </c>
      <c r="D36" s="9">
        <f>ROUND(+'Acute Care'!S31,0)</f>
        <v>92767</v>
      </c>
      <c r="E36" s="9">
        <f>ROUND(+'Acute Care'!F31,0)</f>
        <v>10</v>
      </c>
      <c r="F36" s="13">
        <f t="shared" si="0"/>
        <v>9276.7000000000007</v>
      </c>
      <c r="G36" s="9">
        <f>ROUND(+'Acute Care'!S132,0)</f>
        <v>2175655</v>
      </c>
      <c r="H36" s="9">
        <f>ROUND(+'Acute Care'!F132,0)</f>
        <v>559</v>
      </c>
      <c r="I36" s="13">
        <f t="shared" si="1"/>
        <v>3892.05</v>
      </c>
      <c r="K36" s="21">
        <f t="shared" si="2"/>
        <v>-0.58040000000000003</v>
      </c>
    </row>
    <row r="37" spans="2:11" x14ac:dyDescent="0.2">
      <c r="B37" s="9">
        <f>+'Acute Care'!A32</f>
        <v>81</v>
      </c>
      <c r="C37" s="9" t="str">
        <f>+'Acute Care'!B32</f>
        <v>MULTICARE GOOD SAMARITAN</v>
      </c>
      <c r="D37" s="9">
        <f>ROUND(+'Acute Care'!S32,0)</f>
        <v>96242075</v>
      </c>
      <c r="E37" s="9">
        <f>ROUND(+'Acute Care'!F32,0)</f>
        <v>33832</v>
      </c>
      <c r="F37" s="13">
        <f t="shared" si="0"/>
        <v>2844.71</v>
      </c>
      <c r="G37" s="9">
        <f>ROUND(+'Acute Care'!S133,0)</f>
        <v>165204</v>
      </c>
      <c r="H37" s="9">
        <f>ROUND(+'Acute Care'!F133,0)</f>
        <v>40</v>
      </c>
      <c r="I37" s="13">
        <f t="shared" si="1"/>
        <v>4130.1000000000004</v>
      </c>
      <c r="K37" s="21">
        <f t="shared" si="2"/>
        <v>0.45190000000000002</v>
      </c>
    </row>
    <row r="38" spans="2:11" x14ac:dyDescent="0.2">
      <c r="B38" s="9">
        <f>+'Acute Care'!A33</f>
        <v>82</v>
      </c>
      <c r="C38" s="9" t="str">
        <f>+'Acute Care'!B33</f>
        <v>GARFIELD COUNTY MEMORIAL HOSPITAL</v>
      </c>
      <c r="D38" s="9">
        <f>ROUND(+'Acute Care'!S33,0)</f>
        <v>595818</v>
      </c>
      <c r="E38" s="9">
        <f>ROUND(+'Acute Care'!F33,0)</f>
        <v>71</v>
      </c>
      <c r="F38" s="13">
        <f t="shared" si="0"/>
        <v>8391.7999999999993</v>
      </c>
      <c r="G38" s="9">
        <f>ROUND(+'Acute Care'!S134,0)</f>
        <v>57481242</v>
      </c>
      <c r="H38" s="9">
        <f>ROUND(+'Acute Care'!F134,0)</f>
        <v>20490</v>
      </c>
      <c r="I38" s="13">
        <f t="shared" si="1"/>
        <v>2805.33</v>
      </c>
      <c r="K38" s="21">
        <f t="shared" si="2"/>
        <v>-0.66569999999999996</v>
      </c>
    </row>
    <row r="39" spans="2:11" x14ac:dyDescent="0.2">
      <c r="B39" s="9">
        <f>+'Acute Care'!A34</f>
        <v>84</v>
      </c>
      <c r="C39" s="9" t="str">
        <f>+'Acute Care'!B34</f>
        <v>PROVIDENCE REGIONAL MEDICAL CENTER EVERETT</v>
      </c>
      <c r="D39" s="9">
        <f>ROUND(+'Acute Care'!S34,0)</f>
        <v>212719261</v>
      </c>
      <c r="E39" s="9">
        <f>ROUND(+'Acute Care'!F34,0)</f>
        <v>70765</v>
      </c>
      <c r="F39" s="13">
        <f t="shared" si="0"/>
        <v>3006</v>
      </c>
      <c r="G39" s="9">
        <f>ROUND(+'Acute Care'!S135,0)</f>
        <v>0</v>
      </c>
      <c r="H39" s="9">
        <f>ROUND(+'Acute Care'!F135,0)</f>
        <v>0</v>
      </c>
      <c r="I39" s="13" t="str">
        <f t="shared" si="1"/>
        <v/>
      </c>
      <c r="K39" s="21" t="str">
        <f t="shared" si="2"/>
        <v/>
      </c>
    </row>
    <row r="40" spans="2:11" x14ac:dyDescent="0.2">
      <c r="B40" s="9">
        <f>+'Acute Care'!A35</f>
        <v>85</v>
      </c>
      <c r="C40" s="9" t="str">
        <f>+'Acute Care'!B35</f>
        <v>JEFFERSON HEALTHCARE</v>
      </c>
      <c r="D40" s="9">
        <f>ROUND(+'Acute Care'!S35,0)</f>
        <v>8808274</v>
      </c>
      <c r="E40" s="9">
        <f>ROUND(+'Acute Care'!F35,0)</f>
        <v>3432</v>
      </c>
      <c r="F40" s="13">
        <f t="shared" si="0"/>
        <v>2566.5100000000002</v>
      </c>
      <c r="G40" s="9">
        <f>ROUND(+'Acute Care'!S136,0)</f>
        <v>233630430</v>
      </c>
      <c r="H40" s="9">
        <f>ROUND(+'Acute Care'!F136,0)</f>
        <v>90120</v>
      </c>
      <c r="I40" s="13">
        <f t="shared" si="1"/>
        <v>2592.44</v>
      </c>
      <c r="K40" s="21">
        <f t="shared" si="2"/>
        <v>1.01E-2</v>
      </c>
    </row>
    <row r="41" spans="2:11" x14ac:dyDescent="0.2">
      <c r="B41" s="9">
        <f>+'Acute Care'!A36</f>
        <v>96</v>
      </c>
      <c r="C41" s="9" t="str">
        <f>+'Acute Care'!B36</f>
        <v>SKYLINE HOSPITAL</v>
      </c>
      <c r="D41" s="9">
        <f>ROUND(+'Acute Care'!S36,0)</f>
        <v>1837108</v>
      </c>
      <c r="E41" s="9">
        <f>ROUND(+'Acute Care'!F36,0)</f>
        <v>748</v>
      </c>
      <c r="F41" s="13">
        <f t="shared" si="0"/>
        <v>2456.0300000000002</v>
      </c>
      <c r="G41" s="9">
        <f>ROUND(+'Acute Care'!S137,0)</f>
        <v>9547405</v>
      </c>
      <c r="H41" s="9">
        <f>ROUND(+'Acute Care'!F137,0)</f>
        <v>3928</v>
      </c>
      <c r="I41" s="13">
        <f t="shared" si="1"/>
        <v>2430.6</v>
      </c>
      <c r="K41" s="21">
        <f t="shared" si="2"/>
        <v>-1.04E-2</v>
      </c>
    </row>
    <row r="42" spans="2:11" x14ac:dyDescent="0.2">
      <c r="B42" s="9">
        <f>+'Acute Care'!A37</f>
        <v>102</v>
      </c>
      <c r="C42" s="9" t="str">
        <f>+'Acute Care'!B37</f>
        <v>YAKIMA REGIONAL MEDICAL AND CARDIAC CENTER</v>
      </c>
      <c r="D42" s="9">
        <f>ROUND(+'Acute Care'!S37,0)</f>
        <v>8581886</v>
      </c>
      <c r="E42" s="9">
        <f>ROUND(+'Acute Care'!F37,0)</f>
        <v>5868</v>
      </c>
      <c r="F42" s="13">
        <f t="shared" si="0"/>
        <v>1462.49</v>
      </c>
      <c r="G42" s="9">
        <f>ROUND(+'Acute Care'!S138,0)</f>
        <v>2140630</v>
      </c>
      <c r="H42" s="9">
        <f>ROUND(+'Acute Care'!F138,0)</f>
        <v>821</v>
      </c>
      <c r="I42" s="13">
        <f t="shared" si="1"/>
        <v>2607.34</v>
      </c>
      <c r="K42" s="21">
        <f t="shared" si="2"/>
        <v>0.78280000000000005</v>
      </c>
    </row>
    <row r="43" spans="2:11" x14ac:dyDescent="0.2">
      <c r="B43" s="9">
        <f>+'Acute Care'!A38</f>
        <v>104</v>
      </c>
      <c r="C43" s="9" t="str">
        <f>+'Acute Care'!B38</f>
        <v>VALLEY GENERAL HOSPITAL</v>
      </c>
      <c r="D43" s="9">
        <f>ROUND(+'Acute Care'!S38,0)</f>
        <v>0</v>
      </c>
      <c r="E43" s="9">
        <f>ROUND(+'Acute Care'!F38,0)</f>
        <v>0</v>
      </c>
      <c r="F43" s="13" t="str">
        <f t="shared" si="0"/>
        <v/>
      </c>
      <c r="G43" s="9">
        <f>ROUND(+'Acute Care'!S139,0)</f>
        <v>6732392</v>
      </c>
      <c r="H43" s="9">
        <f>ROUND(+'Acute Care'!F139,0)</f>
        <v>5792</v>
      </c>
      <c r="I43" s="13">
        <f t="shared" si="1"/>
        <v>1162.3599999999999</v>
      </c>
      <c r="K43" s="21" t="str">
        <f t="shared" si="2"/>
        <v/>
      </c>
    </row>
    <row r="44" spans="2:11" x14ac:dyDescent="0.2">
      <c r="B44" s="9">
        <f>+'Acute Care'!A39</f>
        <v>106</v>
      </c>
      <c r="C44" s="9" t="str">
        <f>+'Acute Care'!B39</f>
        <v>CASCADE VALLEY HOSPITAL</v>
      </c>
      <c r="D44" s="9">
        <f>ROUND(+'Acute Care'!S39,0)</f>
        <v>12729130</v>
      </c>
      <c r="E44" s="9">
        <f>ROUND(+'Acute Care'!F39,0)</f>
        <v>4522</v>
      </c>
      <c r="F44" s="13">
        <f t="shared" si="0"/>
        <v>2814.93</v>
      </c>
      <c r="G44" s="9">
        <f>ROUND(+'Acute Care'!S140,0)</f>
        <v>0</v>
      </c>
      <c r="H44" s="9">
        <f>ROUND(+'Acute Care'!F140,0)</f>
        <v>0</v>
      </c>
      <c r="I44" s="13" t="str">
        <f t="shared" si="1"/>
        <v/>
      </c>
      <c r="K44" s="21" t="str">
        <f t="shared" si="2"/>
        <v/>
      </c>
    </row>
    <row r="45" spans="2:11" x14ac:dyDescent="0.2">
      <c r="B45" s="9">
        <f>+'Acute Care'!A40</f>
        <v>107</v>
      </c>
      <c r="C45" s="9" t="str">
        <f>+'Acute Care'!B40</f>
        <v>NORTH VALLEY HOSPITAL</v>
      </c>
      <c r="D45" s="9">
        <f>ROUND(+'Acute Care'!S40,0)</f>
        <v>1075024</v>
      </c>
      <c r="E45" s="9">
        <f>ROUND(+'Acute Care'!F40,0)</f>
        <v>1065</v>
      </c>
      <c r="F45" s="13">
        <f t="shared" si="0"/>
        <v>1009.41</v>
      </c>
      <c r="G45" s="9">
        <f>ROUND(+'Acute Care'!S141,0)</f>
        <v>0</v>
      </c>
      <c r="H45" s="9">
        <f>ROUND(+'Acute Care'!F141,0)</f>
        <v>0</v>
      </c>
      <c r="I45" s="13" t="str">
        <f t="shared" si="1"/>
        <v/>
      </c>
      <c r="K45" s="21" t="str">
        <f t="shared" si="2"/>
        <v/>
      </c>
    </row>
    <row r="46" spans="2:11" x14ac:dyDescent="0.2">
      <c r="B46" s="9">
        <f>+'Acute Care'!A41</f>
        <v>108</v>
      </c>
      <c r="C46" s="9" t="str">
        <f>+'Acute Care'!B41</f>
        <v>TRI-STATE MEMORIAL HOSPITAL</v>
      </c>
      <c r="D46" s="9">
        <f>ROUND(+'Acute Care'!S41,0)</f>
        <v>4270860</v>
      </c>
      <c r="E46" s="9">
        <f>ROUND(+'Acute Care'!F41,0)</f>
        <v>2678</v>
      </c>
      <c r="F46" s="13">
        <f t="shared" si="0"/>
        <v>1594.79</v>
      </c>
      <c r="G46" s="9">
        <f>ROUND(+'Acute Care'!S142,0)</f>
        <v>1106037</v>
      </c>
      <c r="H46" s="9">
        <f>ROUND(+'Acute Care'!F142,0)</f>
        <v>1026</v>
      </c>
      <c r="I46" s="13">
        <f t="shared" si="1"/>
        <v>1078.01</v>
      </c>
      <c r="K46" s="21">
        <f t="shared" si="2"/>
        <v>-0.32400000000000001</v>
      </c>
    </row>
    <row r="47" spans="2:11" x14ac:dyDescent="0.2">
      <c r="B47" s="9">
        <f>+'Acute Care'!A42</f>
        <v>111</v>
      </c>
      <c r="C47" s="9" t="str">
        <f>+'Acute Care'!B42</f>
        <v>EAST ADAMS RURAL HEALTHCARE</v>
      </c>
      <c r="D47" s="9">
        <f>ROUND(+'Acute Care'!S42,0)</f>
        <v>173077</v>
      </c>
      <c r="E47" s="9">
        <f>ROUND(+'Acute Care'!F42,0)</f>
        <v>89</v>
      </c>
      <c r="F47" s="13">
        <f t="shared" si="0"/>
        <v>1944.69</v>
      </c>
      <c r="G47" s="9">
        <f>ROUND(+'Acute Care'!S143,0)</f>
        <v>4425562</v>
      </c>
      <c r="H47" s="9">
        <f>ROUND(+'Acute Care'!F143,0)</f>
        <v>2471</v>
      </c>
      <c r="I47" s="13">
        <f t="shared" si="1"/>
        <v>1791</v>
      </c>
      <c r="K47" s="21">
        <f t="shared" si="2"/>
        <v>-7.9000000000000001E-2</v>
      </c>
    </row>
    <row r="48" spans="2:11" x14ac:dyDescent="0.2">
      <c r="B48" s="9">
        <f>+'Acute Care'!A43</f>
        <v>125</v>
      </c>
      <c r="C48" s="9" t="str">
        <f>+'Acute Care'!B43</f>
        <v>OTHELLO COMMUNITY HOSPITAL</v>
      </c>
      <c r="D48" s="9">
        <f>ROUND(+'Acute Care'!S43,0)</f>
        <v>0</v>
      </c>
      <c r="E48" s="9">
        <f>ROUND(+'Acute Care'!F43,0)</f>
        <v>0</v>
      </c>
      <c r="F48" s="13" t="str">
        <f t="shared" si="0"/>
        <v/>
      </c>
      <c r="G48" s="9">
        <f>ROUND(+'Acute Care'!S144,0)</f>
        <v>218704</v>
      </c>
      <c r="H48" s="9">
        <f>ROUND(+'Acute Care'!F144,0)</f>
        <v>77</v>
      </c>
      <c r="I48" s="13">
        <f t="shared" si="1"/>
        <v>2840.31</v>
      </c>
      <c r="K48" s="21" t="str">
        <f t="shared" si="2"/>
        <v/>
      </c>
    </row>
    <row r="49" spans="2:11" x14ac:dyDescent="0.2">
      <c r="B49" s="9">
        <f>+'Acute Care'!A44</f>
        <v>126</v>
      </c>
      <c r="C49" s="9" t="str">
        <f>+'Acute Care'!B44</f>
        <v>HIGHLINE MEDICAL CENTER</v>
      </c>
      <c r="D49" s="9">
        <f>ROUND(+'Acute Care'!S44,0)</f>
        <v>65656130</v>
      </c>
      <c r="E49" s="9">
        <f>ROUND(+'Acute Care'!F44,0)</f>
        <v>26417</v>
      </c>
      <c r="F49" s="13">
        <f t="shared" si="0"/>
        <v>2485.37</v>
      </c>
      <c r="G49" s="9">
        <f>ROUND(+'Acute Care'!S145,0)</f>
        <v>0</v>
      </c>
      <c r="H49" s="9">
        <f>ROUND(+'Acute Care'!F145,0)</f>
        <v>0</v>
      </c>
      <c r="I49" s="13" t="str">
        <f t="shared" si="1"/>
        <v/>
      </c>
      <c r="K49" s="21" t="str">
        <f t="shared" si="2"/>
        <v/>
      </c>
    </row>
    <row r="50" spans="2:11" x14ac:dyDescent="0.2">
      <c r="B50" s="9">
        <f>+'Acute Care'!A45</f>
        <v>128</v>
      </c>
      <c r="C50" s="9" t="str">
        <f>+'Acute Care'!B45</f>
        <v>UNIVERSITY OF WASHINGTON MEDICAL CENTER</v>
      </c>
      <c r="D50" s="9">
        <f>ROUND(+'Acute Care'!S45,0)</f>
        <v>238754269</v>
      </c>
      <c r="E50" s="9">
        <f>ROUND(+'Acute Care'!F45,0)</f>
        <v>83825</v>
      </c>
      <c r="F50" s="13">
        <f t="shared" si="0"/>
        <v>2848.25</v>
      </c>
      <c r="G50" s="9">
        <f>ROUND(+'Acute Care'!S146,0)</f>
        <v>76182730</v>
      </c>
      <c r="H50" s="9">
        <f>ROUND(+'Acute Care'!F146,0)</f>
        <v>23161</v>
      </c>
      <c r="I50" s="13">
        <f t="shared" si="1"/>
        <v>3289.27</v>
      </c>
      <c r="K50" s="21">
        <f t="shared" si="2"/>
        <v>0.15479999999999999</v>
      </c>
    </row>
    <row r="51" spans="2:11" x14ac:dyDescent="0.2">
      <c r="B51" s="9">
        <f>+'Acute Care'!A46</f>
        <v>129</v>
      </c>
      <c r="C51" s="9" t="str">
        <f>+'Acute Care'!B46</f>
        <v>QUINCY VALLEY MEDICAL CENTER</v>
      </c>
      <c r="D51" s="9">
        <f>ROUND(+'Acute Care'!S46,0)</f>
        <v>0</v>
      </c>
      <c r="E51" s="9">
        <f>ROUND(+'Acute Care'!F46,0)</f>
        <v>0</v>
      </c>
      <c r="F51" s="13" t="str">
        <f t="shared" si="0"/>
        <v/>
      </c>
      <c r="G51" s="9">
        <f>ROUND(+'Acute Care'!S147,0)</f>
        <v>257938041</v>
      </c>
      <c r="H51" s="9">
        <f>ROUND(+'Acute Care'!F147,0)</f>
        <v>85560</v>
      </c>
      <c r="I51" s="13">
        <f t="shared" si="1"/>
        <v>3014.7</v>
      </c>
      <c r="K51" s="21" t="str">
        <f t="shared" si="2"/>
        <v/>
      </c>
    </row>
    <row r="52" spans="2:11" x14ac:dyDescent="0.2">
      <c r="B52" s="9">
        <f>+'Acute Care'!A47</f>
        <v>130</v>
      </c>
      <c r="C52" s="9" t="str">
        <f>+'Acute Care'!B47</f>
        <v>UW MEDICINE/NORTHWEST HOSPITAL</v>
      </c>
      <c r="D52" s="9">
        <f>ROUND(+'Acute Care'!S47,0)</f>
        <v>77375151</v>
      </c>
      <c r="E52" s="9">
        <f>ROUND(+'Acute Care'!F47,0)</f>
        <v>23570</v>
      </c>
      <c r="F52" s="13">
        <f t="shared" si="0"/>
        <v>3282.78</v>
      </c>
      <c r="G52" s="9">
        <f>ROUND(+'Acute Care'!S148,0)</f>
        <v>804018</v>
      </c>
      <c r="H52" s="9">
        <f>ROUND(+'Acute Care'!F148,0)</f>
        <v>141</v>
      </c>
      <c r="I52" s="13">
        <f t="shared" si="1"/>
        <v>5702.26</v>
      </c>
      <c r="K52" s="21">
        <f t="shared" si="2"/>
        <v>0.73699999999999999</v>
      </c>
    </row>
    <row r="53" spans="2:11" x14ac:dyDescent="0.2">
      <c r="B53" s="9">
        <f>+'Acute Care'!A48</f>
        <v>131</v>
      </c>
      <c r="C53" s="9" t="str">
        <f>+'Acute Care'!B48</f>
        <v>OVERLAKE HOSPITAL MEDICAL CENTER</v>
      </c>
      <c r="D53" s="9">
        <f>ROUND(+'Acute Care'!S48,0)</f>
        <v>154671196</v>
      </c>
      <c r="E53" s="9">
        <f>ROUND(+'Acute Care'!F48,0)</f>
        <v>46431</v>
      </c>
      <c r="F53" s="13">
        <f t="shared" si="0"/>
        <v>3331.21</v>
      </c>
      <c r="G53" s="9">
        <f>ROUND(+'Acute Care'!S149,0)</f>
        <v>83584013</v>
      </c>
      <c r="H53" s="9">
        <f>ROUND(+'Acute Care'!F149,0)</f>
        <v>26193</v>
      </c>
      <c r="I53" s="13">
        <f t="shared" si="1"/>
        <v>3191.08</v>
      </c>
      <c r="K53" s="21">
        <f t="shared" si="2"/>
        <v>-4.2099999999999999E-2</v>
      </c>
    </row>
    <row r="54" spans="2:11" x14ac:dyDescent="0.2">
      <c r="B54" s="9">
        <f>+'Acute Care'!A49</f>
        <v>132</v>
      </c>
      <c r="C54" s="9" t="str">
        <f>+'Acute Care'!B49</f>
        <v>ST CLARE HOSPITAL</v>
      </c>
      <c r="D54" s="9">
        <f>ROUND(+'Acute Care'!S49,0)</f>
        <v>53870089</v>
      </c>
      <c r="E54" s="9">
        <f>ROUND(+'Acute Care'!F49,0)</f>
        <v>25932</v>
      </c>
      <c r="F54" s="13">
        <f t="shared" si="0"/>
        <v>2077.36</v>
      </c>
      <c r="G54" s="9">
        <f>ROUND(+'Acute Care'!S150,0)</f>
        <v>161981246</v>
      </c>
      <c r="H54" s="9">
        <f>ROUND(+'Acute Care'!F150,0)</f>
        <v>47825</v>
      </c>
      <c r="I54" s="13">
        <f t="shared" si="1"/>
        <v>3386.96</v>
      </c>
      <c r="K54" s="21">
        <f t="shared" si="2"/>
        <v>0.63039999999999996</v>
      </c>
    </row>
    <row r="55" spans="2:11" x14ac:dyDescent="0.2">
      <c r="B55" s="9">
        <f>+'Acute Care'!A50</f>
        <v>134</v>
      </c>
      <c r="C55" s="9" t="str">
        <f>+'Acute Care'!B50</f>
        <v>ISLAND HOSPITAL</v>
      </c>
      <c r="D55" s="9">
        <f>ROUND(+'Acute Care'!S50,0)</f>
        <v>11235526</v>
      </c>
      <c r="E55" s="9">
        <f>ROUND(+'Acute Care'!F50,0)</f>
        <v>8069</v>
      </c>
      <c r="F55" s="13">
        <f t="shared" si="0"/>
        <v>1392.43</v>
      </c>
      <c r="G55" s="9">
        <f>ROUND(+'Acute Care'!S151,0)</f>
        <v>55977275</v>
      </c>
      <c r="H55" s="9">
        <f>ROUND(+'Acute Care'!F151,0)</f>
        <v>26270</v>
      </c>
      <c r="I55" s="13">
        <f t="shared" si="1"/>
        <v>2130.84</v>
      </c>
      <c r="K55" s="21">
        <f t="shared" si="2"/>
        <v>0.53029999999999999</v>
      </c>
    </row>
    <row r="56" spans="2:11" x14ac:dyDescent="0.2">
      <c r="B56" s="9">
        <f>+'Acute Care'!A51</f>
        <v>137</v>
      </c>
      <c r="C56" s="9" t="str">
        <f>+'Acute Care'!B51</f>
        <v>LINCOLN HOSPITAL</v>
      </c>
      <c r="D56" s="9">
        <f>ROUND(+'Acute Care'!S51,0)</f>
        <v>1728863</v>
      </c>
      <c r="E56" s="9">
        <f>ROUND(+'Acute Care'!F51,0)</f>
        <v>1229</v>
      </c>
      <c r="F56" s="13">
        <f t="shared" si="0"/>
        <v>1406.72</v>
      </c>
      <c r="G56" s="9">
        <f>ROUND(+'Acute Care'!S152,0)</f>
        <v>11954169</v>
      </c>
      <c r="H56" s="9">
        <f>ROUND(+'Acute Care'!F152,0)</f>
        <v>8290</v>
      </c>
      <c r="I56" s="13">
        <f t="shared" si="1"/>
        <v>1442</v>
      </c>
      <c r="K56" s="21">
        <f t="shared" si="2"/>
        <v>2.5100000000000001E-2</v>
      </c>
    </row>
    <row r="57" spans="2:11" x14ac:dyDescent="0.2">
      <c r="B57" s="9">
        <f>+'Acute Care'!A52</f>
        <v>138</v>
      </c>
      <c r="C57" s="9" t="str">
        <f>+'Acute Care'!B52</f>
        <v>SWEDISH EDMONDS</v>
      </c>
      <c r="D57" s="9">
        <f>ROUND(+'Acute Care'!S52,0)</f>
        <v>22802597</v>
      </c>
      <c r="E57" s="9">
        <f>ROUND(+'Acute Care'!F52,0)</f>
        <v>7842</v>
      </c>
      <c r="F57" s="13">
        <f t="shared" si="0"/>
        <v>2907.75</v>
      </c>
      <c r="G57" s="9">
        <f>ROUND(+'Acute Care'!S153,0)</f>
        <v>1477304</v>
      </c>
      <c r="H57" s="9">
        <f>ROUND(+'Acute Care'!F153,0)</f>
        <v>981</v>
      </c>
      <c r="I57" s="13">
        <f t="shared" si="1"/>
        <v>1505.92</v>
      </c>
      <c r="K57" s="21">
        <f t="shared" si="2"/>
        <v>-0.48209999999999997</v>
      </c>
    </row>
    <row r="58" spans="2:11" x14ac:dyDescent="0.2">
      <c r="B58" s="9">
        <f>+'Acute Care'!A53</f>
        <v>139</v>
      </c>
      <c r="C58" s="9" t="str">
        <f>+'Acute Care'!B53</f>
        <v>PROVIDENCE HOLY FAMILY HOSPITAL</v>
      </c>
      <c r="D58" s="9">
        <f>ROUND(+'Acute Care'!S53,0)</f>
        <v>20982354</v>
      </c>
      <c r="E58" s="9">
        <f>ROUND(+'Acute Care'!F53,0)</f>
        <v>19290</v>
      </c>
      <c r="F58" s="13">
        <f t="shared" si="0"/>
        <v>1087.73</v>
      </c>
      <c r="G58" s="9">
        <f>ROUND(+'Acute Care'!S154,0)</f>
        <v>24945376</v>
      </c>
      <c r="H58" s="9">
        <f>ROUND(+'Acute Care'!F154,0)</f>
        <v>0</v>
      </c>
      <c r="I58" s="13" t="str">
        <f t="shared" si="1"/>
        <v/>
      </c>
      <c r="K58" s="21" t="str">
        <f t="shared" si="2"/>
        <v/>
      </c>
    </row>
    <row r="59" spans="2:11" x14ac:dyDescent="0.2">
      <c r="B59" s="9">
        <f>+'Acute Care'!A54</f>
        <v>140</v>
      </c>
      <c r="C59" s="9" t="str">
        <f>+'Acute Care'!B54</f>
        <v>KITTITAS VALLEY HEALTHCARE</v>
      </c>
      <c r="D59" s="9">
        <f>ROUND(+'Acute Care'!S54,0)</f>
        <v>4579755</v>
      </c>
      <c r="E59" s="9">
        <f>ROUND(+'Acute Care'!F54,0)</f>
        <v>3307</v>
      </c>
      <c r="F59" s="13">
        <f t="shared" si="0"/>
        <v>1384.87</v>
      </c>
      <c r="G59" s="9">
        <f>ROUND(+'Acute Care'!S155,0)</f>
        <v>23733664</v>
      </c>
      <c r="H59" s="9">
        <f>ROUND(+'Acute Care'!F155,0)</f>
        <v>20218</v>
      </c>
      <c r="I59" s="13">
        <f t="shared" si="1"/>
        <v>1173.8900000000001</v>
      </c>
      <c r="K59" s="21">
        <f t="shared" si="2"/>
        <v>-0.15229999999999999</v>
      </c>
    </row>
    <row r="60" spans="2:11" x14ac:dyDescent="0.2">
      <c r="B60" s="9">
        <f>+'Acute Care'!A55</f>
        <v>141</v>
      </c>
      <c r="C60" s="9" t="str">
        <f>+'Acute Care'!B55</f>
        <v>DAYTON GENERAL HOSPITAL</v>
      </c>
      <c r="D60" s="9">
        <f>ROUND(+'Acute Care'!S55,0)</f>
        <v>0</v>
      </c>
      <c r="E60" s="9">
        <f>ROUND(+'Acute Care'!F55,0)</f>
        <v>0</v>
      </c>
      <c r="F60" s="13" t="str">
        <f t="shared" si="0"/>
        <v/>
      </c>
      <c r="G60" s="9">
        <f>ROUND(+'Acute Care'!S156,0)</f>
        <v>4118137</v>
      </c>
      <c r="H60" s="9">
        <f>ROUND(+'Acute Care'!F156,0)</f>
        <v>2775</v>
      </c>
      <c r="I60" s="13">
        <f t="shared" si="1"/>
        <v>1484.01</v>
      </c>
      <c r="K60" s="21" t="str">
        <f t="shared" si="2"/>
        <v/>
      </c>
    </row>
    <row r="61" spans="2:11" x14ac:dyDescent="0.2">
      <c r="B61" s="9">
        <f>+'Acute Care'!A56</f>
        <v>142</v>
      </c>
      <c r="C61" s="9" t="str">
        <f>+'Acute Care'!B56</f>
        <v>HARRISON MEDICAL CENTER</v>
      </c>
      <c r="D61" s="9">
        <f>ROUND(+'Acute Care'!S56,0)</f>
        <v>118061372</v>
      </c>
      <c r="E61" s="9">
        <f>ROUND(+'Acute Care'!F56,0)</f>
        <v>50486</v>
      </c>
      <c r="F61" s="13">
        <f t="shared" si="0"/>
        <v>2338.5</v>
      </c>
      <c r="G61" s="9">
        <f>ROUND(+'Acute Care'!S157,0)</f>
        <v>288784</v>
      </c>
      <c r="H61" s="9">
        <f>ROUND(+'Acute Care'!F157,0)</f>
        <v>216</v>
      </c>
      <c r="I61" s="13">
        <f t="shared" si="1"/>
        <v>1336.96</v>
      </c>
      <c r="K61" s="21">
        <f t="shared" si="2"/>
        <v>-0.42830000000000001</v>
      </c>
    </row>
    <row r="62" spans="2:11" x14ac:dyDescent="0.2">
      <c r="B62" s="9">
        <f>+'Acute Care'!A57</f>
        <v>145</v>
      </c>
      <c r="C62" s="9" t="str">
        <f>+'Acute Care'!B57</f>
        <v>PEACEHEALTH ST JOSEPH HOSPITAL</v>
      </c>
      <c r="D62" s="9">
        <f>ROUND(+'Acute Care'!S57,0)</f>
        <v>122086730</v>
      </c>
      <c r="E62" s="9">
        <f>ROUND(+'Acute Care'!F57,0)</f>
        <v>38219</v>
      </c>
      <c r="F62" s="13">
        <f t="shared" si="0"/>
        <v>3194.4</v>
      </c>
      <c r="G62" s="9">
        <f>ROUND(+'Acute Care'!S158,0)</f>
        <v>136239258</v>
      </c>
      <c r="H62" s="9">
        <f>ROUND(+'Acute Care'!F158,0)</f>
        <v>50590</v>
      </c>
      <c r="I62" s="13">
        <f t="shared" si="1"/>
        <v>2693.01</v>
      </c>
      <c r="K62" s="21">
        <f t="shared" si="2"/>
        <v>-0.157</v>
      </c>
    </row>
    <row r="63" spans="2:11" x14ac:dyDescent="0.2">
      <c r="B63" s="9">
        <f>+'Acute Care'!A58</f>
        <v>147</v>
      </c>
      <c r="C63" s="9" t="str">
        <f>+'Acute Care'!B58</f>
        <v>MID VALLEY HOSPITAL</v>
      </c>
      <c r="D63" s="9">
        <f>ROUND(+'Acute Care'!S58,0)</f>
        <v>4691914</v>
      </c>
      <c r="E63" s="9">
        <f>ROUND(+'Acute Care'!F58,0)</f>
        <v>2372</v>
      </c>
      <c r="F63" s="13">
        <f t="shared" si="0"/>
        <v>1978.04</v>
      </c>
      <c r="G63" s="9">
        <f>ROUND(+'Acute Care'!S159,0)</f>
        <v>142087218</v>
      </c>
      <c r="H63" s="9">
        <f>ROUND(+'Acute Care'!F159,0)</f>
        <v>41013</v>
      </c>
      <c r="I63" s="13">
        <f t="shared" si="1"/>
        <v>3464.44</v>
      </c>
      <c r="K63" s="21">
        <f t="shared" si="2"/>
        <v>0.75149999999999995</v>
      </c>
    </row>
    <row r="64" spans="2:11" x14ac:dyDescent="0.2">
      <c r="B64" s="9">
        <f>+'Acute Care'!A59</f>
        <v>148</v>
      </c>
      <c r="C64" s="9" t="str">
        <f>+'Acute Care'!B59</f>
        <v>KINDRED HOSPITAL SEATTLE - NORTHGATE</v>
      </c>
      <c r="D64" s="9">
        <f>ROUND(+'Acute Care'!S59,0)</f>
        <v>44533528</v>
      </c>
      <c r="E64" s="9">
        <f>ROUND(+'Acute Care'!F59,0)</f>
        <v>17191</v>
      </c>
      <c r="F64" s="13">
        <f t="shared" si="0"/>
        <v>2590.5100000000002</v>
      </c>
      <c r="G64" s="9">
        <f>ROUND(+'Acute Care'!S160,0)</f>
        <v>5221521</v>
      </c>
      <c r="H64" s="9">
        <f>ROUND(+'Acute Care'!F160,0)</f>
        <v>2464</v>
      </c>
      <c r="I64" s="13">
        <f t="shared" si="1"/>
        <v>2119.12</v>
      </c>
      <c r="K64" s="21">
        <f t="shared" si="2"/>
        <v>-0.182</v>
      </c>
    </row>
    <row r="65" spans="2:11" x14ac:dyDescent="0.2">
      <c r="B65" s="9">
        <f>+'Acute Care'!A60</f>
        <v>150</v>
      </c>
      <c r="C65" s="9" t="str">
        <f>+'Acute Care'!B60</f>
        <v>COULEE MEDICAL CENTER</v>
      </c>
      <c r="D65" s="9">
        <f>ROUND(+'Acute Care'!S60,0)</f>
        <v>1999667</v>
      </c>
      <c r="E65" s="9">
        <f>ROUND(+'Acute Care'!F60,0)</f>
        <v>887</v>
      </c>
      <c r="F65" s="13">
        <f t="shared" si="0"/>
        <v>2254.42</v>
      </c>
      <c r="G65" s="9">
        <f>ROUND(+'Acute Care'!S161,0)</f>
        <v>56211347</v>
      </c>
      <c r="H65" s="9">
        <f>ROUND(+'Acute Care'!F161,0)</f>
        <v>20825</v>
      </c>
      <c r="I65" s="13">
        <f t="shared" si="1"/>
        <v>2699.22</v>
      </c>
      <c r="K65" s="21">
        <f t="shared" si="2"/>
        <v>0.1973</v>
      </c>
    </row>
    <row r="66" spans="2:11" x14ac:dyDescent="0.2">
      <c r="B66" s="9">
        <f>+'Acute Care'!A61</f>
        <v>152</v>
      </c>
      <c r="C66" s="9" t="str">
        <f>+'Acute Care'!B61</f>
        <v>MASON GENERAL HOSPITAL</v>
      </c>
      <c r="D66" s="9">
        <f>ROUND(+'Acute Care'!S61,0)</f>
        <v>16128654</v>
      </c>
      <c r="E66" s="9">
        <f>ROUND(+'Acute Care'!F61,0)</f>
        <v>3658</v>
      </c>
      <c r="F66" s="13">
        <f t="shared" si="0"/>
        <v>4409.1499999999996</v>
      </c>
      <c r="G66" s="9">
        <f>ROUND(+'Acute Care'!S162,0)</f>
        <v>1682403</v>
      </c>
      <c r="H66" s="9">
        <f>ROUND(+'Acute Care'!F162,0)</f>
        <v>1163</v>
      </c>
      <c r="I66" s="13">
        <f t="shared" si="1"/>
        <v>1446.61</v>
      </c>
      <c r="K66" s="21">
        <f t="shared" si="2"/>
        <v>-0.67190000000000005</v>
      </c>
    </row>
    <row r="67" spans="2:11" x14ac:dyDescent="0.2">
      <c r="B67" s="9">
        <f>+'Acute Care'!A62</f>
        <v>153</v>
      </c>
      <c r="C67" s="9" t="str">
        <f>+'Acute Care'!B62</f>
        <v>WHITMAN HOSPITAL AND MEDICAL CENTER</v>
      </c>
      <c r="D67" s="9">
        <f>ROUND(+'Acute Care'!S62,0)</f>
        <v>3939069</v>
      </c>
      <c r="E67" s="9">
        <f>ROUND(+'Acute Care'!F62,0)</f>
        <v>1979</v>
      </c>
      <c r="F67" s="13">
        <f t="shared" si="0"/>
        <v>1990.43</v>
      </c>
      <c r="G67" s="9">
        <f>ROUND(+'Acute Care'!S163,0)</f>
        <v>18707192</v>
      </c>
      <c r="H67" s="9">
        <f>ROUND(+'Acute Care'!F163,0)</f>
        <v>3844</v>
      </c>
      <c r="I67" s="13">
        <f t="shared" si="1"/>
        <v>4866.6000000000004</v>
      </c>
      <c r="K67" s="21">
        <f t="shared" si="2"/>
        <v>1.4450000000000001</v>
      </c>
    </row>
    <row r="68" spans="2:11" x14ac:dyDescent="0.2">
      <c r="B68" s="9">
        <f>+'Acute Care'!A63</f>
        <v>155</v>
      </c>
      <c r="C68" s="9" t="str">
        <f>+'Acute Care'!B63</f>
        <v>UW MEDICINE/VALLEY MEDICAL CENTER</v>
      </c>
      <c r="D68" s="9">
        <f>ROUND(+'Acute Care'!S63,0)</f>
        <v>104407281</v>
      </c>
      <c r="E68" s="9">
        <f>ROUND(+'Acute Care'!F63,0)</f>
        <v>53489</v>
      </c>
      <c r="F68" s="13">
        <f t="shared" si="0"/>
        <v>1951.94</v>
      </c>
      <c r="G68" s="9">
        <f>ROUND(+'Acute Care'!S164,0)</f>
        <v>3311503</v>
      </c>
      <c r="H68" s="9">
        <f>ROUND(+'Acute Care'!F164,0)</f>
        <v>1868</v>
      </c>
      <c r="I68" s="13">
        <f t="shared" si="1"/>
        <v>1772.75</v>
      </c>
      <c r="K68" s="21">
        <f t="shared" si="2"/>
        <v>-9.1800000000000007E-2</v>
      </c>
    </row>
    <row r="69" spans="2:11" x14ac:dyDescent="0.2">
      <c r="B69" s="9">
        <f>+'Acute Care'!A64</f>
        <v>156</v>
      </c>
      <c r="C69" s="9" t="str">
        <f>+'Acute Care'!B64</f>
        <v>WHIDBEY GENERAL HOSPITAL</v>
      </c>
      <c r="D69" s="9">
        <f>ROUND(+'Acute Care'!S64,0)</f>
        <v>8947497</v>
      </c>
      <c r="E69" s="9">
        <f>ROUND(+'Acute Care'!F64,0)</f>
        <v>4621</v>
      </c>
      <c r="F69" s="13">
        <f t="shared" si="0"/>
        <v>1936.27</v>
      </c>
      <c r="G69" s="9">
        <f>ROUND(+'Acute Care'!S165,0)</f>
        <v>95342905</v>
      </c>
      <c r="H69" s="9">
        <f>ROUND(+'Acute Care'!F165,0)</f>
        <v>53743</v>
      </c>
      <c r="I69" s="13">
        <f t="shared" si="1"/>
        <v>1774.05</v>
      </c>
      <c r="K69" s="21">
        <f t="shared" si="2"/>
        <v>-8.3799999999999999E-2</v>
      </c>
    </row>
    <row r="70" spans="2:11" x14ac:dyDescent="0.2">
      <c r="B70" s="9">
        <f>+'Acute Care'!A65</f>
        <v>157</v>
      </c>
      <c r="C70" s="9" t="str">
        <f>+'Acute Care'!B65</f>
        <v>ST LUKES REHABILIATION INSTITUTE</v>
      </c>
      <c r="D70" s="9">
        <f>ROUND(+'Acute Care'!S65,0)</f>
        <v>0</v>
      </c>
      <c r="E70" s="9">
        <f>ROUND(+'Acute Care'!F65,0)</f>
        <v>0</v>
      </c>
      <c r="F70" s="13" t="str">
        <f t="shared" si="0"/>
        <v/>
      </c>
      <c r="G70" s="9">
        <f>ROUND(+'Acute Care'!S166,0)</f>
        <v>10070158</v>
      </c>
      <c r="H70" s="9">
        <f>ROUND(+'Acute Care'!F166,0)</f>
        <v>4742</v>
      </c>
      <c r="I70" s="13">
        <f t="shared" si="1"/>
        <v>2123.61</v>
      </c>
      <c r="K70" s="21" t="str">
        <f t="shared" si="2"/>
        <v/>
      </c>
    </row>
    <row r="71" spans="2:11" x14ac:dyDescent="0.2">
      <c r="B71" s="9">
        <f>+'Acute Care'!A66</f>
        <v>158</v>
      </c>
      <c r="C71" s="9" t="str">
        <f>+'Acute Care'!B66</f>
        <v>CASCADE MEDICAL CENTER</v>
      </c>
      <c r="D71" s="9">
        <f>ROUND(+'Acute Care'!S66,0)</f>
        <v>573607</v>
      </c>
      <c r="E71" s="9">
        <f>ROUND(+'Acute Care'!F66,0)</f>
        <v>265</v>
      </c>
      <c r="F71" s="13">
        <f t="shared" si="0"/>
        <v>2164.5500000000002</v>
      </c>
      <c r="G71" s="9">
        <f>ROUND(+'Acute Care'!S167,0)</f>
        <v>0</v>
      </c>
      <c r="H71" s="9">
        <f>ROUND(+'Acute Care'!F167,0)</f>
        <v>0</v>
      </c>
      <c r="I71" s="13" t="str">
        <f t="shared" si="1"/>
        <v/>
      </c>
      <c r="K71" s="21" t="str">
        <f t="shared" si="2"/>
        <v/>
      </c>
    </row>
    <row r="72" spans="2:11" x14ac:dyDescent="0.2">
      <c r="B72" s="9">
        <f>+'Acute Care'!A67</f>
        <v>159</v>
      </c>
      <c r="C72" s="9" t="str">
        <f>+'Acute Care'!B67</f>
        <v>PROVIDENCE ST PETER HOSPITAL</v>
      </c>
      <c r="D72" s="9">
        <f>ROUND(+'Acute Care'!S67,0)</f>
        <v>134065714</v>
      </c>
      <c r="E72" s="9">
        <f>ROUND(+'Acute Care'!F67,0)</f>
        <v>45901</v>
      </c>
      <c r="F72" s="13">
        <f t="shared" si="0"/>
        <v>2920.76</v>
      </c>
      <c r="G72" s="9">
        <f>ROUND(+'Acute Care'!S168,0)</f>
        <v>544170</v>
      </c>
      <c r="H72" s="9">
        <f>ROUND(+'Acute Care'!F168,0)</f>
        <v>284</v>
      </c>
      <c r="I72" s="13">
        <f t="shared" si="1"/>
        <v>1916.09</v>
      </c>
      <c r="K72" s="21">
        <f t="shared" si="2"/>
        <v>-0.34399999999999997</v>
      </c>
    </row>
    <row r="73" spans="2:11" x14ac:dyDescent="0.2">
      <c r="B73" s="9">
        <f>+'Acute Care'!A68</f>
        <v>161</v>
      </c>
      <c r="C73" s="9" t="str">
        <f>+'Acute Care'!B68</f>
        <v>KADLEC REGIONAL MEDICAL CENTER</v>
      </c>
      <c r="D73" s="9">
        <f>ROUND(+'Acute Care'!S68,0)</f>
        <v>127292471</v>
      </c>
      <c r="E73" s="9">
        <f>ROUND(+'Acute Care'!F68,0)</f>
        <v>40261</v>
      </c>
      <c r="F73" s="13">
        <f t="shared" si="0"/>
        <v>3161.68</v>
      </c>
      <c r="G73" s="9">
        <f>ROUND(+'Acute Care'!S169,0)</f>
        <v>149928838</v>
      </c>
      <c r="H73" s="9">
        <f>ROUND(+'Acute Care'!F169,0)</f>
        <v>45542</v>
      </c>
      <c r="I73" s="13">
        <f t="shared" si="1"/>
        <v>3292.1</v>
      </c>
      <c r="K73" s="21">
        <f t="shared" si="2"/>
        <v>4.1300000000000003E-2</v>
      </c>
    </row>
    <row r="74" spans="2:11" x14ac:dyDescent="0.2">
      <c r="B74" s="9">
        <f>+'Acute Care'!A69</f>
        <v>162</v>
      </c>
      <c r="C74" s="9" t="str">
        <f>+'Acute Care'!B69</f>
        <v>PROVIDENCE SACRED HEART MEDICAL CENTER</v>
      </c>
      <c r="D74" s="9">
        <f>ROUND(+'Acute Care'!S69,0)</f>
        <v>170758984</v>
      </c>
      <c r="E74" s="9">
        <f>ROUND(+'Acute Care'!F69,0)</f>
        <v>91921</v>
      </c>
      <c r="F74" s="13">
        <f t="shared" si="0"/>
        <v>1857.67</v>
      </c>
      <c r="G74" s="9">
        <f>ROUND(+'Acute Care'!S170,0)</f>
        <v>150156201</v>
      </c>
      <c r="H74" s="9">
        <f>ROUND(+'Acute Care'!F170,0)</f>
        <v>43532</v>
      </c>
      <c r="I74" s="13">
        <f t="shared" si="1"/>
        <v>3449.33</v>
      </c>
      <c r="K74" s="21">
        <f t="shared" si="2"/>
        <v>0.85680000000000001</v>
      </c>
    </row>
    <row r="75" spans="2:11" x14ac:dyDescent="0.2">
      <c r="B75" s="9">
        <f>+'Acute Care'!A70</f>
        <v>164</v>
      </c>
      <c r="C75" s="9" t="str">
        <f>+'Acute Care'!B70</f>
        <v>EVERGREENHEALTH MEDICAL CENTER</v>
      </c>
      <c r="D75" s="9">
        <f>ROUND(+'Acute Care'!S70,0)</f>
        <v>59218420</v>
      </c>
      <c r="E75" s="9">
        <f>ROUND(+'Acute Care'!F70,0)</f>
        <v>25086</v>
      </c>
      <c r="F75" s="13">
        <f t="shared" ref="F75:F107" si="3">IF(D75=0,"",IF(E75=0,"",ROUND(D75/E75,2)))</f>
        <v>2360.62</v>
      </c>
      <c r="G75" s="9">
        <f>ROUND(+'Acute Care'!S171,0)</f>
        <v>173672610</v>
      </c>
      <c r="H75" s="9">
        <f>ROUND(+'Acute Care'!F171,0)</f>
        <v>104107</v>
      </c>
      <c r="I75" s="13">
        <f t="shared" ref="I75:I107" si="4">IF(G75=0,"",IF(H75=0,"",ROUND(G75/H75,2)))</f>
        <v>1668.21</v>
      </c>
      <c r="K75" s="21">
        <f t="shared" ref="K75:K107" si="5">IF(D75=0,"",IF(E75=0,"",IF(G75=0,"",IF(H75=0,"",ROUND(I75/F75-1,4)))))</f>
        <v>-0.29330000000000001</v>
      </c>
    </row>
    <row r="76" spans="2:11" x14ac:dyDescent="0.2">
      <c r="B76" s="9">
        <f>+'Acute Care'!A71</f>
        <v>165</v>
      </c>
      <c r="C76" s="9" t="str">
        <f>+'Acute Care'!B71</f>
        <v>LAKE CHELAN COMMUNITY HOSPITAL</v>
      </c>
      <c r="D76" s="9">
        <f>ROUND(+'Acute Care'!S71,0)</f>
        <v>2612676</v>
      </c>
      <c r="E76" s="9">
        <f>ROUND(+'Acute Care'!F71,0)</f>
        <v>782</v>
      </c>
      <c r="F76" s="13">
        <f t="shared" si="3"/>
        <v>3341.02</v>
      </c>
      <c r="G76" s="9">
        <f>ROUND(+'Acute Care'!S172,0)</f>
        <v>82034649</v>
      </c>
      <c r="H76" s="9">
        <f>ROUND(+'Acute Care'!F172,0)</f>
        <v>29587</v>
      </c>
      <c r="I76" s="13">
        <f t="shared" si="4"/>
        <v>2772.66</v>
      </c>
      <c r="K76" s="21">
        <f t="shared" si="5"/>
        <v>-0.1701</v>
      </c>
    </row>
    <row r="77" spans="2:11" x14ac:dyDescent="0.2">
      <c r="B77" s="9">
        <f>+'Acute Care'!A72</f>
        <v>167</v>
      </c>
      <c r="C77" s="9" t="str">
        <f>+'Acute Care'!B72</f>
        <v>FERRY COUNTY MEMORIAL HOSPITAL</v>
      </c>
      <c r="D77" s="9">
        <f>ROUND(+'Acute Care'!S72,0)</f>
        <v>0</v>
      </c>
      <c r="E77" s="9">
        <f>ROUND(+'Acute Care'!F72,0)</f>
        <v>0</v>
      </c>
      <c r="F77" s="13" t="str">
        <f t="shared" si="3"/>
        <v/>
      </c>
      <c r="G77" s="9">
        <f>ROUND(+'Acute Care'!S173,0)</f>
        <v>5894661</v>
      </c>
      <c r="H77" s="9">
        <f>ROUND(+'Acute Care'!F173,0)</f>
        <v>752</v>
      </c>
      <c r="I77" s="13">
        <f t="shared" si="4"/>
        <v>7838.64</v>
      </c>
      <c r="K77" s="21" t="str">
        <f t="shared" si="5"/>
        <v/>
      </c>
    </row>
    <row r="78" spans="2:11" x14ac:dyDescent="0.2">
      <c r="B78" s="9">
        <f>+'Acute Care'!A73</f>
        <v>168</v>
      </c>
      <c r="C78" s="9" t="str">
        <f>+'Acute Care'!B73</f>
        <v>CENTRAL WASHINGTON HOSPITAL</v>
      </c>
      <c r="D78" s="9">
        <f>ROUND(+'Acute Care'!S73,0)</f>
        <v>68059633</v>
      </c>
      <c r="E78" s="9">
        <f>ROUND(+'Acute Care'!F73,0)</f>
        <v>24060</v>
      </c>
      <c r="F78" s="13">
        <f t="shared" si="3"/>
        <v>2828.75</v>
      </c>
      <c r="G78" s="9">
        <f>ROUND(+'Acute Care'!S174,0)</f>
        <v>0</v>
      </c>
      <c r="H78" s="9">
        <f>ROUND(+'Acute Care'!F174,0)</f>
        <v>0</v>
      </c>
      <c r="I78" s="13" t="str">
        <f t="shared" si="4"/>
        <v/>
      </c>
      <c r="K78" s="21" t="str">
        <f t="shared" si="5"/>
        <v/>
      </c>
    </row>
    <row r="79" spans="2:11" x14ac:dyDescent="0.2">
      <c r="B79" s="9">
        <f>+'Acute Care'!A74</f>
        <v>170</v>
      </c>
      <c r="C79" s="9" t="str">
        <f>+'Acute Care'!B74</f>
        <v>PEACEHEALTH SOUTHWEST MEDICAL CENTER</v>
      </c>
      <c r="D79" s="9">
        <f>ROUND(+'Acute Care'!S74,0)</f>
        <v>122717682</v>
      </c>
      <c r="E79" s="9">
        <f>ROUND(+'Acute Care'!F74,0)</f>
        <v>55627</v>
      </c>
      <c r="F79" s="13">
        <f t="shared" si="3"/>
        <v>2206.08</v>
      </c>
      <c r="G79" s="9">
        <f>ROUND(+'Acute Care'!S175,0)</f>
        <v>90137217</v>
      </c>
      <c r="H79" s="9">
        <f>ROUND(+'Acute Care'!F175,0)</f>
        <v>26485</v>
      </c>
      <c r="I79" s="13">
        <f t="shared" si="4"/>
        <v>3403.33</v>
      </c>
      <c r="K79" s="21">
        <f t="shared" si="5"/>
        <v>0.54269999999999996</v>
      </c>
    </row>
    <row r="80" spans="2:11" x14ac:dyDescent="0.2">
      <c r="B80" s="9">
        <f>+'Acute Care'!A75</f>
        <v>172</v>
      </c>
      <c r="C80" s="9" t="str">
        <f>+'Acute Care'!B75</f>
        <v>PULLMAN REGIONAL HOSPITAL</v>
      </c>
      <c r="D80" s="9">
        <f>ROUND(+'Acute Care'!S75,0)</f>
        <v>5079463</v>
      </c>
      <c r="E80" s="9">
        <f>ROUND(+'Acute Care'!F75,0)</f>
        <v>3305</v>
      </c>
      <c r="F80" s="13">
        <f t="shared" si="3"/>
        <v>1536.9</v>
      </c>
      <c r="G80" s="9">
        <f>ROUND(+'Acute Care'!S176,0)</f>
        <v>121179383</v>
      </c>
      <c r="H80" s="9">
        <f>ROUND(+'Acute Care'!F176,0)</f>
        <v>52465</v>
      </c>
      <c r="I80" s="13">
        <f t="shared" si="4"/>
        <v>2309.7199999999998</v>
      </c>
      <c r="K80" s="21">
        <f t="shared" si="5"/>
        <v>0.50280000000000002</v>
      </c>
    </row>
    <row r="81" spans="2:11" x14ac:dyDescent="0.2">
      <c r="B81" s="9">
        <f>+'Acute Care'!A76</f>
        <v>173</v>
      </c>
      <c r="C81" s="9" t="str">
        <f>+'Acute Care'!B76</f>
        <v>MORTON GENERAL HOSPITAL</v>
      </c>
      <c r="D81" s="9">
        <f>ROUND(+'Acute Care'!S76,0)</f>
        <v>2417238</v>
      </c>
      <c r="E81" s="9">
        <f>ROUND(+'Acute Care'!F76,0)</f>
        <v>691</v>
      </c>
      <c r="F81" s="13">
        <f t="shared" si="3"/>
        <v>3498.17</v>
      </c>
      <c r="G81" s="9">
        <f>ROUND(+'Acute Care'!S177,0)</f>
        <v>5479864</v>
      </c>
      <c r="H81" s="9">
        <f>ROUND(+'Acute Care'!F177,0)</f>
        <v>3336</v>
      </c>
      <c r="I81" s="13">
        <f t="shared" si="4"/>
        <v>1642.65</v>
      </c>
      <c r="K81" s="21">
        <f t="shared" si="5"/>
        <v>-0.53039999999999998</v>
      </c>
    </row>
    <row r="82" spans="2:11" x14ac:dyDescent="0.2">
      <c r="B82" s="9">
        <f>+'Acute Care'!A77</f>
        <v>175</v>
      </c>
      <c r="C82" s="9" t="str">
        <f>+'Acute Care'!B77</f>
        <v>MARY BRIDGE CHILDRENS HEALTH CENTER</v>
      </c>
      <c r="D82" s="9">
        <f>ROUND(+'Acute Care'!S77,0)</f>
        <v>61488792</v>
      </c>
      <c r="E82" s="9">
        <f>ROUND(+'Acute Care'!F77,0)</f>
        <v>9459</v>
      </c>
      <c r="F82" s="13">
        <f t="shared" si="3"/>
        <v>6500.56</v>
      </c>
      <c r="G82" s="9">
        <f>ROUND(+'Acute Care'!S178,0)</f>
        <v>2673271</v>
      </c>
      <c r="H82" s="9">
        <f>ROUND(+'Acute Care'!F178,0)</f>
        <v>743</v>
      </c>
      <c r="I82" s="13">
        <f t="shared" si="4"/>
        <v>3597.94</v>
      </c>
      <c r="K82" s="21">
        <f t="shared" si="5"/>
        <v>-0.44650000000000001</v>
      </c>
    </row>
    <row r="83" spans="2:11" x14ac:dyDescent="0.2">
      <c r="B83" s="9">
        <f>+'Acute Care'!A78</f>
        <v>176</v>
      </c>
      <c r="C83" s="9" t="str">
        <f>+'Acute Care'!B78</f>
        <v>TACOMA GENERAL/ALLENMORE HOSPITAL</v>
      </c>
      <c r="D83" s="9">
        <f>ROUND(+'Acute Care'!S78,0)</f>
        <v>69234529</v>
      </c>
      <c r="E83" s="9">
        <f>ROUND(+'Acute Care'!F78,0)</f>
        <v>24750</v>
      </c>
      <c r="F83" s="13">
        <f t="shared" si="3"/>
        <v>2797.35</v>
      </c>
      <c r="G83" s="9">
        <f>ROUND(+'Acute Care'!S179,0)</f>
        <v>67596200</v>
      </c>
      <c r="H83" s="9">
        <f>ROUND(+'Acute Care'!F179,0)</f>
        <v>9379</v>
      </c>
      <c r="I83" s="13">
        <f t="shared" si="4"/>
        <v>7207.19</v>
      </c>
      <c r="K83" s="21">
        <f t="shared" si="5"/>
        <v>1.5764</v>
      </c>
    </row>
    <row r="84" spans="2:11" x14ac:dyDescent="0.2">
      <c r="B84" s="9">
        <f>+'Acute Care'!A79</f>
        <v>180</v>
      </c>
      <c r="C84" s="9" t="str">
        <f>+'Acute Care'!B79</f>
        <v>VALLEY HOSPITAL</v>
      </c>
      <c r="D84" s="9">
        <f>ROUND(+'Acute Care'!S79,0)</f>
        <v>25787090</v>
      </c>
      <c r="E84" s="9">
        <f>ROUND(+'Acute Care'!F79,0)</f>
        <v>12811</v>
      </c>
      <c r="F84" s="13">
        <f t="shared" si="3"/>
        <v>2012.89</v>
      </c>
      <c r="G84" s="9">
        <f>ROUND(+'Acute Care'!S180,0)</f>
        <v>80160299</v>
      </c>
      <c r="H84" s="9">
        <f>ROUND(+'Acute Care'!F180,0)</f>
        <v>26017</v>
      </c>
      <c r="I84" s="13">
        <f t="shared" si="4"/>
        <v>3081.07</v>
      </c>
      <c r="K84" s="21">
        <f t="shared" si="5"/>
        <v>0.53069999999999995</v>
      </c>
    </row>
    <row r="85" spans="2:11" x14ac:dyDescent="0.2">
      <c r="B85" s="9">
        <f>+'Acute Care'!A80</f>
        <v>183</v>
      </c>
      <c r="C85" s="9" t="str">
        <f>+'Acute Care'!B80</f>
        <v>MULTICARE AUBURN MEDICAL CENTER</v>
      </c>
      <c r="D85" s="9">
        <f>ROUND(+'Acute Care'!S80,0)</f>
        <v>27898153</v>
      </c>
      <c r="E85" s="9">
        <f>ROUND(+'Acute Care'!F80,0)</f>
        <v>10075</v>
      </c>
      <c r="F85" s="13">
        <f t="shared" si="3"/>
        <v>2769.05</v>
      </c>
      <c r="G85" s="9">
        <f>ROUND(+'Acute Care'!S181,0)</f>
        <v>24443637</v>
      </c>
      <c r="H85" s="9">
        <f>ROUND(+'Acute Care'!F181,0)</f>
        <v>13856</v>
      </c>
      <c r="I85" s="13">
        <f t="shared" si="4"/>
        <v>1764.12</v>
      </c>
      <c r="K85" s="21">
        <f t="shared" si="5"/>
        <v>-0.3629</v>
      </c>
    </row>
    <row r="86" spans="2:11" x14ac:dyDescent="0.2">
      <c r="B86" s="9">
        <f>+'Acute Care'!A81</f>
        <v>186</v>
      </c>
      <c r="C86" s="9" t="str">
        <f>+'Acute Care'!B81</f>
        <v>SUMMIT PACIFIC MEDICAL CENTER</v>
      </c>
      <c r="D86" s="9">
        <f>ROUND(+'Acute Care'!S81,0)</f>
        <v>3584571</v>
      </c>
      <c r="E86" s="9">
        <f>ROUND(+'Acute Care'!F81,0)</f>
        <v>744</v>
      </c>
      <c r="F86" s="13">
        <f t="shared" si="3"/>
        <v>4817.97</v>
      </c>
      <c r="G86" s="9">
        <f>ROUND(+'Acute Care'!S182,0)</f>
        <v>31258786</v>
      </c>
      <c r="H86" s="9">
        <f>ROUND(+'Acute Care'!F182,0)</f>
        <v>10687</v>
      </c>
      <c r="I86" s="13">
        <f t="shared" si="4"/>
        <v>2924.94</v>
      </c>
      <c r="K86" s="21">
        <f t="shared" si="5"/>
        <v>-0.39290000000000003</v>
      </c>
    </row>
    <row r="87" spans="2:11" x14ac:dyDescent="0.2">
      <c r="B87" s="9">
        <f>+'Acute Care'!A82</f>
        <v>191</v>
      </c>
      <c r="C87" s="9" t="str">
        <f>+'Acute Care'!B82</f>
        <v>PROVIDENCE CENTRALIA HOSPITAL</v>
      </c>
      <c r="D87" s="9">
        <f>ROUND(+'Acute Care'!S82,0)</f>
        <v>52533283</v>
      </c>
      <c r="E87" s="9">
        <f>ROUND(+'Acute Care'!F82,0)</f>
        <v>13757</v>
      </c>
      <c r="F87" s="13">
        <f t="shared" si="3"/>
        <v>3818.66</v>
      </c>
      <c r="G87" s="9">
        <f>ROUND(+'Acute Care'!S183,0)</f>
        <v>4229819</v>
      </c>
      <c r="H87" s="9">
        <f>ROUND(+'Acute Care'!F183,0)</f>
        <v>474</v>
      </c>
      <c r="I87" s="13">
        <f t="shared" si="4"/>
        <v>8923.67</v>
      </c>
      <c r="K87" s="21">
        <f t="shared" si="5"/>
        <v>1.3369</v>
      </c>
    </row>
    <row r="88" spans="2:11" x14ac:dyDescent="0.2">
      <c r="B88" s="9">
        <f>+'Acute Care'!A83</f>
        <v>193</v>
      </c>
      <c r="C88" s="9" t="str">
        <f>+'Acute Care'!B83</f>
        <v>PROVIDENCE MOUNT CARMEL HOSPITAL</v>
      </c>
      <c r="D88" s="9">
        <f>ROUND(+'Acute Care'!S83,0)</f>
        <v>8157162</v>
      </c>
      <c r="E88" s="9">
        <f>ROUND(+'Acute Care'!F83,0)</f>
        <v>2996</v>
      </c>
      <c r="F88" s="13">
        <f t="shared" si="3"/>
        <v>2722.68</v>
      </c>
      <c r="G88" s="9">
        <f>ROUND(+'Acute Care'!S184,0)</f>
        <v>59544761</v>
      </c>
      <c r="H88" s="9">
        <f>ROUND(+'Acute Care'!F184,0)</f>
        <v>14616</v>
      </c>
      <c r="I88" s="13">
        <f t="shared" si="4"/>
        <v>4073.94</v>
      </c>
      <c r="K88" s="21">
        <f t="shared" si="5"/>
        <v>0.49630000000000002</v>
      </c>
    </row>
    <row r="89" spans="2:11" x14ac:dyDescent="0.2">
      <c r="B89" s="9">
        <f>+'Acute Care'!A84</f>
        <v>194</v>
      </c>
      <c r="C89" s="9" t="str">
        <f>+'Acute Care'!B84</f>
        <v>PROVIDENCE ST JOSEPHS HOSPITAL</v>
      </c>
      <c r="D89" s="9">
        <f>ROUND(+'Acute Care'!S84,0)</f>
        <v>4271549</v>
      </c>
      <c r="E89" s="9">
        <f>ROUND(+'Acute Care'!F84,0)</f>
        <v>2350</v>
      </c>
      <c r="F89" s="13">
        <f t="shared" si="3"/>
        <v>1817.68</v>
      </c>
      <c r="G89" s="9">
        <f>ROUND(+'Acute Care'!S185,0)</f>
        <v>8330671</v>
      </c>
      <c r="H89" s="9">
        <f>ROUND(+'Acute Care'!F185,0)</f>
        <v>3059</v>
      </c>
      <c r="I89" s="13">
        <f t="shared" si="4"/>
        <v>2723.33</v>
      </c>
      <c r="K89" s="21">
        <f t="shared" si="5"/>
        <v>0.49819999999999998</v>
      </c>
    </row>
    <row r="90" spans="2:11" x14ac:dyDescent="0.2">
      <c r="B90" s="9">
        <f>+'Acute Care'!A85</f>
        <v>195</v>
      </c>
      <c r="C90" s="9" t="str">
        <f>+'Acute Care'!B85</f>
        <v>SNOQUALMIE VALLEY HOSPITAL</v>
      </c>
      <c r="D90" s="9">
        <f>ROUND(+'Acute Care'!S85,0)</f>
        <v>584972</v>
      </c>
      <c r="E90" s="9">
        <f>ROUND(+'Acute Care'!F85,0)</f>
        <v>194</v>
      </c>
      <c r="F90" s="13">
        <f t="shared" si="3"/>
        <v>3015.32</v>
      </c>
      <c r="G90" s="9">
        <f>ROUND(+'Acute Care'!S186,0)</f>
        <v>4255828</v>
      </c>
      <c r="H90" s="9">
        <f>ROUND(+'Acute Care'!F186,0)</f>
        <v>1264</v>
      </c>
      <c r="I90" s="13">
        <f t="shared" si="4"/>
        <v>3366.95</v>
      </c>
      <c r="K90" s="21">
        <f t="shared" si="5"/>
        <v>0.1166</v>
      </c>
    </row>
    <row r="91" spans="2:11" x14ac:dyDescent="0.2">
      <c r="B91" s="9">
        <f>+'Acute Care'!A86</f>
        <v>197</v>
      </c>
      <c r="C91" s="9" t="str">
        <f>+'Acute Care'!B86</f>
        <v>CAPITAL MEDICAL CENTER</v>
      </c>
      <c r="D91" s="9">
        <f>ROUND(+'Acute Care'!S86,0)</f>
        <v>13523866</v>
      </c>
      <c r="E91" s="9">
        <f>ROUND(+'Acute Care'!F86,0)</f>
        <v>6894</v>
      </c>
      <c r="F91" s="13">
        <f t="shared" si="3"/>
        <v>1961.69</v>
      </c>
      <c r="G91" s="9">
        <f>ROUND(+'Acute Care'!S187,0)</f>
        <v>842163</v>
      </c>
      <c r="H91" s="9">
        <f>ROUND(+'Acute Care'!F187,0)</f>
        <v>190</v>
      </c>
      <c r="I91" s="13">
        <f t="shared" si="4"/>
        <v>4432.4399999999996</v>
      </c>
      <c r="K91" s="21">
        <f t="shared" si="5"/>
        <v>1.2595000000000001</v>
      </c>
    </row>
    <row r="92" spans="2:11" x14ac:dyDescent="0.2">
      <c r="B92" s="9">
        <f>+'Acute Care'!A87</f>
        <v>198</v>
      </c>
      <c r="C92" s="9" t="str">
        <f>+'Acute Care'!B87</f>
        <v>SUNNYSIDE COMMUNITY HOSPITAL</v>
      </c>
      <c r="D92" s="9">
        <f>ROUND(+'Acute Care'!S87,0)</f>
        <v>10581510</v>
      </c>
      <c r="E92" s="9">
        <f>ROUND(+'Acute Care'!F87,0)</f>
        <v>4727</v>
      </c>
      <c r="F92" s="13">
        <f t="shared" si="3"/>
        <v>2238.5300000000002</v>
      </c>
      <c r="G92" s="9">
        <f>ROUND(+'Acute Care'!S188,0)</f>
        <v>16004786</v>
      </c>
      <c r="H92" s="9">
        <f>ROUND(+'Acute Care'!F188,0)</f>
        <v>7589</v>
      </c>
      <c r="I92" s="13">
        <f t="shared" si="4"/>
        <v>2108.9499999999998</v>
      </c>
      <c r="K92" s="21">
        <f t="shared" si="5"/>
        <v>-5.79E-2</v>
      </c>
    </row>
    <row r="93" spans="2:11" x14ac:dyDescent="0.2">
      <c r="B93" s="9">
        <f>+'Acute Care'!A88</f>
        <v>199</v>
      </c>
      <c r="C93" s="9" t="str">
        <f>+'Acute Care'!B88</f>
        <v>TOPPENISH COMMUNITY HOSPITAL</v>
      </c>
      <c r="D93" s="9">
        <f>ROUND(+'Acute Care'!S88,0)</f>
        <v>3900377</v>
      </c>
      <c r="E93" s="9">
        <f>ROUND(+'Acute Care'!F88,0)</f>
        <v>2224</v>
      </c>
      <c r="F93" s="13">
        <f t="shared" si="3"/>
        <v>1753.77</v>
      </c>
      <c r="G93" s="9">
        <f>ROUND(+'Acute Care'!S189,0)</f>
        <v>9920939</v>
      </c>
      <c r="H93" s="9">
        <f>ROUND(+'Acute Care'!F189,0)</f>
        <v>4779</v>
      </c>
      <c r="I93" s="13">
        <f t="shared" si="4"/>
        <v>2075.94</v>
      </c>
      <c r="K93" s="21">
        <f t="shared" si="5"/>
        <v>0.1837</v>
      </c>
    </row>
    <row r="94" spans="2:11" x14ac:dyDescent="0.2">
      <c r="B94" s="9">
        <f>+'Acute Care'!A89</f>
        <v>201</v>
      </c>
      <c r="C94" s="9" t="str">
        <f>+'Acute Care'!B89</f>
        <v>ST FRANCIS COMMUNITY HOSPITAL</v>
      </c>
      <c r="D94" s="9">
        <f>ROUND(+'Acute Care'!S89,0)</f>
        <v>74922144</v>
      </c>
      <c r="E94" s="9">
        <f>ROUND(+'Acute Care'!F89,0)</f>
        <v>26613</v>
      </c>
      <c r="F94" s="13">
        <f t="shared" si="3"/>
        <v>2815.25</v>
      </c>
      <c r="G94" s="9">
        <f>ROUND(+'Acute Care'!S190,0)</f>
        <v>3751559</v>
      </c>
      <c r="H94" s="9">
        <f>ROUND(+'Acute Care'!F190,0)</f>
        <v>2460</v>
      </c>
      <c r="I94" s="13">
        <f t="shared" si="4"/>
        <v>1525.02</v>
      </c>
      <c r="K94" s="21">
        <f t="shared" si="5"/>
        <v>-0.45829999999999999</v>
      </c>
    </row>
    <row r="95" spans="2:11" x14ac:dyDescent="0.2">
      <c r="B95" s="9">
        <f>+'Acute Care'!A90</f>
        <v>202</v>
      </c>
      <c r="C95" s="9" t="str">
        <f>+'Acute Care'!B90</f>
        <v>REGIONAL HOSPITAL</v>
      </c>
      <c r="D95" s="9">
        <f>ROUND(+'Acute Care'!S90,0)</f>
        <v>7420708</v>
      </c>
      <c r="E95" s="9">
        <f>ROUND(+'Acute Care'!F90,0)</f>
        <v>3987</v>
      </c>
      <c r="F95" s="13">
        <f t="shared" si="3"/>
        <v>1861.23</v>
      </c>
      <c r="G95" s="9">
        <f>ROUND(+'Acute Care'!S191,0)</f>
        <v>80777867</v>
      </c>
      <c r="H95" s="9">
        <f>ROUND(+'Acute Care'!F191,0)</f>
        <v>28344</v>
      </c>
      <c r="I95" s="13">
        <f t="shared" si="4"/>
        <v>2849.91</v>
      </c>
      <c r="K95" s="21">
        <f t="shared" si="5"/>
        <v>0.53120000000000001</v>
      </c>
    </row>
    <row r="96" spans="2:11" x14ac:dyDescent="0.2">
      <c r="B96" s="9">
        <f>+'Acute Care'!A91</f>
        <v>204</v>
      </c>
      <c r="C96" s="9" t="str">
        <f>+'Acute Care'!B91</f>
        <v>SEATTLE CANCER CARE ALLIANCE</v>
      </c>
      <c r="D96" s="9">
        <f>ROUND(+'Acute Care'!S91,0)</f>
        <v>0</v>
      </c>
      <c r="E96" s="9">
        <f>ROUND(+'Acute Care'!F91,0)</f>
        <v>0</v>
      </c>
      <c r="F96" s="13" t="str">
        <f t="shared" si="3"/>
        <v/>
      </c>
      <c r="G96" s="9">
        <f>ROUND(+'Acute Care'!S192,0)</f>
        <v>15905146</v>
      </c>
      <c r="H96" s="9">
        <f>ROUND(+'Acute Care'!F192,0)</f>
        <v>7120</v>
      </c>
      <c r="I96" s="13">
        <f t="shared" si="4"/>
        <v>2233.87</v>
      </c>
      <c r="K96" s="21" t="str">
        <f t="shared" si="5"/>
        <v/>
      </c>
    </row>
    <row r="97" spans="2:11" x14ac:dyDescent="0.2">
      <c r="B97" s="9">
        <f>+'Acute Care'!A92</f>
        <v>205</v>
      </c>
      <c r="C97" s="9" t="str">
        <f>+'Acute Care'!B92</f>
        <v>WENATCHEE VALLEY HOSPITAL</v>
      </c>
      <c r="D97" s="9">
        <f>ROUND(+'Acute Care'!S92,0)</f>
        <v>735246</v>
      </c>
      <c r="E97" s="9">
        <f>ROUND(+'Acute Care'!F92,0)</f>
        <v>753</v>
      </c>
      <c r="F97" s="13">
        <f t="shared" si="3"/>
        <v>976.42</v>
      </c>
      <c r="G97" s="9">
        <f>ROUND(+'Acute Care'!S193,0)</f>
        <v>0</v>
      </c>
      <c r="H97" s="9">
        <f>ROUND(+'Acute Care'!F193,0)</f>
        <v>0</v>
      </c>
      <c r="I97" s="13" t="str">
        <f t="shared" si="4"/>
        <v/>
      </c>
      <c r="K97" s="21" t="str">
        <f t="shared" si="5"/>
        <v/>
      </c>
    </row>
    <row r="98" spans="2:11" x14ac:dyDescent="0.2">
      <c r="B98" s="9">
        <f>+'Acute Care'!A93</f>
        <v>206</v>
      </c>
      <c r="C98" s="9" t="str">
        <f>+'Acute Care'!B93</f>
        <v>PEACEHEALTH UNITED GENERAL MEDICAL CENTER</v>
      </c>
      <c r="D98" s="9">
        <f>ROUND(+'Acute Care'!S93,0)</f>
        <v>1829564</v>
      </c>
      <c r="E98" s="9">
        <f>ROUND(+'Acute Care'!F93,0)</f>
        <v>618</v>
      </c>
      <c r="F98" s="13">
        <f t="shared" si="3"/>
        <v>2960.46</v>
      </c>
      <c r="G98" s="9">
        <f>ROUND(+'Acute Care'!S194,0)</f>
        <v>553133</v>
      </c>
      <c r="H98" s="9">
        <f>ROUND(+'Acute Care'!F194,0)</f>
        <v>559</v>
      </c>
      <c r="I98" s="13">
        <f t="shared" si="4"/>
        <v>989.5</v>
      </c>
      <c r="K98" s="21">
        <f t="shared" si="5"/>
        <v>-0.66579999999999995</v>
      </c>
    </row>
    <row r="99" spans="2:11" x14ac:dyDescent="0.2">
      <c r="B99" s="9">
        <f>+'Acute Care'!A94</f>
        <v>207</v>
      </c>
      <c r="C99" s="9" t="str">
        <f>+'Acute Care'!B94</f>
        <v>SKAGIT VALLEY HOSPITAL</v>
      </c>
      <c r="D99" s="9">
        <f>ROUND(+'Acute Care'!S94,0)</f>
        <v>75448974</v>
      </c>
      <c r="E99" s="9">
        <f>ROUND(+'Acute Care'!F94,0)</f>
        <v>16893</v>
      </c>
      <c r="F99" s="13">
        <f t="shared" si="3"/>
        <v>4466.29</v>
      </c>
      <c r="G99" s="9">
        <f>ROUND(+'Acute Care'!S195,0)</f>
        <v>6974909</v>
      </c>
      <c r="H99" s="9">
        <f>ROUND(+'Acute Care'!F195,0)</f>
        <v>2240</v>
      </c>
      <c r="I99" s="13">
        <f t="shared" si="4"/>
        <v>3113.8</v>
      </c>
      <c r="K99" s="21">
        <f t="shared" si="5"/>
        <v>-0.30280000000000001</v>
      </c>
    </row>
    <row r="100" spans="2:11" x14ac:dyDescent="0.2">
      <c r="B100" s="9">
        <f>+'Acute Care'!A95</f>
        <v>208</v>
      </c>
      <c r="C100" s="9" t="str">
        <f>+'Acute Care'!B95</f>
        <v>LEGACY SALMON CREEK HOSPITAL</v>
      </c>
      <c r="D100" s="9">
        <f>ROUND(+'Acute Care'!S95,0)</f>
        <v>49075140</v>
      </c>
      <c r="E100" s="9">
        <f>ROUND(+'Acute Care'!F95,0)</f>
        <v>16831</v>
      </c>
      <c r="F100" s="13">
        <f t="shared" si="3"/>
        <v>2915.76</v>
      </c>
      <c r="G100" s="9">
        <f>ROUND(+'Acute Care'!S196,0)</f>
        <v>91140028</v>
      </c>
      <c r="H100" s="9">
        <f>ROUND(+'Acute Care'!F196,0)</f>
        <v>20137</v>
      </c>
      <c r="I100" s="13">
        <f t="shared" si="4"/>
        <v>4526</v>
      </c>
      <c r="K100" s="21">
        <f t="shared" si="5"/>
        <v>0.55230000000000001</v>
      </c>
    </row>
    <row r="101" spans="2:11" x14ac:dyDescent="0.2">
      <c r="B101" s="9">
        <f>+'Acute Care'!A96</f>
        <v>209</v>
      </c>
      <c r="C101" s="9" t="str">
        <f>+'Acute Care'!B96</f>
        <v>ST ANTHONY HOSPITAL</v>
      </c>
      <c r="D101" s="9">
        <f>ROUND(+'Acute Care'!S96,0)</f>
        <v>52301109</v>
      </c>
      <c r="E101" s="9">
        <f>ROUND(+'Acute Care'!F96,0)</f>
        <v>15880</v>
      </c>
      <c r="F101" s="13">
        <f t="shared" si="3"/>
        <v>3293.52</v>
      </c>
      <c r="G101" s="9">
        <f>ROUND(+'Acute Care'!S197,0)</f>
        <v>59955764</v>
      </c>
      <c r="H101" s="9">
        <f>ROUND(+'Acute Care'!F197,0)</f>
        <v>20567</v>
      </c>
      <c r="I101" s="13">
        <f t="shared" si="4"/>
        <v>2915.14</v>
      </c>
      <c r="K101" s="21">
        <f t="shared" si="5"/>
        <v>-0.1149</v>
      </c>
    </row>
    <row r="102" spans="2:11" x14ac:dyDescent="0.2">
      <c r="B102" s="9">
        <f>+'Acute Care'!A97</f>
        <v>210</v>
      </c>
      <c r="C102" s="9" t="str">
        <f>+'Acute Care'!B97</f>
        <v>SWEDISH MEDICAL CENTER - ISSAQUAH CAMPUS</v>
      </c>
      <c r="D102" s="9">
        <f>ROUND(+'Acute Care'!S97,0)</f>
        <v>20386590</v>
      </c>
      <c r="E102" s="9">
        <f>ROUND(+'Acute Care'!F97,0)</f>
        <v>7398</v>
      </c>
      <c r="F102" s="13">
        <f t="shared" si="3"/>
        <v>2755.69</v>
      </c>
      <c r="G102" s="9">
        <f>ROUND(+'Acute Care'!S198,0)</f>
        <v>61148779</v>
      </c>
      <c r="H102" s="9">
        <f>ROUND(+'Acute Care'!F198,0)</f>
        <v>17662</v>
      </c>
      <c r="I102" s="13">
        <f t="shared" si="4"/>
        <v>3462.17</v>
      </c>
      <c r="K102" s="21">
        <f t="shared" si="5"/>
        <v>0.25640000000000002</v>
      </c>
    </row>
    <row r="103" spans="2:11" x14ac:dyDescent="0.2">
      <c r="B103" s="9">
        <f>+'Acute Care'!A98</f>
        <v>211</v>
      </c>
      <c r="C103" s="9" t="str">
        <f>+'Acute Care'!B98</f>
        <v>PEACEHEALTH PEACE ISLAND MEDICAL CENTER</v>
      </c>
      <c r="D103" s="9">
        <f>ROUND(+'Acute Care'!S98,0)</f>
        <v>546576</v>
      </c>
      <c r="E103" s="9">
        <f>ROUND(+'Acute Care'!F98,0)</f>
        <v>230</v>
      </c>
      <c r="F103" s="13">
        <f t="shared" si="3"/>
        <v>2376.42</v>
      </c>
      <c r="G103" s="9">
        <f>ROUND(+'Acute Care'!S199,0)</f>
        <v>25202553</v>
      </c>
      <c r="H103" s="9">
        <f>ROUND(+'Acute Care'!F199,0)</f>
        <v>9333</v>
      </c>
      <c r="I103" s="13">
        <f t="shared" si="4"/>
        <v>2700.37</v>
      </c>
      <c r="K103" s="21">
        <f t="shared" si="5"/>
        <v>0.1363</v>
      </c>
    </row>
    <row r="104" spans="2:11" x14ac:dyDescent="0.2">
      <c r="B104" s="9">
        <f>+'Acute Care'!A99</f>
        <v>904</v>
      </c>
      <c r="C104" s="9" t="str">
        <f>+'Acute Care'!B99</f>
        <v>BHC FAIRFAX HOSPITAL</v>
      </c>
      <c r="D104" s="9">
        <f>ROUND(+'Acute Care'!S99,0)</f>
        <v>0</v>
      </c>
      <c r="E104" s="9">
        <f>ROUND(+'Acute Care'!F99,0)</f>
        <v>0</v>
      </c>
      <c r="F104" s="13" t="str">
        <f t="shared" si="3"/>
        <v/>
      </c>
      <c r="G104" s="9">
        <f>ROUND(+'Acute Care'!S200,0)</f>
        <v>592497</v>
      </c>
      <c r="H104" s="9">
        <f>ROUND(+'Acute Care'!F200,0)</f>
        <v>207</v>
      </c>
      <c r="I104" s="13">
        <f t="shared" si="4"/>
        <v>2862.3</v>
      </c>
      <c r="K104" s="21" t="str">
        <f t="shared" si="5"/>
        <v/>
      </c>
    </row>
    <row r="105" spans="2:11" x14ac:dyDescent="0.2">
      <c r="B105" s="9">
        <f>+'Acute Care'!A100</f>
        <v>915</v>
      </c>
      <c r="C105" s="9" t="str">
        <f>+'Acute Care'!B100</f>
        <v>LOURDES COUNSELING CENTER</v>
      </c>
      <c r="D105" s="9">
        <f>ROUND(+'Acute Care'!S100,0)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Care'!S201,0)</f>
        <v>0</v>
      </c>
      <c r="H105" s="9">
        <f>ROUND(+'Acute Care'!F201,0)</f>
        <v>0</v>
      </c>
      <c r="I105" s="13" t="str">
        <f t="shared" si="4"/>
        <v/>
      </c>
      <c r="K105" s="21" t="str">
        <f t="shared" si="5"/>
        <v/>
      </c>
    </row>
    <row r="106" spans="2:11" x14ac:dyDescent="0.2">
      <c r="B106" s="9">
        <f>+'Acute Care'!A101</f>
        <v>919</v>
      </c>
      <c r="C106" s="9" t="str">
        <f>+'Acute Care'!B101</f>
        <v>NAVOS</v>
      </c>
      <c r="D106" s="9">
        <f>ROUND(+'Acute Care'!S101,0)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Care'!S202,0)</f>
        <v>0</v>
      </c>
      <c r="H106" s="9">
        <f>ROUND(+'Acute Care'!F202,0)</f>
        <v>0</v>
      </c>
      <c r="I106" s="13" t="str">
        <f t="shared" si="4"/>
        <v/>
      </c>
      <c r="K106" s="21" t="str">
        <f t="shared" si="5"/>
        <v/>
      </c>
    </row>
    <row r="107" spans="2:11" x14ac:dyDescent="0.2">
      <c r="B107" s="9">
        <f>+'Acute Care'!A102</f>
        <v>921</v>
      </c>
      <c r="C107" s="9" t="str">
        <f>+'Acute Care'!B102</f>
        <v>Cascade Behavioral Health</v>
      </c>
      <c r="D107" s="9">
        <f>ROUND(+'Acute Care'!S102,0)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Care'!S203,0)</f>
        <v>0</v>
      </c>
      <c r="H107" s="9">
        <f>ROUND(+'Acute Care'!F203,0)</f>
        <v>0</v>
      </c>
      <c r="I107" s="13" t="str">
        <f t="shared" si="4"/>
        <v/>
      </c>
      <c r="K107" s="21" t="str">
        <f t="shared" si="5"/>
        <v/>
      </c>
    </row>
    <row r="108" spans="2:11" x14ac:dyDescent="0.2">
      <c r="B108" s="9">
        <f>+'Acute Care'!A103</f>
        <v>922</v>
      </c>
      <c r="C108" s="9" t="str">
        <f>+'Acute Care'!B103</f>
        <v>FAIRFAX EVERETT</v>
      </c>
      <c r="D108" s="9">
        <f>ROUND(+'Acute Care'!S103,0)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Care'!S204,0)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8"/>
  <sheetViews>
    <sheetView zoomScale="75" workbookViewId="0">
      <selection activeCell="C14" sqref="C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79</v>
      </c>
      <c r="F3" s="1"/>
      <c r="K3" s="19">
        <v>79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6"/>
    </row>
    <row r="8" spans="1:11" x14ac:dyDescent="0.2">
      <c r="A8" s="10"/>
      <c r="B8" s="9"/>
      <c r="C8" s="9"/>
      <c r="D8" s="6"/>
      <c r="E8" s="6"/>
      <c r="F8" s="1" t="s">
        <v>4</v>
      </c>
      <c r="G8" s="6"/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11</v>
      </c>
      <c r="E9" s="1" t="s">
        <v>29</v>
      </c>
      <c r="F9" s="1" t="s">
        <v>30</v>
      </c>
      <c r="G9" s="1" t="s">
        <v>11</v>
      </c>
      <c r="H9" s="1" t="s">
        <v>29</v>
      </c>
      <c r="I9" s="1" t="s">
        <v>30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Care'!G5,0)</f>
        <v>41292929</v>
      </c>
      <c r="E10" s="13">
        <f>ROUND(+'Acute Care'!E5,2)</f>
        <v>489.34</v>
      </c>
      <c r="F10" s="13">
        <f>IF(D10=0,"",IF(E10=0,"",ROUND(D10/E10,2)))</f>
        <v>84384.95</v>
      </c>
      <c r="G10" s="9">
        <f>ROUND(+'Acute Care'!G106,0)</f>
        <v>46913821</v>
      </c>
      <c r="H10" s="13">
        <f>ROUND(+'Acute Care'!E106,2)</f>
        <v>531.41</v>
      </c>
      <c r="I10" s="13">
        <f>IF(G10=0,"",IF(H10=0,"",ROUND(G10/H10,2)))</f>
        <v>88281.78</v>
      </c>
      <c r="J10" s="13"/>
      <c r="K10" s="21">
        <f>IF(D10=0,"",IF(E10=0,"",IF(G10=0,"",IF(H10=0,"",ROUND(I10/F10-1,4)))))</f>
        <v>4.6199999999999998E-2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Care'!G6,0)</f>
        <v>11033547</v>
      </c>
      <c r="E11" s="13">
        <f>ROUND(+'Acute Care'!E6,2)</f>
        <v>137.88</v>
      </c>
      <c r="F11" s="13">
        <f t="shared" ref="F11:F74" si="0">IF(D11=0,"",IF(E11=0,"",ROUND(D11/E11,2)))</f>
        <v>80022.820000000007</v>
      </c>
      <c r="G11" s="9">
        <f>ROUND(+'Acute Care'!G107,0)</f>
        <v>13715761</v>
      </c>
      <c r="H11" s="13">
        <f>ROUND(+'Acute Care'!E107,2)</f>
        <v>159.76</v>
      </c>
      <c r="I11" s="13">
        <f t="shared" ref="I11:I74" si="1">IF(G11=0,"",IF(H11=0,"",ROUND(G11/H11,2)))</f>
        <v>85852.28</v>
      </c>
      <c r="J11" s="13"/>
      <c r="K11" s="21">
        <f t="shared" ref="K11:K74" si="2">IF(D11=0,"",IF(E11=0,"",IF(G11=0,"",IF(H11=0,"",ROUND(I11/F11-1,4)))))</f>
        <v>7.2800000000000004E-2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Care'!G7,0)</f>
        <v>1295009</v>
      </c>
      <c r="E12" s="13">
        <f>ROUND(+'Acute Care'!E7,2)</f>
        <v>22.78</v>
      </c>
      <c r="F12" s="13">
        <f t="shared" si="0"/>
        <v>56848.51</v>
      </c>
      <c r="G12" s="9">
        <f>ROUND(+'Acute Care'!G108,0)</f>
        <v>1449298</v>
      </c>
      <c r="H12" s="13">
        <f>ROUND(+'Acute Care'!E108,2)</f>
        <v>23.64</v>
      </c>
      <c r="I12" s="13">
        <f t="shared" si="1"/>
        <v>61307.02</v>
      </c>
      <c r="J12" s="13"/>
      <c r="K12" s="21">
        <f t="shared" si="2"/>
        <v>7.8399999999999997E-2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Care'!G8,0)</f>
        <v>39389694</v>
      </c>
      <c r="E13" s="13">
        <f>ROUND(+'Acute Care'!E8,2)</f>
        <v>525.37</v>
      </c>
      <c r="F13" s="13">
        <f t="shared" si="0"/>
        <v>74975.149999999994</v>
      </c>
      <c r="G13" s="9">
        <f>ROUND(+'Acute Care'!G109,0)</f>
        <v>40673800</v>
      </c>
      <c r="H13" s="13">
        <f>ROUND(+'Acute Care'!E109,2)</f>
        <v>522.66999999999996</v>
      </c>
      <c r="I13" s="13">
        <f t="shared" si="1"/>
        <v>77819.27</v>
      </c>
      <c r="J13" s="13"/>
      <c r="K13" s="21">
        <f t="shared" si="2"/>
        <v>3.7900000000000003E-2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Care'!G9,0)</f>
        <v>35015698</v>
      </c>
      <c r="E14" s="13">
        <f>ROUND(+'Acute Care'!E9,2)</f>
        <v>429.96</v>
      </c>
      <c r="F14" s="13">
        <f t="shared" si="0"/>
        <v>81439.429999999993</v>
      </c>
      <c r="G14" s="9">
        <f>ROUND(+'Acute Care'!G110,0)</f>
        <v>35862033</v>
      </c>
      <c r="H14" s="13">
        <f>ROUND(+'Acute Care'!E110,2)</f>
        <v>427.98</v>
      </c>
      <c r="I14" s="13">
        <f t="shared" si="1"/>
        <v>83793.710000000006</v>
      </c>
      <c r="J14" s="13"/>
      <c r="K14" s="21">
        <f t="shared" si="2"/>
        <v>2.8899999999999999E-2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Care'!G10,0)</f>
        <v>0</v>
      </c>
      <c r="E15" s="13">
        <f>ROUND(+'Acute Care'!E10,2)</f>
        <v>0</v>
      </c>
      <c r="F15" s="13" t="str">
        <f t="shared" si="0"/>
        <v/>
      </c>
      <c r="G15" s="9">
        <f>ROUND(+'Acute Care'!G111,0)</f>
        <v>0</v>
      </c>
      <c r="H15" s="13">
        <f>ROUND(+'Acute Care'!E111,2)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Care'!G11,0)</f>
        <v>1711111</v>
      </c>
      <c r="E16" s="13">
        <f>ROUND(+'Acute Care'!E11,2)</f>
        <v>24</v>
      </c>
      <c r="F16" s="13">
        <f t="shared" si="0"/>
        <v>71296.289999999994</v>
      </c>
      <c r="G16" s="9">
        <f>ROUND(+'Acute Care'!G112,0)</f>
        <v>1680825</v>
      </c>
      <c r="H16" s="13">
        <f>ROUND(+'Acute Care'!E112,2)</f>
        <v>24.24</v>
      </c>
      <c r="I16" s="13">
        <f t="shared" si="1"/>
        <v>69340.97</v>
      </c>
      <c r="J16" s="13"/>
      <c r="K16" s="21">
        <f t="shared" si="2"/>
        <v>-2.7400000000000001E-2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Care'!G12,0)</f>
        <v>2737502</v>
      </c>
      <c r="E17" s="13">
        <f>ROUND(+'Acute Care'!E12,2)</f>
        <v>44.26</v>
      </c>
      <c r="F17" s="13">
        <f t="shared" si="0"/>
        <v>61850.47</v>
      </c>
      <c r="G17" s="9">
        <f>ROUND(+'Acute Care'!G113,0)</f>
        <v>2503984</v>
      </c>
      <c r="H17" s="13">
        <f>ROUND(+'Acute Care'!E113,2)</f>
        <v>34.96</v>
      </c>
      <c r="I17" s="13">
        <f t="shared" si="1"/>
        <v>71624.259999999995</v>
      </c>
      <c r="J17" s="13"/>
      <c r="K17" s="21">
        <f t="shared" si="2"/>
        <v>0.158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Care'!G13,0)</f>
        <v>601169</v>
      </c>
      <c r="E18" s="13">
        <f>ROUND(+'Acute Care'!E13,2)</f>
        <v>8.68</v>
      </c>
      <c r="F18" s="13">
        <f t="shared" si="0"/>
        <v>69259.100000000006</v>
      </c>
      <c r="G18" s="9">
        <f>ROUND(+'Acute Care'!G114,0)</f>
        <v>773773</v>
      </c>
      <c r="H18" s="13">
        <f>ROUND(+'Acute Care'!E114,2)</f>
        <v>11.48</v>
      </c>
      <c r="I18" s="13">
        <f t="shared" si="1"/>
        <v>67401.83</v>
      </c>
      <c r="J18" s="13"/>
      <c r="K18" s="21">
        <f t="shared" si="2"/>
        <v>-2.6800000000000001E-2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Care'!G14,0)</f>
        <v>10532755</v>
      </c>
      <c r="E19" s="13">
        <f>ROUND(+'Acute Care'!E14,2)</f>
        <v>147.88</v>
      </c>
      <c r="F19" s="13">
        <f t="shared" si="0"/>
        <v>71225.009999999995</v>
      </c>
      <c r="G19" s="9">
        <f>ROUND(+'Acute Care'!G115,0)</f>
        <v>11025495</v>
      </c>
      <c r="H19" s="13">
        <f>ROUND(+'Acute Care'!E115,2)</f>
        <v>149.18</v>
      </c>
      <c r="I19" s="13">
        <f t="shared" si="1"/>
        <v>73907.33</v>
      </c>
      <c r="J19" s="13"/>
      <c r="K19" s="21">
        <f t="shared" si="2"/>
        <v>3.7699999999999997E-2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Care'!G15,0)</f>
        <v>40144223</v>
      </c>
      <c r="E20" s="13">
        <f>ROUND(+'Acute Care'!E15,2)</f>
        <v>550.96</v>
      </c>
      <c r="F20" s="13">
        <f t="shared" si="0"/>
        <v>72862.320000000007</v>
      </c>
      <c r="G20" s="9">
        <f>ROUND(+'Acute Care'!G116,0)</f>
        <v>42148284</v>
      </c>
      <c r="H20" s="13">
        <f>ROUND(+'Acute Care'!E116,2)</f>
        <v>557.52</v>
      </c>
      <c r="I20" s="13">
        <f t="shared" si="1"/>
        <v>75599.59</v>
      </c>
      <c r="J20" s="13"/>
      <c r="K20" s="21">
        <f t="shared" si="2"/>
        <v>3.7600000000000001E-2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Care'!G16,0)</f>
        <v>25355433</v>
      </c>
      <c r="E21" s="13">
        <f>ROUND(+'Acute Care'!E16,2)</f>
        <v>368.91</v>
      </c>
      <c r="F21" s="13">
        <f t="shared" si="0"/>
        <v>68730.67</v>
      </c>
      <c r="G21" s="9">
        <f>ROUND(+'Acute Care'!G117,0)</f>
        <v>25847816</v>
      </c>
      <c r="H21" s="13">
        <f>ROUND(+'Acute Care'!E117,2)</f>
        <v>370.96</v>
      </c>
      <c r="I21" s="13">
        <f t="shared" si="1"/>
        <v>69678.179999999993</v>
      </c>
      <c r="J21" s="13"/>
      <c r="K21" s="21">
        <f t="shared" si="2"/>
        <v>1.38E-2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Care'!G17,0)</f>
        <v>2934452</v>
      </c>
      <c r="E22" s="13">
        <f>ROUND(+'Acute Care'!E17,2)</f>
        <v>35.42</v>
      </c>
      <c r="F22" s="13">
        <f t="shared" si="0"/>
        <v>82847.320000000007</v>
      </c>
      <c r="G22" s="9">
        <f>ROUND(+'Acute Care'!G118,0)</f>
        <v>3148832</v>
      </c>
      <c r="H22" s="13">
        <f>ROUND(+'Acute Care'!E118,2)</f>
        <v>37.06</v>
      </c>
      <c r="I22" s="13">
        <f t="shared" si="1"/>
        <v>84965.79</v>
      </c>
      <c r="J22" s="13"/>
      <c r="K22" s="21">
        <f t="shared" si="2"/>
        <v>2.5600000000000001E-2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Care'!G18,0)</f>
        <v>12061270</v>
      </c>
      <c r="E23" s="13">
        <f>ROUND(+'Acute Care'!E18,2)</f>
        <v>158.29</v>
      </c>
      <c r="F23" s="13">
        <f t="shared" si="0"/>
        <v>76197.3</v>
      </c>
      <c r="G23" s="9">
        <f>ROUND(+'Acute Care'!G119,0)</f>
        <v>12392394</v>
      </c>
      <c r="H23" s="13">
        <f>ROUND(+'Acute Care'!E119,2)</f>
        <v>169.55</v>
      </c>
      <c r="I23" s="13">
        <f t="shared" si="1"/>
        <v>73089.91</v>
      </c>
      <c r="J23" s="13"/>
      <c r="K23" s="21">
        <f t="shared" si="2"/>
        <v>-4.0800000000000003E-2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Care'!G19,0)</f>
        <v>5588386</v>
      </c>
      <c r="E24" s="13">
        <f>ROUND(+'Acute Care'!E19,2)</f>
        <v>73.58</v>
      </c>
      <c r="F24" s="13">
        <f t="shared" si="0"/>
        <v>75949.8</v>
      </c>
      <c r="G24" s="9">
        <f>ROUND(+'Acute Care'!G120,0)</f>
        <v>5924636</v>
      </c>
      <c r="H24" s="13">
        <f>ROUND(+'Acute Care'!E120,2)</f>
        <v>81.2</v>
      </c>
      <c r="I24" s="13">
        <f t="shared" si="1"/>
        <v>72963.5</v>
      </c>
      <c r="J24" s="13"/>
      <c r="K24" s="21">
        <f t="shared" si="2"/>
        <v>-3.9300000000000002E-2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Care'!G20,0)</f>
        <v>5497871</v>
      </c>
      <c r="E25" s="13">
        <f>ROUND(+'Acute Care'!E20,2)</f>
        <v>102.6</v>
      </c>
      <c r="F25" s="13">
        <f t="shared" si="0"/>
        <v>53585.49</v>
      </c>
      <c r="G25" s="9">
        <f>ROUND(+'Acute Care'!G121,0)</f>
        <v>6497177</v>
      </c>
      <c r="H25" s="13">
        <f>ROUND(+'Acute Care'!E121,2)</f>
        <v>101.6</v>
      </c>
      <c r="I25" s="13">
        <f t="shared" si="1"/>
        <v>63948.59</v>
      </c>
      <c r="J25" s="13"/>
      <c r="K25" s="21">
        <f t="shared" si="2"/>
        <v>0.19339999999999999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Care'!G21,0)</f>
        <v>1023887</v>
      </c>
      <c r="E26" s="13">
        <f>ROUND(+'Acute Care'!E21,2)</f>
        <v>13.76</v>
      </c>
      <c r="F26" s="13">
        <f t="shared" si="0"/>
        <v>74410.39</v>
      </c>
      <c r="G26" s="9">
        <f>ROUND(+'Acute Care'!G122,0)</f>
        <v>1207040</v>
      </c>
      <c r="H26" s="13">
        <f>ROUND(+'Acute Care'!E122,2)</f>
        <v>17.420000000000002</v>
      </c>
      <c r="I26" s="13">
        <f t="shared" si="1"/>
        <v>69290.47</v>
      </c>
      <c r="J26" s="13"/>
      <c r="K26" s="21">
        <f t="shared" si="2"/>
        <v>-6.88E-2</v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Care'!G22,0)</f>
        <v>0</v>
      </c>
      <c r="E27" s="13">
        <f>ROUND(+'Acute Care'!E22,2)</f>
        <v>0</v>
      </c>
      <c r="F27" s="13" t="str">
        <f t="shared" si="0"/>
        <v/>
      </c>
      <c r="G27" s="9">
        <f>ROUND(+'Acute Care'!G123,0)</f>
        <v>0</v>
      </c>
      <c r="H27" s="13">
        <f>ROUND(+'Acute Care'!E123,2)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Care'!G23,0)</f>
        <v>0</v>
      </c>
      <c r="E28" s="13">
        <f>ROUND(+'Acute Care'!E23,2)</f>
        <v>0</v>
      </c>
      <c r="F28" s="13" t="str">
        <f t="shared" si="0"/>
        <v/>
      </c>
      <c r="G28" s="9">
        <f>ROUND(+'Acute Care'!G124,0)</f>
        <v>0</v>
      </c>
      <c r="H28" s="13">
        <f>ROUND(+'Acute Care'!E124,2)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Care'!G24,0)</f>
        <v>2362118</v>
      </c>
      <c r="E29" s="13">
        <f>ROUND(+'Acute Care'!E24,2)</f>
        <v>32.950000000000003</v>
      </c>
      <c r="F29" s="13">
        <f t="shared" si="0"/>
        <v>71687.95</v>
      </c>
      <c r="G29" s="9">
        <f>ROUND(+'Acute Care'!G125,0)</f>
        <v>2236399</v>
      </c>
      <c r="H29" s="13">
        <f>ROUND(+'Acute Care'!E125,2)</f>
        <v>24.18</v>
      </c>
      <c r="I29" s="13">
        <f t="shared" si="1"/>
        <v>92489.62</v>
      </c>
      <c r="J29" s="13"/>
      <c r="K29" s="21">
        <f t="shared" si="2"/>
        <v>0.29020000000000001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Care'!G25,0)</f>
        <v>651402</v>
      </c>
      <c r="E30" s="13">
        <f>ROUND(+'Acute Care'!E25,2)</f>
        <v>9.74</v>
      </c>
      <c r="F30" s="13">
        <f t="shared" si="0"/>
        <v>66879.06</v>
      </c>
      <c r="G30" s="9">
        <f>ROUND(+'Acute Care'!G126,0)</f>
        <v>2748082</v>
      </c>
      <c r="H30" s="13">
        <f>ROUND(+'Acute Care'!E126,2)</f>
        <v>57.04</v>
      </c>
      <c r="I30" s="13">
        <f t="shared" si="1"/>
        <v>48178.16</v>
      </c>
      <c r="J30" s="13"/>
      <c r="K30" s="21">
        <f t="shared" si="2"/>
        <v>-0.27960000000000002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Care'!G26,0)</f>
        <v>1778157</v>
      </c>
      <c r="E31" s="13">
        <f>ROUND(+'Acute Care'!E26,2)</f>
        <v>26.46</v>
      </c>
      <c r="F31" s="13">
        <f t="shared" si="0"/>
        <v>67201.7</v>
      </c>
      <c r="G31" s="9">
        <f>ROUND(+'Acute Care'!G127,0)</f>
        <v>637563</v>
      </c>
      <c r="H31" s="13">
        <f>ROUND(+'Acute Care'!E127,2)</f>
        <v>8.81</v>
      </c>
      <c r="I31" s="13">
        <f t="shared" si="1"/>
        <v>72368.100000000006</v>
      </c>
      <c r="J31" s="13"/>
      <c r="K31" s="21">
        <f t="shared" si="2"/>
        <v>7.6899999999999996E-2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Care'!G27,0)</f>
        <v>14382577</v>
      </c>
      <c r="E32" s="13">
        <f>ROUND(+'Acute Care'!E27,2)</f>
        <v>233.74</v>
      </c>
      <c r="F32" s="13">
        <f t="shared" si="0"/>
        <v>61532.37</v>
      </c>
      <c r="G32" s="9">
        <f>ROUND(+'Acute Care'!G128,0)</f>
        <v>1789213</v>
      </c>
      <c r="H32" s="13">
        <f>ROUND(+'Acute Care'!E128,2)</f>
        <v>26.44</v>
      </c>
      <c r="I32" s="13">
        <f t="shared" si="1"/>
        <v>67670.69</v>
      </c>
      <c r="J32" s="13"/>
      <c r="K32" s="21">
        <f t="shared" si="2"/>
        <v>9.98E-2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Care'!G28,0)</f>
        <v>7020931</v>
      </c>
      <c r="E33" s="13">
        <f>ROUND(+'Acute Care'!E28,2)</f>
        <v>99.6</v>
      </c>
      <c r="F33" s="13">
        <f t="shared" si="0"/>
        <v>70491.28</v>
      </c>
      <c r="G33" s="9">
        <f>ROUND(+'Acute Care'!G129,0)</f>
        <v>14532777</v>
      </c>
      <c r="H33" s="13">
        <f>ROUND(+'Acute Care'!E129,2)</f>
        <v>228.57</v>
      </c>
      <c r="I33" s="13">
        <f t="shared" si="1"/>
        <v>63581.3</v>
      </c>
      <c r="J33" s="13"/>
      <c r="K33" s="21">
        <f t="shared" si="2"/>
        <v>-9.8000000000000004E-2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Care'!G29,0)</f>
        <v>1830236</v>
      </c>
      <c r="E34" s="13">
        <f>ROUND(+'Acute Care'!E29,2)</f>
        <v>24.59</v>
      </c>
      <c r="F34" s="13">
        <f t="shared" si="0"/>
        <v>74430.09</v>
      </c>
      <c r="G34" s="9">
        <f>ROUND(+'Acute Care'!G130,0)</f>
        <v>6851242</v>
      </c>
      <c r="H34" s="13">
        <f>ROUND(+'Acute Care'!E130,2)</f>
        <v>95.91</v>
      </c>
      <c r="I34" s="13">
        <f t="shared" si="1"/>
        <v>71434.070000000007</v>
      </c>
      <c r="J34" s="13"/>
      <c r="K34" s="21">
        <f t="shared" si="2"/>
        <v>-4.0300000000000002E-2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Care'!G30,0)</f>
        <v>1750255</v>
      </c>
      <c r="E35" s="13">
        <f>ROUND(+'Acute Care'!E30,2)</f>
        <v>25.22</v>
      </c>
      <c r="F35" s="13">
        <f t="shared" si="0"/>
        <v>69399.48</v>
      </c>
      <c r="G35" s="9">
        <f>ROUND(+'Acute Care'!G131,0)</f>
        <v>1794003</v>
      </c>
      <c r="H35" s="13">
        <f>ROUND(+'Acute Care'!E131,2)</f>
        <v>24.9</v>
      </c>
      <c r="I35" s="13">
        <f t="shared" si="1"/>
        <v>72048.31</v>
      </c>
      <c r="J35" s="13"/>
      <c r="K35" s="21">
        <f t="shared" si="2"/>
        <v>3.8199999999999998E-2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Care'!G31,0)</f>
        <v>41651</v>
      </c>
      <c r="E36" s="13">
        <f>ROUND(+'Acute Care'!E31,2)</f>
        <v>0.9</v>
      </c>
      <c r="F36" s="13">
        <f t="shared" si="0"/>
        <v>46278.89</v>
      </c>
      <c r="G36" s="9">
        <f>ROUND(+'Acute Care'!G132,0)</f>
        <v>1640286</v>
      </c>
      <c r="H36" s="13">
        <f>ROUND(+'Acute Care'!E132,2)</f>
        <v>21.57</v>
      </c>
      <c r="I36" s="13">
        <f t="shared" si="1"/>
        <v>76044.78</v>
      </c>
      <c r="J36" s="13"/>
      <c r="K36" s="21">
        <f t="shared" si="2"/>
        <v>0.64319999999999999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Care'!G32,0)</f>
        <v>17029478</v>
      </c>
      <c r="E37" s="13">
        <f>ROUND(+'Acute Care'!E32,2)</f>
        <v>342.44</v>
      </c>
      <c r="F37" s="13">
        <f t="shared" si="0"/>
        <v>49729.82</v>
      </c>
      <c r="G37" s="9">
        <f>ROUND(+'Acute Care'!G133,0)</f>
        <v>71678</v>
      </c>
      <c r="H37" s="13">
        <f>ROUND(+'Acute Care'!E133,2)</f>
        <v>1.5</v>
      </c>
      <c r="I37" s="13">
        <f t="shared" si="1"/>
        <v>47785.33</v>
      </c>
      <c r="J37" s="13"/>
      <c r="K37" s="21">
        <f t="shared" si="2"/>
        <v>-3.9100000000000003E-2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Care'!G33,0)</f>
        <v>338634</v>
      </c>
      <c r="E38" s="13">
        <f>ROUND(+'Acute Care'!E33,2)</f>
        <v>7.82</v>
      </c>
      <c r="F38" s="13">
        <f t="shared" si="0"/>
        <v>43303.58</v>
      </c>
      <c r="G38" s="9">
        <f>ROUND(+'Acute Care'!G134,0)</f>
        <v>9993706</v>
      </c>
      <c r="H38" s="13">
        <f>ROUND(+'Acute Care'!E134,2)</f>
        <v>176.15</v>
      </c>
      <c r="I38" s="13">
        <f t="shared" si="1"/>
        <v>56734.07</v>
      </c>
      <c r="J38" s="13"/>
      <c r="K38" s="21">
        <f t="shared" si="2"/>
        <v>0.31009999999999999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Care'!G34,0)</f>
        <v>35768647</v>
      </c>
      <c r="E39" s="13">
        <f>ROUND(+'Acute Care'!E34,2)</f>
        <v>487.22</v>
      </c>
      <c r="F39" s="13">
        <f t="shared" si="0"/>
        <v>73413.75</v>
      </c>
      <c r="G39" s="9">
        <f>ROUND(+'Acute Care'!G135,0)</f>
        <v>0</v>
      </c>
      <c r="H39" s="13">
        <f>ROUND(+'Acute Care'!E135,2)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Care'!G35,0)</f>
        <v>2341398</v>
      </c>
      <c r="E40" s="13">
        <f>ROUND(+'Acute Care'!E35,2)</f>
        <v>34.770000000000003</v>
      </c>
      <c r="F40" s="13">
        <f t="shared" si="0"/>
        <v>67339.600000000006</v>
      </c>
      <c r="G40" s="9">
        <f>ROUND(+'Acute Care'!G136,0)</f>
        <v>38968029</v>
      </c>
      <c r="H40" s="13">
        <f>ROUND(+'Acute Care'!E136,2)</f>
        <v>504.86</v>
      </c>
      <c r="I40" s="13">
        <f t="shared" si="1"/>
        <v>77185.81</v>
      </c>
      <c r="J40" s="13"/>
      <c r="K40" s="21">
        <f t="shared" si="2"/>
        <v>0.1462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Care'!G36,0)</f>
        <v>1178659</v>
      </c>
      <c r="E41" s="13">
        <f>ROUND(+'Acute Care'!E36,2)</f>
        <v>18.649999999999999</v>
      </c>
      <c r="F41" s="13">
        <f t="shared" si="0"/>
        <v>63198.87</v>
      </c>
      <c r="G41" s="9">
        <f>ROUND(+'Acute Care'!G137,0)</f>
        <v>2427015</v>
      </c>
      <c r="H41" s="13">
        <f>ROUND(+'Acute Care'!E137,2)</f>
        <v>38.1</v>
      </c>
      <c r="I41" s="13">
        <f t="shared" si="1"/>
        <v>63701.18</v>
      </c>
      <c r="J41" s="13"/>
      <c r="K41" s="21">
        <f t="shared" si="2"/>
        <v>7.9000000000000008E-3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Care'!G37,0)</f>
        <v>2694780</v>
      </c>
      <c r="E42" s="13">
        <f>ROUND(+'Acute Care'!E37,2)</f>
        <v>34.799999999999997</v>
      </c>
      <c r="F42" s="13">
        <f t="shared" si="0"/>
        <v>77436.210000000006</v>
      </c>
      <c r="G42" s="9">
        <f>ROUND(+'Acute Care'!G138,0)</f>
        <v>1776127</v>
      </c>
      <c r="H42" s="13">
        <f>ROUND(+'Acute Care'!E138,2)</f>
        <v>22.71</v>
      </c>
      <c r="I42" s="13">
        <f t="shared" si="1"/>
        <v>78209.03</v>
      </c>
      <c r="J42" s="13"/>
      <c r="K42" s="21">
        <f t="shared" si="2"/>
        <v>0.01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Care'!G38,0)</f>
        <v>0</v>
      </c>
      <c r="E43" s="13">
        <f>ROUND(+'Acute Care'!E38,2)</f>
        <v>0</v>
      </c>
      <c r="F43" s="13" t="str">
        <f t="shared" si="0"/>
        <v/>
      </c>
      <c r="G43" s="9">
        <f>ROUND(+'Acute Care'!G139,0)</f>
        <v>2292157</v>
      </c>
      <c r="H43" s="13">
        <f>ROUND(+'Acute Care'!E139,2)</f>
        <v>27.3</v>
      </c>
      <c r="I43" s="13">
        <f t="shared" si="1"/>
        <v>83961.79</v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Care'!G39,0)</f>
        <v>3441399</v>
      </c>
      <c r="E44" s="13">
        <f>ROUND(+'Acute Care'!E39,2)</f>
        <v>44.84</v>
      </c>
      <c r="F44" s="13">
        <f t="shared" si="0"/>
        <v>76748.42</v>
      </c>
      <c r="G44" s="9">
        <f>ROUND(+'Acute Care'!G140,0)</f>
        <v>0</v>
      </c>
      <c r="H44" s="13">
        <f>ROUND(+'Acute Care'!E140,2)</f>
        <v>0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Care'!G40,0)</f>
        <v>717748</v>
      </c>
      <c r="E45" s="13">
        <f>ROUND(+'Acute Care'!E40,2)</f>
        <v>13.74</v>
      </c>
      <c r="F45" s="13">
        <f t="shared" si="0"/>
        <v>52237.85</v>
      </c>
      <c r="G45" s="9">
        <f>ROUND(+'Acute Care'!G141,0)</f>
        <v>0</v>
      </c>
      <c r="H45" s="13">
        <f>ROUND(+'Acute Care'!E141,2)</f>
        <v>0</v>
      </c>
      <c r="I45" s="13" t="str">
        <f t="shared" si="1"/>
        <v/>
      </c>
      <c r="J45" s="13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Care'!G41,0)</f>
        <v>1543104</v>
      </c>
      <c r="E46" s="13">
        <f>ROUND(+'Acute Care'!E41,2)</f>
        <v>28.02</v>
      </c>
      <c r="F46" s="13">
        <f t="shared" si="0"/>
        <v>55071.519999999997</v>
      </c>
      <c r="G46" s="9">
        <f>ROUND(+'Acute Care'!G142,0)</f>
        <v>891298</v>
      </c>
      <c r="H46" s="13">
        <f>ROUND(+'Acute Care'!E142,2)</f>
        <v>17.18</v>
      </c>
      <c r="I46" s="13">
        <f t="shared" si="1"/>
        <v>51879.98</v>
      </c>
      <c r="J46" s="13"/>
      <c r="K46" s="21">
        <f t="shared" si="2"/>
        <v>-5.8000000000000003E-2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Care'!G42,0)</f>
        <v>732096</v>
      </c>
      <c r="E47" s="13">
        <f>ROUND(+'Acute Care'!E42,2)</f>
        <v>9.2100000000000009</v>
      </c>
      <c r="F47" s="13">
        <f t="shared" si="0"/>
        <v>79489.25</v>
      </c>
      <c r="G47" s="9">
        <f>ROUND(+'Acute Care'!G143,0)</f>
        <v>1578057</v>
      </c>
      <c r="H47" s="13">
        <f>ROUND(+'Acute Care'!E143,2)</f>
        <v>28.02</v>
      </c>
      <c r="I47" s="13">
        <f t="shared" si="1"/>
        <v>56318.95</v>
      </c>
      <c r="J47" s="13"/>
      <c r="K47" s="21">
        <f t="shared" si="2"/>
        <v>-0.29149999999999998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Care'!G43,0)</f>
        <v>0</v>
      </c>
      <c r="E48" s="13">
        <f>ROUND(+'Acute Care'!E43,2)</f>
        <v>0</v>
      </c>
      <c r="F48" s="13" t="str">
        <f t="shared" si="0"/>
        <v/>
      </c>
      <c r="G48" s="9">
        <f>ROUND(+'Acute Care'!G144,0)</f>
        <v>559871</v>
      </c>
      <c r="H48" s="13">
        <f>ROUND(+'Acute Care'!E144,2)</f>
        <v>6.57</v>
      </c>
      <c r="I48" s="13">
        <f t="shared" si="1"/>
        <v>85216.29</v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Care'!G44,0)</f>
        <v>13288567</v>
      </c>
      <c r="E49" s="13">
        <f>ROUND(+'Acute Care'!E44,2)</f>
        <v>196.95</v>
      </c>
      <c r="F49" s="13">
        <f t="shared" si="0"/>
        <v>67471.78</v>
      </c>
      <c r="G49" s="9">
        <f>ROUND(+'Acute Care'!G145,0)</f>
        <v>0</v>
      </c>
      <c r="H49" s="13">
        <f>ROUND(+'Acute Care'!E145,2)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Care'!G45,0)</f>
        <v>51370614</v>
      </c>
      <c r="E50" s="13">
        <f>ROUND(+'Acute Care'!E45,2)</f>
        <v>675.23</v>
      </c>
      <c r="F50" s="13">
        <f t="shared" si="0"/>
        <v>76078.69</v>
      </c>
      <c r="G50" s="9">
        <f>ROUND(+'Acute Care'!G146,0)</f>
        <v>14462558</v>
      </c>
      <c r="H50" s="13">
        <f>ROUND(+'Acute Care'!E146,2)</f>
        <v>181.27</v>
      </c>
      <c r="I50" s="13">
        <f t="shared" si="1"/>
        <v>79784.62</v>
      </c>
      <c r="J50" s="13"/>
      <c r="K50" s="21">
        <f t="shared" si="2"/>
        <v>4.87E-2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Care'!G46,0)</f>
        <v>0</v>
      </c>
      <c r="E51" s="13">
        <f>ROUND(+'Acute Care'!E46,2)</f>
        <v>0</v>
      </c>
      <c r="F51" s="13" t="str">
        <f t="shared" si="0"/>
        <v/>
      </c>
      <c r="G51" s="9">
        <f>ROUND(+'Acute Care'!G147,0)</f>
        <v>54083821</v>
      </c>
      <c r="H51" s="13">
        <f>ROUND(+'Acute Care'!E147,2)</f>
        <v>688.4</v>
      </c>
      <c r="I51" s="13">
        <f t="shared" si="1"/>
        <v>78564.53</v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Care'!G47,0)</f>
        <v>12976235</v>
      </c>
      <c r="E52" s="13">
        <f>ROUND(+'Acute Care'!E47,2)</f>
        <v>180.8</v>
      </c>
      <c r="F52" s="13">
        <f t="shared" si="0"/>
        <v>71771.210000000006</v>
      </c>
      <c r="G52" s="9">
        <f>ROUND(+'Acute Care'!G148,0)</f>
        <v>35664</v>
      </c>
      <c r="H52" s="13">
        <f>ROUND(+'Acute Care'!E148,2)</f>
        <v>12.57</v>
      </c>
      <c r="I52" s="13">
        <f t="shared" si="1"/>
        <v>2837.23</v>
      </c>
      <c r="J52" s="13"/>
      <c r="K52" s="21">
        <f t="shared" si="2"/>
        <v>-0.96050000000000002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Care'!G48,0)</f>
        <v>26129417</v>
      </c>
      <c r="E53" s="13">
        <f>ROUND(+'Acute Care'!E48,2)</f>
        <v>323.26</v>
      </c>
      <c r="F53" s="13">
        <f t="shared" si="0"/>
        <v>80830.960000000006</v>
      </c>
      <c r="G53" s="9">
        <f>ROUND(+'Acute Care'!G149,0)</f>
        <v>13963871</v>
      </c>
      <c r="H53" s="13">
        <f>ROUND(+'Acute Care'!E149,2)</f>
        <v>190.23</v>
      </c>
      <c r="I53" s="13">
        <f t="shared" si="1"/>
        <v>73405.2</v>
      </c>
      <c r="J53" s="13"/>
      <c r="K53" s="21">
        <f t="shared" si="2"/>
        <v>-9.1899999999999996E-2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Care'!G49,0)</f>
        <v>8326863</v>
      </c>
      <c r="E54" s="13">
        <f>ROUND(+'Acute Care'!E49,2)</f>
        <v>121.84</v>
      </c>
      <c r="F54" s="13">
        <f t="shared" si="0"/>
        <v>68342.61</v>
      </c>
      <c r="G54" s="9">
        <f>ROUND(+'Acute Care'!G150,0)</f>
        <v>27057600</v>
      </c>
      <c r="H54" s="13">
        <f>ROUND(+'Acute Care'!E150,2)</f>
        <v>327.79</v>
      </c>
      <c r="I54" s="13">
        <f t="shared" si="1"/>
        <v>82545.53</v>
      </c>
      <c r="J54" s="13"/>
      <c r="K54" s="21">
        <f t="shared" si="2"/>
        <v>0.20780000000000001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Care'!G50,0)</f>
        <v>4147503</v>
      </c>
      <c r="E55" s="13">
        <f>ROUND(+'Acute Care'!E50,2)</f>
        <v>58.26</v>
      </c>
      <c r="F55" s="13">
        <f t="shared" si="0"/>
        <v>71189.55</v>
      </c>
      <c r="G55" s="9">
        <f>ROUND(+'Acute Care'!G151,0)</f>
        <v>8189594</v>
      </c>
      <c r="H55" s="13">
        <f>ROUND(+'Acute Care'!E151,2)</f>
        <v>118.62</v>
      </c>
      <c r="I55" s="13">
        <f t="shared" si="1"/>
        <v>69040.58</v>
      </c>
      <c r="J55" s="13"/>
      <c r="K55" s="21">
        <f t="shared" si="2"/>
        <v>-3.0200000000000001E-2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Care'!G51,0)</f>
        <v>1610898</v>
      </c>
      <c r="E56" s="13">
        <f>ROUND(+'Acute Care'!E51,2)</f>
        <v>24.18</v>
      </c>
      <c r="F56" s="13">
        <f t="shared" si="0"/>
        <v>66621.09</v>
      </c>
      <c r="G56" s="9">
        <f>ROUND(+'Acute Care'!G152,0)</f>
        <v>4224213</v>
      </c>
      <c r="H56" s="13">
        <f>ROUND(+'Acute Care'!E152,2)</f>
        <v>58.5</v>
      </c>
      <c r="I56" s="13">
        <f t="shared" si="1"/>
        <v>72208.77</v>
      </c>
      <c r="J56" s="13"/>
      <c r="K56" s="21">
        <f t="shared" si="2"/>
        <v>8.3900000000000002E-2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Care'!G52,0)</f>
        <v>4283209</v>
      </c>
      <c r="E57" s="13">
        <f>ROUND(+'Acute Care'!E52,2)</f>
        <v>50.88</v>
      </c>
      <c r="F57" s="13">
        <f t="shared" si="0"/>
        <v>84182.57</v>
      </c>
      <c r="G57" s="9">
        <f>ROUND(+'Acute Care'!G153,0)</f>
        <v>1468715</v>
      </c>
      <c r="H57" s="13">
        <f>ROUND(+'Acute Care'!E153,2)</f>
        <v>24.18</v>
      </c>
      <c r="I57" s="13">
        <f t="shared" si="1"/>
        <v>60740.9</v>
      </c>
      <c r="J57" s="13"/>
      <c r="K57" s="21">
        <f t="shared" si="2"/>
        <v>-0.27850000000000003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Care'!G53,0)</f>
        <v>7571541</v>
      </c>
      <c r="E58" s="13">
        <f>ROUND(+'Acute Care'!E53,2)</f>
        <v>103.67</v>
      </c>
      <c r="F58" s="13">
        <f t="shared" si="0"/>
        <v>73035.02</v>
      </c>
      <c r="G58" s="9">
        <f>ROUND(+'Acute Care'!G154,0)</f>
        <v>5308464</v>
      </c>
      <c r="H58" s="13">
        <f>ROUND(+'Acute Care'!E154,2)</f>
        <v>59.28</v>
      </c>
      <c r="I58" s="13">
        <f t="shared" si="1"/>
        <v>89548.99</v>
      </c>
      <c r="J58" s="13"/>
      <c r="K58" s="21">
        <f t="shared" si="2"/>
        <v>0.2261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Care'!G54,0)</f>
        <v>1572800</v>
      </c>
      <c r="E59" s="13">
        <f>ROUND(+'Acute Care'!E54,2)</f>
        <v>23.76</v>
      </c>
      <c r="F59" s="13">
        <f t="shared" si="0"/>
        <v>66195.289999999994</v>
      </c>
      <c r="G59" s="9">
        <f>ROUND(+'Acute Care'!G155,0)</f>
        <v>8279625</v>
      </c>
      <c r="H59" s="13">
        <f>ROUND(+'Acute Care'!E155,2)</f>
        <v>111.71</v>
      </c>
      <c r="I59" s="13">
        <f t="shared" si="1"/>
        <v>74117.13</v>
      </c>
      <c r="J59" s="13"/>
      <c r="K59" s="21">
        <f t="shared" si="2"/>
        <v>0.1197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Care'!G55,0)</f>
        <v>0</v>
      </c>
      <c r="E60" s="13">
        <f>ROUND(+'Acute Care'!E55,2)</f>
        <v>0</v>
      </c>
      <c r="F60" s="13" t="str">
        <f t="shared" si="0"/>
        <v/>
      </c>
      <c r="G60" s="9">
        <f>ROUND(+'Acute Care'!G156,0)</f>
        <v>1432579</v>
      </c>
      <c r="H60" s="13">
        <f>ROUND(+'Acute Care'!E156,2)</f>
        <v>20.399999999999999</v>
      </c>
      <c r="I60" s="13">
        <f t="shared" si="1"/>
        <v>70224.460000000006</v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Care'!G56,0)</f>
        <v>26148133</v>
      </c>
      <c r="E61" s="13">
        <f>ROUND(+'Acute Care'!E56,2)</f>
        <v>363.88</v>
      </c>
      <c r="F61" s="13">
        <f t="shared" si="0"/>
        <v>71859.22</v>
      </c>
      <c r="G61" s="9">
        <f>ROUND(+'Acute Care'!G157,0)</f>
        <v>56315</v>
      </c>
      <c r="H61" s="13">
        <f>ROUND(+'Acute Care'!E157,2)</f>
        <v>1.27</v>
      </c>
      <c r="I61" s="13">
        <f t="shared" si="1"/>
        <v>44342.52</v>
      </c>
      <c r="J61" s="13"/>
      <c r="K61" s="21">
        <f t="shared" si="2"/>
        <v>-0.38290000000000002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Care'!G57,0)</f>
        <v>19168633</v>
      </c>
      <c r="E62" s="13">
        <f>ROUND(+'Acute Care'!E57,2)</f>
        <v>251.36</v>
      </c>
      <c r="F62" s="13">
        <f t="shared" si="0"/>
        <v>76259.679999999993</v>
      </c>
      <c r="G62" s="9">
        <f>ROUND(+'Acute Care'!G158,0)</f>
        <v>26183668</v>
      </c>
      <c r="H62" s="13">
        <f>ROUND(+'Acute Care'!E158,2)</f>
        <v>367.23</v>
      </c>
      <c r="I62" s="13">
        <f t="shared" si="1"/>
        <v>71300.460000000006</v>
      </c>
      <c r="J62" s="13"/>
      <c r="K62" s="21">
        <f t="shared" si="2"/>
        <v>-6.5000000000000002E-2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Care'!G58,0)</f>
        <v>1870421</v>
      </c>
      <c r="E63" s="13">
        <f>ROUND(+'Acute Care'!E58,2)</f>
        <v>29.6</v>
      </c>
      <c r="F63" s="13">
        <f t="shared" si="0"/>
        <v>63189.9</v>
      </c>
      <c r="G63" s="9">
        <f>ROUND(+'Acute Care'!G159,0)</f>
        <v>20540324</v>
      </c>
      <c r="H63" s="13">
        <f>ROUND(+'Acute Care'!E159,2)</f>
        <v>264.64999999999998</v>
      </c>
      <c r="I63" s="13">
        <f t="shared" si="1"/>
        <v>77613.16</v>
      </c>
      <c r="J63" s="13"/>
      <c r="K63" s="21">
        <f t="shared" si="2"/>
        <v>0.2283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Care'!G59,0)</f>
        <v>5294912</v>
      </c>
      <c r="E64" s="13">
        <f>ROUND(+'Acute Care'!E59,2)</f>
        <v>88.3</v>
      </c>
      <c r="F64" s="13">
        <f t="shared" si="0"/>
        <v>59965.03</v>
      </c>
      <c r="G64" s="9">
        <f>ROUND(+'Acute Care'!G160,0)</f>
        <v>1911061</v>
      </c>
      <c r="H64" s="13">
        <f>ROUND(+'Acute Care'!E160,2)</f>
        <v>29.47</v>
      </c>
      <c r="I64" s="13">
        <f t="shared" si="1"/>
        <v>64847.68</v>
      </c>
      <c r="J64" s="13"/>
      <c r="K64" s="21">
        <f t="shared" si="2"/>
        <v>8.14E-2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Care'!G60,0)</f>
        <v>2732311</v>
      </c>
      <c r="E65" s="13">
        <f>ROUND(+'Acute Care'!E60,2)</f>
        <v>35.299999999999997</v>
      </c>
      <c r="F65" s="13">
        <f t="shared" si="0"/>
        <v>77402.58</v>
      </c>
      <c r="G65" s="9">
        <f>ROUND(+'Acute Care'!G161,0)</f>
        <v>6765228</v>
      </c>
      <c r="H65" s="13">
        <f>ROUND(+'Acute Care'!E161,2)</f>
        <v>105.4</v>
      </c>
      <c r="I65" s="13">
        <f t="shared" si="1"/>
        <v>64186.22</v>
      </c>
      <c r="J65" s="13"/>
      <c r="K65" s="21">
        <f t="shared" si="2"/>
        <v>-0.17069999999999999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Care'!G61,0)</f>
        <v>4186242</v>
      </c>
      <c r="E66" s="13">
        <f>ROUND(+'Acute Care'!E61,2)</f>
        <v>53.27</v>
      </c>
      <c r="F66" s="13">
        <f t="shared" si="0"/>
        <v>78585.36</v>
      </c>
      <c r="G66" s="9">
        <f>ROUND(+'Acute Care'!G162,0)</f>
        <v>2653369</v>
      </c>
      <c r="H66" s="13">
        <f>ROUND(+'Acute Care'!E162,2)</f>
        <v>38.11</v>
      </c>
      <c r="I66" s="13">
        <f t="shared" si="1"/>
        <v>69623.960000000006</v>
      </c>
      <c r="J66" s="13"/>
      <c r="K66" s="21">
        <f t="shared" si="2"/>
        <v>-0.114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Care'!G62,0)</f>
        <v>2580466</v>
      </c>
      <c r="E67" s="13">
        <f>ROUND(+'Acute Care'!E62,2)</f>
        <v>34.85</v>
      </c>
      <c r="F67" s="13">
        <f t="shared" si="0"/>
        <v>74044.94</v>
      </c>
      <c r="G67" s="9">
        <f>ROUND(+'Acute Care'!G163,0)</f>
        <v>5125478</v>
      </c>
      <c r="H67" s="13">
        <f>ROUND(+'Acute Care'!E163,2)</f>
        <v>55.85</v>
      </c>
      <c r="I67" s="13">
        <f t="shared" si="1"/>
        <v>91772.21</v>
      </c>
      <c r="J67" s="13"/>
      <c r="K67" s="21">
        <f t="shared" si="2"/>
        <v>0.2394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Care'!G63,0)</f>
        <v>24838578</v>
      </c>
      <c r="E68" s="13">
        <f>ROUND(+'Acute Care'!E63,2)</f>
        <v>235.4</v>
      </c>
      <c r="F68" s="13">
        <f t="shared" si="0"/>
        <v>105516.47</v>
      </c>
      <c r="G68" s="9">
        <f>ROUND(+'Acute Care'!G164,0)</f>
        <v>2592304</v>
      </c>
      <c r="H68" s="13">
        <f>ROUND(+'Acute Care'!E164,2)</f>
        <v>33.03</v>
      </c>
      <c r="I68" s="13">
        <f t="shared" si="1"/>
        <v>78483.320000000007</v>
      </c>
      <c r="J68" s="13"/>
      <c r="K68" s="21">
        <f t="shared" si="2"/>
        <v>-0.25619999999999998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Care'!G64,0)</f>
        <v>3401410</v>
      </c>
      <c r="E69" s="13">
        <f>ROUND(+'Acute Care'!E64,2)</f>
        <v>48.8</v>
      </c>
      <c r="F69" s="13">
        <f t="shared" si="0"/>
        <v>69701.02</v>
      </c>
      <c r="G69" s="9">
        <f>ROUND(+'Acute Care'!G165,0)</f>
        <v>27171683</v>
      </c>
      <c r="H69" s="13">
        <f>ROUND(+'Acute Care'!E165,2)</f>
        <v>237.7</v>
      </c>
      <c r="I69" s="13">
        <f t="shared" si="1"/>
        <v>114310.82</v>
      </c>
      <c r="J69" s="13"/>
      <c r="K69" s="21">
        <f t="shared" si="2"/>
        <v>0.64</v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Care'!G65,0)</f>
        <v>0</v>
      </c>
      <c r="E70" s="13">
        <f>ROUND(+'Acute Care'!E65,2)</f>
        <v>0</v>
      </c>
      <c r="F70" s="13" t="str">
        <f t="shared" si="0"/>
        <v/>
      </c>
      <c r="G70" s="9">
        <f>ROUND(+'Acute Care'!G166,0)</f>
        <v>3936987</v>
      </c>
      <c r="H70" s="13">
        <f>ROUND(+'Acute Care'!E166,2)</f>
        <v>41.1</v>
      </c>
      <c r="I70" s="13">
        <f t="shared" si="1"/>
        <v>95790.44</v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Care'!G66,0)</f>
        <v>359923</v>
      </c>
      <c r="E71" s="13">
        <f>ROUND(+'Acute Care'!E66,2)</f>
        <v>4.74</v>
      </c>
      <c r="F71" s="13">
        <f t="shared" si="0"/>
        <v>75933.119999999995</v>
      </c>
      <c r="G71" s="9">
        <f>ROUND(+'Acute Care'!G167,0)</f>
        <v>0</v>
      </c>
      <c r="H71" s="13">
        <f>ROUND(+'Acute Care'!E167,2)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Care'!G67,0)</f>
        <v>22919467</v>
      </c>
      <c r="E72" s="13">
        <f>ROUND(+'Acute Care'!E67,2)</f>
        <v>288</v>
      </c>
      <c r="F72" s="13">
        <f t="shared" si="0"/>
        <v>79581.48</v>
      </c>
      <c r="G72" s="9">
        <f>ROUND(+'Acute Care'!G168,0)</f>
        <v>350150</v>
      </c>
      <c r="H72" s="13">
        <f>ROUND(+'Acute Care'!E168,2)</f>
        <v>5.0999999999999996</v>
      </c>
      <c r="I72" s="13">
        <f t="shared" si="1"/>
        <v>68656.86</v>
      </c>
      <c r="J72" s="13"/>
      <c r="K72" s="21">
        <f t="shared" si="2"/>
        <v>-0.13730000000000001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Care'!G68,0)</f>
        <v>16933480</v>
      </c>
      <c r="E73" s="13">
        <f>ROUND(+'Acute Care'!E68,2)</f>
        <v>248.94</v>
      </c>
      <c r="F73" s="13">
        <f t="shared" si="0"/>
        <v>68022.33</v>
      </c>
      <c r="G73" s="9">
        <f>ROUND(+'Acute Care'!G169,0)</f>
        <v>26067091</v>
      </c>
      <c r="H73" s="13">
        <f>ROUND(+'Acute Care'!E169,2)</f>
        <v>319.75</v>
      </c>
      <c r="I73" s="13">
        <f t="shared" si="1"/>
        <v>81523.350000000006</v>
      </c>
      <c r="J73" s="13"/>
      <c r="K73" s="21">
        <f t="shared" si="2"/>
        <v>0.19850000000000001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Care'!G69,0)</f>
        <v>44704257</v>
      </c>
      <c r="E74" s="13">
        <f>ROUND(+'Acute Care'!E69,2)</f>
        <v>605.71</v>
      </c>
      <c r="F74" s="13">
        <f t="shared" si="0"/>
        <v>73804.72</v>
      </c>
      <c r="G74" s="9">
        <f>ROUND(+'Acute Care'!G170,0)</f>
        <v>29519419</v>
      </c>
      <c r="H74" s="13">
        <f>ROUND(+'Acute Care'!E170,2)</f>
        <v>351.95</v>
      </c>
      <c r="I74" s="13">
        <f t="shared" si="1"/>
        <v>83873.899999999994</v>
      </c>
      <c r="J74" s="13"/>
      <c r="K74" s="21">
        <f t="shared" si="2"/>
        <v>0.13639999999999999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Care'!G70,0)</f>
        <v>13016117</v>
      </c>
      <c r="E75" s="13">
        <f>ROUND(+'Acute Care'!E70,2)</f>
        <v>182.47</v>
      </c>
      <c r="F75" s="13">
        <f t="shared" ref="F75:F107" si="3">IF(D75=0,"",IF(E75=0,"",ROUND(D75/E75,2)))</f>
        <v>71332.91</v>
      </c>
      <c r="G75" s="9">
        <f>ROUND(+'Acute Care'!G171,0)</f>
        <v>49396288</v>
      </c>
      <c r="H75" s="13">
        <f>ROUND(+'Acute Care'!E171,2)</f>
        <v>657.67</v>
      </c>
      <c r="I75" s="13">
        <f t="shared" ref="I75:I107" si="4">IF(G75=0,"",IF(H75=0,"",ROUND(G75/H75,2)))</f>
        <v>75108.009999999995</v>
      </c>
      <c r="J75" s="13"/>
      <c r="K75" s="21">
        <f t="shared" ref="K75:K107" si="5">IF(D75=0,"",IF(E75=0,"",IF(G75=0,"",IF(H75=0,"",ROUND(I75/F75-1,4)))))</f>
        <v>5.2900000000000003E-2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Care'!G71,0)</f>
        <v>803484</v>
      </c>
      <c r="E76" s="13">
        <f>ROUND(+'Acute Care'!E71,2)</f>
        <v>22.12</v>
      </c>
      <c r="F76" s="13">
        <f t="shared" si="3"/>
        <v>36323.870000000003</v>
      </c>
      <c r="G76" s="9">
        <f>ROUND(+'Acute Care'!G172,0)</f>
        <v>16039022</v>
      </c>
      <c r="H76" s="13">
        <f>ROUND(+'Acute Care'!E172,2)</f>
        <v>218.07</v>
      </c>
      <c r="I76" s="13">
        <f t="shared" si="4"/>
        <v>73549.88</v>
      </c>
      <c r="J76" s="13"/>
      <c r="K76" s="21">
        <f t="shared" si="5"/>
        <v>1.0247999999999999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Care'!G72,0)</f>
        <v>0</v>
      </c>
      <c r="E77" s="13">
        <f>ROUND(+'Acute Care'!E72,2)</f>
        <v>0</v>
      </c>
      <c r="F77" s="13" t="str">
        <f t="shared" si="3"/>
        <v/>
      </c>
      <c r="G77" s="9">
        <f>ROUND(+'Acute Care'!G173,0)</f>
        <v>849943</v>
      </c>
      <c r="H77" s="13">
        <f>ROUND(+'Acute Care'!E173,2)</f>
        <v>14.17</v>
      </c>
      <c r="I77" s="13">
        <f t="shared" si="4"/>
        <v>59981.86</v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Care'!G73,0)</f>
        <v>11795394</v>
      </c>
      <c r="E78" s="13">
        <f>ROUND(+'Acute Care'!E73,2)</f>
        <v>160.08000000000001</v>
      </c>
      <c r="F78" s="13">
        <f t="shared" si="3"/>
        <v>73684.37</v>
      </c>
      <c r="G78" s="9">
        <f>ROUND(+'Acute Care'!G174,0)</f>
        <v>0</v>
      </c>
      <c r="H78" s="13">
        <f>ROUND(+'Acute Care'!E174,2)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Care'!G74,0)</f>
        <v>25630526</v>
      </c>
      <c r="E79" s="13">
        <f>ROUND(+'Acute Care'!E74,2)</f>
        <v>358.82</v>
      </c>
      <c r="F79" s="13">
        <f t="shared" si="3"/>
        <v>71430.039999999994</v>
      </c>
      <c r="G79" s="9">
        <f>ROUND(+'Acute Care'!G175,0)</f>
        <v>13775689</v>
      </c>
      <c r="H79" s="13">
        <f>ROUND(+'Acute Care'!E175,2)</f>
        <v>187.32</v>
      </c>
      <c r="I79" s="13">
        <f t="shared" si="4"/>
        <v>73540.94</v>
      </c>
      <c r="J79" s="13"/>
      <c r="K79" s="21">
        <f t="shared" si="5"/>
        <v>2.9600000000000001E-2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Care'!G75,0)</f>
        <v>2214495</v>
      </c>
      <c r="E80" s="13">
        <f>ROUND(+'Acute Care'!E75,2)</f>
        <v>26.4</v>
      </c>
      <c r="F80" s="13">
        <f t="shared" si="3"/>
        <v>83882.39</v>
      </c>
      <c r="G80" s="9">
        <f>ROUND(+'Acute Care'!G176,0)</f>
        <v>26839077</v>
      </c>
      <c r="H80" s="13">
        <f>ROUND(+'Acute Care'!E176,2)</f>
        <v>363.43</v>
      </c>
      <c r="I80" s="13">
        <f t="shared" si="4"/>
        <v>73849.37</v>
      </c>
      <c r="J80" s="13"/>
      <c r="K80" s="21">
        <f t="shared" si="5"/>
        <v>-0.1196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Care'!G76,0)</f>
        <v>1806476</v>
      </c>
      <c r="E81" s="13">
        <f>ROUND(+'Acute Care'!E76,2)</f>
        <v>29.11</v>
      </c>
      <c r="F81" s="13">
        <f t="shared" si="3"/>
        <v>62056.89</v>
      </c>
      <c r="G81" s="9">
        <f>ROUND(+'Acute Care'!G177,0)</f>
        <v>2394602</v>
      </c>
      <c r="H81" s="13">
        <f>ROUND(+'Acute Care'!E177,2)</f>
        <v>28.24</v>
      </c>
      <c r="I81" s="13">
        <f t="shared" si="4"/>
        <v>84794.69</v>
      </c>
      <c r="J81" s="13"/>
      <c r="K81" s="21">
        <f t="shared" si="5"/>
        <v>0.3664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Care'!G77,0)</f>
        <v>6715703</v>
      </c>
      <c r="E82" s="13">
        <f>ROUND(+'Acute Care'!E77,2)</f>
        <v>134.41999999999999</v>
      </c>
      <c r="F82" s="13">
        <f t="shared" si="3"/>
        <v>49960.59</v>
      </c>
      <c r="G82" s="9">
        <f>ROUND(+'Acute Care'!G178,0)</f>
        <v>1804794</v>
      </c>
      <c r="H82" s="13">
        <f>ROUND(+'Acute Care'!E178,2)</f>
        <v>27.37</v>
      </c>
      <c r="I82" s="13">
        <f t="shared" si="4"/>
        <v>65940.59</v>
      </c>
      <c r="J82" s="13"/>
      <c r="K82" s="21">
        <f t="shared" si="5"/>
        <v>0.31990000000000002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Care'!G78,0)</f>
        <v>13009508</v>
      </c>
      <c r="E83" s="13">
        <f>ROUND(+'Acute Care'!E78,2)</f>
        <v>239.26</v>
      </c>
      <c r="F83" s="13">
        <f t="shared" si="3"/>
        <v>54373.94</v>
      </c>
      <c r="G83" s="9">
        <f>ROUND(+'Acute Care'!G179,0)</f>
        <v>7147337</v>
      </c>
      <c r="H83" s="13">
        <f>ROUND(+'Acute Care'!E179,2)</f>
        <v>115.05</v>
      </c>
      <c r="I83" s="13">
        <f t="shared" si="4"/>
        <v>62123.75</v>
      </c>
      <c r="J83" s="13"/>
      <c r="K83" s="21">
        <f t="shared" si="5"/>
        <v>0.14249999999999999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Care'!G79,0)</f>
        <v>5994550</v>
      </c>
      <c r="E84" s="13">
        <f>ROUND(+'Acute Care'!E79,2)</f>
        <v>84.04</v>
      </c>
      <c r="F84" s="13">
        <f t="shared" si="3"/>
        <v>71329.72</v>
      </c>
      <c r="G84" s="9">
        <f>ROUND(+'Acute Care'!G180,0)</f>
        <v>13139322</v>
      </c>
      <c r="H84" s="13">
        <f>ROUND(+'Acute Care'!E180,2)</f>
        <v>202.64</v>
      </c>
      <c r="I84" s="13">
        <f t="shared" si="4"/>
        <v>64840.71</v>
      </c>
      <c r="J84" s="13"/>
      <c r="K84" s="21">
        <f t="shared" si="5"/>
        <v>-9.0999999999999998E-2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Care'!G80,0)</f>
        <v>4927453</v>
      </c>
      <c r="E85" s="13">
        <f>ROUND(+'Acute Care'!E80,2)</f>
        <v>98.18</v>
      </c>
      <c r="F85" s="13">
        <f t="shared" si="3"/>
        <v>50187.95</v>
      </c>
      <c r="G85" s="9">
        <f>ROUND(+'Acute Care'!G181,0)</f>
        <v>5298882</v>
      </c>
      <c r="H85" s="13">
        <f>ROUND(+'Acute Care'!E181,2)</f>
        <v>80.25</v>
      </c>
      <c r="I85" s="13">
        <f t="shared" si="4"/>
        <v>66029.679999999993</v>
      </c>
      <c r="J85" s="13"/>
      <c r="K85" s="21">
        <f t="shared" si="5"/>
        <v>0.31559999999999999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Care'!G81,0)</f>
        <v>1330741</v>
      </c>
      <c r="E86" s="13">
        <f>ROUND(+'Acute Care'!E81,2)</f>
        <v>17.600000000000001</v>
      </c>
      <c r="F86" s="13">
        <f t="shared" si="3"/>
        <v>75610.28</v>
      </c>
      <c r="G86" s="9">
        <f>ROUND(+'Acute Care'!G182,0)</f>
        <v>5319739</v>
      </c>
      <c r="H86" s="13">
        <f>ROUND(+'Acute Care'!E182,2)</f>
        <v>88.42</v>
      </c>
      <c r="I86" s="13">
        <f t="shared" si="4"/>
        <v>60164.43</v>
      </c>
      <c r="J86" s="13"/>
      <c r="K86" s="21">
        <f t="shared" si="5"/>
        <v>-0.20430000000000001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Care'!G82,0)</f>
        <v>9099064</v>
      </c>
      <c r="E87" s="13">
        <f>ROUND(+'Acute Care'!E82,2)</f>
        <v>104.2</v>
      </c>
      <c r="F87" s="13">
        <f t="shared" si="3"/>
        <v>87323.07</v>
      </c>
      <c r="G87" s="9">
        <f>ROUND(+'Acute Care'!G183,0)</f>
        <v>1543827</v>
      </c>
      <c r="H87" s="13">
        <f>ROUND(+'Acute Care'!E183,2)</f>
        <v>20.3</v>
      </c>
      <c r="I87" s="13">
        <f t="shared" si="4"/>
        <v>76050.59</v>
      </c>
      <c r="J87" s="13"/>
      <c r="K87" s="21">
        <f t="shared" si="5"/>
        <v>-0.12909999999999999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Care'!G83,0)</f>
        <v>2204815</v>
      </c>
      <c r="E88" s="13">
        <f>ROUND(+'Acute Care'!E83,2)</f>
        <v>32.43</v>
      </c>
      <c r="F88" s="13">
        <f t="shared" si="3"/>
        <v>67986.89</v>
      </c>
      <c r="G88" s="9">
        <f>ROUND(+'Acute Care'!G184,0)</f>
        <v>9932349</v>
      </c>
      <c r="H88" s="13">
        <f>ROUND(+'Acute Care'!E184,2)</f>
        <v>111.97</v>
      </c>
      <c r="I88" s="13">
        <f t="shared" si="4"/>
        <v>88705.45</v>
      </c>
      <c r="J88" s="13"/>
      <c r="K88" s="21">
        <f t="shared" si="5"/>
        <v>0.30470000000000003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Care'!G84,0)</f>
        <v>1077667</v>
      </c>
      <c r="E89" s="13">
        <f>ROUND(+'Acute Care'!E84,2)</f>
        <v>18.46</v>
      </c>
      <c r="F89" s="13">
        <f t="shared" si="3"/>
        <v>58378.49</v>
      </c>
      <c r="G89" s="9">
        <f>ROUND(+'Acute Care'!G185,0)</f>
        <v>2223997</v>
      </c>
      <c r="H89" s="13">
        <f>ROUND(+'Acute Care'!E185,2)</f>
        <v>31.89</v>
      </c>
      <c r="I89" s="13">
        <f t="shared" si="4"/>
        <v>69739.64</v>
      </c>
      <c r="J89" s="13"/>
      <c r="K89" s="21">
        <f t="shared" si="5"/>
        <v>0.1946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Care'!G85,0)</f>
        <v>116838</v>
      </c>
      <c r="E90" s="13">
        <f>ROUND(+'Acute Care'!E85,2)</f>
        <v>1.84</v>
      </c>
      <c r="F90" s="13">
        <f t="shared" si="3"/>
        <v>63498.91</v>
      </c>
      <c r="G90" s="9">
        <f>ROUND(+'Acute Care'!G186,0)</f>
        <v>1122961</v>
      </c>
      <c r="H90" s="13">
        <f>ROUND(+'Acute Care'!E186,2)</f>
        <v>18.12</v>
      </c>
      <c r="I90" s="13">
        <f t="shared" si="4"/>
        <v>61973.57</v>
      </c>
      <c r="J90" s="13"/>
      <c r="K90" s="21">
        <f t="shared" si="5"/>
        <v>-2.4E-2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Care'!G86,0)</f>
        <v>2796355</v>
      </c>
      <c r="E91" s="13">
        <f>ROUND(+'Acute Care'!E86,2)</f>
        <v>38.03</v>
      </c>
      <c r="F91" s="13">
        <f t="shared" si="3"/>
        <v>73530.240000000005</v>
      </c>
      <c r="G91" s="9">
        <f>ROUND(+'Acute Care'!G187,0)</f>
        <v>4099584</v>
      </c>
      <c r="H91" s="13">
        <f>ROUND(+'Acute Care'!E187,2)</f>
        <v>64.48</v>
      </c>
      <c r="I91" s="13">
        <f t="shared" si="4"/>
        <v>63579.16</v>
      </c>
      <c r="J91" s="13"/>
      <c r="K91" s="21">
        <f t="shared" si="5"/>
        <v>-0.1353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Care'!G87,0)</f>
        <v>3208139</v>
      </c>
      <c r="E92" s="13">
        <f>ROUND(+'Acute Care'!E87,2)</f>
        <v>38.950000000000003</v>
      </c>
      <c r="F92" s="13">
        <f t="shared" si="3"/>
        <v>82365.570000000007</v>
      </c>
      <c r="G92" s="9">
        <f>ROUND(+'Acute Care'!G188,0)</f>
        <v>3252851</v>
      </c>
      <c r="H92" s="13">
        <f>ROUND(+'Acute Care'!E188,2)</f>
        <v>42.75</v>
      </c>
      <c r="I92" s="13">
        <f t="shared" si="4"/>
        <v>76090.080000000002</v>
      </c>
      <c r="J92" s="13"/>
      <c r="K92" s="21">
        <f t="shared" si="5"/>
        <v>-7.6200000000000004E-2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Care'!G88,0)</f>
        <v>791796</v>
      </c>
      <c r="E93" s="13">
        <f>ROUND(+'Acute Care'!E88,2)</f>
        <v>12.2</v>
      </c>
      <c r="F93" s="13">
        <f t="shared" si="3"/>
        <v>64901.31</v>
      </c>
      <c r="G93" s="9">
        <f>ROUND(+'Acute Care'!G189,0)</f>
        <v>3169826</v>
      </c>
      <c r="H93" s="13">
        <f>ROUND(+'Acute Care'!E189,2)</f>
        <v>38.81</v>
      </c>
      <c r="I93" s="13">
        <f t="shared" si="4"/>
        <v>81675.5</v>
      </c>
      <c r="J93" s="13"/>
      <c r="K93" s="21">
        <f t="shared" si="5"/>
        <v>0.25850000000000001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Care'!G89,0)</f>
        <v>12457252</v>
      </c>
      <c r="E94" s="13">
        <f>ROUND(+'Acute Care'!E89,2)</f>
        <v>167</v>
      </c>
      <c r="F94" s="13">
        <f t="shared" si="3"/>
        <v>74594.320000000007</v>
      </c>
      <c r="G94" s="9">
        <f>ROUND(+'Acute Care'!G190,0)</f>
        <v>945909</v>
      </c>
      <c r="H94" s="13">
        <f>ROUND(+'Acute Care'!E190,2)</f>
        <v>15.4</v>
      </c>
      <c r="I94" s="13">
        <f t="shared" si="4"/>
        <v>61422.66</v>
      </c>
      <c r="J94" s="13"/>
      <c r="K94" s="21">
        <f t="shared" si="5"/>
        <v>-0.17660000000000001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Care'!G90,0)</f>
        <v>2347207</v>
      </c>
      <c r="E95" s="13">
        <f>ROUND(+'Acute Care'!E90,2)</f>
        <v>49.34</v>
      </c>
      <c r="F95" s="13">
        <f t="shared" si="3"/>
        <v>47572.09</v>
      </c>
      <c r="G95" s="9">
        <f>ROUND(+'Acute Care'!G191,0)</f>
        <v>12244110</v>
      </c>
      <c r="H95" s="13">
        <f>ROUND(+'Acute Care'!E191,2)</f>
        <v>161.87</v>
      </c>
      <c r="I95" s="13">
        <f t="shared" si="4"/>
        <v>75641.63</v>
      </c>
      <c r="J95" s="13"/>
      <c r="K95" s="21">
        <f t="shared" si="5"/>
        <v>0.59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Care'!G91,0)</f>
        <v>0</v>
      </c>
      <c r="E96" s="13">
        <f>ROUND(+'Acute Care'!E91,2)</f>
        <v>0</v>
      </c>
      <c r="F96" s="13" t="str">
        <f t="shared" si="3"/>
        <v/>
      </c>
      <c r="G96" s="9">
        <f>ROUND(+'Acute Care'!G192,0)</f>
        <v>4212696</v>
      </c>
      <c r="H96" s="13">
        <f>ROUND(+'Acute Care'!E192,2)</f>
        <v>50.2</v>
      </c>
      <c r="I96" s="13">
        <f t="shared" si="4"/>
        <v>83918.25</v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Care'!G92,0)</f>
        <v>2040892</v>
      </c>
      <c r="E97" s="13">
        <f>ROUND(+'Acute Care'!E92,2)</f>
        <v>11.71</v>
      </c>
      <c r="F97" s="13">
        <f t="shared" si="3"/>
        <v>174286.25</v>
      </c>
      <c r="G97" s="9">
        <f>ROUND(+'Acute Care'!G193,0)</f>
        <v>0</v>
      </c>
      <c r="H97" s="13">
        <f>ROUND(+'Acute Care'!E193,2)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Care'!G93,0)</f>
        <v>360469</v>
      </c>
      <c r="E98" s="13">
        <f>ROUND(+'Acute Care'!E93,2)</f>
        <v>17.079999999999998</v>
      </c>
      <c r="F98" s="13">
        <f t="shared" si="3"/>
        <v>21104.74</v>
      </c>
      <c r="G98" s="9">
        <f>ROUND(+'Acute Care'!G194,0)</f>
        <v>1503472</v>
      </c>
      <c r="H98" s="13">
        <f>ROUND(+'Acute Care'!E194,2)</f>
        <v>7.24</v>
      </c>
      <c r="I98" s="13">
        <f t="shared" si="4"/>
        <v>207661.88</v>
      </c>
      <c r="J98" s="13"/>
      <c r="K98" s="21">
        <f t="shared" si="5"/>
        <v>8.8396000000000008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Care'!G94,0)</f>
        <v>12959982</v>
      </c>
      <c r="E99" s="13">
        <f>ROUND(+'Acute Care'!E94,2)</f>
        <v>162.91999999999999</v>
      </c>
      <c r="F99" s="13">
        <f t="shared" si="3"/>
        <v>79548.13</v>
      </c>
      <c r="G99" s="9">
        <f>ROUND(+'Acute Care'!G195,0)</f>
        <v>1665370</v>
      </c>
      <c r="H99" s="13">
        <f>ROUND(+'Acute Care'!E195,2)</f>
        <v>17.68</v>
      </c>
      <c r="I99" s="13">
        <f t="shared" si="4"/>
        <v>94195.14</v>
      </c>
      <c r="J99" s="13"/>
      <c r="K99" s="21">
        <f t="shared" si="5"/>
        <v>0.18410000000000001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Care'!G95,0)</f>
        <v>13972567</v>
      </c>
      <c r="E100" s="13">
        <f>ROUND(+'Acute Care'!E95,2)</f>
        <v>123.25</v>
      </c>
      <c r="F100" s="13">
        <f t="shared" si="3"/>
        <v>113367.67999999999</v>
      </c>
      <c r="G100" s="9">
        <f>ROUND(+'Acute Care'!G196,0)</f>
        <v>13225421</v>
      </c>
      <c r="H100" s="13">
        <f>ROUND(+'Acute Care'!E196,2)</f>
        <v>169.73</v>
      </c>
      <c r="I100" s="13">
        <f t="shared" si="4"/>
        <v>77920.350000000006</v>
      </c>
      <c r="J100" s="13"/>
      <c r="K100" s="21">
        <f t="shared" si="5"/>
        <v>-0.31269999999999998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Care'!G96,0)</f>
        <v>8539102</v>
      </c>
      <c r="E101" s="13">
        <f>ROUND(+'Acute Care'!E96,2)</f>
        <v>123.94</v>
      </c>
      <c r="F101" s="13">
        <f t="shared" si="3"/>
        <v>68897.06</v>
      </c>
      <c r="G101" s="9">
        <f>ROUND(+'Acute Care'!G197,0)</f>
        <v>16482181</v>
      </c>
      <c r="H101" s="13">
        <f>ROUND(+'Acute Care'!E197,2)</f>
        <v>148.33000000000001</v>
      </c>
      <c r="I101" s="13">
        <f t="shared" si="4"/>
        <v>111118.32</v>
      </c>
      <c r="J101" s="13"/>
      <c r="K101" s="21">
        <f t="shared" si="5"/>
        <v>0.61280000000000001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Care'!G97,0)</f>
        <v>4333221</v>
      </c>
      <c r="E102" s="13">
        <f>ROUND(+'Acute Care'!E97,2)</f>
        <v>55.35</v>
      </c>
      <c r="F102" s="13">
        <f t="shared" si="3"/>
        <v>78287.64</v>
      </c>
      <c r="G102" s="9">
        <f>ROUND(+'Acute Care'!G198,0)</f>
        <v>9298105</v>
      </c>
      <c r="H102" s="13">
        <f>ROUND(+'Acute Care'!E198,2)</f>
        <v>127.08</v>
      </c>
      <c r="I102" s="13">
        <f t="shared" si="4"/>
        <v>73167.34</v>
      </c>
      <c r="J102" s="13"/>
      <c r="K102" s="21">
        <f t="shared" si="5"/>
        <v>-6.54E-2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Care'!G98,0)</f>
        <v>433099</v>
      </c>
      <c r="E103" s="13">
        <f>ROUND(+'Acute Care'!E98,2)</f>
        <v>6.25</v>
      </c>
      <c r="F103" s="13">
        <f t="shared" si="3"/>
        <v>69295.839999999997</v>
      </c>
      <c r="G103" s="9">
        <f>ROUND(+'Acute Care'!G199,0)</f>
        <v>5823263</v>
      </c>
      <c r="H103" s="13">
        <f>ROUND(+'Acute Care'!E199,2)</f>
        <v>65.180000000000007</v>
      </c>
      <c r="I103" s="13">
        <f t="shared" si="4"/>
        <v>89341.25</v>
      </c>
      <c r="J103" s="13"/>
      <c r="K103" s="21">
        <f t="shared" si="5"/>
        <v>0.2893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Care'!G99,0)</f>
        <v>0</v>
      </c>
      <c r="E104" s="13">
        <f>ROUND(+'Acute Care'!E99,2)</f>
        <v>0</v>
      </c>
      <c r="F104" s="13" t="str">
        <f t="shared" si="3"/>
        <v/>
      </c>
      <c r="G104" s="9">
        <f>ROUND(+'Acute Care'!G200,0)</f>
        <v>339008</v>
      </c>
      <c r="H104" s="13">
        <f>ROUND(+'Acute Care'!E200,2)</f>
        <v>3.79</v>
      </c>
      <c r="I104" s="13">
        <f t="shared" si="4"/>
        <v>89448.02</v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Care'!G100,0)</f>
        <v>0</v>
      </c>
      <c r="E105" s="13">
        <f>ROUND(+'Acute Care'!E100,2)</f>
        <v>0</v>
      </c>
      <c r="F105" s="13" t="str">
        <f t="shared" si="3"/>
        <v/>
      </c>
      <c r="G105" s="9">
        <f>ROUND(+'Acute Care'!G201,0)</f>
        <v>0</v>
      </c>
      <c r="H105" s="13">
        <f>ROUND(+'Acute Care'!E201,2)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Care'!G101,0)</f>
        <v>0</v>
      </c>
      <c r="E106" s="13">
        <f>ROUND(+'Acute Care'!E101,2)</f>
        <v>0</v>
      </c>
      <c r="F106" s="13" t="str">
        <f t="shared" si="3"/>
        <v/>
      </c>
      <c r="G106" s="9">
        <f>ROUND(+'Acute Care'!G202,0)</f>
        <v>0</v>
      </c>
      <c r="H106" s="13">
        <f>ROUND(+'Acute Care'!E202,2)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Care'!G102,0)</f>
        <v>0</v>
      </c>
      <c r="E107" s="13">
        <f>ROUND(+'Acute Care'!E102,2)</f>
        <v>0</v>
      </c>
      <c r="F107" s="13" t="str">
        <f t="shared" si="3"/>
        <v/>
      </c>
      <c r="G107" s="9">
        <f>ROUND(+'Acute Care'!G203,0)</f>
        <v>0</v>
      </c>
      <c r="H107" s="13">
        <f>ROUND(+'Acute Care'!E203,2)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Care'!G103,0)</f>
        <v>0</v>
      </c>
      <c r="E108" s="13">
        <f>ROUND(+'Acute Care'!E103,2)</f>
        <v>0</v>
      </c>
      <c r="F108" s="13" t="str">
        <f t="shared" ref="F108" si="6">IF(D108=0,"",IF(E108=0,"",ROUND(D108/E108,2)))</f>
        <v/>
      </c>
      <c r="G108" s="9">
        <f>ROUND(+'Acute Care'!G204,0)</f>
        <v>0</v>
      </c>
      <c r="H108" s="13">
        <f>ROUND(+'Acute Care'!E204,2)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81</v>
      </c>
      <c r="F3" s="1"/>
      <c r="K3" s="19">
        <v>81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6"/>
    </row>
    <row r="8" spans="1:11" x14ac:dyDescent="0.2">
      <c r="A8" s="10"/>
      <c r="B8" s="9"/>
      <c r="C8" s="9"/>
      <c r="D8" s="1" t="s">
        <v>13</v>
      </c>
      <c r="E8" s="6"/>
      <c r="F8" s="1" t="s">
        <v>4</v>
      </c>
      <c r="G8" s="1" t="s">
        <v>13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14</v>
      </c>
      <c r="E9" s="1" t="s">
        <v>29</v>
      </c>
      <c r="F9" s="1" t="s">
        <v>30</v>
      </c>
      <c r="G9" s="1" t="s">
        <v>14</v>
      </c>
      <c r="H9" s="1" t="s">
        <v>29</v>
      </c>
      <c r="I9" s="1" t="s">
        <v>30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Care'!H5,0)</f>
        <v>8112061</v>
      </c>
      <c r="E10" s="13">
        <f>ROUND(+'Acute Care'!E5,2)</f>
        <v>489.34</v>
      </c>
      <c r="F10" s="13">
        <f>IF(D10=0,"",IF(E10=0,"",ROUND(D10/E10,2)))</f>
        <v>16577.560000000001</v>
      </c>
      <c r="G10" s="9">
        <f>ROUND(+'Acute Care'!H106,0)</f>
        <v>-5644</v>
      </c>
      <c r="H10" s="13">
        <f>ROUND(+'Acute Care'!E106,2)</f>
        <v>531.41</v>
      </c>
      <c r="I10" s="13">
        <f>IF(G10=0,"",IF(H10=0,"",ROUND(G10/H10,2)))</f>
        <v>-10.62</v>
      </c>
      <c r="J10" s="13"/>
      <c r="K10" s="21">
        <f>IF(D10=0,"",IF(E10=0,"",IF(G10=0,"",IF(H10=0,"",ROUND(I10/F10-1,4)))))</f>
        <v>-1.0005999999999999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Care'!H6,0)</f>
        <v>1677539</v>
      </c>
      <c r="E11" s="13">
        <f>ROUND(+'Acute Care'!E6,2)</f>
        <v>137.88</v>
      </c>
      <c r="F11" s="13">
        <f t="shared" ref="F11:F74" si="0">IF(D11=0,"",IF(E11=0,"",ROUND(D11/E11,2)))</f>
        <v>12166.66</v>
      </c>
      <c r="G11" s="9">
        <f>ROUND(+'Acute Care'!H107,0)</f>
        <v>3247</v>
      </c>
      <c r="H11" s="13">
        <f>ROUND(+'Acute Care'!E107,2)</f>
        <v>159.76</v>
      </c>
      <c r="I11" s="13">
        <f t="shared" ref="I11:I74" si="1">IF(G11=0,"",IF(H11=0,"",ROUND(G11/H11,2)))</f>
        <v>20.32</v>
      </c>
      <c r="J11" s="13"/>
      <c r="K11" s="21">
        <f t="shared" ref="K11:K74" si="2">IF(D11=0,"",IF(E11=0,"",IF(G11=0,"",IF(H11=0,"",ROUND(I11/F11-1,4)))))</f>
        <v>-0.99829999999999997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Care'!H7,0)</f>
        <v>306079</v>
      </c>
      <c r="E12" s="13">
        <f>ROUND(+'Acute Care'!E7,2)</f>
        <v>22.78</v>
      </c>
      <c r="F12" s="13">
        <f t="shared" si="0"/>
        <v>13436.3</v>
      </c>
      <c r="G12" s="9">
        <f>ROUND(+'Acute Care'!H108,0)</f>
        <v>331836</v>
      </c>
      <c r="H12" s="13">
        <f>ROUND(+'Acute Care'!E108,2)</f>
        <v>23.64</v>
      </c>
      <c r="I12" s="13">
        <f t="shared" si="1"/>
        <v>14037.06</v>
      </c>
      <c r="J12" s="13"/>
      <c r="K12" s="21">
        <f t="shared" si="2"/>
        <v>4.4699999999999997E-2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Care'!H8,0)</f>
        <v>7125405</v>
      </c>
      <c r="E13" s="13">
        <f>ROUND(+'Acute Care'!E8,2)</f>
        <v>525.37</v>
      </c>
      <c r="F13" s="13">
        <f t="shared" si="0"/>
        <v>13562.64</v>
      </c>
      <c r="G13" s="9">
        <f>ROUND(+'Acute Care'!H109,0)</f>
        <v>8301081</v>
      </c>
      <c r="H13" s="13">
        <f>ROUND(+'Acute Care'!E109,2)</f>
        <v>522.66999999999996</v>
      </c>
      <c r="I13" s="13">
        <f t="shared" si="1"/>
        <v>15882.07</v>
      </c>
      <c r="J13" s="13"/>
      <c r="K13" s="21">
        <f t="shared" si="2"/>
        <v>0.17100000000000001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Care'!H9,0)</f>
        <v>9806576</v>
      </c>
      <c r="E14" s="13">
        <f>ROUND(+'Acute Care'!E9,2)</f>
        <v>429.96</v>
      </c>
      <c r="F14" s="13">
        <f t="shared" si="0"/>
        <v>22808.11</v>
      </c>
      <c r="G14" s="9">
        <f>ROUND(+'Acute Care'!H110,0)</f>
        <v>10168467</v>
      </c>
      <c r="H14" s="13">
        <f>ROUND(+'Acute Care'!E110,2)</f>
        <v>427.98</v>
      </c>
      <c r="I14" s="13">
        <f t="shared" si="1"/>
        <v>23759.21</v>
      </c>
      <c r="J14" s="13"/>
      <c r="K14" s="21">
        <f t="shared" si="2"/>
        <v>4.1700000000000001E-2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Care'!H10,0)</f>
        <v>0</v>
      </c>
      <c r="E15" s="13">
        <f>ROUND(+'Acute Care'!E10,2)</f>
        <v>0</v>
      </c>
      <c r="F15" s="13" t="str">
        <f t="shared" si="0"/>
        <v/>
      </c>
      <c r="G15" s="9">
        <f>ROUND(+'Acute Care'!H111,0)</f>
        <v>0</v>
      </c>
      <c r="H15" s="13">
        <f>ROUND(+'Acute Care'!E111,2)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Care'!H11,0)</f>
        <v>411137</v>
      </c>
      <c r="E16" s="13">
        <f>ROUND(+'Acute Care'!E11,2)</f>
        <v>24</v>
      </c>
      <c r="F16" s="13">
        <f t="shared" si="0"/>
        <v>17130.71</v>
      </c>
      <c r="G16" s="9">
        <f>ROUND(+'Acute Care'!H112,0)</f>
        <v>419966</v>
      </c>
      <c r="H16" s="13">
        <f>ROUND(+'Acute Care'!E112,2)</f>
        <v>24.24</v>
      </c>
      <c r="I16" s="13">
        <f t="shared" si="1"/>
        <v>17325.330000000002</v>
      </c>
      <c r="J16" s="13"/>
      <c r="K16" s="21">
        <f t="shared" si="2"/>
        <v>1.14E-2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Care'!H12,0)</f>
        <v>802420</v>
      </c>
      <c r="E17" s="13">
        <f>ROUND(+'Acute Care'!E12,2)</f>
        <v>44.26</v>
      </c>
      <c r="F17" s="13">
        <f t="shared" si="0"/>
        <v>18129.689999999999</v>
      </c>
      <c r="G17" s="9">
        <f>ROUND(+'Acute Care'!H113,0)</f>
        <v>686546</v>
      </c>
      <c r="H17" s="13">
        <f>ROUND(+'Acute Care'!E113,2)</f>
        <v>34.96</v>
      </c>
      <c r="I17" s="13">
        <f t="shared" si="1"/>
        <v>19638.04</v>
      </c>
      <c r="J17" s="13"/>
      <c r="K17" s="21">
        <f t="shared" si="2"/>
        <v>8.3199999999999996E-2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Care'!H13,0)</f>
        <v>116270</v>
      </c>
      <c r="E18" s="13">
        <f>ROUND(+'Acute Care'!E13,2)</f>
        <v>8.68</v>
      </c>
      <c r="F18" s="13">
        <f t="shared" si="0"/>
        <v>13395.16</v>
      </c>
      <c r="G18" s="9">
        <f>ROUND(+'Acute Care'!H114,0)</f>
        <v>149904</v>
      </c>
      <c r="H18" s="13">
        <f>ROUND(+'Acute Care'!E114,2)</f>
        <v>11.48</v>
      </c>
      <c r="I18" s="13">
        <f t="shared" si="1"/>
        <v>13057.84</v>
      </c>
      <c r="J18" s="13"/>
      <c r="K18" s="21">
        <f t="shared" si="2"/>
        <v>-2.52E-2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Care'!H14,0)</f>
        <v>3679611</v>
      </c>
      <c r="E19" s="13">
        <f>ROUND(+'Acute Care'!E14,2)</f>
        <v>147.88</v>
      </c>
      <c r="F19" s="13">
        <f t="shared" si="0"/>
        <v>24882.41</v>
      </c>
      <c r="G19" s="9">
        <f>ROUND(+'Acute Care'!H115,0)</f>
        <v>3104077</v>
      </c>
      <c r="H19" s="13">
        <f>ROUND(+'Acute Care'!E115,2)</f>
        <v>149.18</v>
      </c>
      <c r="I19" s="13">
        <f t="shared" si="1"/>
        <v>20807.59</v>
      </c>
      <c r="J19" s="13"/>
      <c r="K19" s="21">
        <f t="shared" si="2"/>
        <v>-0.1638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Care'!H15,0)</f>
        <v>12214676</v>
      </c>
      <c r="E20" s="13">
        <f>ROUND(+'Acute Care'!E15,2)</f>
        <v>550.96</v>
      </c>
      <c r="F20" s="13">
        <f t="shared" si="0"/>
        <v>22169.81</v>
      </c>
      <c r="G20" s="9">
        <f>ROUND(+'Acute Care'!H116,0)</f>
        <v>12142381</v>
      </c>
      <c r="H20" s="13">
        <f>ROUND(+'Acute Care'!E116,2)</f>
        <v>557.52</v>
      </c>
      <c r="I20" s="13">
        <f t="shared" si="1"/>
        <v>21779.27</v>
      </c>
      <c r="J20" s="13"/>
      <c r="K20" s="21">
        <f t="shared" si="2"/>
        <v>-1.7600000000000001E-2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Care'!H16,0)</f>
        <v>7314737</v>
      </c>
      <c r="E21" s="13">
        <f>ROUND(+'Acute Care'!E16,2)</f>
        <v>368.91</v>
      </c>
      <c r="F21" s="13">
        <f t="shared" si="0"/>
        <v>19827.97</v>
      </c>
      <c r="G21" s="9">
        <f>ROUND(+'Acute Care'!H117,0)</f>
        <v>7623853</v>
      </c>
      <c r="H21" s="13">
        <f>ROUND(+'Acute Care'!E117,2)</f>
        <v>370.96</v>
      </c>
      <c r="I21" s="13">
        <f t="shared" si="1"/>
        <v>20551.68</v>
      </c>
      <c r="J21" s="13"/>
      <c r="K21" s="21">
        <f t="shared" si="2"/>
        <v>3.6499999999999998E-2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Care'!H17,0)</f>
        <v>696768</v>
      </c>
      <c r="E22" s="13">
        <f>ROUND(+'Acute Care'!E17,2)</f>
        <v>35.42</v>
      </c>
      <c r="F22" s="13">
        <f t="shared" si="0"/>
        <v>19671.599999999999</v>
      </c>
      <c r="G22" s="9">
        <f>ROUND(+'Acute Care'!H118,0)</f>
        <v>744657</v>
      </c>
      <c r="H22" s="13">
        <f>ROUND(+'Acute Care'!E118,2)</f>
        <v>37.06</v>
      </c>
      <c r="I22" s="13">
        <f t="shared" si="1"/>
        <v>20093.28</v>
      </c>
      <c r="J22" s="13"/>
      <c r="K22" s="21">
        <f t="shared" si="2"/>
        <v>2.1399999999999999E-2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Care'!H18,0)</f>
        <v>3343415</v>
      </c>
      <c r="E23" s="13">
        <f>ROUND(+'Acute Care'!E18,2)</f>
        <v>158.29</v>
      </c>
      <c r="F23" s="13">
        <f t="shared" si="0"/>
        <v>21122.09</v>
      </c>
      <c r="G23" s="9">
        <f>ROUND(+'Acute Care'!H119,0)</f>
        <v>3312404</v>
      </c>
      <c r="H23" s="13">
        <f>ROUND(+'Acute Care'!E119,2)</f>
        <v>169.55</v>
      </c>
      <c r="I23" s="13">
        <f t="shared" si="1"/>
        <v>19536.439999999999</v>
      </c>
      <c r="J23" s="13"/>
      <c r="K23" s="21">
        <f t="shared" si="2"/>
        <v>-7.51E-2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Care'!H19,0)</f>
        <v>1582490</v>
      </c>
      <c r="E24" s="13">
        <f>ROUND(+'Acute Care'!E19,2)</f>
        <v>73.58</v>
      </c>
      <c r="F24" s="13">
        <f t="shared" si="0"/>
        <v>21507.07</v>
      </c>
      <c r="G24" s="9">
        <f>ROUND(+'Acute Care'!H120,0)</f>
        <v>1749067</v>
      </c>
      <c r="H24" s="13">
        <f>ROUND(+'Acute Care'!E120,2)</f>
        <v>81.2</v>
      </c>
      <c r="I24" s="13">
        <f t="shared" si="1"/>
        <v>21540.23</v>
      </c>
      <c r="J24" s="13"/>
      <c r="K24" s="21">
        <f t="shared" si="2"/>
        <v>1.5E-3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Care'!H20,0)</f>
        <v>1341753</v>
      </c>
      <c r="E25" s="13">
        <f>ROUND(+'Acute Care'!E20,2)</f>
        <v>102.6</v>
      </c>
      <c r="F25" s="13">
        <f t="shared" si="0"/>
        <v>13077.51</v>
      </c>
      <c r="G25" s="9">
        <f>ROUND(+'Acute Care'!H121,0)</f>
        <v>1614090</v>
      </c>
      <c r="H25" s="13">
        <f>ROUND(+'Acute Care'!E121,2)</f>
        <v>101.6</v>
      </c>
      <c r="I25" s="13">
        <f t="shared" si="1"/>
        <v>15886.71</v>
      </c>
      <c r="J25" s="13"/>
      <c r="K25" s="21">
        <f t="shared" si="2"/>
        <v>0.21479999999999999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Care'!H21,0)</f>
        <v>357813</v>
      </c>
      <c r="E26" s="13">
        <f>ROUND(+'Acute Care'!E21,2)</f>
        <v>13.76</v>
      </c>
      <c r="F26" s="13">
        <f t="shared" si="0"/>
        <v>26003.85</v>
      </c>
      <c r="G26" s="9">
        <f>ROUND(+'Acute Care'!H122,0)</f>
        <v>412734</v>
      </c>
      <c r="H26" s="13">
        <f>ROUND(+'Acute Care'!E122,2)</f>
        <v>17.420000000000002</v>
      </c>
      <c r="I26" s="13">
        <f t="shared" si="1"/>
        <v>23693.11</v>
      </c>
      <c r="J26" s="13"/>
      <c r="K26" s="21">
        <f t="shared" si="2"/>
        <v>-8.8900000000000007E-2</v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Care'!H22,0)</f>
        <v>0</v>
      </c>
      <c r="E27" s="13">
        <f>ROUND(+'Acute Care'!E22,2)</f>
        <v>0</v>
      </c>
      <c r="F27" s="13" t="str">
        <f t="shared" si="0"/>
        <v/>
      </c>
      <c r="G27" s="9">
        <f>ROUND(+'Acute Care'!H123,0)</f>
        <v>0</v>
      </c>
      <c r="H27" s="13">
        <f>ROUND(+'Acute Care'!E123,2)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Care'!H23,0)</f>
        <v>0</v>
      </c>
      <c r="E28" s="13">
        <f>ROUND(+'Acute Care'!E23,2)</f>
        <v>0</v>
      </c>
      <c r="F28" s="13" t="str">
        <f t="shared" si="0"/>
        <v/>
      </c>
      <c r="G28" s="9">
        <f>ROUND(+'Acute Care'!H124,0)</f>
        <v>0</v>
      </c>
      <c r="H28" s="13">
        <f>ROUND(+'Acute Care'!E124,2)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Care'!H24,0)</f>
        <v>236868</v>
      </c>
      <c r="E29" s="13">
        <f>ROUND(+'Acute Care'!E24,2)</f>
        <v>32.950000000000003</v>
      </c>
      <c r="F29" s="13">
        <f t="shared" si="0"/>
        <v>7188.71</v>
      </c>
      <c r="G29" s="9">
        <f>ROUND(+'Acute Care'!H125,0)</f>
        <v>384044</v>
      </c>
      <c r="H29" s="13">
        <f>ROUND(+'Acute Care'!E125,2)</f>
        <v>24.18</v>
      </c>
      <c r="I29" s="13">
        <f t="shared" si="1"/>
        <v>15882.71</v>
      </c>
      <c r="J29" s="13"/>
      <c r="K29" s="21">
        <f t="shared" si="2"/>
        <v>1.2094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Care'!H25,0)</f>
        <v>196804</v>
      </c>
      <c r="E30" s="13">
        <f>ROUND(+'Acute Care'!E25,2)</f>
        <v>9.74</v>
      </c>
      <c r="F30" s="13">
        <f t="shared" si="0"/>
        <v>20205.75</v>
      </c>
      <c r="G30" s="9">
        <f>ROUND(+'Acute Care'!H126,0)</f>
        <v>243394</v>
      </c>
      <c r="H30" s="13">
        <f>ROUND(+'Acute Care'!E126,2)</f>
        <v>57.04</v>
      </c>
      <c r="I30" s="13">
        <f t="shared" si="1"/>
        <v>4267.08</v>
      </c>
      <c r="J30" s="13"/>
      <c r="K30" s="21">
        <f t="shared" si="2"/>
        <v>-0.78879999999999995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Care'!H26,0)</f>
        <v>470715</v>
      </c>
      <c r="E31" s="13">
        <f>ROUND(+'Acute Care'!E26,2)</f>
        <v>26.46</v>
      </c>
      <c r="F31" s="13">
        <f t="shared" si="0"/>
        <v>17789.68</v>
      </c>
      <c r="G31" s="9">
        <f>ROUND(+'Acute Care'!H127,0)</f>
        <v>195392</v>
      </c>
      <c r="H31" s="13">
        <f>ROUND(+'Acute Care'!E127,2)</f>
        <v>8.81</v>
      </c>
      <c r="I31" s="13">
        <f t="shared" si="1"/>
        <v>22178.43</v>
      </c>
      <c r="J31" s="13"/>
      <c r="K31" s="21">
        <f t="shared" si="2"/>
        <v>0.2467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Care'!H27,0)</f>
        <v>3716432</v>
      </c>
      <c r="E32" s="13">
        <f>ROUND(+'Acute Care'!E27,2)</f>
        <v>233.74</v>
      </c>
      <c r="F32" s="13">
        <f t="shared" si="0"/>
        <v>15899.85</v>
      </c>
      <c r="G32" s="9">
        <f>ROUND(+'Acute Care'!H128,0)</f>
        <v>544264</v>
      </c>
      <c r="H32" s="13">
        <f>ROUND(+'Acute Care'!E128,2)</f>
        <v>26.44</v>
      </c>
      <c r="I32" s="13">
        <f t="shared" si="1"/>
        <v>20584.87</v>
      </c>
      <c r="J32" s="13"/>
      <c r="K32" s="21">
        <f t="shared" si="2"/>
        <v>0.29470000000000002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Care'!H28,0)</f>
        <v>3194752</v>
      </c>
      <c r="E33" s="13">
        <f>ROUND(+'Acute Care'!E28,2)</f>
        <v>99.6</v>
      </c>
      <c r="F33" s="13">
        <f t="shared" si="0"/>
        <v>32075.82</v>
      </c>
      <c r="G33" s="9">
        <f>ROUND(+'Acute Care'!H129,0)</f>
        <v>4553844</v>
      </c>
      <c r="H33" s="13">
        <f>ROUND(+'Acute Care'!E129,2)</f>
        <v>228.57</v>
      </c>
      <c r="I33" s="13">
        <f t="shared" si="1"/>
        <v>19923.189999999999</v>
      </c>
      <c r="J33" s="13"/>
      <c r="K33" s="21">
        <f t="shared" si="2"/>
        <v>-0.37890000000000001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Care'!H29,0)</f>
        <v>445476</v>
      </c>
      <c r="E34" s="13">
        <f>ROUND(+'Acute Care'!E29,2)</f>
        <v>24.59</v>
      </c>
      <c r="F34" s="13">
        <f t="shared" si="0"/>
        <v>18116.14</v>
      </c>
      <c r="G34" s="9">
        <f>ROUND(+'Acute Care'!H130,0)</f>
        <v>2719575</v>
      </c>
      <c r="H34" s="13">
        <f>ROUND(+'Acute Care'!E130,2)</f>
        <v>95.91</v>
      </c>
      <c r="I34" s="13">
        <f t="shared" si="1"/>
        <v>28355.49</v>
      </c>
      <c r="J34" s="13"/>
      <c r="K34" s="21">
        <f t="shared" si="2"/>
        <v>0.56520000000000004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Care'!H30,0)</f>
        <v>550237</v>
      </c>
      <c r="E35" s="13">
        <f>ROUND(+'Acute Care'!E30,2)</f>
        <v>25.22</v>
      </c>
      <c r="F35" s="13">
        <f t="shared" si="0"/>
        <v>21817.49</v>
      </c>
      <c r="G35" s="9">
        <f>ROUND(+'Acute Care'!H131,0)</f>
        <v>483496</v>
      </c>
      <c r="H35" s="13">
        <f>ROUND(+'Acute Care'!E131,2)</f>
        <v>24.9</v>
      </c>
      <c r="I35" s="13">
        <f t="shared" si="1"/>
        <v>19417.509999999998</v>
      </c>
      <c r="J35" s="13"/>
      <c r="K35" s="21">
        <f t="shared" si="2"/>
        <v>-0.11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Care'!H31,0)</f>
        <v>10828</v>
      </c>
      <c r="E36" s="13">
        <f>ROUND(+'Acute Care'!E31,2)</f>
        <v>0.9</v>
      </c>
      <c r="F36" s="13">
        <f t="shared" si="0"/>
        <v>12031.11</v>
      </c>
      <c r="G36" s="9">
        <f>ROUND(+'Acute Care'!H132,0)</f>
        <v>477357</v>
      </c>
      <c r="H36" s="13">
        <f>ROUND(+'Acute Care'!E132,2)</f>
        <v>21.57</v>
      </c>
      <c r="I36" s="13">
        <f t="shared" si="1"/>
        <v>22130.6</v>
      </c>
      <c r="J36" s="13"/>
      <c r="K36" s="21">
        <f t="shared" si="2"/>
        <v>0.83940000000000003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Care'!H32,0)</f>
        <v>4961537</v>
      </c>
      <c r="E37" s="13">
        <f>ROUND(+'Acute Care'!E32,2)</f>
        <v>342.44</v>
      </c>
      <c r="F37" s="13">
        <f t="shared" si="0"/>
        <v>14488.78</v>
      </c>
      <c r="G37" s="9">
        <f>ROUND(+'Acute Care'!H133,0)</f>
        <v>18971</v>
      </c>
      <c r="H37" s="13">
        <f>ROUND(+'Acute Care'!E133,2)</f>
        <v>1.5</v>
      </c>
      <c r="I37" s="13">
        <f t="shared" si="1"/>
        <v>12647.33</v>
      </c>
      <c r="J37" s="13"/>
      <c r="K37" s="21">
        <f t="shared" si="2"/>
        <v>-0.12709999999999999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Care'!H33,0)</f>
        <v>106018</v>
      </c>
      <c r="E38" s="13">
        <f>ROUND(+'Acute Care'!E33,2)</f>
        <v>7.82</v>
      </c>
      <c r="F38" s="13">
        <f t="shared" si="0"/>
        <v>13557.29</v>
      </c>
      <c r="G38" s="9">
        <f>ROUND(+'Acute Care'!H134,0)</f>
        <v>3114374</v>
      </c>
      <c r="H38" s="13">
        <f>ROUND(+'Acute Care'!E134,2)</f>
        <v>176.15</v>
      </c>
      <c r="I38" s="13">
        <f t="shared" si="1"/>
        <v>17680.240000000002</v>
      </c>
      <c r="J38" s="13"/>
      <c r="K38" s="21">
        <f t="shared" si="2"/>
        <v>0.30409999999999998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Care'!H34,0)</f>
        <v>3440210</v>
      </c>
      <c r="E39" s="13">
        <f>ROUND(+'Acute Care'!E34,2)</f>
        <v>487.22</v>
      </c>
      <c r="F39" s="13">
        <f t="shared" si="0"/>
        <v>7060.9</v>
      </c>
      <c r="G39" s="9">
        <f>ROUND(+'Acute Care'!H135,0)</f>
        <v>0</v>
      </c>
      <c r="H39" s="13">
        <f>ROUND(+'Acute Care'!E135,2)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Care'!H35,0)</f>
        <v>554395</v>
      </c>
      <c r="E40" s="13">
        <f>ROUND(+'Acute Care'!E35,2)</f>
        <v>34.770000000000003</v>
      </c>
      <c r="F40" s="13">
        <f t="shared" si="0"/>
        <v>15944.64</v>
      </c>
      <c r="G40" s="9">
        <f>ROUND(+'Acute Care'!H136,0)</f>
        <v>2921567</v>
      </c>
      <c r="H40" s="13">
        <f>ROUND(+'Acute Care'!E136,2)</f>
        <v>504.86</v>
      </c>
      <c r="I40" s="13">
        <f t="shared" si="1"/>
        <v>5786.89</v>
      </c>
      <c r="J40" s="13"/>
      <c r="K40" s="21">
        <f t="shared" si="2"/>
        <v>-0.6371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Care'!H36,0)</f>
        <v>262587</v>
      </c>
      <c r="E41" s="13">
        <f>ROUND(+'Acute Care'!E36,2)</f>
        <v>18.649999999999999</v>
      </c>
      <c r="F41" s="13">
        <f t="shared" si="0"/>
        <v>14079.73</v>
      </c>
      <c r="G41" s="9">
        <f>ROUND(+'Acute Care'!H137,0)</f>
        <v>583538</v>
      </c>
      <c r="H41" s="13">
        <f>ROUND(+'Acute Care'!E137,2)</f>
        <v>38.1</v>
      </c>
      <c r="I41" s="13">
        <f t="shared" si="1"/>
        <v>15315.96</v>
      </c>
      <c r="J41" s="13"/>
      <c r="K41" s="21">
        <f t="shared" si="2"/>
        <v>8.7800000000000003E-2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Care'!H37,0)</f>
        <v>701452</v>
      </c>
      <c r="E42" s="13">
        <f>ROUND(+'Acute Care'!E37,2)</f>
        <v>34.799999999999997</v>
      </c>
      <c r="F42" s="13">
        <f t="shared" si="0"/>
        <v>20156.669999999998</v>
      </c>
      <c r="G42" s="9">
        <f>ROUND(+'Acute Care'!H138,0)</f>
        <v>468389</v>
      </c>
      <c r="H42" s="13">
        <f>ROUND(+'Acute Care'!E138,2)</f>
        <v>22.71</v>
      </c>
      <c r="I42" s="13">
        <f t="shared" si="1"/>
        <v>20624.79</v>
      </c>
      <c r="J42" s="13"/>
      <c r="K42" s="21">
        <f t="shared" si="2"/>
        <v>2.3199999999999998E-2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Care'!H38,0)</f>
        <v>0</v>
      </c>
      <c r="E43" s="13">
        <f>ROUND(+'Acute Care'!E38,2)</f>
        <v>0</v>
      </c>
      <c r="F43" s="13" t="str">
        <f t="shared" si="0"/>
        <v/>
      </c>
      <c r="G43" s="9">
        <f>ROUND(+'Acute Care'!H139,0)</f>
        <v>571028</v>
      </c>
      <c r="H43" s="13">
        <f>ROUND(+'Acute Care'!E139,2)</f>
        <v>27.3</v>
      </c>
      <c r="I43" s="13">
        <f t="shared" si="1"/>
        <v>20916.78</v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Care'!H39,0)</f>
        <v>756152</v>
      </c>
      <c r="E44" s="13">
        <f>ROUND(+'Acute Care'!E39,2)</f>
        <v>44.84</v>
      </c>
      <c r="F44" s="13">
        <f t="shared" si="0"/>
        <v>16863.34</v>
      </c>
      <c r="G44" s="9">
        <f>ROUND(+'Acute Care'!H140,0)</f>
        <v>0</v>
      </c>
      <c r="H44" s="13">
        <f>ROUND(+'Acute Care'!E140,2)</f>
        <v>0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Care'!H40,0)</f>
        <v>268724</v>
      </c>
      <c r="E45" s="13">
        <f>ROUND(+'Acute Care'!E40,2)</f>
        <v>13.74</v>
      </c>
      <c r="F45" s="13">
        <f t="shared" si="0"/>
        <v>19557.79</v>
      </c>
      <c r="G45" s="9">
        <f>ROUND(+'Acute Care'!H141,0)</f>
        <v>0</v>
      </c>
      <c r="H45" s="13">
        <f>ROUND(+'Acute Care'!E141,2)</f>
        <v>0</v>
      </c>
      <c r="I45" s="13" t="str">
        <f t="shared" si="1"/>
        <v/>
      </c>
      <c r="J45" s="13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Care'!H41,0)</f>
        <v>359652</v>
      </c>
      <c r="E46" s="13">
        <f>ROUND(+'Acute Care'!E41,2)</f>
        <v>28.02</v>
      </c>
      <c r="F46" s="13">
        <f t="shared" si="0"/>
        <v>12835.55</v>
      </c>
      <c r="G46" s="9">
        <f>ROUND(+'Acute Care'!H142,0)</f>
        <v>204762</v>
      </c>
      <c r="H46" s="13">
        <f>ROUND(+'Acute Care'!E142,2)</f>
        <v>17.18</v>
      </c>
      <c r="I46" s="13">
        <f t="shared" si="1"/>
        <v>11918.63</v>
      </c>
      <c r="J46" s="13"/>
      <c r="K46" s="21">
        <f t="shared" si="2"/>
        <v>-7.1400000000000005E-2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Care'!H42,0)</f>
        <v>150403</v>
      </c>
      <c r="E47" s="13">
        <f>ROUND(+'Acute Care'!E42,2)</f>
        <v>9.2100000000000009</v>
      </c>
      <c r="F47" s="13">
        <f t="shared" si="0"/>
        <v>16330.4</v>
      </c>
      <c r="G47" s="9">
        <f>ROUND(+'Acute Care'!H143,0)</f>
        <v>360009</v>
      </c>
      <c r="H47" s="13">
        <f>ROUND(+'Acute Care'!E143,2)</f>
        <v>28.02</v>
      </c>
      <c r="I47" s="13">
        <f t="shared" si="1"/>
        <v>12848.29</v>
      </c>
      <c r="J47" s="13"/>
      <c r="K47" s="21">
        <f t="shared" si="2"/>
        <v>-0.2132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Care'!H43,0)</f>
        <v>0</v>
      </c>
      <c r="E48" s="13">
        <f>ROUND(+'Acute Care'!E43,2)</f>
        <v>0</v>
      </c>
      <c r="F48" s="13" t="str">
        <f t="shared" si="0"/>
        <v/>
      </c>
      <c r="G48" s="9">
        <f>ROUND(+'Acute Care'!H144,0)</f>
        <v>115371</v>
      </c>
      <c r="H48" s="13">
        <f>ROUND(+'Acute Care'!E144,2)</f>
        <v>6.57</v>
      </c>
      <c r="I48" s="13">
        <f t="shared" si="1"/>
        <v>17560.27</v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Care'!H44,0)</f>
        <v>4115845</v>
      </c>
      <c r="E49" s="13">
        <f>ROUND(+'Acute Care'!E44,2)</f>
        <v>196.95</v>
      </c>
      <c r="F49" s="13">
        <f t="shared" si="0"/>
        <v>20897.919999999998</v>
      </c>
      <c r="G49" s="9">
        <f>ROUND(+'Acute Care'!H145,0)</f>
        <v>0</v>
      </c>
      <c r="H49" s="13">
        <f>ROUND(+'Acute Care'!E145,2)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Care'!H45,0)</f>
        <v>16103585</v>
      </c>
      <c r="E50" s="13">
        <f>ROUND(+'Acute Care'!E45,2)</f>
        <v>675.23</v>
      </c>
      <c r="F50" s="13">
        <f t="shared" si="0"/>
        <v>23849.040000000001</v>
      </c>
      <c r="G50" s="9">
        <f>ROUND(+'Acute Care'!H146,0)</f>
        <v>3899850</v>
      </c>
      <c r="H50" s="13">
        <f>ROUND(+'Acute Care'!E146,2)</f>
        <v>181.27</v>
      </c>
      <c r="I50" s="13">
        <f t="shared" si="1"/>
        <v>21514.04</v>
      </c>
      <c r="J50" s="13"/>
      <c r="K50" s="21">
        <f t="shared" si="2"/>
        <v>-9.7900000000000001E-2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Care'!H46,0)</f>
        <v>0</v>
      </c>
      <c r="E51" s="13">
        <f>ROUND(+'Acute Care'!E46,2)</f>
        <v>0</v>
      </c>
      <c r="F51" s="13" t="str">
        <f t="shared" si="0"/>
        <v/>
      </c>
      <c r="G51" s="9">
        <f>ROUND(+'Acute Care'!H147,0)</f>
        <v>15466325</v>
      </c>
      <c r="H51" s="13">
        <f>ROUND(+'Acute Care'!E147,2)</f>
        <v>688.4</v>
      </c>
      <c r="I51" s="13">
        <f t="shared" si="1"/>
        <v>22467.06</v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Care'!H47,0)</f>
        <v>3502671</v>
      </c>
      <c r="E52" s="13">
        <f>ROUND(+'Acute Care'!E47,2)</f>
        <v>180.8</v>
      </c>
      <c r="F52" s="13">
        <f t="shared" si="0"/>
        <v>19373.18</v>
      </c>
      <c r="G52" s="9">
        <f>ROUND(+'Acute Care'!H148,0)</f>
        <v>8014</v>
      </c>
      <c r="H52" s="13">
        <f>ROUND(+'Acute Care'!E148,2)</f>
        <v>12.57</v>
      </c>
      <c r="I52" s="13">
        <f t="shared" si="1"/>
        <v>637.54999999999995</v>
      </c>
      <c r="J52" s="13"/>
      <c r="K52" s="21">
        <f t="shared" si="2"/>
        <v>-0.96709999999999996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Care'!H48,0)</f>
        <v>6112980</v>
      </c>
      <c r="E53" s="13">
        <f>ROUND(+'Acute Care'!E48,2)</f>
        <v>323.26</v>
      </c>
      <c r="F53" s="13">
        <f t="shared" si="0"/>
        <v>18910.41</v>
      </c>
      <c r="G53" s="9">
        <f>ROUND(+'Acute Care'!H149,0)</f>
        <v>3770244</v>
      </c>
      <c r="H53" s="13">
        <f>ROUND(+'Acute Care'!E149,2)</f>
        <v>190.23</v>
      </c>
      <c r="I53" s="13">
        <f t="shared" si="1"/>
        <v>19819.400000000001</v>
      </c>
      <c r="J53" s="13"/>
      <c r="K53" s="21">
        <f t="shared" si="2"/>
        <v>4.8099999999999997E-2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Care'!H49,0)</f>
        <v>2207576</v>
      </c>
      <c r="E54" s="13">
        <f>ROUND(+'Acute Care'!E49,2)</f>
        <v>121.84</v>
      </c>
      <c r="F54" s="13">
        <f t="shared" si="0"/>
        <v>18118.650000000001</v>
      </c>
      <c r="G54" s="9">
        <f>ROUND(+'Acute Care'!H150,0)</f>
        <v>6208913</v>
      </c>
      <c r="H54" s="13">
        <f>ROUND(+'Acute Care'!E150,2)</f>
        <v>327.79</v>
      </c>
      <c r="I54" s="13">
        <f t="shared" si="1"/>
        <v>18941.740000000002</v>
      </c>
      <c r="J54" s="13"/>
      <c r="K54" s="21">
        <f t="shared" si="2"/>
        <v>4.5400000000000003E-2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Care'!H50,0)</f>
        <v>1093197</v>
      </c>
      <c r="E55" s="13">
        <f>ROUND(+'Acute Care'!E50,2)</f>
        <v>58.26</v>
      </c>
      <c r="F55" s="13">
        <f t="shared" si="0"/>
        <v>18764.11</v>
      </c>
      <c r="G55" s="9">
        <f>ROUND(+'Acute Care'!H151,0)</f>
        <v>2225331</v>
      </c>
      <c r="H55" s="13">
        <f>ROUND(+'Acute Care'!E151,2)</f>
        <v>118.62</v>
      </c>
      <c r="I55" s="13">
        <f t="shared" si="1"/>
        <v>18760.169999999998</v>
      </c>
      <c r="J55" s="13"/>
      <c r="K55" s="21">
        <f t="shared" si="2"/>
        <v>-2.0000000000000001E-4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Care'!H51,0)</f>
        <v>452710</v>
      </c>
      <c r="E56" s="13">
        <f>ROUND(+'Acute Care'!E51,2)</f>
        <v>24.18</v>
      </c>
      <c r="F56" s="13">
        <f t="shared" si="0"/>
        <v>18722.5</v>
      </c>
      <c r="G56" s="9">
        <f>ROUND(+'Acute Care'!H152,0)</f>
        <v>1131847</v>
      </c>
      <c r="H56" s="13">
        <f>ROUND(+'Acute Care'!E152,2)</f>
        <v>58.5</v>
      </c>
      <c r="I56" s="13">
        <f t="shared" si="1"/>
        <v>19347.810000000001</v>
      </c>
      <c r="J56" s="13"/>
      <c r="K56" s="21">
        <f t="shared" si="2"/>
        <v>3.3399999999999999E-2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Care'!H52,0)</f>
        <v>669613</v>
      </c>
      <c r="E57" s="13">
        <f>ROUND(+'Acute Care'!E52,2)</f>
        <v>50.88</v>
      </c>
      <c r="F57" s="13">
        <f t="shared" si="0"/>
        <v>13160.63</v>
      </c>
      <c r="G57" s="9">
        <f>ROUND(+'Acute Care'!H153,0)</f>
        <v>375500</v>
      </c>
      <c r="H57" s="13">
        <f>ROUND(+'Acute Care'!E153,2)</f>
        <v>24.18</v>
      </c>
      <c r="I57" s="13">
        <f t="shared" si="1"/>
        <v>15529.36</v>
      </c>
      <c r="J57" s="13"/>
      <c r="K57" s="21">
        <f t="shared" si="2"/>
        <v>0.18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Care'!H53,0)</f>
        <v>708796</v>
      </c>
      <c r="E58" s="13">
        <f>ROUND(+'Acute Care'!E53,2)</f>
        <v>103.67</v>
      </c>
      <c r="F58" s="13">
        <f t="shared" si="0"/>
        <v>6837.04</v>
      </c>
      <c r="G58" s="9">
        <f>ROUND(+'Acute Care'!H154,0)</f>
        <v>352664</v>
      </c>
      <c r="H58" s="13">
        <f>ROUND(+'Acute Care'!E154,2)</f>
        <v>59.28</v>
      </c>
      <c r="I58" s="13">
        <f t="shared" si="1"/>
        <v>5949.12</v>
      </c>
      <c r="J58" s="13"/>
      <c r="K58" s="21">
        <f t="shared" si="2"/>
        <v>-0.12989999999999999</v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Care'!H54,0)</f>
        <v>345901</v>
      </c>
      <c r="E59" s="13">
        <f>ROUND(+'Acute Care'!E54,2)</f>
        <v>23.76</v>
      </c>
      <c r="F59" s="13">
        <f t="shared" si="0"/>
        <v>14558.12</v>
      </c>
      <c r="G59" s="9">
        <f>ROUND(+'Acute Care'!H155,0)</f>
        <v>755546</v>
      </c>
      <c r="H59" s="13">
        <f>ROUND(+'Acute Care'!E155,2)</f>
        <v>111.71</v>
      </c>
      <c r="I59" s="13">
        <f t="shared" si="1"/>
        <v>6763.46</v>
      </c>
      <c r="J59" s="13"/>
      <c r="K59" s="21">
        <f t="shared" si="2"/>
        <v>-0.53539999999999999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Care'!H55,0)</f>
        <v>0</v>
      </c>
      <c r="E60" s="13">
        <f>ROUND(+'Acute Care'!E55,2)</f>
        <v>0</v>
      </c>
      <c r="F60" s="13" t="str">
        <f t="shared" si="0"/>
        <v/>
      </c>
      <c r="G60" s="9">
        <f>ROUND(+'Acute Care'!H156,0)</f>
        <v>342035</v>
      </c>
      <c r="H60" s="13">
        <f>ROUND(+'Acute Care'!E156,2)</f>
        <v>20.399999999999999</v>
      </c>
      <c r="I60" s="13">
        <f t="shared" si="1"/>
        <v>16766.419999999998</v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Care'!H56,0)</f>
        <v>6974703</v>
      </c>
      <c r="E61" s="13">
        <f>ROUND(+'Acute Care'!E56,2)</f>
        <v>363.88</v>
      </c>
      <c r="F61" s="13">
        <f t="shared" si="0"/>
        <v>19167.59</v>
      </c>
      <c r="G61" s="9">
        <f>ROUND(+'Acute Care'!H157,0)</f>
        <v>10598</v>
      </c>
      <c r="H61" s="13">
        <f>ROUND(+'Acute Care'!E157,2)</f>
        <v>1.27</v>
      </c>
      <c r="I61" s="13">
        <f t="shared" si="1"/>
        <v>8344.8799999999992</v>
      </c>
      <c r="J61" s="13"/>
      <c r="K61" s="21">
        <f t="shared" si="2"/>
        <v>-0.56459999999999999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Care'!H57,0)</f>
        <v>6344050</v>
      </c>
      <c r="E62" s="13">
        <f>ROUND(+'Acute Care'!E57,2)</f>
        <v>251.36</v>
      </c>
      <c r="F62" s="13">
        <f t="shared" si="0"/>
        <v>25238.9</v>
      </c>
      <c r="G62" s="9">
        <f>ROUND(+'Acute Care'!H158,0)</f>
        <v>7320931</v>
      </c>
      <c r="H62" s="13">
        <f>ROUND(+'Acute Care'!E158,2)</f>
        <v>367.23</v>
      </c>
      <c r="I62" s="13">
        <f t="shared" si="1"/>
        <v>19935.55</v>
      </c>
      <c r="J62" s="13"/>
      <c r="K62" s="21">
        <f t="shared" si="2"/>
        <v>-0.21010000000000001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Care'!H58,0)</f>
        <v>477011</v>
      </c>
      <c r="E63" s="13">
        <f>ROUND(+'Acute Care'!E58,2)</f>
        <v>29.6</v>
      </c>
      <c r="F63" s="13">
        <f t="shared" si="0"/>
        <v>16115.24</v>
      </c>
      <c r="G63" s="9">
        <f>ROUND(+'Acute Care'!H159,0)</f>
        <v>5890997</v>
      </c>
      <c r="H63" s="13">
        <f>ROUND(+'Acute Care'!E159,2)</f>
        <v>264.64999999999998</v>
      </c>
      <c r="I63" s="13">
        <f t="shared" si="1"/>
        <v>22259.58</v>
      </c>
      <c r="J63" s="13"/>
      <c r="K63" s="21">
        <f t="shared" si="2"/>
        <v>0.38129999999999997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Care'!H59,0)</f>
        <v>713324</v>
      </c>
      <c r="E64" s="13">
        <f>ROUND(+'Acute Care'!E59,2)</f>
        <v>88.3</v>
      </c>
      <c r="F64" s="13">
        <f t="shared" si="0"/>
        <v>8078.41</v>
      </c>
      <c r="G64" s="9">
        <f>ROUND(+'Acute Care'!H160,0)</f>
        <v>501393</v>
      </c>
      <c r="H64" s="13">
        <f>ROUND(+'Acute Care'!E160,2)</f>
        <v>29.47</v>
      </c>
      <c r="I64" s="13">
        <f t="shared" si="1"/>
        <v>17013.669999999998</v>
      </c>
      <c r="J64" s="13"/>
      <c r="K64" s="21">
        <f t="shared" si="2"/>
        <v>1.1061000000000001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Care'!H60,0)</f>
        <v>424973</v>
      </c>
      <c r="E65" s="13">
        <f>ROUND(+'Acute Care'!E60,2)</f>
        <v>35.299999999999997</v>
      </c>
      <c r="F65" s="13">
        <f t="shared" si="0"/>
        <v>12038.9</v>
      </c>
      <c r="G65" s="9">
        <f>ROUND(+'Acute Care'!H161,0)</f>
        <v>829223</v>
      </c>
      <c r="H65" s="13">
        <f>ROUND(+'Acute Care'!E161,2)</f>
        <v>105.4</v>
      </c>
      <c r="I65" s="13">
        <f t="shared" si="1"/>
        <v>7867.39</v>
      </c>
      <c r="J65" s="13"/>
      <c r="K65" s="21">
        <f t="shared" si="2"/>
        <v>-0.34649999999999997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Care'!H61,0)</f>
        <v>1534237</v>
      </c>
      <c r="E66" s="13">
        <f>ROUND(+'Acute Care'!E61,2)</f>
        <v>53.27</v>
      </c>
      <c r="F66" s="13">
        <f t="shared" si="0"/>
        <v>28801.15</v>
      </c>
      <c r="G66" s="9">
        <f>ROUND(+'Acute Care'!H162,0)</f>
        <v>508997</v>
      </c>
      <c r="H66" s="13">
        <f>ROUND(+'Acute Care'!E162,2)</f>
        <v>38.11</v>
      </c>
      <c r="I66" s="13">
        <f t="shared" si="1"/>
        <v>13356</v>
      </c>
      <c r="J66" s="13"/>
      <c r="K66" s="21">
        <f t="shared" si="2"/>
        <v>-0.5363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Care'!H62,0)</f>
        <v>626165</v>
      </c>
      <c r="E67" s="13">
        <f>ROUND(+'Acute Care'!E62,2)</f>
        <v>34.85</v>
      </c>
      <c r="F67" s="13">
        <f t="shared" si="0"/>
        <v>17967.43</v>
      </c>
      <c r="G67" s="9">
        <f>ROUND(+'Acute Care'!H163,0)</f>
        <v>1776295</v>
      </c>
      <c r="H67" s="13">
        <f>ROUND(+'Acute Care'!E163,2)</f>
        <v>55.85</v>
      </c>
      <c r="I67" s="13">
        <f t="shared" si="1"/>
        <v>31804.74</v>
      </c>
      <c r="J67" s="13"/>
      <c r="K67" s="21">
        <f t="shared" si="2"/>
        <v>0.77010000000000001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Care'!H63,0)</f>
        <v>7372432</v>
      </c>
      <c r="E68" s="13">
        <f>ROUND(+'Acute Care'!E63,2)</f>
        <v>235.4</v>
      </c>
      <c r="F68" s="13">
        <f t="shared" si="0"/>
        <v>31318.74</v>
      </c>
      <c r="G68" s="9">
        <f>ROUND(+'Acute Care'!H164,0)</f>
        <v>342803</v>
      </c>
      <c r="H68" s="13">
        <f>ROUND(+'Acute Care'!E164,2)</f>
        <v>33.03</v>
      </c>
      <c r="I68" s="13">
        <f t="shared" si="1"/>
        <v>10378.530000000001</v>
      </c>
      <c r="J68" s="13"/>
      <c r="K68" s="21">
        <f t="shared" si="2"/>
        <v>-0.66859999999999997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Care'!H64,0)</f>
        <v>857129</v>
      </c>
      <c r="E69" s="13">
        <f>ROUND(+'Acute Care'!E64,2)</f>
        <v>48.8</v>
      </c>
      <c r="F69" s="13">
        <f t="shared" si="0"/>
        <v>17564.12</v>
      </c>
      <c r="G69" s="9">
        <f>ROUND(+'Acute Care'!H165,0)</f>
        <v>7659684</v>
      </c>
      <c r="H69" s="13">
        <f>ROUND(+'Acute Care'!E165,2)</f>
        <v>237.7</v>
      </c>
      <c r="I69" s="13">
        <f t="shared" si="1"/>
        <v>32224.16</v>
      </c>
      <c r="J69" s="13"/>
      <c r="K69" s="21">
        <f t="shared" si="2"/>
        <v>0.8347</v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Care'!H65,0)</f>
        <v>0</v>
      </c>
      <c r="E70" s="13">
        <f>ROUND(+'Acute Care'!E65,2)</f>
        <v>0</v>
      </c>
      <c r="F70" s="13" t="str">
        <f t="shared" si="0"/>
        <v/>
      </c>
      <c r="G70" s="9">
        <f>ROUND(+'Acute Care'!H166,0)</f>
        <v>1009519</v>
      </c>
      <c r="H70" s="13">
        <f>ROUND(+'Acute Care'!E166,2)</f>
        <v>41.1</v>
      </c>
      <c r="I70" s="13">
        <f t="shared" si="1"/>
        <v>24562.51</v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Care'!H66,0)</f>
        <v>81130</v>
      </c>
      <c r="E71" s="13">
        <f>ROUND(+'Acute Care'!E66,2)</f>
        <v>4.74</v>
      </c>
      <c r="F71" s="13">
        <f t="shared" si="0"/>
        <v>17116.03</v>
      </c>
      <c r="G71" s="9">
        <f>ROUND(+'Acute Care'!H167,0)</f>
        <v>0</v>
      </c>
      <c r="H71" s="13">
        <f>ROUND(+'Acute Care'!E167,2)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Care'!H67,0)</f>
        <v>2256616</v>
      </c>
      <c r="E72" s="13">
        <f>ROUND(+'Acute Care'!E67,2)</f>
        <v>288</v>
      </c>
      <c r="F72" s="13">
        <f t="shared" si="0"/>
        <v>7835.47</v>
      </c>
      <c r="G72" s="9">
        <f>ROUND(+'Acute Care'!H168,0)</f>
        <v>79031</v>
      </c>
      <c r="H72" s="13">
        <f>ROUND(+'Acute Care'!E168,2)</f>
        <v>5.0999999999999996</v>
      </c>
      <c r="I72" s="13">
        <f t="shared" si="1"/>
        <v>15496.27</v>
      </c>
      <c r="J72" s="13"/>
      <c r="K72" s="21">
        <f t="shared" si="2"/>
        <v>0.97770000000000001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Care'!H68,0)</f>
        <v>3635635</v>
      </c>
      <c r="E73" s="13">
        <f>ROUND(+'Acute Care'!E68,2)</f>
        <v>248.94</v>
      </c>
      <c r="F73" s="13">
        <f t="shared" si="0"/>
        <v>14604.46</v>
      </c>
      <c r="G73" s="9">
        <f>ROUND(+'Acute Care'!H169,0)</f>
        <v>1872800</v>
      </c>
      <c r="H73" s="13">
        <f>ROUND(+'Acute Care'!E169,2)</f>
        <v>319.75</v>
      </c>
      <c r="I73" s="13">
        <f t="shared" si="1"/>
        <v>5857.08</v>
      </c>
      <c r="J73" s="13"/>
      <c r="K73" s="21">
        <f t="shared" si="2"/>
        <v>-0.59899999999999998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Care'!H69,0)</f>
        <v>4050613</v>
      </c>
      <c r="E74" s="13">
        <f>ROUND(+'Acute Care'!E69,2)</f>
        <v>605.71</v>
      </c>
      <c r="F74" s="13">
        <f t="shared" si="0"/>
        <v>6687.38</v>
      </c>
      <c r="G74" s="9">
        <f>ROUND(+'Acute Care'!H170,0)</f>
        <v>5106746</v>
      </c>
      <c r="H74" s="13">
        <f>ROUND(+'Acute Care'!E170,2)</f>
        <v>351.95</v>
      </c>
      <c r="I74" s="13">
        <f t="shared" si="1"/>
        <v>14509.86</v>
      </c>
      <c r="J74" s="13"/>
      <c r="K74" s="21">
        <f t="shared" si="2"/>
        <v>1.1697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Care'!H70,0)</f>
        <v>3459581</v>
      </c>
      <c r="E75" s="13">
        <f>ROUND(+'Acute Care'!E70,2)</f>
        <v>182.47</v>
      </c>
      <c r="F75" s="13">
        <f t="shared" ref="F75:F107" si="3">IF(D75=0,"",IF(E75=0,"",ROUND(D75/E75,2)))</f>
        <v>18959.72</v>
      </c>
      <c r="G75" s="9">
        <f>ROUND(+'Acute Care'!H171,0)</f>
        <v>4196796</v>
      </c>
      <c r="H75" s="13">
        <f>ROUND(+'Acute Care'!E171,2)</f>
        <v>657.67</v>
      </c>
      <c r="I75" s="13">
        <f t="shared" ref="I75:I107" si="4">IF(G75=0,"",IF(H75=0,"",ROUND(G75/H75,2)))</f>
        <v>6381.31</v>
      </c>
      <c r="J75" s="13"/>
      <c r="K75" s="21">
        <f t="shared" ref="K75:K107" si="5">IF(D75=0,"",IF(E75=0,"",IF(G75=0,"",IF(H75=0,"",ROUND(I75/F75-1,4)))))</f>
        <v>-0.66339999999999999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Care'!H71,0)</f>
        <v>205296</v>
      </c>
      <c r="E76" s="13">
        <f>ROUND(+'Acute Care'!E71,2)</f>
        <v>22.12</v>
      </c>
      <c r="F76" s="13">
        <f t="shared" si="3"/>
        <v>9281.01</v>
      </c>
      <c r="G76" s="9">
        <f>ROUND(+'Acute Care'!H172,0)</f>
        <v>3763473</v>
      </c>
      <c r="H76" s="13">
        <f>ROUND(+'Acute Care'!E172,2)</f>
        <v>218.07</v>
      </c>
      <c r="I76" s="13">
        <f t="shared" si="4"/>
        <v>17258.099999999999</v>
      </c>
      <c r="J76" s="13"/>
      <c r="K76" s="21">
        <f t="shared" si="5"/>
        <v>0.85950000000000004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Care'!H72,0)</f>
        <v>0</v>
      </c>
      <c r="E77" s="13">
        <f>ROUND(+'Acute Care'!E72,2)</f>
        <v>0</v>
      </c>
      <c r="F77" s="13" t="str">
        <f t="shared" si="3"/>
        <v/>
      </c>
      <c r="G77" s="9">
        <f>ROUND(+'Acute Care'!H173,0)</f>
        <v>185266</v>
      </c>
      <c r="H77" s="13">
        <f>ROUND(+'Acute Care'!E173,2)</f>
        <v>14.17</v>
      </c>
      <c r="I77" s="13">
        <f t="shared" si="4"/>
        <v>13074.52</v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Care'!H73,0)</f>
        <v>3318219</v>
      </c>
      <c r="E78" s="13">
        <f>ROUND(+'Acute Care'!E73,2)</f>
        <v>160.08000000000001</v>
      </c>
      <c r="F78" s="13">
        <f t="shared" si="3"/>
        <v>20728.5</v>
      </c>
      <c r="G78" s="9">
        <f>ROUND(+'Acute Care'!H174,0)</f>
        <v>0</v>
      </c>
      <c r="H78" s="13">
        <f>ROUND(+'Acute Care'!E174,2)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Care'!H74,0)</f>
        <v>7496678</v>
      </c>
      <c r="E79" s="13">
        <f>ROUND(+'Acute Care'!E74,2)</f>
        <v>358.82</v>
      </c>
      <c r="F79" s="13">
        <f t="shared" si="3"/>
        <v>20892.59</v>
      </c>
      <c r="G79" s="9">
        <f>ROUND(+'Acute Care'!H175,0)</f>
        <v>3807639</v>
      </c>
      <c r="H79" s="13">
        <f>ROUND(+'Acute Care'!E175,2)</f>
        <v>187.32</v>
      </c>
      <c r="I79" s="13">
        <f t="shared" si="4"/>
        <v>20326.919999999998</v>
      </c>
      <c r="J79" s="13"/>
      <c r="K79" s="21">
        <f t="shared" si="5"/>
        <v>-2.7099999999999999E-2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Care'!H75,0)</f>
        <v>474222</v>
      </c>
      <c r="E80" s="13">
        <f>ROUND(+'Acute Care'!E75,2)</f>
        <v>26.4</v>
      </c>
      <c r="F80" s="13">
        <f t="shared" si="3"/>
        <v>17962.95</v>
      </c>
      <c r="G80" s="9">
        <f>ROUND(+'Acute Care'!H176,0)</f>
        <v>7189188</v>
      </c>
      <c r="H80" s="13">
        <f>ROUND(+'Acute Care'!E176,2)</f>
        <v>363.43</v>
      </c>
      <c r="I80" s="13">
        <f t="shared" si="4"/>
        <v>19781.490000000002</v>
      </c>
      <c r="J80" s="13"/>
      <c r="K80" s="21">
        <f t="shared" si="5"/>
        <v>0.1012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Care'!H76,0)</f>
        <v>547398</v>
      </c>
      <c r="E81" s="13">
        <f>ROUND(+'Acute Care'!E76,2)</f>
        <v>29.11</v>
      </c>
      <c r="F81" s="13">
        <f t="shared" si="3"/>
        <v>18804.47</v>
      </c>
      <c r="G81" s="9">
        <f>ROUND(+'Acute Care'!H177,0)</f>
        <v>538113</v>
      </c>
      <c r="H81" s="13">
        <f>ROUND(+'Acute Care'!E177,2)</f>
        <v>28.24</v>
      </c>
      <c r="I81" s="13">
        <f t="shared" si="4"/>
        <v>19054.990000000002</v>
      </c>
      <c r="J81" s="13"/>
      <c r="K81" s="21">
        <f t="shared" si="5"/>
        <v>1.3299999999999999E-2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Care'!H77,0)</f>
        <v>2012471</v>
      </c>
      <c r="E82" s="13">
        <f>ROUND(+'Acute Care'!E77,2)</f>
        <v>134.41999999999999</v>
      </c>
      <c r="F82" s="13">
        <f t="shared" si="3"/>
        <v>14971.51</v>
      </c>
      <c r="G82" s="9">
        <f>ROUND(+'Acute Care'!H178,0)</f>
        <v>447061</v>
      </c>
      <c r="H82" s="13">
        <f>ROUND(+'Acute Care'!E178,2)</f>
        <v>27.37</v>
      </c>
      <c r="I82" s="13">
        <f t="shared" si="4"/>
        <v>16333.98</v>
      </c>
      <c r="J82" s="13"/>
      <c r="K82" s="21">
        <f t="shared" si="5"/>
        <v>9.0999999999999998E-2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Care'!H78,0)</f>
        <v>3343338</v>
      </c>
      <c r="E83" s="13">
        <f>ROUND(+'Acute Care'!E78,2)</f>
        <v>239.26</v>
      </c>
      <c r="F83" s="13">
        <f t="shared" si="3"/>
        <v>13973.66</v>
      </c>
      <c r="G83" s="9">
        <f>ROUND(+'Acute Care'!H179,0)</f>
        <v>2112118</v>
      </c>
      <c r="H83" s="13">
        <f>ROUND(+'Acute Care'!E179,2)</f>
        <v>115.05</v>
      </c>
      <c r="I83" s="13">
        <f t="shared" si="4"/>
        <v>18358.259999999998</v>
      </c>
      <c r="J83" s="13"/>
      <c r="K83" s="21">
        <f t="shared" si="5"/>
        <v>0.31380000000000002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Care'!H79,0)</f>
        <v>1587879</v>
      </c>
      <c r="E84" s="13">
        <f>ROUND(+'Acute Care'!E79,2)</f>
        <v>84.04</v>
      </c>
      <c r="F84" s="13">
        <f t="shared" si="3"/>
        <v>18894.32</v>
      </c>
      <c r="G84" s="9">
        <f>ROUND(+'Acute Care'!H180,0)</f>
        <v>3364291</v>
      </c>
      <c r="H84" s="13">
        <f>ROUND(+'Acute Care'!E180,2)</f>
        <v>202.64</v>
      </c>
      <c r="I84" s="13">
        <f t="shared" si="4"/>
        <v>16602.3</v>
      </c>
      <c r="J84" s="13"/>
      <c r="K84" s="21">
        <f t="shared" si="5"/>
        <v>-0.12130000000000001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Care'!H80,0)</f>
        <v>1405904</v>
      </c>
      <c r="E85" s="13">
        <f>ROUND(+'Acute Care'!E80,2)</f>
        <v>98.18</v>
      </c>
      <c r="F85" s="13">
        <f t="shared" si="3"/>
        <v>14319.66</v>
      </c>
      <c r="G85" s="9">
        <f>ROUND(+'Acute Care'!H181,0)</f>
        <v>1492327</v>
      </c>
      <c r="H85" s="13">
        <f>ROUND(+'Acute Care'!E181,2)</f>
        <v>80.25</v>
      </c>
      <c r="I85" s="13">
        <f t="shared" si="4"/>
        <v>18595.98</v>
      </c>
      <c r="J85" s="13"/>
      <c r="K85" s="21">
        <f t="shared" si="5"/>
        <v>0.29859999999999998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Care'!H81,0)</f>
        <v>192660</v>
      </c>
      <c r="E86" s="13">
        <f>ROUND(+'Acute Care'!E81,2)</f>
        <v>17.600000000000001</v>
      </c>
      <c r="F86" s="13">
        <f t="shared" si="3"/>
        <v>10946.59</v>
      </c>
      <c r="G86" s="9">
        <f>ROUND(+'Acute Care'!H182,0)</f>
        <v>1614046</v>
      </c>
      <c r="H86" s="13">
        <f>ROUND(+'Acute Care'!E182,2)</f>
        <v>88.42</v>
      </c>
      <c r="I86" s="13">
        <f t="shared" si="4"/>
        <v>18254.310000000001</v>
      </c>
      <c r="J86" s="13"/>
      <c r="K86" s="21">
        <f t="shared" si="5"/>
        <v>0.66759999999999997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Care'!H82,0)</f>
        <v>626648</v>
      </c>
      <c r="E87" s="13">
        <f>ROUND(+'Acute Care'!E82,2)</f>
        <v>104.2</v>
      </c>
      <c r="F87" s="13">
        <f t="shared" si="3"/>
        <v>6013.9</v>
      </c>
      <c r="G87" s="9">
        <f>ROUND(+'Acute Care'!H183,0)</f>
        <v>208217</v>
      </c>
      <c r="H87" s="13">
        <f>ROUND(+'Acute Care'!E183,2)</f>
        <v>20.3</v>
      </c>
      <c r="I87" s="13">
        <f t="shared" si="4"/>
        <v>10257</v>
      </c>
      <c r="J87" s="13"/>
      <c r="K87" s="21">
        <f t="shared" si="5"/>
        <v>0.70550000000000002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Care'!H83,0)</f>
        <v>202969</v>
      </c>
      <c r="E88" s="13">
        <f>ROUND(+'Acute Care'!E83,2)</f>
        <v>32.43</v>
      </c>
      <c r="F88" s="13">
        <f t="shared" si="3"/>
        <v>6258.68</v>
      </c>
      <c r="G88" s="9">
        <f>ROUND(+'Acute Care'!H184,0)</f>
        <v>655396</v>
      </c>
      <c r="H88" s="13">
        <f>ROUND(+'Acute Care'!E184,2)</f>
        <v>111.97</v>
      </c>
      <c r="I88" s="13">
        <f t="shared" si="4"/>
        <v>5853.32</v>
      </c>
      <c r="J88" s="13"/>
      <c r="K88" s="21">
        <f t="shared" si="5"/>
        <v>-6.4799999999999996E-2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Care'!H84,0)</f>
        <v>99065</v>
      </c>
      <c r="E89" s="13">
        <f>ROUND(+'Acute Care'!E84,2)</f>
        <v>18.46</v>
      </c>
      <c r="F89" s="13">
        <f t="shared" si="3"/>
        <v>5366.47</v>
      </c>
      <c r="G89" s="9">
        <f>ROUND(+'Acute Care'!H185,0)</f>
        <v>207196</v>
      </c>
      <c r="H89" s="13">
        <f>ROUND(+'Acute Care'!E185,2)</f>
        <v>31.89</v>
      </c>
      <c r="I89" s="13">
        <f t="shared" si="4"/>
        <v>6497.21</v>
      </c>
      <c r="J89" s="13"/>
      <c r="K89" s="21">
        <f t="shared" si="5"/>
        <v>0.2107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Care'!H85,0)</f>
        <v>33646</v>
      </c>
      <c r="E90" s="13">
        <f>ROUND(+'Acute Care'!E85,2)</f>
        <v>1.84</v>
      </c>
      <c r="F90" s="13">
        <f t="shared" si="3"/>
        <v>18285.87</v>
      </c>
      <c r="G90" s="9">
        <f>ROUND(+'Acute Care'!H186,0)</f>
        <v>109320</v>
      </c>
      <c r="H90" s="13">
        <f>ROUND(+'Acute Care'!E186,2)</f>
        <v>18.12</v>
      </c>
      <c r="I90" s="13">
        <f t="shared" si="4"/>
        <v>6033.11</v>
      </c>
      <c r="J90" s="13"/>
      <c r="K90" s="21">
        <f t="shared" si="5"/>
        <v>-0.67010000000000003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Care'!H86,0)</f>
        <v>200730</v>
      </c>
      <c r="E91" s="13">
        <f>ROUND(+'Acute Care'!E86,2)</f>
        <v>38.03</v>
      </c>
      <c r="F91" s="13">
        <f t="shared" si="3"/>
        <v>5278.2</v>
      </c>
      <c r="G91" s="9">
        <f>ROUND(+'Acute Care'!H187,0)</f>
        <v>958333</v>
      </c>
      <c r="H91" s="13">
        <f>ROUND(+'Acute Care'!E187,2)</f>
        <v>64.48</v>
      </c>
      <c r="I91" s="13">
        <f t="shared" si="4"/>
        <v>14862.48</v>
      </c>
      <c r="J91" s="13"/>
      <c r="K91" s="21">
        <f t="shared" si="5"/>
        <v>1.8158000000000001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Care'!H87,0)</f>
        <v>937184</v>
      </c>
      <c r="E92" s="13">
        <f>ROUND(+'Acute Care'!E87,2)</f>
        <v>38.950000000000003</v>
      </c>
      <c r="F92" s="13">
        <f t="shared" si="3"/>
        <v>24061.21</v>
      </c>
      <c r="G92" s="9">
        <f>ROUND(+'Acute Care'!H188,0)</f>
        <v>226262</v>
      </c>
      <c r="H92" s="13">
        <f>ROUND(+'Acute Care'!E188,2)</f>
        <v>42.75</v>
      </c>
      <c r="I92" s="13">
        <f t="shared" si="4"/>
        <v>5292.68</v>
      </c>
      <c r="J92" s="13"/>
      <c r="K92" s="21">
        <f t="shared" si="5"/>
        <v>-0.78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Care'!H88,0)</f>
        <v>210806</v>
      </c>
      <c r="E93" s="13">
        <f>ROUND(+'Acute Care'!E88,2)</f>
        <v>12.2</v>
      </c>
      <c r="F93" s="13">
        <f t="shared" si="3"/>
        <v>17279.18</v>
      </c>
      <c r="G93" s="9">
        <f>ROUND(+'Acute Care'!H189,0)</f>
        <v>746515</v>
      </c>
      <c r="H93" s="13">
        <f>ROUND(+'Acute Care'!E189,2)</f>
        <v>38.81</v>
      </c>
      <c r="I93" s="13">
        <f t="shared" si="4"/>
        <v>19235.12</v>
      </c>
      <c r="J93" s="13"/>
      <c r="K93" s="21">
        <f t="shared" si="5"/>
        <v>0.1132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Care'!H89,0)</f>
        <v>3229770</v>
      </c>
      <c r="E94" s="13">
        <f>ROUND(+'Acute Care'!E89,2)</f>
        <v>167</v>
      </c>
      <c r="F94" s="13">
        <f t="shared" si="3"/>
        <v>19339.939999999999</v>
      </c>
      <c r="G94" s="9">
        <f>ROUND(+'Acute Care'!H190,0)</f>
        <v>241147</v>
      </c>
      <c r="H94" s="13">
        <f>ROUND(+'Acute Care'!E190,2)</f>
        <v>15.4</v>
      </c>
      <c r="I94" s="13">
        <f t="shared" si="4"/>
        <v>15658.9</v>
      </c>
      <c r="J94" s="13"/>
      <c r="K94" s="21">
        <f t="shared" si="5"/>
        <v>-0.1903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Care'!H90,0)</f>
        <v>737348</v>
      </c>
      <c r="E95" s="13">
        <f>ROUND(+'Acute Care'!E90,2)</f>
        <v>49.34</v>
      </c>
      <c r="F95" s="13">
        <f t="shared" si="3"/>
        <v>14944.22</v>
      </c>
      <c r="G95" s="9">
        <f>ROUND(+'Acute Care'!H191,0)</f>
        <v>3191501</v>
      </c>
      <c r="H95" s="13">
        <f>ROUND(+'Acute Care'!E191,2)</f>
        <v>161.87</v>
      </c>
      <c r="I95" s="13">
        <f t="shared" si="4"/>
        <v>19716.45</v>
      </c>
      <c r="J95" s="13"/>
      <c r="K95" s="21">
        <f t="shared" si="5"/>
        <v>0.31929999999999997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Care'!H91,0)</f>
        <v>0</v>
      </c>
      <c r="E96" s="13">
        <f>ROUND(+'Acute Care'!E91,2)</f>
        <v>0</v>
      </c>
      <c r="F96" s="13" t="str">
        <f t="shared" si="3"/>
        <v/>
      </c>
      <c r="G96" s="9">
        <f>ROUND(+'Acute Care'!H192,0)</f>
        <v>1507470</v>
      </c>
      <c r="H96" s="13">
        <f>ROUND(+'Acute Care'!E192,2)</f>
        <v>50.2</v>
      </c>
      <c r="I96" s="13">
        <f t="shared" si="4"/>
        <v>30029.279999999999</v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Care'!H92,0)</f>
        <v>362485</v>
      </c>
      <c r="E97" s="13">
        <f>ROUND(+'Acute Care'!E92,2)</f>
        <v>11.71</v>
      </c>
      <c r="F97" s="13">
        <f t="shared" si="3"/>
        <v>30955.17</v>
      </c>
      <c r="G97" s="9">
        <f>ROUND(+'Acute Care'!H193,0)</f>
        <v>0</v>
      </c>
      <c r="H97" s="13">
        <f>ROUND(+'Acute Care'!E193,2)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Care'!H93,0)</f>
        <v>103291</v>
      </c>
      <c r="E98" s="13">
        <f>ROUND(+'Acute Care'!E93,2)</f>
        <v>17.079999999999998</v>
      </c>
      <c r="F98" s="13">
        <f t="shared" si="3"/>
        <v>6047.48</v>
      </c>
      <c r="G98" s="9">
        <f>ROUND(+'Acute Care'!H194,0)</f>
        <v>397541</v>
      </c>
      <c r="H98" s="13">
        <f>ROUND(+'Acute Care'!E194,2)</f>
        <v>7.24</v>
      </c>
      <c r="I98" s="13">
        <f t="shared" si="4"/>
        <v>54908.98</v>
      </c>
      <c r="J98" s="13"/>
      <c r="K98" s="21">
        <f t="shared" si="5"/>
        <v>8.0795999999999992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Care'!H94,0)</f>
        <v>2663887</v>
      </c>
      <c r="E99" s="13">
        <f>ROUND(+'Acute Care'!E94,2)</f>
        <v>162.91999999999999</v>
      </c>
      <c r="F99" s="13">
        <f t="shared" si="3"/>
        <v>16350.89</v>
      </c>
      <c r="G99" s="9">
        <f>ROUND(+'Acute Care'!H195,0)</f>
        <v>443993</v>
      </c>
      <c r="H99" s="13">
        <f>ROUND(+'Acute Care'!E195,2)</f>
        <v>17.68</v>
      </c>
      <c r="I99" s="13">
        <f t="shared" si="4"/>
        <v>25112.73</v>
      </c>
      <c r="J99" s="13"/>
      <c r="K99" s="21">
        <f t="shared" si="5"/>
        <v>0.53590000000000004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Care'!H95,0)</f>
        <v>3779960</v>
      </c>
      <c r="E100" s="13">
        <f>ROUND(+'Acute Care'!E95,2)</f>
        <v>123.25</v>
      </c>
      <c r="F100" s="13">
        <f t="shared" si="3"/>
        <v>30669.05</v>
      </c>
      <c r="G100" s="9">
        <f>ROUND(+'Acute Care'!H196,0)</f>
        <v>2866958</v>
      </c>
      <c r="H100" s="13">
        <f>ROUND(+'Acute Care'!E196,2)</f>
        <v>169.73</v>
      </c>
      <c r="I100" s="13">
        <f t="shared" si="4"/>
        <v>16891.29</v>
      </c>
      <c r="J100" s="13"/>
      <c r="K100" s="21">
        <f t="shared" si="5"/>
        <v>-0.44919999999999999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Care'!H96,0)</f>
        <v>2253125</v>
      </c>
      <c r="E101" s="13">
        <f>ROUND(+'Acute Care'!E96,2)</f>
        <v>123.94</v>
      </c>
      <c r="F101" s="13">
        <f t="shared" si="3"/>
        <v>18179.16</v>
      </c>
      <c r="G101" s="9">
        <f>ROUND(+'Acute Care'!H197,0)</f>
        <v>4391007</v>
      </c>
      <c r="H101" s="13">
        <f>ROUND(+'Acute Care'!E197,2)</f>
        <v>148.33000000000001</v>
      </c>
      <c r="I101" s="13">
        <f t="shared" si="4"/>
        <v>29602.959999999999</v>
      </c>
      <c r="J101" s="13"/>
      <c r="K101" s="21">
        <f t="shared" si="5"/>
        <v>0.62839999999999996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Care'!H97,0)</f>
        <v>863868</v>
      </c>
      <c r="E102" s="13">
        <f>ROUND(+'Acute Care'!E97,2)</f>
        <v>55.35</v>
      </c>
      <c r="F102" s="13">
        <f t="shared" si="3"/>
        <v>15607.37</v>
      </c>
      <c r="G102" s="9">
        <f>ROUND(+'Acute Care'!H198,0)</f>
        <v>2396220</v>
      </c>
      <c r="H102" s="13">
        <f>ROUND(+'Acute Care'!E198,2)</f>
        <v>127.08</v>
      </c>
      <c r="I102" s="13">
        <f t="shared" si="4"/>
        <v>18856</v>
      </c>
      <c r="J102" s="13"/>
      <c r="K102" s="21">
        <f t="shared" si="5"/>
        <v>0.20810000000000001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Care'!H98,0)</f>
        <v>131965</v>
      </c>
      <c r="E103" s="13">
        <f>ROUND(+'Acute Care'!E98,2)</f>
        <v>6.25</v>
      </c>
      <c r="F103" s="13">
        <f t="shared" si="3"/>
        <v>21114.400000000001</v>
      </c>
      <c r="G103" s="9">
        <f>ROUND(+'Acute Care'!H199,0)</f>
        <v>-588</v>
      </c>
      <c r="H103" s="13">
        <f>ROUND(+'Acute Care'!E199,2)</f>
        <v>65.180000000000007</v>
      </c>
      <c r="I103" s="13">
        <f t="shared" si="4"/>
        <v>-9.02</v>
      </c>
      <c r="J103" s="13"/>
      <c r="K103" s="21">
        <f t="shared" si="5"/>
        <v>-1.0004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Care'!H99,0)</f>
        <v>0</v>
      </c>
      <c r="E104" s="13">
        <f>ROUND(+'Acute Care'!E99,2)</f>
        <v>0</v>
      </c>
      <c r="F104" s="13" t="str">
        <f t="shared" si="3"/>
        <v/>
      </c>
      <c r="G104" s="9">
        <f>ROUND(+'Acute Care'!H200,0)</f>
        <v>83683</v>
      </c>
      <c r="H104" s="13">
        <f>ROUND(+'Acute Care'!E200,2)</f>
        <v>3.79</v>
      </c>
      <c r="I104" s="13">
        <f t="shared" si="4"/>
        <v>22079.95</v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Care'!H100,0)</f>
        <v>0</v>
      </c>
      <c r="E105" s="13">
        <f>ROUND(+'Acute Care'!E100,2)</f>
        <v>0</v>
      </c>
      <c r="F105" s="13" t="str">
        <f t="shared" si="3"/>
        <v/>
      </c>
      <c r="G105" s="9">
        <f>ROUND(+'Acute Care'!H201,0)</f>
        <v>0</v>
      </c>
      <c r="H105" s="13">
        <f>ROUND(+'Acute Care'!E201,2)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Care'!H101,0)</f>
        <v>0</v>
      </c>
      <c r="E106" s="13">
        <f>ROUND(+'Acute Care'!E101,2)</f>
        <v>0</v>
      </c>
      <c r="F106" s="13" t="str">
        <f t="shared" si="3"/>
        <v/>
      </c>
      <c r="G106" s="9">
        <f>ROUND(+'Acute Care'!H202,0)</f>
        <v>0</v>
      </c>
      <c r="H106" s="13">
        <f>ROUND(+'Acute Care'!E202,2)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Care'!H102,0)</f>
        <v>0</v>
      </c>
      <c r="E107" s="13">
        <f>ROUND(+'Acute Care'!E102,2)</f>
        <v>0</v>
      </c>
      <c r="F107" s="13" t="str">
        <f t="shared" si="3"/>
        <v/>
      </c>
      <c r="G107" s="9">
        <f>ROUND(+'Acute Care'!H203,0)</f>
        <v>0</v>
      </c>
      <c r="H107" s="13">
        <f>ROUND(+'Acute Care'!E203,2)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Care'!H103,0)</f>
        <v>0</v>
      </c>
      <c r="E108" s="13">
        <f>ROUND(+'Acute Care'!E103,2)</f>
        <v>0</v>
      </c>
      <c r="F108" s="13" t="str">
        <f t="shared" ref="F108" si="6">IF(D108=0,"",IF(E108=0,"",ROUND(D108/E108,2)))</f>
        <v/>
      </c>
      <c r="G108" s="9">
        <f>ROUND(+'Acute Care'!H204,0)</f>
        <v>0</v>
      </c>
      <c r="H108" s="13">
        <f>ROUND(+'Acute Care'!E204,2)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3" bestFit="1" customWidth="1"/>
    <col min="5" max="5" width="6.88671875" bestFit="1" customWidth="1"/>
    <col min="6" max="6" width="5.88671875" bestFit="1" customWidth="1"/>
    <col min="7" max="7" width="13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83</v>
      </c>
      <c r="F3" s="1"/>
      <c r="K3" s="19">
        <v>83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50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6"/>
    </row>
    <row r="8" spans="1:11" x14ac:dyDescent="0.2">
      <c r="A8" s="10"/>
      <c r="B8" s="9"/>
      <c r="C8" s="9"/>
      <c r="D8" s="1" t="s">
        <v>33</v>
      </c>
      <c r="E8" s="6"/>
      <c r="F8" s="1" t="s">
        <v>4</v>
      </c>
      <c r="G8" s="1" t="s">
        <v>33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34</v>
      </c>
      <c r="E9" s="1" t="s">
        <v>6</v>
      </c>
      <c r="F9" s="1" t="s">
        <v>6</v>
      </c>
      <c r="G9" s="1" t="s">
        <v>34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13">
        <f>ROUND(+'Acute Care'!E5*2080,0)</f>
        <v>1017827</v>
      </c>
      <c r="E10" s="9">
        <f>ROUND(+'Acute Care'!F5,0)</f>
        <v>71212</v>
      </c>
      <c r="F10" s="13">
        <f>IF(D10=0,"",IF(E10=0,"",ROUND(D10/E10,2)))</f>
        <v>14.29</v>
      </c>
      <c r="G10" s="13">
        <f>ROUND(+'Acute Care'!E106*2080,0)</f>
        <v>1105333</v>
      </c>
      <c r="H10" s="9">
        <f>ROUND(+'Acute Care'!F106,0)</f>
        <v>97690</v>
      </c>
      <c r="I10" s="13">
        <f>IF(G10=0,"",IF(H10=0,"",ROUND(G10/H10,2)))</f>
        <v>11.31</v>
      </c>
      <c r="J10" s="13"/>
      <c r="K10" s="21">
        <f>IF(D10=0,"",IF(E10=0,"",IF(G10=0,"",IF(H10=0,"",ROUND(I10/F10-1,4)))))</f>
        <v>-0.20849999999999999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13">
        <f>ROUND(+'Acute Care'!E6*2080,0)</f>
        <v>286790</v>
      </c>
      <c r="E11" s="9">
        <f>ROUND(+'Acute Care'!F6,0)</f>
        <v>19539</v>
      </c>
      <c r="F11" s="13">
        <f t="shared" ref="F11:F74" si="0">IF(D11=0,"",IF(E11=0,"",ROUND(D11/E11,2)))</f>
        <v>14.68</v>
      </c>
      <c r="G11" s="13">
        <f>ROUND(+'Acute Care'!E107*2080,0)</f>
        <v>332301</v>
      </c>
      <c r="H11" s="9">
        <f>ROUND(+'Acute Care'!F107,0)</f>
        <v>23513</v>
      </c>
      <c r="I11" s="13">
        <f t="shared" ref="I11:I74" si="1">IF(G11=0,"",IF(H11=0,"",ROUND(G11/H11,2)))</f>
        <v>14.13</v>
      </c>
      <c r="J11" s="13"/>
      <c r="K11" s="21">
        <f t="shared" ref="K11:K74" si="2">IF(D11=0,"",IF(E11=0,"",IF(G11=0,"",IF(H11=0,"",ROUND(I11/F11-1,4)))))</f>
        <v>-3.7499999999999999E-2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13">
        <f>ROUND(+'Acute Care'!E7*2080,0)</f>
        <v>47382</v>
      </c>
      <c r="E12" s="9">
        <f>ROUND(+'Acute Care'!F7,0)</f>
        <v>616</v>
      </c>
      <c r="F12" s="13">
        <f t="shared" si="0"/>
        <v>76.92</v>
      </c>
      <c r="G12" s="13">
        <f>ROUND(+'Acute Care'!E108*2080,0)</f>
        <v>49171</v>
      </c>
      <c r="H12" s="9">
        <f>ROUND(+'Acute Care'!F108,0)</f>
        <v>724</v>
      </c>
      <c r="I12" s="13">
        <f t="shared" si="1"/>
        <v>67.92</v>
      </c>
      <c r="J12" s="13"/>
      <c r="K12" s="21">
        <f t="shared" si="2"/>
        <v>-0.11700000000000001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13">
        <f>ROUND(+'Acute Care'!E8*2080,0)</f>
        <v>1092770</v>
      </c>
      <c r="E13" s="9">
        <f>ROUND(+'Acute Care'!F8,0)</f>
        <v>67729</v>
      </c>
      <c r="F13" s="13">
        <f t="shared" si="0"/>
        <v>16.13</v>
      </c>
      <c r="G13" s="13">
        <f>ROUND(+'Acute Care'!E109*2080,0)</f>
        <v>1087154</v>
      </c>
      <c r="H13" s="9">
        <f>ROUND(+'Acute Care'!F109,0)</f>
        <v>65799</v>
      </c>
      <c r="I13" s="13">
        <f t="shared" si="1"/>
        <v>16.52</v>
      </c>
      <c r="J13" s="13"/>
      <c r="K13" s="21">
        <f t="shared" si="2"/>
        <v>2.4199999999999999E-2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13">
        <f>ROUND(+'Acute Care'!E9*2080,0)</f>
        <v>894317</v>
      </c>
      <c r="E14" s="9">
        <f>ROUND(+'Acute Care'!F9,0)</f>
        <v>56682</v>
      </c>
      <c r="F14" s="13">
        <f t="shared" si="0"/>
        <v>15.78</v>
      </c>
      <c r="G14" s="13">
        <f>ROUND(+'Acute Care'!E110*2080,0)</f>
        <v>890198</v>
      </c>
      <c r="H14" s="9">
        <f>ROUND(+'Acute Care'!F110,0)</f>
        <v>57055</v>
      </c>
      <c r="I14" s="13">
        <f t="shared" si="1"/>
        <v>15.6</v>
      </c>
      <c r="J14" s="13"/>
      <c r="K14" s="21">
        <f t="shared" si="2"/>
        <v>-1.14E-2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13">
        <f>ROUND(+'Acute Care'!E10*2080,0)</f>
        <v>0</v>
      </c>
      <c r="E15" s="9">
        <f>ROUND(+'Acute Care'!F10,0)</f>
        <v>0</v>
      </c>
      <c r="F15" s="13" t="str">
        <f t="shared" si="0"/>
        <v/>
      </c>
      <c r="G15" s="13">
        <f>ROUND(+'Acute Care'!E111*2080,0)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13">
        <f>ROUND(+'Acute Care'!E11*2080,0)</f>
        <v>49920</v>
      </c>
      <c r="E16" s="9">
        <f>ROUND(+'Acute Care'!F11,0)</f>
        <v>1151</v>
      </c>
      <c r="F16" s="13">
        <f t="shared" si="0"/>
        <v>43.37</v>
      </c>
      <c r="G16" s="13">
        <f>ROUND(+'Acute Care'!E112*2080,0)</f>
        <v>50419</v>
      </c>
      <c r="H16" s="9">
        <f>ROUND(+'Acute Care'!F112,0)</f>
        <v>1280</v>
      </c>
      <c r="I16" s="13">
        <f t="shared" si="1"/>
        <v>39.39</v>
      </c>
      <c r="J16" s="13"/>
      <c r="K16" s="21">
        <f t="shared" si="2"/>
        <v>-9.1800000000000007E-2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13">
        <f>ROUND(+'Acute Care'!E12*2080,0)</f>
        <v>92061</v>
      </c>
      <c r="E17" s="9">
        <f>ROUND(+'Acute Care'!F12,0)</f>
        <v>4809</v>
      </c>
      <c r="F17" s="13">
        <f t="shared" si="0"/>
        <v>19.14</v>
      </c>
      <c r="G17" s="13">
        <f>ROUND(+'Acute Care'!E113*2080,0)</f>
        <v>72717</v>
      </c>
      <c r="H17" s="9">
        <f>ROUND(+'Acute Care'!F113,0)</f>
        <v>4809</v>
      </c>
      <c r="I17" s="13">
        <f t="shared" si="1"/>
        <v>15.12</v>
      </c>
      <c r="J17" s="13"/>
      <c r="K17" s="21">
        <f t="shared" si="2"/>
        <v>-0.21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13">
        <f>ROUND(+'Acute Care'!E13*2080,0)</f>
        <v>18054</v>
      </c>
      <c r="E18" s="9">
        <f>ROUND(+'Acute Care'!F13,0)</f>
        <v>586</v>
      </c>
      <c r="F18" s="13">
        <f t="shared" si="0"/>
        <v>30.81</v>
      </c>
      <c r="G18" s="13">
        <f>ROUND(+'Acute Care'!E114*2080,0)</f>
        <v>23878</v>
      </c>
      <c r="H18" s="9">
        <f>ROUND(+'Acute Care'!F114,0)</f>
        <v>737</v>
      </c>
      <c r="I18" s="13">
        <f t="shared" si="1"/>
        <v>32.4</v>
      </c>
      <c r="J18" s="13"/>
      <c r="K18" s="21">
        <f t="shared" si="2"/>
        <v>5.16E-2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13">
        <f>ROUND(+'Acute Care'!E14*2080,0)</f>
        <v>307590</v>
      </c>
      <c r="E19" s="9">
        <f>ROUND(+'Acute Care'!F14,0)</f>
        <v>18000</v>
      </c>
      <c r="F19" s="13">
        <f t="shared" si="0"/>
        <v>17.09</v>
      </c>
      <c r="G19" s="13">
        <f>ROUND(+'Acute Care'!E115*2080,0)</f>
        <v>310294</v>
      </c>
      <c r="H19" s="9">
        <f>ROUND(+'Acute Care'!F115,0)</f>
        <v>16897</v>
      </c>
      <c r="I19" s="13">
        <f t="shared" si="1"/>
        <v>18.36</v>
      </c>
      <c r="J19" s="13"/>
      <c r="K19" s="21">
        <f t="shared" si="2"/>
        <v>7.4300000000000005E-2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13">
        <f>ROUND(+'Acute Care'!E15*2080,0)</f>
        <v>1145997</v>
      </c>
      <c r="E20" s="9">
        <f>ROUND(+'Acute Care'!F15,0)</f>
        <v>74635</v>
      </c>
      <c r="F20" s="13">
        <f t="shared" si="0"/>
        <v>15.35</v>
      </c>
      <c r="G20" s="13">
        <f>ROUND(+'Acute Care'!E116*2080,0)</f>
        <v>1159642</v>
      </c>
      <c r="H20" s="9">
        <f>ROUND(+'Acute Care'!F116,0)</f>
        <v>79461</v>
      </c>
      <c r="I20" s="13">
        <f t="shared" si="1"/>
        <v>14.59</v>
      </c>
      <c r="J20" s="13"/>
      <c r="K20" s="21">
        <f t="shared" si="2"/>
        <v>-4.9500000000000002E-2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13">
        <f>ROUND(+'Acute Care'!E16*2080,0)</f>
        <v>767333</v>
      </c>
      <c r="E21" s="9">
        <f>ROUND(+'Acute Care'!F16,0)</f>
        <v>69858</v>
      </c>
      <c r="F21" s="13">
        <f t="shared" si="0"/>
        <v>10.98</v>
      </c>
      <c r="G21" s="13">
        <f>ROUND(+'Acute Care'!E117*2080,0)</f>
        <v>771597</v>
      </c>
      <c r="H21" s="9">
        <f>ROUND(+'Acute Care'!F117,0)</f>
        <v>75146</v>
      </c>
      <c r="I21" s="13">
        <f t="shared" si="1"/>
        <v>10.27</v>
      </c>
      <c r="J21" s="13"/>
      <c r="K21" s="21">
        <f t="shared" si="2"/>
        <v>-6.4699999999999994E-2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13">
        <f>ROUND(+'Acute Care'!E17*2080,0)</f>
        <v>73674</v>
      </c>
      <c r="E22" s="9">
        <f>ROUND(+'Acute Care'!F17,0)</f>
        <v>4954</v>
      </c>
      <c r="F22" s="13">
        <f t="shared" si="0"/>
        <v>14.87</v>
      </c>
      <c r="G22" s="13">
        <f>ROUND(+'Acute Care'!E118*2080,0)</f>
        <v>77085</v>
      </c>
      <c r="H22" s="9">
        <f>ROUND(+'Acute Care'!F118,0)</f>
        <v>4868</v>
      </c>
      <c r="I22" s="13">
        <f t="shared" si="1"/>
        <v>15.84</v>
      </c>
      <c r="J22" s="13"/>
      <c r="K22" s="21">
        <f t="shared" si="2"/>
        <v>6.5199999999999994E-2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13">
        <f>ROUND(+'Acute Care'!E18*2080,0)</f>
        <v>329243</v>
      </c>
      <c r="E23" s="9">
        <f>ROUND(+'Acute Care'!F18,0)</f>
        <v>31878</v>
      </c>
      <c r="F23" s="13">
        <f t="shared" si="0"/>
        <v>10.33</v>
      </c>
      <c r="G23" s="13">
        <f>ROUND(+'Acute Care'!E119*2080,0)</f>
        <v>352664</v>
      </c>
      <c r="H23" s="9">
        <f>ROUND(+'Acute Care'!F119,0)</f>
        <v>30307</v>
      </c>
      <c r="I23" s="13">
        <f t="shared" si="1"/>
        <v>11.64</v>
      </c>
      <c r="J23" s="13"/>
      <c r="K23" s="21">
        <f t="shared" si="2"/>
        <v>0.1268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13">
        <f>ROUND(+'Acute Care'!E19*2080,0)</f>
        <v>153046</v>
      </c>
      <c r="E24" s="9">
        <f>ROUND(+'Acute Care'!F19,0)</f>
        <v>10431</v>
      </c>
      <c r="F24" s="13">
        <f t="shared" si="0"/>
        <v>14.67</v>
      </c>
      <c r="G24" s="13">
        <f>ROUND(+'Acute Care'!E120*2080,0)</f>
        <v>168896</v>
      </c>
      <c r="H24" s="9">
        <f>ROUND(+'Acute Care'!F120,0)</f>
        <v>10343</v>
      </c>
      <c r="I24" s="13">
        <f t="shared" si="1"/>
        <v>16.329999999999998</v>
      </c>
      <c r="J24" s="13"/>
      <c r="K24" s="21">
        <f t="shared" si="2"/>
        <v>0.1132</v>
      </c>
    </row>
    <row r="25" spans="2:11" x14ac:dyDescent="0.2">
      <c r="B25">
        <f>+'Acute Care'!A20</f>
        <v>39</v>
      </c>
      <c r="C25" t="str">
        <f>+'Acute Care'!B20</f>
        <v>TRIOS HEALTH</v>
      </c>
      <c r="D25" s="13">
        <f>ROUND(+'Acute Care'!E20*2080,0)</f>
        <v>213408</v>
      </c>
      <c r="E25" s="9">
        <f>ROUND(+'Acute Care'!F20,0)</f>
        <v>11753</v>
      </c>
      <c r="F25" s="13">
        <f t="shared" si="0"/>
        <v>18.16</v>
      </c>
      <c r="G25" s="13">
        <f>ROUND(+'Acute Care'!E121*2080,0)</f>
        <v>211328</v>
      </c>
      <c r="H25" s="9">
        <f>ROUND(+'Acute Care'!F121,0)</f>
        <v>14467</v>
      </c>
      <c r="I25" s="13">
        <f t="shared" si="1"/>
        <v>14.61</v>
      </c>
      <c r="J25" s="13"/>
      <c r="K25" s="21">
        <f t="shared" si="2"/>
        <v>-0.19550000000000001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13">
        <f>ROUND(+'Acute Care'!E21*2080,0)</f>
        <v>28621</v>
      </c>
      <c r="E26" s="9">
        <f>ROUND(+'Acute Care'!F21,0)</f>
        <v>2271</v>
      </c>
      <c r="F26" s="13">
        <f t="shared" si="0"/>
        <v>12.6</v>
      </c>
      <c r="G26" s="13">
        <f>ROUND(+'Acute Care'!E122*2080,0)</f>
        <v>36234</v>
      </c>
      <c r="H26" s="9">
        <f>ROUND(+'Acute Care'!F122,0)</f>
        <v>1154</v>
      </c>
      <c r="I26" s="13">
        <f t="shared" si="1"/>
        <v>31.4</v>
      </c>
      <c r="J26" s="13"/>
      <c r="K26" s="21">
        <f t="shared" si="2"/>
        <v>1.4921</v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13">
        <f>ROUND(+'Acute Care'!E22*2080,0)</f>
        <v>0</v>
      </c>
      <c r="E27" s="9">
        <f>ROUND(+'Acute Care'!F22,0)</f>
        <v>401</v>
      </c>
      <c r="F27" s="13" t="str">
        <f t="shared" si="0"/>
        <v/>
      </c>
      <c r="G27" s="13">
        <f>ROUND(+'Acute Care'!E123*2080,0)</f>
        <v>0</v>
      </c>
      <c r="H27" s="9">
        <f>ROUND(+'Acute Care'!F123,0)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13">
        <f>ROUND(+'Acute Care'!E23*2080,0)</f>
        <v>0</v>
      </c>
      <c r="E28" s="9">
        <f>ROUND(+'Acute Care'!F23,0)</f>
        <v>0</v>
      </c>
      <c r="F28" s="13" t="str">
        <f t="shared" si="0"/>
        <v/>
      </c>
      <c r="G28" s="13">
        <f>ROUND(+'Acute Care'!E124*2080,0)</f>
        <v>0</v>
      </c>
      <c r="H28" s="9">
        <f>ROUND(+'Acute Care'!F124,0)</f>
        <v>341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13">
        <f>ROUND(+'Acute Care'!E24*2080,0)</f>
        <v>68536</v>
      </c>
      <c r="E29" s="9">
        <f>ROUND(+'Acute Care'!F24,0)</f>
        <v>4249</v>
      </c>
      <c r="F29" s="13">
        <f t="shared" si="0"/>
        <v>16.13</v>
      </c>
      <c r="G29" s="13">
        <f>ROUND(+'Acute Care'!E125*2080,0)</f>
        <v>50294</v>
      </c>
      <c r="H29" s="9">
        <f>ROUND(+'Acute Care'!F125,0)</f>
        <v>4442</v>
      </c>
      <c r="I29" s="13">
        <f t="shared" si="1"/>
        <v>11.32</v>
      </c>
      <c r="J29" s="13"/>
      <c r="K29" s="21">
        <f t="shared" si="2"/>
        <v>-0.29820000000000002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13">
        <f>ROUND(+'Acute Care'!E25*2080,0)</f>
        <v>20259</v>
      </c>
      <c r="E30" s="9">
        <f>ROUND(+'Acute Care'!F25,0)</f>
        <v>858</v>
      </c>
      <c r="F30" s="13">
        <f t="shared" si="0"/>
        <v>23.61</v>
      </c>
      <c r="G30" s="13">
        <f>ROUND(+'Acute Care'!E126*2080,0)</f>
        <v>118643</v>
      </c>
      <c r="H30" s="9">
        <f>ROUND(+'Acute Care'!F126,0)</f>
        <v>4484</v>
      </c>
      <c r="I30" s="13">
        <f t="shared" si="1"/>
        <v>26.46</v>
      </c>
      <c r="J30" s="13"/>
      <c r="K30" s="21">
        <f t="shared" si="2"/>
        <v>0.1207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13">
        <f>ROUND(+'Acute Care'!E26*2080,0)</f>
        <v>55037</v>
      </c>
      <c r="E31" s="9">
        <f>ROUND(+'Acute Care'!F26,0)</f>
        <v>814</v>
      </c>
      <c r="F31" s="13">
        <f t="shared" si="0"/>
        <v>67.61</v>
      </c>
      <c r="G31" s="13">
        <f>ROUND(+'Acute Care'!E127*2080,0)</f>
        <v>18325</v>
      </c>
      <c r="H31" s="9">
        <f>ROUND(+'Acute Care'!F127,0)</f>
        <v>926</v>
      </c>
      <c r="I31" s="13">
        <f t="shared" si="1"/>
        <v>19.79</v>
      </c>
      <c r="J31" s="13"/>
      <c r="K31" s="21">
        <f t="shared" si="2"/>
        <v>-0.70730000000000004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13">
        <f>ROUND(+'Acute Care'!E27*2080,0)</f>
        <v>486179</v>
      </c>
      <c r="E32" s="9">
        <f>ROUND(+'Acute Care'!F27,0)</f>
        <v>30330</v>
      </c>
      <c r="F32" s="13">
        <f t="shared" si="0"/>
        <v>16.03</v>
      </c>
      <c r="G32" s="13">
        <f>ROUND(+'Acute Care'!E128*2080,0)</f>
        <v>54995</v>
      </c>
      <c r="H32" s="9">
        <f>ROUND(+'Acute Care'!F128,0)</f>
        <v>792</v>
      </c>
      <c r="I32" s="13">
        <f t="shared" si="1"/>
        <v>69.44</v>
      </c>
      <c r="J32" s="13"/>
      <c r="K32" s="21">
        <f t="shared" si="2"/>
        <v>3.3319000000000001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13">
        <f>ROUND(+'Acute Care'!E28*2080,0)</f>
        <v>207168</v>
      </c>
      <c r="E33" s="9">
        <f>ROUND(+'Acute Care'!F28,0)</f>
        <v>9728</v>
      </c>
      <c r="F33" s="13">
        <f t="shared" si="0"/>
        <v>21.3</v>
      </c>
      <c r="G33" s="13">
        <f>ROUND(+'Acute Care'!E129*2080,0)</f>
        <v>475426</v>
      </c>
      <c r="H33" s="9">
        <f>ROUND(+'Acute Care'!F129,0)</f>
        <v>29435</v>
      </c>
      <c r="I33" s="13">
        <f t="shared" si="1"/>
        <v>16.149999999999999</v>
      </c>
      <c r="J33" s="13"/>
      <c r="K33" s="21">
        <f t="shared" si="2"/>
        <v>-0.24179999999999999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13">
        <f>ROUND(+'Acute Care'!E29*2080,0)</f>
        <v>51147</v>
      </c>
      <c r="E34" s="9">
        <f>ROUND(+'Acute Care'!F29,0)</f>
        <v>3643</v>
      </c>
      <c r="F34" s="13">
        <f t="shared" si="0"/>
        <v>14.04</v>
      </c>
      <c r="G34" s="13">
        <f>ROUND(+'Acute Care'!E130*2080,0)</f>
        <v>199493</v>
      </c>
      <c r="H34" s="9">
        <f>ROUND(+'Acute Care'!F130,0)</f>
        <v>8484</v>
      </c>
      <c r="I34" s="13">
        <f t="shared" si="1"/>
        <v>23.51</v>
      </c>
      <c r="J34" s="13"/>
      <c r="K34" s="21">
        <f t="shared" si="2"/>
        <v>0.67449999999999999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13">
        <f>ROUND(+'Acute Care'!E30*2080,0)</f>
        <v>52458</v>
      </c>
      <c r="E35" s="9">
        <f>ROUND(+'Acute Care'!F30,0)</f>
        <v>1124</v>
      </c>
      <c r="F35" s="13">
        <f t="shared" si="0"/>
        <v>46.67</v>
      </c>
      <c r="G35" s="13">
        <f>ROUND(+'Acute Care'!E131*2080,0)</f>
        <v>51792</v>
      </c>
      <c r="H35" s="9">
        <f>ROUND(+'Acute Care'!F131,0)</f>
        <v>3539</v>
      </c>
      <c r="I35" s="13">
        <f t="shared" si="1"/>
        <v>14.63</v>
      </c>
      <c r="J35" s="13"/>
      <c r="K35" s="21">
        <f t="shared" si="2"/>
        <v>-0.6865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13">
        <f>ROUND(+'Acute Care'!E31*2080,0)</f>
        <v>1872</v>
      </c>
      <c r="E36" s="9">
        <f>ROUND(+'Acute Care'!F31,0)</f>
        <v>10</v>
      </c>
      <c r="F36" s="13">
        <f t="shared" si="0"/>
        <v>187.2</v>
      </c>
      <c r="G36" s="13">
        <f>ROUND(+'Acute Care'!E132*2080,0)</f>
        <v>44866</v>
      </c>
      <c r="H36" s="9">
        <f>ROUND(+'Acute Care'!F132,0)</f>
        <v>559</v>
      </c>
      <c r="I36" s="13">
        <f t="shared" si="1"/>
        <v>80.260000000000005</v>
      </c>
      <c r="J36" s="13"/>
      <c r="K36" s="21">
        <f t="shared" si="2"/>
        <v>-0.57130000000000003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13">
        <f>ROUND(+'Acute Care'!E32*2080,0)</f>
        <v>712275</v>
      </c>
      <c r="E37" s="9">
        <f>ROUND(+'Acute Care'!F32,0)</f>
        <v>33832</v>
      </c>
      <c r="F37" s="13">
        <f t="shared" si="0"/>
        <v>21.05</v>
      </c>
      <c r="G37" s="13">
        <f>ROUND(+'Acute Care'!E133*2080,0)</f>
        <v>3120</v>
      </c>
      <c r="H37" s="9">
        <f>ROUND(+'Acute Care'!F133,0)</f>
        <v>40</v>
      </c>
      <c r="I37" s="13">
        <f t="shared" si="1"/>
        <v>78</v>
      </c>
      <c r="J37" s="13"/>
      <c r="K37" s="21">
        <f t="shared" si="2"/>
        <v>2.7054999999999998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13">
        <f>ROUND(+'Acute Care'!E33*2080,0)</f>
        <v>16266</v>
      </c>
      <c r="E38" s="9">
        <f>ROUND(+'Acute Care'!F33,0)</f>
        <v>71</v>
      </c>
      <c r="F38" s="13">
        <f t="shared" si="0"/>
        <v>229.1</v>
      </c>
      <c r="G38" s="13">
        <f>ROUND(+'Acute Care'!E134*2080,0)</f>
        <v>366392</v>
      </c>
      <c r="H38" s="9">
        <f>ROUND(+'Acute Care'!F134,0)</f>
        <v>20490</v>
      </c>
      <c r="I38" s="13">
        <f t="shared" si="1"/>
        <v>17.88</v>
      </c>
      <c r="J38" s="13"/>
      <c r="K38" s="21">
        <f t="shared" si="2"/>
        <v>-0.92200000000000004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13">
        <f>ROUND(+'Acute Care'!E34*2080,0)</f>
        <v>1013418</v>
      </c>
      <c r="E39" s="9">
        <f>ROUND(+'Acute Care'!F34,0)</f>
        <v>70765</v>
      </c>
      <c r="F39" s="13">
        <f t="shared" si="0"/>
        <v>14.32</v>
      </c>
      <c r="G39" s="13">
        <f>ROUND(+'Acute Care'!E135*2080,0)</f>
        <v>0</v>
      </c>
      <c r="H39" s="9">
        <f>ROUND(+'Acute Care'!F135,0)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13">
        <f>ROUND(+'Acute Care'!E35*2080,0)</f>
        <v>72322</v>
      </c>
      <c r="E40" s="9">
        <f>ROUND(+'Acute Care'!F35,0)</f>
        <v>3432</v>
      </c>
      <c r="F40" s="13">
        <f t="shared" si="0"/>
        <v>21.07</v>
      </c>
      <c r="G40" s="13">
        <f>ROUND(+'Acute Care'!E136*2080,0)</f>
        <v>1050109</v>
      </c>
      <c r="H40" s="9">
        <f>ROUND(+'Acute Care'!F136,0)</f>
        <v>90120</v>
      </c>
      <c r="I40" s="13">
        <f t="shared" si="1"/>
        <v>11.65</v>
      </c>
      <c r="J40" s="13"/>
      <c r="K40" s="21">
        <f t="shared" si="2"/>
        <v>-0.4471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13">
        <f>ROUND(+'Acute Care'!E36*2080,0)</f>
        <v>38792</v>
      </c>
      <c r="E41" s="9">
        <f>ROUND(+'Acute Care'!F36,0)</f>
        <v>748</v>
      </c>
      <c r="F41" s="13">
        <f t="shared" si="0"/>
        <v>51.86</v>
      </c>
      <c r="G41" s="13">
        <f>ROUND(+'Acute Care'!E137*2080,0)</f>
        <v>79248</v>
      </c>
      <c r="H41" s="9">
        <f>ROUND(+'Acute Care'!F137,0)</f>
        <v>3928</v>
      </c>
      <c r="I41" s="13">
        <f t="shared" si="1"/>
        <v>20.18</v>
      </c>
      <c r="J41" s="13"/>
      <c r="K41" s="21">
        <f t="shared" si="2"/>
        <v>-0.6109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13">
        <f>ROUND(+'Acute Care'!E37*2080,0)</f>
        <v>72384</v>
      </c>
      <c r="E42" s="9">
        <f>ROUND(+'Acute Care'!F37,0)</f>
        <v>5868</v>
      </c>
      <c r="F42" s="13">
        <f t="shared" si="0"/>
        <v>12.34</v>
      </c>
      <c r="G42" s="13">
        <f>ROUND(+'Acute Care'!E138*2080,0)</f>
        <v>47237</v>
      </c>
      <c r="H42" s="9">
        <f>ROUND(+'Acute Care'!F138,0)</f>
        <v>821</v>
      </c>
      <c r="I42" s="13">
        <f t="shared" si="1"/>
        <v>57.54</v>
      </c>
      <c r="J42" s="13"/>
      <c r="K42" s="21">
        <f t="shared" si="2"/>
        <v>3.6629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13">
        <f>ROUND(+'Acute Care'!E38*2080,0)</f>
        <v>0</v>
      </c>
      <c r="E43" s="9">
        <f>ROUND(+'Acute Care'!F38,0)</f>
        <v>0</v>
      </c>
      <c r="F43" s="13" t="str">
        <f t="shared" si="0"/>
        <v/>
      </c>
      <c r="G43" s="13">
        <f>ROUND(+'Acute Care'!E139*2080,0)</f>
        <v>56784</v>
      </c>
      <c r="H43" s="9">
        <f>ROUND(+'Acute Care'!F139,0)</f>
        <v>5792</v>
      </c>
      <c r="I43" s="13">
        <f t="shared" si="1"/>
        <v>9.8000000000000007</v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13">
        <f>ROUND(+'Acute Care'!E39*2080,0)</f>
        <v>93267</v>
      </c>
      <c r="E44" s="9">
        <f>ROUND(+'Acute Care'!F39,0)</f>
        <v>4522</v>
      </c>
      <c r="F44" s="13">
        <f t="shared" si="0"/>
        <v>20.63</v>
      </c>
      <c r="G44" s="13">
        <f>ROUND(+'Acute Care'!E140*2080,0)</f>
        <v>0</v>
      </c>
      <c r="H44" s="9">
        <f>ROUND(+'Acute Care'!F140,0)</f>
        <v>0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13">
        <f>ROUND(+'Acute Care'!E40*2080,0)</f>
        <v>28579</v>
      </c>
      <c r="E45" s="9">
        <f>ROUND(+'Acute Care'!F40,0)</f>
        <v>1065</v>
      </c>
      <c r="F45" s="13">
        <f t="shared" si="0"/>
        <v>26.83</v>
      </c>
      <c r="G45" s="13">
        <f>ROUND(+'Acute Care'!E141*2080,0)</f>
        <v>0</v>
      </c>
      <c r="H45" s="9">
        <f>ROUND(+'Acute Care'!F141,0)</f>
        <v>0</v>
      </c>
      <c r="I45" s="13" t="str">
        <f t="shared" si="1"/>
        <v/>
      </c>
      <c r="J45" s="13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13">
        <f>ROUND(+'Acute Care'!E41*2080,0)</f>
        <v>58282</v>
      </c>
      <c r="E46" s="9">
        <f>ROUND(+'Acute Care'!F41,0)</f>
        <v>2678</v>
      </c>
      <c r="F46" s="13">
        <f t="shared" si="0"/>
        <v>21.76</v>
      </c>
      <c r="G46" s="13">
        <f>ROUND(+'Acute Care'!E142*2080,0)</f>
        <v>35734</v>
      </c>
      <c r="H46" s="9">
        <f>ROUND(+'Acute Care'!F142,0)</f>
        <v>1026</v>
      </c>
      <c r="I46" s="13">
        <f t="shared" si="1"/>
        <v>34.83</v>
      </c>
      <c r="J46" s="13"/>
      <c r="K46" s="21">
        <f t="shared" si="2"/>
        <v>0.60060000000000002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13">
        <f>ROUND(+'Acute Care'!E42*2080,0)</f>
        <v>19157</v>
      </c>
      <c r="E47" s="9">
        <f>ROUND(+'Acute Care'!F42,0)</f>
        <v>89</v>
      </c>
      <c r="F47" s="13">
        <f t="shared" si="0"/>
        <v>215.25</v>
      </c>
      <c r="G47" s="13">
        <f>ROUND(+'Acute Care'!E143*2080,0)</f>
        <v>58282</v>
      </c>
      <c r="H47" s="9">
        <f>ROUND(+'Acute Care'!F143,0)</f>
        <v>2471</v>
      </c>
      <c r="I47" s="13">
        <f t="shared" si="1"/>
        <v>23.59</v>
      </c>
      <c r="J47" s="13"/>
      <c r="K47" s="21">
        <f t="shared" si="2"/>
        <v>-0.89039999999999997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13">
        <f>ROUND(+'Acute Care'!E43*2080,0)</f>
        <v>0</v>
      </c>
      <c r="E48" s="9">
        <f>ROUND(+'Acute Care'!F43,0)</f>
        <v>0</v>
      </c>
      <c r="F48" s="13" t="str">
        <f t="shared" si="0"/>
        <v/>
      </c>
      <c r="G48" s="13">
        <f>ROUND(+'Acute Care'!E144*2080,0)</f>
        <v>13666</v>
      </c>
      <c r="H48" s="9">
        <f>ROUND(+'Acute Care'!F144,0)</f>
        <v>77</v>
      </c>
      <c r="I48" s="13">
        <f t="shared" si="1"/>
        <v>177.48</v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13">
        <f>ROUND(+'Acute Care'!E44*2080,0)</f>
        <v>409656</v>
      </c>
      <c r="E49" s="9">
        <f>ROUND(+'Acute Care'!F44,0)</f>
        <v>26417</v>
      </c>
      <c r="F49" s="13">
        <f t="shared" si="0"/>
        <v>15.51</v>
      </c>
      <c r="G49" s="13">
        <f>ROUND(+'Acute Care'!E145*2080,0)</f>
        <v>0</v>
      </c>
      <c r="H49" s="9">
        <f>ROUND(+'Acute Care'!F145,0)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13">
        <f>ROUND(+'Acute Care'!E45*2080,0)</f>
        <v>1404478</v>
      </c>
      <c r="E50" s="9">
        <f>ROUND(+'Acute Care'!F45,0)</f>
        <v>83825</v>
      </c>
      <c r="F50" s="13">
        <f t="shared" si="0"/>
        <v>16.75</v>
      </c>
      <c r="G50" s="13">
        <f>ROUND(+'Acute Care'!E146*2080,0)</f>
        <v>377042</v>
      </c>
      <c r="H50" s="9">
        <f>ROUND(+'Acute Care'!F146,0)</f>
        <v>23161</v>
      </c>
      <c r="I50" s="13">
        <f t="shared" si="1"/>
        <v>16.28</v>
      </c>
      <c r="J50" s="13"/>
      <c r="K50" s="21">
        <f t="shared" si="2"/>
        <v>-2.81E-2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13">
        <f>ROUND(+'Acute Care'!E46*2080,0)</f>
        <v>0</v>
      </c>
      <c r="E51" s="9">
        <f>ROUND(+'Acute Care'!F46,0)</f>
        <v>0</v>
      </c>
      <c r="F51" s="13" t="str">
        <f t="shared" si="0"/>
        <v/>
      </c>
      <c r="G51" s="13">
        <f>ROUND(+'Acute Care'!E147*2080,0)</f>
        <v>1431872</v>
      </c>
      <c r="H51" s="9">
        <f>ROUND(+'Acute Care'!F147,0)</f>
        <v>85560</v>
      </c>
      <c r="I51" s="13">
        <f t="shared" si="1"/>
        <v>16.739999999999998</v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13">
        <f>ROUND(+'Acute Care'!E47*2080,0)</f>
        <v>376064</v>
      </c>
      <c r="E52" s="9">
        <f>ROUND(+'Acute Care'!F47,0)</f>
        <v>23570</v>
      </c>
      <c r="F52" s="13">
        <f t="shared" si="0"/>
        <v>15.96</v>
      </c>
      <c r="G52" s="13">
        <f>ROUND(+'Acute Care'!E148*2080,0)</f>
        <v>26146</v>
      </c>
      <c r="H52" s="9">
        <f>ROUND(+'Acute Care'!F148,0)</f>
        <v>141</v>
      </c>
      <c r="I52" s="13">
        <f t="shared" si="1"/>
        <v>185.43</v>
      </c>
      <c r="J52" s="13"/>
      <c r="K52" s="21">
        <f t="shared" si="2"/>
        <v>10.618399999999999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13">
        <f>ROUND(+'Acute Care'!E48*2080,0)</f>
        <v>672381</v>
      </c>
      <c r="E53" s="9">
        <f>ROUND(+'Acute Care'!F48,0)</f>
        <v>46431</v>
      </c>
      <c r="F53" s="13">
        <f t="shared" si="0"/>
        <v>14.48</v>
      </c>
      <c r="G53" s="13">
        <f>ROUND(+'Acute Care'!E149*2080,0)</f>
        <v>395678</v>
      </c>
      <c r="H53" s="9">
        <f>ROUND(+'Acute Care'!F149,0)</f>
        <v>26193</v>
      </c>
      <c r="I53" s="13">
        <f t="shared" si="1"/>
        <v>15.11</v>
      </c>
      <c r="J53" s="13"/>
      <c r="K53" s="21">
        <f t="shared" si="2"/>
        <v>4.3499999999999997E-2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13">
        <f>ROUND(+'Acute Care'!E49*2080,0)</f>
        <v>253427</v>
      </c>
      <c r="E54" s="9">
        <f>ROUND(+'Acute Care'!F49,0)</f>
        <v>25932</v>
      </c>
      <c r="F54" s="13">
        <f t="shared" si="0"/>
        <v>9.77</v>
      </c>
      <c r="G54" s="13">
        <f>ROUND(+'Acute Care'!E150*2080,0)</f>
        <v>681803</v>
      </c>
      <c r="H54" s="9">
        <f>ROUND(+'Acute Care'!F150,0)</f>
        <v>47825</v>
      </c>
      <c r="I54" s="13">
        <f t="shared" si="1"/>
        <v>14.26</v>
      </c>
      <c r="J54" s="13"/>
      <c r="K54" s="21">
        <f t="shared" si="2"/>
        <v>0.45960000000000001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13">
        <f>ROUND(+'Acute Care'!E50*2080,0)</f>
        <v>121181</v>
      </c>
      <c r="E55" s="9">
        <f>ROUND(+'Acute Care'!F50,0)</f>
        <v>8069</v>
      </c>
      <c r="F55" s="13">
        <f t="shared" si="0"/>
        <v>15.02</v>
      </c>
      <c r="G55" s="13">
        <f>ROUND(+'Acute Care'!E151*2080,0)</f>
        <v>246730</v>
      </c>
      <c r="H55" s="9">
        <f>ROUND(+'Acute Care'!F151,0)</f>
        <v>26270</v>
      </c>
      <c r="I55" s="13">
        <f t="shared" si="1"/>
        <v>9.39</v>
      </c>
      <c r="J55" s="13"/>
      <c r="K55" s="21">
        <f t="shared" si="2"/>
        <v>-0.37480000000000002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13">
        <f>ROUND(+'Acute Care'!E51*2080,0)</f>
        <v>50294</v>
      </c>
      <c r="E56" s="9">
        <f>ROUND(+'Acute Care'!F51,0)</f>
        <v>1229</v>
      </c>
      <c r="F56" s="13">
        <f t="shared" si="0"/>
        <v>40.92</v>
      </c>
      <c r="G56" s="13">
        <f>ROUND(+'Acute Care'!E152*2080,0)</f>
        <v>121680</v>
      </c>
      <c r="H56" s="9">
        <f>ROUND(+'Acute Care'!F152,0)</f>
        <v>8290</v>
      </c>
      <c r="I56" s="13">
        <f t="shared" si="1"/>
        <v>14.68</v>
      </c>
      <c r="J56" s="13"/>
      <c r="K56" s="21">
        <f t="shared" si="2"/>
        <v>-0.64129999999999998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13">
        <f>ROUND(+'Acute Care'!E52*2080,0)</f>
        <v>105830</v>
      </c>
      <c r="E57" s="9">
        <f>ROUND(+'Acute Care'!F52,0)</f>
        <v>7842</v>
      </c>
      <c r="F57" s="13">
        <f t="shared" si="0"/>
        <v>13.5</v>
      </c>
      <c r="G57" s="13">
        <f>ROUND(+'Acute Care'!E153*2080,0)</f>
        <v>50294</v>
      </c>
      <c r="H57" s="9">
        <f>ROUND(+'Acute Care'!F153,0)</f>
        <v>981</v>
      </c>
      <c r="I57" s="13">
        <f t="shared" si="1"/>
        <v>51.27</v>
      </c>
      <c r="J57" s="13"/>
      <c r="K57" s="21">
        <f t="shared" si="2"/>
        <v>2.7978000000000001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13">
        <f>ROUND(+'Acute Care'!E53*2080,0)</f>
        <v>215634</v>
      </c>
      <c r="E58" s="9">
        <f>ROUND(+'Acute Care'!F53,0)</f>
        <v>19290</v>
      </c>
      <c r="F58" s="13">
        <f t="shared" si="0"/>
        <v>11.18</v>
      </c>
      <c r="G58" s="13">
        <f>ROUND(+'Acute Care'!E154*2080,0)</f>
        <v>123302</v>
      </c>
      <c r="H58" s="9">
        <f>ROUND(+'Acute Care'!F154,0)</f>
        <v>0</v>
      </c>
      <c r="I58" s="13" t="str">
        <f t="shared" si="1"/>
        <v/>
      </c>
      <c r="J58" s="13"/>
      <c r="K58" s="21" t="str">
        <f t="shared" si="2"/>
        <v/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13">
        <f>ROUND(+'Acute Care'!E54*2080,0)</f>
        <v>49421</v>
      </c>
      <c r="E59" s="9">
        <f>ROUND(+'Acute Care'!F54,0)</f>
        <v>3307</v>
      </c>
      <c r="F59" s="13">
        <f t="shared" si="0"/>
        <v>14.94</v>
      </c>
      <c r="G59" s="13">
        <f>ROUND(+'Acute Care'!E155*2080,0)</f>
        <v>232357</v>
      </c>
      <c r="H59" s="9">
        <f>ROUND(+'Acute Care'!F155,0)</f>
        <v>20218</v>
      </c>
      <c r="I59" s="13">
        <f t="shared" si="1"/>
        <v>11.49</v>
      </c>
      <c r="J59" s="13"/>
      <c r="K59" s="21">
        <f t="shared" si="2"/>
        <v>-0.23089999999999999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13">
        <f>ROUND(+'Acute Care'!E55*2080,0)</f>
        <v>0</v>
      </c>
      <c r="E60" s="9">
        <f>ROUND(+'Acute Care'!F55,0)</f>
        <v>0</v>
      </c>
      <c r="F60" s="13" t="str">
        <f t="shared" si="0"/>
        <v/>
      </c>
      <c r="G60" s="13">
        <f>ROUND(+'Acute Care'!E156*2080,0)</f>
        <v>42432</v>
      </c>
      <c r="H60" s="9">
        <f>ROUND(+'Acute Care'!F156,0)</f>
        <v>2775</v>
      </c>
      <c r="I60" s="13">
        <f t="shared" si="1"/>
        <v>15.29</v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13">
        <f>ROUND(+'Acute Care'!E56*2080,0)</f>
        <v>756870</v>
      </c>
      <c r="E61" s="9">
        <f>ROUND(+'Acute Care'!F56,0)</f>
        <v>50486</v>
      </c>
      <c r="F61" s="13">
        <f t="shared" si="0"/>
        <v>14.99</v>
      </c>
      <c r="G61" s="13">
        <f>ROUND(+'Acute Care'!E157*2080,0)</f>
        <v>2642</v>
      </c>
      <c r="H61" s="9">
        <f>ROUND(+'Acute Care'!F157,0)</f>
        <v>216</v>
      </c>
      <c r="I61" s="13">
        <f t="shared" si="1"/>
        <v>12.23</v>
      </c>
      <c r="J61" s="13"/>
      <c r="K61" s="21">
        <f t="shared" si="2"/>
        <v>-0.18410000000000001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13">
        <f>ROUND(+'Acute Care'!E57*2080,0)</f>
        <v>522829</v>
      </c>
      <c r="E62" s="9">
        <f>ROUND(+'Acute Care'!F57,0)</f>
        <v>38219</v>
      </c>
      <c r="F62" s="13">
        <f t="shared" si="0"/>
        <v>13.68</v>
      </c>
      <c r="G62" s="13">
        <f>ROUND(+'Acute Care'!E158*2080,0)</f>
        <v>763838</v>
      </c>
      <c r="H62" s="9">
        <f>ROUND(+'Acute Care'!F158,0)</f>
        <v>50590</v>
      </c>
      <c r="I62" s="13">
        <f t="shared" si="1"/>
        <v>15.1</v>
      </c>
      <c r="J62" s="13"/>
      <c r="K62" s="21">
        <f t="shared" si="2"/>
        <v>0.1038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13">
        <f>ROUND(+'Acute Care'!E58*2080,0)</f>
        <v>61568</v>
      </c>
      <c r="E63" s="9">
        <f>ROUND(+'Acute Care'!F58,0)</f>
        <v>2372</v>
      </c>
      <c r="F63" s="13">
        <f t="shared" si="0"/>
        <v>25.96</v>
      </c>
      <c r="G63" s="13">
        <f>ROUND(+'Acute Care'!E159*2080,0)</f>
        <v>550472</v>
      </c>
      <c r="H63" s="9">
        <f>ROUND(+'Acute Care'!F159,0)</f>
        <v>41013</v>
      </c>
      <c r="I63" s="13">
        <f t="shared" si="1"/>
        <v>13.42</v>
      </c>
      <c r="J63" s="13"/>
      <c r="K63" s="21">
        <f t="shared" si="2"/>
        <v>-0.48309999999999997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13">
        <f>ROUND(+'Acute Care'!E59*2080,0)</f>
        <v>183664</v>
      </c>
      <c r="E64" s="9">
        <f>ROUND(+'Acute Care'!F59,0)</f>
        <v>17191</v>
      </c>
      <c r="F64" s="13">
        <f t="shared" si="0"/>
        <v>10.68</v>
      </c>
      <c r="G64" s="13">
        <f>ROUND(+'Acute Care'!E160*2080,0)</f>
        <v>61298</v>
      </c>
      <c r="H64" s="9">
        <f>ROUND(+'Acute Care'!F160,0)</f>
        <v>2464</v>
      </c>
      <c r="I64" s="13">
        <f t="shared" si="1"/>
        <v>24.88</v>
      </c>
      <c r="J64" s="13"/>
      <c r="K64" s="21">
        <f t="shared" si="2"/>
        <v>1.3295999999999999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13">
        <f>ROUND(+'Acute Care'!E60*2080,0)</f>
        <v>73424</v>
      </c>
      <c r="E65" s="9">
        <f>ROUND(+'Acute Care'!F60,0)</f>
        <v>887</v>
      </c>
      <c r="F65" s="13">
        <f t="shared" si="0"/>
        <v>82.78</v>
      </c>
      <c r="G65" s="13">
        <f>ROUND(+'Acute Care'!E161*2080,0)</f>
        <v>219232</v>
      </c>
      <c r="H65" s="9">
        <f>ROUND(+'Acute Care'!F161,0)</f>
        <v>20825</v>
      </c>
      <c r="I65" s="13">
        <f t="shared" si="1"/>
        <v>10.53</v>
      </c>
      <c r="J65" s="13"/>
      <c r="K65" s="21">
        <f t="shared" si="2"/>
        <v>-0.87280000000000002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13">
        <f>ROUND(+'Acute Care'!E61*2080,0)</f>
        <v>110802</v>
      </c>
      <c r="E66" s="9">
        <f>ROUND(+'Acute Care'!F61,0)</f>
        <v>3658</v>
      </c>
      <c r="F66" s="13">
        <f t="shared" si="0"/>
        <v>30.29</v>
      </c>
      <c r="G66" s="13">
        <f>ROUND(+'Acute Care'!E162*2080,0)</f>
        <v>79269</v>
      </c>
      <c r="H66" s="9">
        <f>ROUND(+'Acute Care'!F162,0)</f>
        <v>1163</v>
      </c>
      <c r="I66" s="13">
        <f t="shared" si="1"/>
        <v>68.16</v>
      </c>
      <c r="J66" s="13"/>
      <c r="K66" s="21">
        <f t="shared" si="2"/>
        <v>1.2502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13">
        <f>ROUND(+'Acute Care'!E62*2080,0)</f>
        <v>72488</v>
      </c>
      <c r="E67" s="9">
        <f>ROUND(+'Acute Care'!F62,0)</f>
        <v>1979</v>
      </c>
      <c r="F67" s="13">
        <f t="shared" si="0"/>
        <v>36.630000000000003</v>
      </c>
      <c r="G67" s="13">
        <f>ROUND(+'Acute Care'!E163*2080,0)</f>
        <v>116168</v>
      </c>
      <c r="H67" s="9">
        <f>ROUND(+'Acute Care'!F163,0)</f>
        <v>3844</v>
      </c>
      <c r="I67" s="13">
        <f t="shared" si="1"/>
        <v>30.22</v>
      </c>
      <c r="J67" s="13"/>
      <c r="K67" s="21">
        <f t="shared" si="2"/>
        <v>-0.17499999999999999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13">
        <f>ROUND(+'Acute Care'!E63*2080,0)</f>
        <v>489632</v>
      </c>
      <c r="E68" s="9">
        <f>ROUND(+'Acute Care'!F63,0)</f>
        <v>53489</v>
      </c>
      <c r="F68" s="13">
        <f t="shared" si="0"/>
        <v>9.15</v>
      </c>
      <c r="G68" s="13">
        <f>ROUND(+'Acute Care'!E164*2080,0)</f>
        <v>68702</v>
      </c>
      <c r="H68" s="9">
        <f>ROUND(+'Acute Care'!F164,0)</f>
        <v>1868</v>
      </c>
      <c r="I68" s="13">
        <f t="shared" si="1"/>
        <v>36.78</v>
      </c>
      <c r="J68" s="13"/>
      <c r="K68" s="21">
        <f t="shared" si="2"/>
        <v>3.0196999999999998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13">
        <f>ROUND(+'Acute Care'!E64*2080,0)</f>
        <v>101504</v>
      </c>
      <c r="E69" s="9">
        <f>ROUND(+'Acute Care'!F64,0)</f>
        <v>4621</v>
      </c>
      <c r="F69" s="13">
        <f t="shared" si="0"/>
        <v>21.97</v>
      </c>
      <c r="G69" s="13">
        <f>ROUND(+'Acute Care'!E165*2080,0)</f>
        <v>494416</v>
      </c>
      <c r="H69" s="9">
        <f>ROUND(+'Acute Care'!F165,0)</f>
        <v>53743</v>
      </c>
      <c r="I69" s="13">
        <f t="shared" si="1"/>
        <v>9.1999999999999993</v>
      </c>
      <c r="J69" s="13"/>
      <c r="K69" s="21">
        <f t="shared" si="2"/>
        <v>-0.58120000000000005</v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13">
        <f>ROUND(+'Acute Care'!E65*2080,0)</f>
        <v>0</v>
      </c>
      <c r="E70" s="9">
        <f>ROUND(+'Acute Care'!F65,0)</f>
        <v>0</v>
      </c>
      <c r="F70" s="13" t="str">
        <f t="shared" si="0"/>
        <v/>
      </c>
      <c r="G70" s="13">
        <f>ROUND(+'Acute Care'!E166*2080,0)</f>
        <v>85488</v>
      </c>
      <c r="H70" s="9">
        <f>ROUND(+'Acute Care'!F166,0)</f>
        <v>4742</v>
      </c>
      <c r="I70" s="13">
        <f t="shared" si="1"/>
        <v>18.03</v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13">
        <f>ROUND(+'Acute Care'!E66*2080,0)</f>
        <v>9859</v>
      </c>
      <c r="E71" s="9">
        <f>ROUND(+'Acute Care'!F66,0)</f>
        <v>265</v>
      </c>
      <c r="F71" s="13">
        <f t="shared" si="0"/>
        <v>37.200000000000003</v>
      </c>
      <c r="G71" s="13">
        <f>ROUND(+'Acute Care'!E167*2080,0)</f>
        <v>0</v>
      </c>
      <c r="H71" s="9">
        <f>ROUND(+'Acute Care'!F167,0)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13">
        <f>ROUND(+'Acute Care'!E67*2080,0)</f>
        <v>599040</v>
      </c>
      <c r="E72" s="9">
        <f>ROUND(+'Acute Care'!F67,0)</f>
        <v>45901</v>
      </c>
      <c r="F72" s="13">
        <f t="shared" si="0"/>
        <v>13.05</v>
      </c>
      <c r="G72" s="13">
        <f>ROUND(+'Acute Care'!E168*2080,0)</f>
        <v>10608</v>
      </c>
      <c r="H72" s="9">
        <f>ROUND(+'Acute Care'!F168,0)</f>
        <v>284</v>
      </c>
      <c r="I72" s="13">
        <f t="shared" si="1"/>
        <v>37.35</v>
      </c>
      <c r="J72" s="13"/>
      <c r="K72" s="21">
        <f t="shared" si="2"/>
        <v>1.8621000000000001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13">
        <f>ROUND(+'Acute Care'!E68*2080,0)</f>
        <v>517795</v>
      </c>
      <c r="E73" s="9">
        <f>ROUND(+'Acute Care'!F68,0)</f>
        <v>40261</v>
      </c>
      <c r="F73" s="13">
        <f t="shared" si="0"/>
        <v>12.86</v>
      </c>
      <c r="G73" s="13">
        <f>ROUND(+'Acute Care'!E169*2080,0)</f>
        <v>665080</v>
      </c>
      <c r="H73" s="9">
        <f>ROUND(+'Acute Care'!F169,0)</f>
        <v>45542</v>
      </c>
      <c r="I73" s="13">
        <f t="shared" si="1"/>
        <v>14.6</v>
      </c>
      <c r="J73" s="13"/>
      <c r="K73" s="21">
        <f t="shared" si="2"/>
        <v>0.1353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13">
        <f>ROUND(+'Acute Care'!E69*2080,0)</f>
        <v>1259877</v>
      </c>
      <c r="E74" s="9">
        <f>ROUND(+'Acute Care'!F69,0)</f>
        <v>91921</v>
      </c>
      <c r="F74" s="13">
        <f t="shared" si="0"/>
        <v>13.71</v>
      </c>
      <c r="G74" s="13">
        <f>ROUND(+'Acute Care'!E170*2080,0)</f>
        <v>732056</v>
      </c>
      <c r="H74" s="9">
        <f>ROUND(+'Acute Care'!F170,0)</f>
        <v>43532</v>
      </c>
      <c r="I74" s="13">
        <f t="shared" si="1"/>
        <v>16.82</v>
      </c>
      <c r="J74" s="13"/>
      <c r="K74" s="21">
        <f t="shared" si="2"/>
        <v>0.2268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13">
        <f>ROUND(+'Acute Care'!E70*2080,0)</f>
        <v>379538</v>
      </c>
      <c r="E75" s="9">
        <f>ROUND(+'Acute Care'!F70,0)</f>
        <v>25086</v>
      </c>
      <c r="F75" s="13">
        <f t="shared" ref="F75:F107" si="3">IF(D75=0,"",IF(E75=0,"",ROUND(D75/E75,2)))</f>
        <v>15.13</v>
      </c>
      <c r="G75" s="13">
        <f>ROUND(+'Acute Care'!E171*2080,0)</f>
        <v>1367954</v>
      </c>
      <c r="H75" s="9">
        <f>ROUND(+'Acute Care'!F171,0)</f>
        <v>104107</v>
      </c>
      <c r="I75" s="13">
        <f t="shared" ref="I75:I107" si="4">IF(G75=0,"",IF(H75=0,"",ROUND(G75/H75,2)))</f>
        <v>13.14</v>
      </c>
      <c r="J75" s="13"/>
      <c r="K75" s="21">
        <f t="shared" ref="K75:K107" si="5">IF(D75=0,"",IF(E75=0,"",IF(G75=0,"",IF(H75=0,"",ROUND(I75/F75-1,4)))))</f>
        <v>-0.13150000000000001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13">
        <f>ROUND(+'Acute Care'!E71*2080,0)</f>
        <v>46010</v>
      </c>
      <c r="E76" s="9">
        <f>ROUND(+'Acute Care'!F71,0)</f>
        <v>782</v>
      </c>
      <c r="F76" s="13">
        <f t="shared" si="3"/>
        <v>58.84</v>
      </c>
      <c r="G76" s="13">
        <f>ROUND(+'Acute Care'!E172*2080,0)</f>
        <v>453586</v>
      </c>
      <c r="H76" s="9">
        <f>ROUND(+'Acute Care'!F172,0)</f>
        <v>29587</v>
      </c>
      <c r="I76" s="13">
        <f t="shared" si="4"/>
        <v>15.33</v>
      </c>
      <c r="J76" s="13"/>
      <c r="K76" s="21">
        <f t="shared" si="5"/>
        <v>-0.73950000000000005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13">
        <f>ROUND(+'Acute Care'!E72*2080,0)</f>
        <v>0</v>
      </c>
      <c r="E77" s="9">
        <f>ROUND(+'Acute Care'!F72,0)</f>
        <v>0</v>
      </c>
      <c r="F77" s="13" t="str">
        <f t="shared" si="3"/>
        <v/>
      </c>
      <c r="G77" s="13">
        <f>ROUND(+'Acute Care'!E173*2080,0)</f>
        <v>29474</v>
      </c>
      <c r="H77" s="9">
        <f>ROUND(+'Acute Care'!F173,0)</f>
        <v>752</v>
      </c>
      <c r="I77" s="13">
        <f t="shared" si="4"/>
        <v>39.19</v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13">
        <f>ROUND(+'Acute Care'!E73*2080,0)</f>
        <v>332966</v>
      </c>
      <c r="E78" s="9">
        <f>ROUND(+'Acute Care'!F73,0)</f>
        <v>24060</v>
      </c>
      <c r="F78" s="13">
        <f t="shared" si="3"/>
        <v>13.84</v>
      </c>
      <c r="G78" s="13">
        <f>ROUND(+'Acute Care'!E174*2080,0)</f>
        <v>0</v>
      </c>
      <c r="H78" s="9">
        <f>ROUND(+'Acute Care'!F174,0)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13">
        <f>ROUND(+'Acute Care'!E74*2080,0)</f>
        <v>746346</v>
      </c>
      <c r="E79" s="9">
        <f>ROUND(+'Acute Care'!F74,0)</f>
        <v>55627</v>
      </c>
      <c r="F79" s="13">
        <f t="shared" si="3"/>
        <v>13.42</v>
      </c>
      <c r="G79" s="13">
        <f>ROUND(+'Acute Care'!E175*2080,0)</f>
        <v>389626</v>
      </c>
      <c r="H79" s="9">
        <f>ROUND(+'Acute Care'!F175,0)</f>
        <v>26485</v>
      </c>
      <c r="I79" s="13">
        <f t="shared" si="4"/>
        <v>14.71</v>
      </c>
      <c r="J79" s="13"/>
      <c r="K79" s="21">
        <f t="shared" si="5"/>
        <v>9.6100000000000005E-2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13">
        <f>ROUND(+'Acute Care'!E75*2080,0)</f>
        <v>54912</v>
      </c>
      <c r="E80" s="9">
        <f>ROUND(+'Acute Care'!F75,0)</f>
        <v>3305</v>
      </c>
      <c r="F80" s="13">
        <f t="shared" si="3"/>
        <v>16.61</v>
      </c>
      <c r="G80" s="13">
        <f>ROUND(+'Acute Care'!E176*2080,0)</f>
        <v>755934</v>
      </c>
      <c r="H80" s="9">
        <f>ROUND(+'Acute Care'!F176,0)</f>
        <v>52465</v>
      </c>
      <c r="I80" s="13">
        <f t="shared" si="4"/>
        <v>14.41</v>
      </c>
      <c r="J80" s="13"/>
      <c r="K80" s="21">
        <f t="shared" si="5"/>
        <v>-0.13250000000000001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13">
        <f>ROUND(+'Acute Care'!E76*2080,0)</f>
        <v>60549</v>
      </c>
      <c r="E81" s="9">
        <f>ROUND(+'Acute Care'!F76,0)</f>
        <v>691</v>
      </c>
      <c r="F81" s="13">
        <f t="shared" si="3"/>
        <v>87.63</v>
      </c>
      <c r="G81" s="13">
        <f>ROUND(+'Acute Care'!E177*2080,0)</f>
        <v>58739</v>
      </c>
      <c r="H81" s="9">
        <f>ROUND(+'Acute Care'!F177,0)</f>
        <v>3336</v>
      </c>
      <c r="I81" s="13">
        <f t="shared" si="4"/>
        <v>17.61</v>
      </c>
      <c r="J81" s="13"/>
      <c r="K81" s="21">
        <f t="shared" si="5"/>
        <v>-0.79900000000000004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13">
        <f>ROUND(+'Acute Care'!E77*2080,0)</f>
        <v>279594</v>
      </c>
      <c r="E82" s="9">
        <f>ROUND(+'Acute Care'!F77,0)</f>
        <v>9459</v>
      </c>
      <c r="F82" s="13">
        <f t="shared" si="3"/>
        <v>29.56</v>
      </c>
      <c r="G82" s="13">
        <f>ROUND(+'Acute Care'!E178*2080,0)</f>
        <v>56930</v>
      </c>
      <c r="H82" s="9">
        <f>ROUND(+'Acute Care'!F178,0)</f>
        <v>743</v>
      </c>
      <c r="I82" s="13">
        <f t="shared" si="4"/>
        <v>76.62</v>
      </c>
      <c r="J82" s="13"/>
      <c r="K82" s="21">
        <f t="shared" si="5"/>
        <v>1.5920000000000001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13">
        <f>ROUND(+'Acute Care'!E78*2080,0)</f>
        <v>497661</v>
      </c>
      <c r="E83" s="9">
        <f>ROUND(+'Acute Care'!F78,0)</f>
        <v>24750</v>
      </c>
      <c r="F83" s="13">
        <f t="shared" si="3"/>
        <v>20.11</v>
      </c>
      <c r="G83" s="13">
        <f>ROUND(+'Acute Care'!E179*2080,0)</f>
        <v>239304</v>
      </c>
      <c r="H83" s="9">
        <f>ROUND(+'Acute Care'!F179,0)</f>
        <v>9379</v>
      </c>
      <c r="I83" s="13">
        <f t="shared" si="4"/>
        <v>25.51</v>
      </c>
      <c r="J83" s="13"/>
      <c r="K83" s="21">
        <f t="shared" si="5"/>
        <v>0.26850000000000002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13">
        <f>ROUND(+'Acute Care'!E79*2080,0)</f>
        <v>174803</v>
      </c>
      <c r="E84" s="9">
        <f>ROUND(+'Acute Care'!F79,0)</f>
        <v>12811</v>
      </c>
      <c r="F84" s="13">
        <f t="shared" si="3"/>
        <v>13.64</v>
      </c>
      <c r="G84" s="13">
        <f>ROUND(+'Acute Care'!E180*2080,0)</f>
        <v>421491</v>
      </c>
      <c r="H84" s="9">
        <f>ROUND(+'Acute Care'!F180,0)</f>
        <v>26017</v>
      </c>
      <c r="I84" s="13">
        <f t="shared" si="4"/>
        <v>16.2</v>
      </c>
      <c r="J84" s="13"/>
      <c r="K84" s="21">
        <f t="shared" si="5"/>
        <v>0.18770000000000001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13">
        <f>ROUND(+'Acute Care'!E80*2080,0)</f>
        <v>204214</v>
      </c>
      <c r="E85" s="9">
        <f>ROUND(+'Acute Care'!F80,0)</f>
        <v>10075</v>
      </c>
      <c r="F85" s="13">
        <f t="shared" si="3"/>
        <v>20.27</v>
      </c>
      <c r="G85" s="13">
        <f>ROUND(+'Acute Care'!E181*2080,0)</f>
        <v>166920</v>
      </c>
      <c r="H85" s="9">
        <f>ROUND(+'Acute Care'!F181,0)</f>
        <v>13856</v>
      </c>
      <c r="I85" s="13">
        <f t="shared" si="4"/>
        <v>12.05</v>
      </c>
      <c r="J85" s="13"/>
      <c r="K85" s="21">
        <f t="shared" si="5"/>
        <v>-0.40550000000000003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13">
        <f>ROUND(+'Acute Care'!E81*2080,0)</f>
        <v>36608</v>
      </c>
      <c r="E86" s="9">
        <f>ROUND(+'Acute Care'!F81,0)</f>
        <v>744</v>
      </c>
      <c r="F86" s="13">
        <f t="shared" si="3"/>
        <v>49.2</v>
      </c>
      <c r="G86" s="13">
        <f>ROUND(+'Acute Care'!E182*2080,0)</f>
        <v>183914</v>
      </c>
      <c r="H86" s="9">
        <f>ROUND(+'Acute Care'!F182,0)</f>
        <v>10687</v>
      </c>
      <c r="I86" s="13">
        <f t="shared" si="4"/>
        <v>17.21</v>
      </c>
      <c r="J86" s="13"/>
      <c r="K86" s="21">
        <f t="shared" si="5"/>
        <v>-0.6502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13">
        <f>ROUND(+'Acute Care'!E82*2080,0)</f>
        <v>216736</v>
      </c>
      <c r="E87" s="9">
        <f>ROUND(+'Acute Care'!F82,0)</f>
        <v>13757</v>
      </c>
      <c r="F87" s="13">
        <f t="shared" si="3"/>
        <v>15.75</v>
      </c>
      <c r="G87" s="13">
        <f>ROUND(+'Acute Care'!E183*2080,0)</f>
        <v>42224</v>
      </c>
      <c r="H87" s="9">
        <f>ROUND(+'Acute Care'!F183,0)</f>
        <v>474</v>
      </c>
      <c r="I87" s="13">
        <f t="shared" si="4"/>
        <v>89.08</v>
      </c>
      <c r="J87" s="13"/>
      <c r="K87" s="21">
        <f t="shared" si="5"/>
        <v>4.6558999999999999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13">
        <f>ROUND(+'Acute Care'!E83*2080,0)</f>
        <v>67454</v>
      </c>
      <c r="E88" s="9">
        <f>ROUND(+'Acute Care'!F83,0)</f>
        <v>2996</v>
      </c>
      <c r="F88" s="13">
        <f t="shared" si="3"/>
        <v>22.51</v>
      </c>
      <c r="G88" s="13">
        <f>ROUND(+'Acute Care'!E184*2080,0)</f>
        <v>232898</v>
      </c>
      <c r="H88" s="9">
        <f>ROUND(+'Acute Care'!F184,0)</f>
        <v>14616</v>
      </c>
      <c r="I88" s="13">
        <f t="shared" si="4"/>
        <v>15.93</v>
      </c>
      <c r="J88" s="13"/>
      <c r="K88" s="21">
        <f t="shared" si="5"/>
        <v>-0.2923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13">
        <f>ROUND(+'Acute Care'!E84*2080,0)</f>
        <v>38397</v>
      </c>
      <c r="E89" s="9">
        <f>ROUND(+'Acute Care'!F84,0)</f>
        <v>2350</v>
      </c>
      <c r="F89" s="13">
        <f t="shared" si="3"/>
        <v>16.34</v>
      </c>
      <c r="G89" s="13">
        <f>ROUND(+'Acute Care'!E185*2080,0)</f>
        <v>66331</v>
      </c>
      <c r="H89" s="9">
        <f>ROUND(+'Acute Care'!F185,0)</f>
        <v>3059</v>
      </c>
      <c r="I89" s="13">
        <f t="shared" si="4"/>
        <v>21.68</v>
      </c>
      <c r="J89" s="13"/>
      <c r="K89" s="21">
        <f t="shared" si="5"/>
        <v>0.32679999999999998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13">
        <f>ROUND(+'Acute Care'!E85*2080,0)</f>
        <v>3827</v>
      </c>
      <c r="E90" s="9">
        <f>ROUND(+'Acute Care'!F85,0)</f>
        <v>194</v>
      </c>
      <c r="F90" s="13">
        <f t="shared" si="3"/>
        <v>19.73</v>
      </c>
      <c r="G90" s="13">
        <f>ROUND(+'Acute Care'!E186*2080,0)</f>
        <v>37690</v>
      </c>
      <c r="H90" s="9">
        <f>ROUND(+'Acute Care'!F186,0)</f>
        <v>1264</v>
      </c>
      <c r="I90" s="13">
        <f t="shared" si="4"/>
        <v>29.82</v>
      </c>
      <c r="J90" s="13"/>
      <c r="K90" s="21">
        <f t="shared" si="5"/>
        <v>0.51139999999999997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13">
        <f>ROUND(+'Acute Care'!E86*2080,0)</f>
        <v>79102</v>
      </c>
      <c r="E91" s="9">
        <f>ROUND(+'Acute Care'!F86,0)</f>
        <v>6894</v>
      </c>
      <c r="F91" s="13">
        <f t="shared" si="3"/>
        <v>11.47</v>
      </c>
      <c r="G91" s="13">
        <f>ROUND(+'Acute Care'!E187*2080,0)</f>
        <v>134118</v>
      </c>
      <c r="H91" s="9">
        <f>ROUND(+'Acute Care'!F187,0)</f>
        <v>190</v>
      </c>
      <c r="I91" s="13">
        <f t="shared" si="4"/>
        <v>705.88</v>
      </c>
      <c r="J91" s="13"/>
      <c r="K91" s="21">
        <f t="shared" si="5"/>
        <v>60.541400000000003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13">
        <f>ROUND(+'Acute Care'!E87*2080,0)</f>
        <v>81016</v>
      </c>
      <c r="E92" s="9">
        <f>ROUND(+'Acute Care'!F87,0)</f>
        <v>4727</v>
      </c>
      <c r="F92" s="13">
        <f t="shared" si="3"/>
        <v>17.14</v>
      </c>
      <c r="G92" s="13">
        <f>ROUND(+'Acute Care'!E188*2080,0)</f>
        <v>88920</v>
      </c>
      <c r="H92" s="9">
        <f>ROUND(+'Acute Care'!F188,0)</f>
        <v>7589</v>
      </c>
      <c r="I92" s="13">
        <f t="shared" si="4"/>
        <v>11.72</v>
      </c>
      <c r="J92" s="13"/>
      <c r="K92" s="21">
        <f t="shared" si="5"/>
        <v>-0.31619999999999998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13">
        <f>ROUND(+'Acute Care'!E88*2080,0)</f>
        <v>25376</v>
      </c>
      <c r="E93" s="9">
        <f>ROUND(+'Acute Care'!F88,0)</f>
        <v>2224</v>
      </c>
      <c r="F93" s="13">
        <f t="shared" si="3"/>
        <v>11.41</v>
      </c>
      <c r="G93" s="13">
        <f>ROUND(+'Acute Care'!E189*2080,0)</f>
        <v>80725</v>
      </c>
      <c r="H93" s="9">
        <f>ROUND(+'Acute Care'!F189,0)</f>
        <v>4779</v>
      </c>
      <c r="I93" s="13">
        <f t="shared" si="4"/>
        <v>16.89</v>
      </c>
      <c r="J93" s="13"/>
      <c r="K93" s="21">
        <f t="shared" si="5"/>
        <v>0.4803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13">
        <f>ROUND(+'Acute Care'!E89*2080,0)</f>
        <v>347360</v>
      </c>
      <c r="E94" s="9">
        <f>ROUND(+'Acute Care'!F89,0)</f>
        <v>26613</v>
      </c>
      <c r="F94" s="13">
        <f t="shared" si="3"/>
        <v>13.05</v>
      </c>
      <c r="G94" s="13">
        <f>ROUND(+'Acute Care'!E190*2080,0)</f>
        <v>32032</v>
      </c>
      <c r="H94" s="9">
        <f>ROUND(+'Acute Care'!F190,0)</f>
        <v>2460</v>
      </c>
      <c r="I94" s="13">
        <f t="shared" si="4"/>
        <v>13.02</v>
      </c>
      <c r="J94" s="13"/>
      <c r="K94" s="21">
        <f t="shared" si="5"/>
        <v>-2.3E-3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13">
        <f>ROUND(+'Acute Care'!E90*2080,0)</f>
        <v>102627</v>
      </c>
      <c r="E95" s="9">
        <f>ROUND(+'Acute Care'!F90,0)</f>
        <v>3987</v>
      </c>
      <c r="F95" s="13">
        <f t="shared" si="3"/>
        <v>25.74</v>
      </c>
      <c r="G95" s="13">
        <f>ROUND(+'Acute Care'!E191*2080,0)</f>
        <v>336690</v>
      </c>
      <c r="H95" s="9">
        <f>ROUND(+'Acute Care'!F191,0)</f>
        <v>28344</v>
      </c>
      <c r="I95" s="13">
        <f t="shared" si="4"/>
        <v>11.88</v>
      </c>
      <c r="J95" s="13"/>
      <c r="K95" s="21">
        <f t="shared" si="5"/>
        <v>-0.53849999999999998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13">
        <f>ROUND(+'Acute Care'!E91*2080,0)</f>
        <v>0</v>
      </c>
      <c r="E96" s="9">
        <f>ROUND(+'Acute Care'!F91,0)</f>
        <v>0</v>
      </c>
      <c r="F96" s="13" t="str">
        <f t="shared" si="3"/>
        <v/>
      </c>
      <c r="G96" s="13">
        <f>ROUND(+'Acute Care'!E192*2080,0)</f>
        <v>104416</v>
      </c>
      <c r="H96" s="9">
        <f>ROUND(+'Acute Care'!F192,0)</f>
        <v>7120</v>
      </c>
      <c r="I96" s="13">
        <f t="shared" si="4"/>
        <v>14.67</v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13">
        <f>ROUND(+'Acute Care'!E92*2080,0)</f>
        <v>24357</v>
      </c>
      <c r="E97" s="9">
        <f>ROUND(+'Acute Care'!F92,0)</f>
        <v>753</v>
      </c>
      <c r="F97" s="13">
        <f t="shared" si="3"/>
        <v>32.35</v>
      </c>
      <c r="G97" s="13">
        <f>ROUND(+'Acute Care'!E193*2080,0)</f>
        <v>0</v>
      </c>
      <c r="H97" s="9">
        <f>ROUND(+'Acute Care'!F193,0)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13">
        <f>ROUND(+'Acute Care'!E93*2080,0)</f>
        <v>35526</v>
      </c>
      <c r="E98" s="9">
        <f>ROUND(+'Acute Care'!F93,0)</f>
        <v>618</v>
      </c>
      <c r="F98" s="13">
        <f t="shared" si="3"/>
        <v>57.49</v>
      </c>
      <c r="G98" s="13">
        <f>ROUND(+'Acute Care'!E194*2080,0)</f>
        <v>15059</v>
      </c>
      <c r="H98" s="9">
        <f>ROUND(+'Acute Care'!F194,0)</f>
        <v>559</v>
      </c>
      <c r="I98" s="13">
        <f t="shared" si="4"/>
        <v>26.94</v>
      </c>
      <c r="J98" s="13"/>
      <c r="K98" s="21">
        <f t="shared" si="5"/>
        <v>-0.53139999999999998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13">
        <f>ROUND(+'Acute Care'!E94*2080,0)</f>
        <v>338874</v>
      </c>
      <c r="E99" s="9">
        <f>ROUND(+'Acute Care'!F94,0)</f>
        <v>16893</v>
      </c>
      <c r="F99" s="13">
        <f t="shared" si="3"/>
        <v>20.059999999999999</v>
      </c>
      <c r="G99" s="13">
        <f>ROUND(+'Acute Care'!E195*2080,0)</f>
        <v>36774</v>
      </c>
      <c r="H99" s="9">
        <f>ROUND(+'Acute Care'!F195,0)</f>
        <v>2240</v>
      </c>
      <c r="I99" s="13">
        <f t="shared" si="4"/>
        <v>16.420000000000002</v>
      </c>
      <c r="J99" s="13"/>
      <c r="K99" s="21">
        <f t="shared" si="5"/>
        <v>-0.18149999999999999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13">
        <f>ROUND(+'Acute Care'!E95*2080,0)</f>
        <v>256360</v>
      </c>
      <c r="E100" s="9">
        <f>ROUND(+'Acute Care'!F95,0)</f>
        <v>16831</v>
      </c>
      <c r="F100" s="13">
        <f t="shared" si="3"/>
        <v>15.23</v>
      </c>
      <c r="G100" s="13">
        <f>ROUND(+'Acute Care'!E196*2080,0)</f>
        <v>353038</v>
      </c>
      <c r="H100" s="9">
        <f>ROUND(+'Acute Care'!F196,0)</f>
        <v>20137</v>
      </c>
      <c r="I100" s="13">
        <f t="shared" si="4"/>
        <v>17.53</v>
      </c>
      <c r="J100" s="13"/>
      <c r="K100" s="21">
        <f t="shared" si="5"/>
        <v>0.151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13">
        <f>ROUND(+'Acute Care'!E96*2080,0)</f>
        <v>257795</v>
      </c>
      <c r="E101" s="9">
        <f>ROUND(+'Acute Care'!F96,0)</f>
        <v>15880</v>
      </c>
      <c r="F101" s="13">
        <f t="shared" si="3"/>
        <v>16.23</v>
      </c>
      <c r="G101" s="13">
        <f>ROUND(+'Acute Care'!E197*2080,0)</f>
        <v>308526</v>
      </c>
      <c r="H101" s="9">
        <f>ROUND(+'Acute Care'!F197,0)</f>
        <v>20567</v>
      </c>
      <c r="I101" s="13">
        <f t="shared" si="4"/>
        <v>15</v>
      </c>
      <c r="J101" s="13"/>
      <c r="K101" s="21">
        <f t="shared" si="5"/>
        <v>-7.5800000000000006E-2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13">
        <f>ROUND(+'Acute Care'!E97*2080,0)</f>
        <v>115128</v>
      </c>
      <c r="E102" s="9">
        <f>ROUND(+'Acute Care'!F97,0)</f>
        <v>7398</v>
      </c>
      <c r="F102" s="13">
        <f t="shared" si="3"/>
        <v>15.56</v>
      </c>
      <c r="G102" s="13">
        <f>ROUND(+'Acute Care'!E198*2080,0)</f>
        <v>264326</v>
      </c>
      <c r="H102" s="9">
        <f>ROUND(+'Acute Care'!F198,0)</f>
        <v>17662</v>
      </c>
      <c r="I102" s="13">
        <f t="shared" si="4"/>
        <v>14.97</v>
      </c>
      <c r="J102" s="13"/>
      <c r="K102" s="21">
        <f t="shared" si="5"/>
        <v>-3.7900000000000003E-2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13">
        <f>ROUND(+'Acute Care'!E98*2080,0)</f>
        <v>13000</v>
      </c>
      <c r="E103" s="9">
        <f>ROUND(+'Acute Care'!F98,0)</f>
        <v>230</v>
      </c>
      <c r="F103" s="13">
        <f t="shared" si="3"/>
        <v>56.52</v>
      </c>
      <c r="G103" s="13">
        <f>ROUND(+'Acute Care'!E199*2080,0)</f>
        <v>135574</v>
      </c>
      <c r="H103" s="9">
        <f>ROUND(+'Acute Care'!F199,0)</f>
        <v>9333</v>
      </c>
      <c r="I103" s="13">
        <f t="shared" si="4"/>
        <v>14.53</v>
      </c>
      <c r="J103" s="13"/>
      <c r="K103" s="21">
        <f t="shared" si="5"/>
        <v>-0.7429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13">
        <f>ROUND(+'Acute Care'!E99*2080,0)</f>
        <v>0</v>
      </c>
      <c r="E104" s="9">
        <f>ROUND(+'Acute Care'!F99,0)</f>
        <v>0</v>
      </c>
      <c r="F104" s="13" t="str">
        <f t="shared" si="3"/>
        <v/>
      </c>
      <c r="G104" s="13">
        <f>ROUND(+'Acute Care'!E200*2080,0)</f>
        <v>7883</v>
      </c>
      <c r="H104" s="9">
        <f>ROUND(+'Acute Care'!F200,0)</f>
        <v>207</v>
      </c>
      <c r="I104" s="13">
        <f t="shared" si="4"/>
        <v>38.08</v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13">
        <f>ROUND(+'Acute Care'!E100*2080,0)</f>
        <v>0</v>
      </c>
      <c r="E105" s="9">
        <f>ROUND(+'Acute Care'!F100,0)</f>
        <v>0</v>
      </c>
      <c r="F105" s="13" t="str">
        <f t="shared" si="3"/>
        <v/>
      </c>
      <c r="G105" s="13">
        <f>ROUND(+'Acute Care'!E201*2080,0)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13">
        <f>ROUND(+'Acute Care'!E101*2080,0)</f>
        <v>0</v>
      </c>
      <c r="E106" s="9">
        <f>ROUND(+'Acute Care'!F101,0)</f>
        <v>0</v>
      </c>
      <c r="F106" s="13" t="str">
        <f t="shared" si="3"/>
        <v/>
      </c>
      <c r="G106" s="13">
        <f>ROUND(+'Acute Care'!E202*2080,0)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13">
        <f>ROUND(+'Acute Care'!E102*2080,0)</f>
        <v>0</v>
      </c>
      <c r="E107" s="9">
        <f>ROUND(+'Acute Care'!F102,0)</f>
        <v>0</v>
      </c>
      <c r="F107" s="13" t="str">
        <f t="shared" si="3"/>
        <v/>
      </c>
      <c r="G107" s="13">
        <f>ROUND(+'Acute Care'!E203*2080,0)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13">
        <f>ROUND(+'Acute Care'!E103*2080,0)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13">
        <f>ROUND(+'Acute Care'!E204*2080,0)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10937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85</v>
      </c>
      <c r="F3" s="1"/>
      <c r="K3" s="19">
        <v>85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51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6"/>
    </row>
    <row r="8" spans="1:11" x14ac:dyDescent="0.2">
      <c r="A8" s="10"/>
      <c r="B8" s="9"/>
      <c r="C8" s="9"/>
      <c r="D8" s="1" t="s">
        <v>36</v>
      </c>
      <c r="E8" s="1" t="s">
        <v>37</v>
      </c>
      <c r="F8" s="6"/>
      <c r="G8" s="1" t="s">
        <v>36</v>
      </c>
      <c r="H8" s="1" t="s">
        <v>37</v>
      </c>
      <c r="I8" s="6"/>
      <c r="J8" s="6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38</v>
      </c>
      <c r="E9" s="1" t="s">
        <v>38</v>
      </c>
      <c r="F9" s="1" t="s">
        <v>39</v>
      </c>
      <c r="G9" s="1" t="s">
        <v>38</v>
      </c>
      <c r="H9" s="1" t="s">
        <v>38</v>
      </c>
      <c r="I9" s="1" t="s">
        <v>39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Care'!F5,0)</f>
        <v>71212</v>
      </c>
      <c r="E10" s="9">
        <f>ROUND(+'Acute Care'!Y5*365,0)</f>
        <v>187610</v>
      </c>
      <c r="F10" s="21">
        <f>IF(D10=0,"",IF(E10=0,"",D10/E10))</f>
        <v>0.37957464953893716</v>
      </c>
      <c r="G10" s="9">
        <f>ROUND(+'Acute Care'!F106,0)</f>
        <v>97690</v>
      </c>
      <c r="H10" s="9">
        <f>ROUND(+'Acute Care'!Y106*365,0)</f>
        <v>184325</v>
      </c>
      <c r="I10" s="21">
        <f>IF(G10=0,"",IF(H10=0,"",G10/H10))</f>
        <v>0.52998779329987789</v>
      </c>
      <c r="J10" s="21"/>
      <c r="K10" s="21">
        <f>IF(D10=0,"",IF(E10=0,"",IF(G10=0,"",IF(H10=0,"",ROUND(I10/F10-1,4)))))</f>
        <v>0.39629999999999999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Care'!F6,0)</f>
        <v>19539</v>
      </c>
      <c r="E11" s="9">
        <f>ROUND(+'Acute Care'!Y6*365,0)</f>
        <v>45625</v>
      </c>
      <c r="F11" s="21">
        <f t="shared" ref="F11:F74" si="0">IF(D11=0,"",IF(E11=0,"",D11/E11))</f>
        <v>0.42825205479452055</v>
      </c>
      <c r="G11" s="9">
        <f>ROUND(+'Acute Care'!F107,0)</f>
        <v>23513</v>
      </c>
      <c r="H11" s="9">
        <f>ROUND(+'Acute Care'!Y107*365,0)</f>
        <v>39420</v>
      </c>
      <c r="I11" s="21">
        <f t="shared" ref="I11:I74" si="1">IF(G11=0,"",IF(H11=0,"",G11/H11))</f>
        <v>0.59647387113140538</v>
      </c>
      <c r="J11" s="21"/>
      <c r="K11" s="21">
        <f t="shared" ref="K11:K74" si="2">IF(D11=0,"",IF(E11=0,"",IF(G11=0,"",IF(H11=0,"",ROUND(I11/F11-1,4)))))</f>
        <v>0.39279999999999998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Care'!F7,0)</f>
        <v>616</v>
      </c>
      <c r="E12" s="9">
        <f>ROUND(+'Acute Care'!Y7*365,0)</f>
        <v>0</v>
      </c>
      <c r="F12" s="21" t="str">
        <f t="shared" si="0"/>
        <v/>
      </c>
      <c r="G12" s="9">
        <f>ROUND(+'Acute Care'!F108,0)</f>
        <v>724</v>
      </c>
      <c r="H12" s="9">
        <f>ROUND(+'Acute Care'!Y108*365,0)</f>
        <v>0</v>
      </c>
      <c r="I12" s="21" t="str">
        <f t="shared" si="1"/>
        <v/>
      </c>
      <c r="J12" s="21"/>
      <c r="K12" s="21" t="str">
        <f t="shared" si="2"/>
        <v/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Care'!F8,0)</f>
        <v>67729</v>
      </c>
      <c r="E13" s="9">
        <f>ROUND(+'Acute Care'!Y8*365,0)</f>
        <v>75920</v>
      </c>
      <c r="F13" s="21">
        <f t="shared" si="0"/>
        <v>0.89211011591148581</v>
      </c>
      <c r="G13" s="9">
        <f>ROUND(+'Acute Care'!F109,0)</f>
        <v>65799</v>
      </c>
      <c r="H13" s="9">
        <f>ROUND(+'Acute Care'!Y109*365,0)</f>
        <v>74460</v>
      </c>
      <c r="I13" s="21">
        <f t="shared" si="1"/>
        <v>0.88368251410153098</v>
      </c>
      <c r="J13" s="21"/>
      <c r="K13" s="21">
        <f t="shared" si="2"/>
        <v>-9.4000000000000004E-3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Care'!F9,0)</f>
        <v>56682</v>
      </c>
      <c r="E14" s="9">
        <f>ROUND(+'Acute Care'!Y9*365,0)</f>
        <v>69350</v>
      </c>
      <c r="F14" s="21">
        <f t="shared" si="0"/>
        <v>0.81733237202595532</v>
      </c>
      <c r="G14" s="9">
        <f>ROUND(+'Acute Care'!F110,0)</f>
        <v>57055</v>
      </c>
      <c r="H14" s="9">
        <f>ROUND(+'Acute Care'!Y110*365,0)</f>
        <v>68985</v>
      </c>
      <c r="I14" s="21">
        <f t="shared" si="1"/>
        <v>0.82706385446111474</v>
      </c>
      <c r="J14" s="21"/>
      <c r="K14" s="21">
        <f t="shared" si="2"/>
        <v>1.1900000000000001E-2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Care'!F10,0)</f>
        <v>0</v>
      </c>
      <c r="E15" s="9">
        <f>ROUND(+'Acute Care'!Y10*365,0)</f>
        <v>5110</v>
      </c>
      <c r="F15" s="21" t="str">
        <f t="shared" si="0"/>
        <v/>
      </c>
      <c r="G15" s="9">
        <f>ROUND(+'Acute Care'!F111,0)</f>
        <v>0</v>
      </c>
      <c r="H15" s="9">
        <f>ROUND(+'Acute Care'!Y111*365,0)</f>
        <v>5110</v>
      </c>
      <c r="I15" s="21" t="str">
        <f t="shared" si="1"/>
        <v/>
      </c>
      <c r="J15" s="21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Care'!F11,0)</f>
        <v>1151</v>
      </c>
      <c r="E16" s="9">
        <f>ROUND(+'Acute Care'!Y11*365,0)</f>
        <v>8760</v>
      </c>
      <c r="F16" s="21">
        <f t="shared" si="0"/>
        <v>0.13139269406392695</v>
      </c>
      <c r="G16" s="9">
        <f>ROUND(+'Acute Care'!F112,0)</f>
        <v>1280</v>
      </c>
      <c r="H16" s="9">
        <f>ROUND(+'Acute Care'!Y112*365,0)</f>
        <v>8760</v>
      </c>
      <c r="I16" s="21">
        <f t="shared" si="1"/>
        <v>0.14611872146118721</v>
      </c>
      <c r="J16" s="21"/>
      <c r="K16" s="21">
        <f t="shared" si="2"/>
        <v>0.11210000000000001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Care'!F12,0)</f>
        <v>4809</v>
      </c>
      <c r="E17" s="9">
        <f>ROUND(+'Acute Care'!Y12*365,0)</f>
        <v>6935</v>
      </c>
      <c r="F17" s="21">
        <f t="shared" si="0"/>
        <v>0.69343907714491704</v>
      </c>
      <c r="G17" s="9">
        <f>ROUND(+'Acute Care'!F113,0)</f>
        <v>4809</v>
      </c>
      <c r="H17" s="9">
        <f>ROUND(+'Acute Care'!Y113*365,0)</f>
        <v>6935</v>
      </c>
      <c r="I17" s="21">
        <f t="shared" si="1"/>
        <v>0.69343907714491704</v>
      </c>
      <c r="J17" s="21"/>
      <c r="K17" s="21">
        <f t="shared" si="2"/>
        <v>0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Care'!F13,0)</f>
        <v>586</v>
      </c>
      <c r="E18" s="9">
        <f>ROUND(+'Acute Care'!Y13*365,0)</f>
        <v>7300</v>
      </c>
      <c r="F18" s="21">
        <f t="shared" si="0"/>
        <v>8.0273972602739732E-2</v>
      </c>
      <c r="G18" s="9">
        <f>ROUND(+'Acute Care'!F114,0)</f>
        <v>737</v>
      </c>
      <c r="H18" s="9">
        <f>ROUND(+'Acute Care'!Y114*365,0)</f>
        <v>7300</v>
      </c>
      <c r="I18" s="21">
        <f t="shared" si="1"/>
        <v>0.10095890410958903</v>
      </c>
      <c r="J18" s="21"/>
      <c r="K18" s="21">
        <f t="shared" si="2"/>
        <v>0.25769999999999998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Care'!F14,0)</f>
        <v>18000</v>
      </c>
      <c r="E19" s="9">
        <f>ROUND(+'Acute Care'!Y14*365,0)</f>
        <v>51100</v>
      </c>
      <c r="F19" s="21">
        <f t="shared" si="0"/>
        <v>0.35225048923679059</v>
      </c>
      <c r="G19" s="9">
        <f>ROUND(+'Acute Care'!F115,0)</f>
        <v>16897</v>
      </c>
      <c r="H19" s="9">
        <f>ROUND(+'Acute Care'!Y115*365,0)</f>
        <v>51100</v>
      </c>
      <c r="I19" s="21">
        <f t="shared" si="1"/>
        <v>0.33066536203522506</v>
      </c>
      <c r="J19" s="21"/>
      <c r="K19" s="21">
        <f t="shared" si="2"/>
        <v>-6.13E-2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Care'!F15,0)</f>
        <v>74635</v>
      </c>
      <c r="E20" s="9">
        <f>ROUND(+'Acute Care'!Y15*365,0)</f>
        <v>87235</v>
      </c>
      <c r="F20" s="21">
        <f t="shared" si="0"/>
        <v>0.85556256089872185</v>
      </c>
      <c r="G20" s="9">
        <f>ROUND(+'Acute Care'!F116,0)</f>
        <v>79461</v>
      </c>
      <c r="H20" s="9">
        <f>ROUND(+'Acute Care'!Y116*365,0)</f>
        <v>86870</v>
      </c>
      <c r="I20" s="21">
        <f t="shared" si="1"/>
        <v>0.91471163807988953</v>
      </c>
      <c r="J20" s="21"/>
      <c r="K20" s="21">
        <f t="shared" si="2"/>
        <v>6.9099999999999995E-2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Care'!F16,0)</f>
        <v>69858</v>
      </c>
      <c r="E21" s="9">
        <f>ROUND(+'Acute Care'!Y16*365,0)</f>
        <v>80300</v>
      </c>
      <c r="F21" s="21">
        <f t="shared" si="0"/>
        <v>0.86996264009962643</v>
      </c>
      <c r="G21" s="9">
        <f>ROUND(+'Acute Care'!F117,0)</f>
        <v>75146</v>
      </c>
      <c r="H21" s="9">
        <f>ROUND(+'Acute Care'!Y117*365,0)</f>
        <v>77745</v>
      </c>
      <c r="I21" s="21">
        <f t="shared" si="1"/>
        <v>0.96657019744034989</v>
      </c>
      <c r="J21" s="21"/>
      <c r="K21" s="21">
        <f t="shared" si="2"/>
        <v>0.111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Care'!F17,0)</f>
        <v>4954</v>
      </c>
      <c r="E22" s="9">
        <f>ROUND(+'Acute Care'!Y17*365,0)</f>
        <v>10950</v>
      </c>
      <c r="F22" s="21">
        <f t="shared" si="0"/>
        <v>0.45242009132420091</v>
      </c>
      <c r="G22" s="9">
        <f>ROUND(+'Acute Care'!F118,0)</f>
        <v>4868</v>
      </c>
      <c r="H22" s="9">
        <f>ROUND(+'Acute Care'!Y118*365,0)</f>
        <v>10950</v>
      </c>
      <c r="I22" s="21">
        <f t="shared" si="1"/>
        <v>0.4445662100456621</v>
      </c>
      <c r="J22" s="21"/>
      <c r="K22" s="21">
        <f t="shared" si="2"/>
        <v>-1.7399999999999999E-2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Care'!F18,0)</f>
        <v>31878</v>
      </c>
      <c r="E23" s="9">
        <f>ROUND(+'Acute Care'!Y18*365,0)</f>
        <v>90885</v>
      </c>
      <c r="F23" s="21">
        <f t="shared" si="0"/>
        <v>0.3507509490014854</v>
      </c>
      <c r="G23" s="9">
        <f>ROUND(+'Acute Care'!F119,0)</f>
        <v>30307</v>
      </c>
      <c r="H23" s="9">
        <f>ROUND(+'Acute Care'!Y119*365,0)</f>
        <v>90885</v>
      </c>
      <c r="I23" s="21">
        <f t="shared" si="1"/>
        <v>0.33346536832260548</v>
      </c>
      <c r="J23" s="21"/>
      <c r="K23" s="21">
        <f t="shared" si="2"/>
        <v>-4.9299999999999997E-2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Care'!F19,0)</f>
        <v>10431</v>
      </c>
      <c r="E24" s="9">
        <f>ROUND(+'Acute Care'!Y19*365,0)</f>
        <v>21535</v>
      </c>
      <c r="F24" s="21">
        <f t="shared" si="0"/>
        <v>0.48437427443696307</v>
      </c>
      <c r="G24" s="9">
        <f>ROUND(+'Acute Care'!F120,0)</f>
        <v>10343</v>
      </c>
      <c r="H24" s="9">
        <f>ROUND(+'Acute Care'!Y120*365,0)</f>
        <v>17520</v>
      </c>
      <c r="I24" s="21">
        <f t="shared" si="1"/>
        <v>0.59035388127853883</v>
      </c>
      <c r="J24" s="21"/>
      <c r="K24" s="21">
        <f t="shared" si="2"/>
        <v>0.21879999999999999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Care'!F20,0)</f>
        <v>11753</v>
      </c>
      <c r="E25" s="9">
        <f>ROUND(+'Acute Care'!Y20*365,0)</f>
        <v>31755</v>
      </c>
      <c r="F25" s="21">
        <f t="shared" si="0"/>
        <v>0.37011494252873561</v>
      </c>
      <c r="G25" s="9">
        <f>ROUND(+'Acute Care'!F121,0)</f>
        <v>14467</v>
      </c>
      <c r="H25" s="9">
        <f>ROUND(+'Acute Care'!Y121*365,0)</f>
        <v>31755</v>
      </c>
      <c r="I25" s="21">
        <f t="shared" si="1"/>
        <v>0.45558179814202487</v>
      </c>
      <c r="J25" s="21"/>
      <c r="K25" s="21">
        <f t="shared" si="2"/>
        <v>0.23089999999999999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Care'!F21,0)</f>
        <v>2271</v>
      </c>
      <c r="E26" s="9">
        <f>ROUND(+'Acute Care'!Y21*365,0)</f>
        <v>11680</v>
      </c>
      <c r="F26" s="21">
        <f t="shared" si="0"/>
        <v>0.19443493150684932</v>
      </c>
      <c r="G26" s="9">
        <f>ROUND(+'Acute Care'!F122,0)</f>
        <v>1154</v>
      </c>
      <c r="H26" s="9">
        <f>ROUND(+'Acute Care'!Y122*365,0)</f>
        <v>10950</v>
      </c>
      <c r="I26" s="21">
        <f t="shared" si="1"/>
        <v>0.10538812785388128</v>
      </c>
      <c r="J26" s="21"/>
      <c r="K26" s="21">
        <f t="shared" si="2"/>
        <v>-0.45800000000000002</v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Care'!F22,0)</f>
        <v>401</v>
      </c>
      <c r="E27" s="9">
        <f>ROUND(+'Acute Care'!Y22*365,0)</f>
        <v>1460</v>
      </c>
      <c r="F27" s="21">
        <f t="shared" si="0"/>
        <v>0.27465753424657535</v>
      </c>
      <c r="G27" s="9">
        <f>ROUND(+'Acute Care'!F123,0)</f>
        <v>0</v>
      </c>
      <c r="H27" s="9">
        <f>ROUND(+'Acute Care'!Y123*365,0)</f>
        <v>0</v>
      </c>
      <c r="I27" s="21" t="str">
        <f t="shared" si="1"/>
        <v/>
      </c>
      <c r="J27" s="21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Care'!F23,0)</f>
        <v>0</v>
      </c>
      <c r="E28" s="9">
        <f>ROUND(+'Acute Care'!Y23*365,0)</f>
        <v>0</v>
      </c>
      <c r="F28" s="21" t="str">
        <f t="shared" si="0"/>
        <v/>
      </c>
      <c r="G28" s="9">
        <f>ROUND(+'Acute Care'!F124,0)</f>
        <v>341</v>
      </c>
      <c r="H28" s="9">
        <f>ROUND(+'Acute Care'!Y124*365,0)</f>
        <v>1460</v>
      </c>
      <c r="I28" s="21">
        <f t="shared" si="1"/>
        <v>0.23356164383561645</v>
      </c>
      <c r="J28" s="21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Care'!F24,0)</f>
        <v>4249</v>
      </c>
      <c r="E29" s="9">
        <f>ROUND(+'Acute Care'!Y24*365,0)</f>
        <v>21170</v>
      </c>
      <c r="F29" s="21">
        <f t="shared" si="0"/>
        <v>0.20070854983467171</v>
      </c>
      <c r="G29" s="9">
        <f>ROUND(+'Acute Care'!F125,0)</f>
        <v>4442</v>
      </c>
      <c r="H29" s="9">
        <f>ROUND(+'Acute Care'!Y125*365,0)</f>
        <v>6935</v>
      </c>
      <c r="I29" s="21">
        <f t="shared" si="1"/>
        <v>0.64051910598413841</v>
      </c>
      <c r="J29" s="21"/>
      <c r="K29" s="21">
        <f t="shared" si="2"/>
        <v>2.1913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Care'!F25,0)</f>
        <v>858</v>
      </c>
      <c r="E30" s="9">
        <f>ROUND(+'Acute Care'!Y25*365,0)</f>
        <v>9125</v>
      </c>
      <c r="F30" s="21">
        <f t="shared" si="0"/>
        <v>9.4027397260273968E-2</v>
      </c>
      <c r="G30" s="9">
        <f>ROUND(+'Acute Care'!F126,0)</f>
        <v>4484</v>
      </c>
      <c r="H30" s="9">
        <f>ROUND(+'Acute Care'!Y126*365,0)</f>
        <v>21170</v>
      </c>
      <c r="I30" s="21">
        <f t="shared" si="1"/>
        <v>0.21180916391119509</v>
      </c>
      <c r="J30" s="21"/>
      <c r="K30" s="21">
        <f t="shared" si="2"/>
        <v>1.2525999999999999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Care'!F26,0)</f>
        <v>814</v>
      </c>
      <c r="E31" s="9">
        <f>ROUND(+'Acute Care'!Y26*365,0)</f>
        <v>3650</v>
      </c>
      <c r="F31" s="21">
        <f t="shared" si="0"/>
        <v>0.22301369863013698</v>
      </c>
      <c r="G31" s="9">
        <f>ROUND(+'Acute Care'!F127,0)</f>
        <v>926</v>
      </c>
      <c r="H31" s="9">
        <f>ROUND(+'Acute Care'!Y127*365,0)</f>
        <v>9125</v>
      </c>
      <c r="I31" s="21">
        <f t="shared" si="1"/>
        <v>0.10147945205479451</v>
      </c>
      <c r="J31" s="21"/>
      <c r="K31" s="21">
        <f t="shared" si="2"/>
        <v>-0.54500000000000004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Care'!F27,0)</f>
        <v>30330</v>
      </c>
      <c r="E32" s="9">
        <f>ROUND(+'Acute Care'!Y27*365,0)</f>
        <v>69350</v>
      </c>
      <c r="F32" s="21">
        <f t="shared" si="0"/>
        <v>0.43734679163662582</v>
      </c>
      <c r="G32" s="9">
        <f>ROUND(+'Acute Care'!F128,0)</f>
        <v>792</v>
      </c>
      <c r="H32" s="9">
        <f>ROUND(+'Acute Care'!Y128*365,0)</f>
        <v>3650</v>
      </c>
      <c r="I32" s="21">
        <f t="shared" si="1"/>
        <v>0.21698630136986302</v>
      </c>
      <c r="J32" s="21"/>
      <c r="K32" s="21">
        <f t="shared" si="2"/>
        <v>-0.50390000000000001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Care'!F28,0)</f>
        <v>9728</v>
      </c>
      <c r="E33" s="9">
        <f>ROUND(+'Acute Care'!Y28*365,0)</f>
        <v>25185</v>
      </c>
      <c r="F33" s="21">
        <f t="shared" si="0"/>
        <v>0.38626166368870357</v>
      </c>
      <c r="G33" s="9">
        <f>ROUND(+'Acute Care'!F129,0)</f>
        <v>29435</v>
      </c>
      <c r="H33" s="9">
        <f>ROUND(+'Acute Care'!Y129*365,0)</f>
        <v>62050</v>
      </c>
      <c r="I33" s="21">
        <f t="shared" si="1"/>
        <v>0.47437550362610797</v>
      </c>
      <c r="J33" s="21"/>
      <c r="K33" s="21">
        <f t="shared" si="2"/>
        <v>0.2281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Care'!F29,0)</f>
        <v>3643</v>
      </c>
      <c r="E34" s="9">
        <f>ROUND(+'Acute Care'!Y29*365,0)</f>
        <v>13505</v>
      </c>
      <c r="F34" s="21">
        <f t="shared" si="0"/>
        <v>0.26975194372454647</v>
      </c>
      <c r="G34" s="9">
        <f>ROUND(+'Acute Care'!F130,0)</f>
        <v>8484</v>
      </c>
      <c r="H34" s="9">
        <f>ROUND(+'Acute Care'!Y130*365,0)</f>
        <v>25185</v>
      </c>
      <c r="I34" s="21">
        <f t="shared" si="1"/>
        <v>0.33686718284693268</v>
      </c>
      <c r="J34" s="21"/>
      <c r="K34" s="21">
        <f t="shared" si="2"/>
        <v>0.24879999999999999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Care'!F30,0)</f>
        <v>1124</v>
      </c>
      <c r="E35" s="9">
        <f>ROUND(+'Acute Care'!Y30*365,0)</f>
        <v>0</v>
      </c>
      <c r="F35" s="21" t="str">
        <f t="shared" si="0"/>
        <v/>
      </c>
      <c r="G35" s="9">
        <f>ROUND(+'Acute Care'!F131,0)</f>
        <v>3539</v>
      </c>
      <c r="H35" s="9">
        <f>ROUND(+'Acute Care'!Y131*365,0)</f>
        <v>13505</v>
      </c>
      <c r="I35" s="21">
        <f t="shared" si="1"/>
        <v>0.26205109218807848</v>
      </c>
      <c r="J35" s="21"/>
      <c r="K35" s="21" t="str">
        <f t="shared" si="2"/>
        <v/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Care'!F31,0)</f>
        <v>10</v>
      </c>
      <c r="E36" s="9">
        <f>ROUND(+'Acute Care'!Y31*365,0)</f>
        <v>9125</v>
      </c>
      <c r="F36" s="21">
        <f t="shared" si="0"/>
        <v>1.095890410958904E-3</v>
      </c>
      <c r="G36" s="9">
        <f>ROUND(+'Acute Care'!F132,0)</f>
        <v>559</v>
      </c>
      <c r="H36" s="9">
        <f>ROUND(+'Acute Care'!Y132*365,0)</f>
        <v>9125</v>
      </c>
      <c r="I36" s="21">
        <f t="shared" si="1"/>
        <v>6.1260273972602738E-2</v>
      </c>
      <c r="J36" s="21"/>
      <c r="K36" s="21">
        <f t="shared" si="2"/>
        <v>54.9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Care'!F32,0)</f>
        <v>33832</v>
      </c>
      <c r="E37" s="9">
        <f>ROUND(+'Acute Care'!Y32*365,0)</f>
        <v>42705</v>
      </c>
      <c r="F37" s="21">
        <f t="shared" si="0"/>
        <v>0.79222573469148816</v>
      </c>
      <c r="G37" s="9">
        <f>ROUND(+'Acute Care'!F133,0)</f>
        <v>40</v>
      </c>
      <c r="H37" s="9">
        <f>ROUND(+'Acute Care'!Y133*365,0)</f>
        <v>9125</v>
      </c>
      <c r="I37" s="21">
        <f t="shared" si="1"/>
        <v>4.3835616438356161E-3</v>
      </c>
      <c r="J37" s="21"/>
      <c r="K37" s="21">
        <f t="shared" si="2"/>
        <v>-0.99450000000000005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Care'!F33,0)</f>
        <v>71</v>
      </c>
      <c r="E38" s="9">
        <f>ROUND(+'Acute Care'!Y33*365,0)</f>
        <v>0</v>
      </c>
      <c r="F38" s="21" t="str">
        <f t="shared" si="0"/>
        <v/>
      </c>
      <c r="G38" s="9">
        <f>ROUND(+'Acute Care'!F134,0)</f>
        <v>20490</v>
      </c>
      <c r="H38" s="9">
        <f>ROUND(+'Acute Care'!Y134*365,0)</f>
        <v>37595</v>
      </c>
      <c r="I38" s="21">
        <f t="shared" si="1"/>
        <v>0.54501928447931902</v>
      </c>
      <c r="J38" s="21"/>
      <c r="K38" s="21" t="str">
        <f t="shared" si="2"/>
        <v/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Care'!F34,0)</f>
        <v>70765</v>
      </c>
      <c r="E39" s="9">
        <f>ROUND(+'Acute Care'!Y34*365,0)</f>
        <v>95995</v>
      </c>
      <c r="F39" s="21">
        <f t="shared" si="0"/>
        <v>0.73717381113599667</v>
      </c>
      <c r="G39" s="9">
        <f>ROUND(+'Acute Care'!F135,0)</f>
        <v>0</v>
      </c>
      <c r="H39" s="9">
        <f>ROUND(+'Acute Care'!Y135*365,0)</f>
        <v>0</v>
      </c>
      <c r="I39" s="21" t="str">
        <f t="shared" si="1"/>
        <v/>
      </c>
      <c r="J39" s="21"/>
      <c r="K39" s="21" t="str">
        <f t="shared" si="2"/>
        <v/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Care'!F35,0)</f>
        <v>3432</v>
      </c>
      <c r="E40" s="9">
        <f>ROUND(+'Acute Care'!Y35*365,0)</f>
        <v>5110</v>
      </c>
      <c r="F40" s="21">
        <f t="shared" si="0"/>
        <v>0.67162426614481407</v>
      </c>
      <c r="G40" s="9">
        <f>ROUND(+'Acute Care'!F136,0)</f>
        <v>90120</v>
      </c>
      <c r="H40" s="9">
        <f>ROUND(+'Acute Care'!Y136*365,0)</f>
        <v>95995</v>
      </c>
      <c r="I40" s="21">
        <f t="shared" si="1"/>
        <v>0.93879889577582165</v>
      </c>
      <c r="J40" s="21"/>
      <c r="K40" s="21">
        <f t="shared" si="2"/>
        <v>0.39779999999999999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Care'!F36,0)</f>
        <v>748</v>
      </c>
      <c r="E41" s="9">
        <f>ROUND(+'Acute Care'!Y36*365,0)</f>
        <v>6205</v>
      </c>
      <c r="F41" s="21">
        <f t="shared" si="0"/>
        <v>0.12054794520547946</v>
      </c>
      <c r="G41" s="9">
        <f>ROUND(+'Acute Care'!F137,0)</f>
        <v>3928</v>
      </c>
      <c r="H41" s="9">
        <f>ROUND(+'Acute Care'!Y137*365,0)</f>
        <v>5110</v>
      </c>
      <c r="I41" s="21">
        <f t="shared" si="1"/>
        <v>0.76868884540117421</v>
      </c>
      <c r="J41" s="21"/>
      <c r="K41" s="21">
        <f t="shared" si="2"/>
        <v>5.3765999999999998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Care'!F37,0)</f>
        <v>5868</v>
      </c>
      <c r="E42" s="9">
        <f>ROUND(+'Acute Care'!Y37*365,0)</f>
        <v>16060</v>
      </c>
      <c r="F42" s="21">
        <f t="shared" si="0"/>
        <v>0.36537982565379823</v>
      </c>
      <c r="G42" s="9">
        <f>ROUND(+'Acute Care'!F138,0)</f>
        <v>821</v>
      </c>
      <c r="H42" s="9">
        <f>ROUND(+'Acute Care'!Y138*365,0)</f>
        <v>6205</v>
      </c>
      <c r="I42" s="21">
        <f t="shared" si="1"/>
        <v>0.13231265108783238</v>
      </c>
      <c r="J42" s="21"/>
      <c r="K42" s="21">
        <f t="shared" si="2"/>
        <v>-0.63790000000000002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Care'!F38,0)</f>
        <v>0</v>
      </c>
      <c r="E43" s="9">
        <f>ROUND(+'Acute Care'!Y38*365,0)</f>
        <v>0</v>
      </c>
      <c r="F43" s="21" t="str">
        <f t="shared" si="0"/>
        <v/>
      </c>
      <c r="G43" s="9">
        <f>ROUND(+'Acute Care'!F139,0)</f>
        <v>5792</v>
      </c>
      <c r="H43" s="9">
        <f>ROUND(+'Acute Care'!Y139*365,0)</f>
        <v>25185</v>
      </c>
      <c r="I43" s="21">
        <f t="shared" si="1"/>
        <v>0.22997816160412946</v>
      </c>
      <c r="J43" s="21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Care'!F39,0)</f>
        <v>4522</v>
      </c>
      <c r="E44" s="9">
        <f>ROUND(+'Acute Care'!Y39*365,0)</f>
        <v>15330</v>
      </c>
      <c r="F44" s="21">
        <f t="shared" si="0"/>
        <v>0.29497716894977166</v>
      </c>
      <c r="G44" s="9">
        <f>ROUND(+'Acute Care'!F140,0)</f>
        <v>0</v>
      </c>
      <c r="H44" s="9">
        <f>ROUND(+'Acute Care'!Y140*365,0)</f>
        <v>26280</v>
      </c>
      <c r="I44" s="21" t="str">
        <f t="shared" si="1"/>
        <v/>
      </c>
      <c r="J44" s="21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Care'!F40,0)</f>
        <v>1065</v>
      </c>
      <c r="E45" s="9">
        <f>ROUND(+'Acute Care'!Y40*365,0)</f>
        <v>9125</v>
      </c>
      <c r="F45" s="21">
        <f t="shared" si="0"/>
        <v>0.11671232876712329</v>
      </c>
      <c r="G45" s="9">
        <f>ROUND(+'Acute Care'!F141,0)</f>
        <v>0</v>
      </c>
      <c r="H45" s="9">
        <f>ROUND(+'Acute Care'!Y141*365,0)</f>
        <v>15330</v>
      </c>
      <c r="I45" s="21" t="str">
        <f t="shared" si="1"/>
        <v/>
      </c>
      <c r="J45" s="21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Care'!F41,0)</f>
        <v>2678</v>
      </c>
      <c r="E46" s="9">
        <f>ROUND(+'Acute Care'!Y41*365,0)</f>
        <v>7665</v>
      </c>
      <c r="F46" s="21">
        <f t="shared" si="0"/>
        <v>0.34938030006523157</v>
      </c>
      <c r="G46" s="9">
        <f>ROUND(+'Acute Care'!F142,0)</f>
        <v>1026</v>
      </c>
      <c r="H46" s="9">
        <f>ROUND(+'Acute Care'!Y142*365,0)</f>
        <v>9125</v>
      </c>
      <c r="I46" s="21">
        <f t="shared" si="1"/>
        <v>0.11243835616438357</v>
      </c>
      <c r="J46" s="21"/>
      <c r="K46" s="21">
        <f t="shared" si="2"/>
        <v>-0.67820000000000003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Care'!F42,0)</f>
        <v>89</v>
      </c>
      <c r="E47" s="9">
        <f>ROUND(+'Acute Care'!Y42*365,0)</f>
        <v>2920</v>
      </c>
      <c r="F47" s="21">
        <f t="shared" si="0"/>
        <v>3.047945205479452E-2</v>
      </c>
      <c r="G47" s="9">
        <f>ROUND(+'Acute Care'!F143,0)</f>
        <v>2471</v>
      </c>
      <c r="H47" s="9">
        <f>ROUND(+'Acute Care'!Y143*365,0)</f>
        <v>7665</v>
      </c>
      <c r="I47" s="21">
        <f t="shared" si="1"/>
        <v>0.32237442922374432</v>
      </c>
      <c r="J47" s="21"/>
      <c r="K47" s="21">
        <f t="shared" si="2"/>
        <v>9.5768000000000004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Care'!F43,0)</f>
        <v>0</v>
      </c>
      <c r="E48" s="9">
        <f>ROUND(+'Acute Care'!Y43*365,0)</f>
        <v>0</v>
      </c>
      <c r="F48" s="21" t="str">
        <f t="shared" si="0"/>
        <v/>
      </c>
      <c r="G48" s="9">
        <f>ROUND(+'Acute Care'!F144,0)</f>
        <v>77</v>
      </c>
      <c r="H48" s="9">
        <f>ROUND(+'Acute Care'!Y144*365,0)</f>
        <v>2920</v>
      </c>
      <c r="I48" s="21">
        <f t="shared" si="1"/>
        <v>2.6369863013698629E-2</v>
      </c>
      <c r="J48" s="21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Care'!F44,0)</f>
        <v>26417</v>
      </c>
      <c r="E49" s="9">
        <f>ROUND(+'Acute Care'!Y44*365,0)</f>
        <v>36135</v>
      </c>
      <c r="F49" s="21">
        <f t="shared" si="0"/>
        <v>0.73106406531064061</v>
      </c>
      <c r="G49" s="9">
        <f>ROUND(+'Acute Care'!F145,0)</f>
        <v>0</v>
      </c>
      <c r="H49" s="9">
        <f>ROUND(+'Acute Care'!Y145*365,0)</f>
        <v>0</v>
      </c>
      <c r="I49" s="21" t="str">
        <f t="shared" si="1"/>
        <v/>
      </c>
      <c r="J49" s="21"/>
      <c r="K49" s="21" t="str">
        <f t="shared" si="2"/>
        <v/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Care'!F45,0)</f>
        <v>83825</v>
      </c>
      <c r="E50" s="9">
        <f>ROUND(+'Acute Care'!Y45*365,0)</f>
        <v>109500</v>
      </c>
      <c r="F50" s="21">
        <f t="shared" si="0"/>
        <v>0.76552511415525115</v>
      </c>
      <c r="G50" s="9">
        <f>ROUND(+'Acute Care'!F146,0)</f>
        <v>23161</v>
      </c>
      <c r="H50" s="9">
        <f>ROUND(+'Acute Care'!Y146*365,0)</f>
        <v>22630</v>
      </c>
      <c r="I50" s="21">
        <f t="shared" si="1"/>
        <v>1.0234644277507734</v>
      </c>
      <c r="J50" s="21"/>
      <c r="K50" s="21">
        <f t="shared" si="2"/>
        <v>0.33689999999999998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Care'!F46,0)</f>
        <v>0</v>
      </c>
      <c r="E51" s="9">
        <f>ROUND(+'Acute Care'!Y46*365,0)</f>
        <v>0</v>
      </c>
      <c r="F51" s="21" t="str">
        <f t="shared" si="0"/>
        <v/>
      </c>
      <c r="G51" s="9">
        <f>ROUND(+'Acute Care'!F147,0)</f>
        <v>85560</v>
      </c>
      <c r="H51" s="9">
        <f>ROUND(+'Acute Care'!Y147*365,0)</f>
        <v>113150</v>
      </c>
      <c r="I51" s="21">
        <f t="shared" si="1"/>
        <v>0.75616438356164384</v>
      </c>
      <c r="J51" s="21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Care'!F47,0)</f>
        <v>23570</v>
      </c>
      <c r="E52" s="9">
        <f>ROUND(+'Acute Care'!Y47*365,0)</f>
        <v>53290</v>
      </c>
      <c r="F52" s="21">
        <f t="shared" si="0"/>
        <v>0.44229686620379061</v>
      </c>
      <c r="G52" s="9">
        <f>ROUND(+'Acute Care'!F148,0)</f>
        <v>141</v>
      </c>
      <c r="H52" s="9">
        <f>ROUND(+'Acute Care'!Y148*365,0)</f>
        <v>365</v>
      </c>
      <c r="I52" s="21">
        <f t="shared" si="1"/>
        <v>0.38630136986301372</v>
      </c>
      <c r="J52" s="21"/>
      <c r="K52" s="21">
        <f t="shared" si="2"/>
        <v>-0.12659999999999999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Care'!F48,0)</f>
        <v>46431</v>
      </c>
      <c r="E53" s="9">
        <f>ROUND(+'Acute Care'!Y48*365,0)</f>
        <v>79570</v>
      </c>
      <c r="F53" s="21">
        <f t="shared" si="0"/>
        <v>0.5835239411838633</v>
      </c>
      <c r="G53" s="9">
        <f>ROUND(+'Acute Care'!F149,0)</f>
        <v>26193</v>
      </c>
      <c r="H53" s="9">
        <f>ROUND(+'Acute Care'!Y149*365,0)</f>
        <v>53290</v>
      </c>
      <c r="I53" s="21">
        <f t="shared" si="1"/>
        <v>0.49151810846312627</v>
      </c>
      <c r="J53" s="21"/>
      <c r="K53" s="21">
        <f t="shared" si="2"/>
        <v>-0.15770000000000001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Care'!F49,0)</f>
        <v>25932</v>
      </c>
      <c r="E54" s="9">
        <f>ROUND(+'Acute Care'!Y49*365,0)</f>
        <v>27375</v>
      </c>
      <c r="F54" s="21">
        <f t="shared" si="0"/>
        <v>0.94728767123287672</v>
      </c>
      <c r="G54" s="9">
        <f>ROUND(+'Acute Care'!F150,0)</f>
        <v>47825</v>
      </c>
      <c r="H54" s="9">
        <f>ROUND(+'Acute Care'!Y150*365,0)</f>
        <v>85410</v>
      </c>
      <c r="I54" s="21">
        <f t="shared" si="1"/>
        <v>0.55994614213792293</v>
      </c>
      <c r="J54" s="21"/>
      <c r="K54" s="21">
        <f t="shared" si="2"/>
        <v>-0.40889999999999999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Care'!F50,0)</f>
        <v>8069</v>
      </c>
      <c r="E55" s="9">
        <f>ROUND(+'Acute Care'!Y50*365,0)</f>
        <v>13505</v>
      </c>
      <c r="F55" s="21">
        <f t="shared" si="0"/>
        <v>0.59748241392077006</v>
      </c>
      <c r="G55" s="9">
        <f>ROUND(+'Acute Care'!F151,0)</f>
        <v>26270</v>
      </c>
      <c r="H55" s="9">
        <f>ROUND(+'Acute Care'!Y151*365,0)</f>
        <v>27375</v>
      </c>
      <c r="I55" s="21">
        <f t="shared" si="1"/>
        <v>0.95963470319634703</v>
      </c>
      <c r="J55" s="21"/>
      <c r="K55" s="21">
        <f t="shared" si="2"/>
        <v>0.60609999999999997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Care'!F51,0)</f>
        <v>1229</v>
      </c>
      <c r="E56" s="9">
        <f>ROUND(+'Acute Care'!Y51*365,0)</f>
        <v>9125</v>
      </c>
      <c r="F56" s="21">
        <f t="shared" si="0"/>
        <v>0.13468493150684932</v>
      </c>
      <c r="G56" s="9">
        <f>ROUND(+'Acute Care'!F152,0)</f>
        <v>8290</v>
      </c>
      <c r="H56" s="9">
        <f>ROUND(+'Acute Care'!Y152*365,0)</f>
        <v>13505</v>
      </c>
      <c r="I56" s="21">
        <f t="shared" si="1"/>
        <v>0.61384672343576452</v>
      </c>
      <c r="J56" s="21"/>
      <c r="K56" s="21">
        <f t="shared" si="2"/>
        <v>3.5575999999999999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Care'!F52,0)</f>
        <v>7842</v>
      </c>
      <c r="E57" s="9">
        <f>ROUND(+'Acute Care'!Y52*365,0)</f>
        <v>30660</v>
      </c>
      <c r="F57" s="21">
        <f t="shared" si="0"/>
        <v>0.25577299412915849</v>
      </c>
      <c r="G57" s="9">
        <f>ROUND(+'Acute Care'!F153,0)</f>
        <v>981</v>
      </c>
      <c r="H57" s="9">
        <f>ROUND(+'Acute Care'!Y153*365,0)</f>
        <v>9125</v>
      </c>
      <c r="I57" s="21">
        <f t="shared" si="1"/>
        <v>0.10750684931506849</v>
      </c>
      <c r="J57" s="21"/>
      <c r="K57" s="21">
        <f t="shared" si="2"/>
        <v>-0.57969999999999999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Care'!F53,0)</f>
        <v>19290</v>
      </c>
      <c r="E58" s="9">
        <f>ROUND(+'Acute Care'!Y53*365,0)</f>
        <v>50005</v>
      </c>
      <c r="F58" s="21">
        <f t="shared" si="0"/>
        <v>0.38576142385761425</v>
      </c>
      <c r="G58" s="9">
        <f>ROUND(+'Acute Care'!F154,0)</f>
        <v>0</v>
      </c>
      <c r="H58" s="9">
        <f>ROUND(+'Acute Care'!Y154*365,0)</f>
        <v>30660</v>
      </c>
      <c r="I58" s="21" t="str">
        <f t="shared" si="1"/>
        <v/>
      </c>
      <c r="J58" s="21"/>
      <c r="K58" s="21" t="str">
        <f t="shared" si="2"/>
        <v/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Care'!F54,0)</f>
        <v>3307</v>
      </c>
      <c r="E59" s="9">
        <f>ROUND(+'Acute Care'!Y54*365,0)</f>
        <v>6935</v>
      </c>
      <c r="F59" s="21">
        <f t="shared" si="0"/>
        <v>0.4768565248738284</v>
      </c>
      <c r="G59" s="9">
        <f>ROUND(+'Acute Care'!F155,0)</f>
        <v>20218</v>
      </c>
      <c r="H59" s="9">
        <f>ROUND(+'Acute Care'!Y155*365,0)</f>
        <v>50005</v>
      </c>
      <c r="I59" s="21">
        <f t="shared" si="1"/>
        <v>0.40431956804319569</v>
      </c>
      <c r="J59" s="21"/>
      <c r="K59" s="21">
        <f t="shared" si="2"/>
        <v>-0.15210000000000001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Care'!F55,0)</f>
        <v>0</v>
      </c>
      <c r="E60" s="9">
        <f>ROUND(+'Acute Care'!Y55*365,0)</f>
        <v>0</v>
      </c>
      <c r="F60" s="21" t="str">
        <f t="shared" si="0"/>
        <v/>
      </c>
      <c r="G60" s="9">
        <f>ROUND(+'Acute Care'!F156,0)</f>
        <v>2775</v>
      </c>
      <c r="H60" s="9">
        <f>ROUND(+'Acute Care'!Y156*365,0)</f>
        <v>6935</v>
      </c>
      <c r="I60" s="21">
        <f t="shared" si="1"/>
        <v>0.4001441961067051</v>
      </c>
      <c r="J60" s="21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Care'!F56,0)</f>
        <v>50486</v>
      </c>
      <c r="E61" s="9">
        <f>ROUND(+'Acute Care'!Y56*365,0)</f>
        <v>72270</v>
      </c>
      <c r="F61" s="21">
        <f t="shared" si="0"/>
        <v>0.69857478898574787</v>
      </c>
      <c r="G61" s="9">
        <f>ROUND(+'Acute Care'!F157,0)</f>
        <v>216</v>
      </c>
      <c r="H61" s="9">
        <f>ROUND(+'Acute Care'!Y157*365,0)</f>
        <v>9125</v>
      </c>
      <c r="I61" s="21">
        <f t="shared" si="1"/>
        <v>2.3671232876712328E-2</v>
      </c>
      <c r="J61" s="21"/>
      <c r="K61" s="21">
        <f t="shared" si="2"/>
        <v>-0.96609999999999996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Care'!F57,0)</f>
        <v>38219</v>
      </c>
      <c r="E62" s="9">
        <f>ROUND(+'Acute Care'!Y57*365,0)</f>
        <v>71905</v>
      </c>
      <c r="F62" s="21">
        <f t="shared" si="0"/>
        <v>0.53152075655378628</v>
      </c>
      <c r="G62" s="9">
        <f>ROUND(+'Acute Care'!F158,0)</f>
        <v>50590</v>
      </c>
      <c r="H62" s="9">
        <f>ROUND(+'Acute Care'!Y158*365,0)</f>
        <v>71905</v>
      </c>
      <c r="I62" s="21">
        <f t="shared" si="1"/>
        <v>0.70356720673110351</v>
      </c>
      <c r="J62" s="21"/>
      <c r="K62" s="21">
        <f t="shared" si="2"/>
        <v>0.32369999999999999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Care'!F58,0)</f>
        <v>2372</v>
      </c>
      <c r="E63" s="9">
        <f>ROUND(+'Acute Care'!Y58*365,0)</f>
        <v>8395</v>
      </c>
      <c r="F63" s="21">
        <f t="shared" si="0"/>
        <v>0.28254913639070878</v>
      </c>
      <c r="G63" s="9">
        <f>ROUND(+'Acute Care'!F159,0)</f>
        <v>41013</v>
      </c>
      <c r="H63" s="9">
        <f>ROUND(+'Acute Care'!Y159*365,0)</f>
        <v>71905</v>
      </c>
      <c r="I63" s="21">
        <f t="shared" si="1"/>
        <v>0.57037758153118701</v>
      </c>
      <c r="J63" s="21"/>
      <c r="K63" s="21">
        <f t="shared" si="2"/>
        <v>1.0186999999999999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Care'!F59,0)</f>
        <v>17191</v>
      </c>
      <c r="E64" s="9">
        <f>ROUND(+'Acute Care'!Y59*365,0)</f>
        <v>25550</v>
      </c>
      <c r="F64" s="21">
        <f t="shared" si="0"/>
        <v>0.67283757338551864</v>
      </c>
      <c r="G64" s="9">
        <f>ROUND(+'Acute Care'!F160,0)</f>
        <v>2464</v>
      </c>
      <c r="H64" s="9">
        <f>ROUND(+'Acute Care'!Y160*365,0)</f>
        <v>8395</v>
      </c>
      <c r="I64" s="21">
        <f t="shared" si="1"/>
        <v>0.29350804050029777</v>
      </c>
      <c r="J64" s="21"/>
      <c r="K64" s="21">
        <f t="shared" si="2"/>
        <v>-0.56379999999999997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Care'!F60,0)</f>
        <v>887</v>
      </c>
      <c r="E65" s="9">
        <f>ROUND(+'Acute Care'!Y60*365,0)</f>
        <v>9125</v>
      </c>
      <c r="F65" s="21">
        <f t="shared" si="0"/>
        <v>9.7205479452054794E-2</v>
      </c>
      <c r="G65" s="9">
        <f>ROUND(+'Acute Care'!F161,0)</f>
        <v>20825</v>
      </c>
      <c r="H65" s="9">
        <f>ROUND(+'Acute Care'!Y161*365,0)</f>
        <v>25550</v>
      </c>
      <c r="I65" s="21">
        <f t="shared" si="1"/>
        <v>0.81506849315068497</v>
      </c>
      <c r="J65" s="21"/>
      <c r="K65" s="21">
        <f t="shared" si="2"/>
        <v>7.3849999999999998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Care'!F61,0)</f>
        <v>3658</v>
      </c>
      <c r="E66" s="9">
        <f>ROUND(+'Acute Care'!Y61*365,0)</f>
        <v>6570</v>
      </c>
      <c r="F66" s="21">
        <f t="shared" si="0"/>
        <v>0.55677321156773207</v>
      </c>
      <c r="G66" s="9">
        <f>ROUND(+'Acute Care'!F162,0)</f>
        <v>1163</v>
      </c>
      <c r="H66" s="9">
        <f>ROUND(+'Acute Care'!Y162*365,0)</f>
        <v>9125</v>
      </c>
      <c r="I66" s="21">
        <f t="shared" si="1"/>
        <v>0.12745205479452054</v>
      </c>
      <c r="J66" s="21"/>
      <c r="K66" s="21">
        <f t="shared" si="2"/>
        <v>-0.77110000000000001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Care'!F62,0)</f>
        <v>1979</v>
      </c>
      <c r="E67" s="9">
        <f>ROUND(+'Acute Care'!Y62*365,0)</f>
        <v>9125</v>
      </c>
      <c r="F67" s="21">
        <f t="shared" si="0"/>
        <v>0.21687671232876712</v>
      </c>
      <c r="G67" s="9">
        <f>ROUND(+'Acute Care'!F163,0)</f>
        <v>3844</v>
      </c>
      <c r="H67" s="9">
        <f>ROUND(+'Acute Care'!Y163*365,0)</f>
        <v>6570</v>
      </c>
      <c r="I67" s="21">
        <f t="shared" si="1"/>
        <v>0.58508371385083713</v>
      </c>
      <c r="J67" s="21"/>
      <c r="K67" s="21">
        <f t="shared" si="2"/>
        <v>1.6978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Care'!F63,0)</f>
        <v>53489</v>
      </c>
      <c r="E68" s="9">
        <f>ROUND(+'Acute Care'!Y63*365,0)</f>
        <v>92710</v>
      </c>
      <c r="F68" s="21">
        <f t="shared" si="0"/>
        <v>0.57694962787185844</v>
      </c>
      <c r="G68" s="9">
        <f>ROUND(+'Acute Care'!F164,0)</f>
        <v>1868</v>
      </c>
      <c r="H68" s="9">
        <f>ROUND(+'Acute Care'!Y164*365,0)</f>
        <v>9125</v>
      </c>
      <c r="I68" s="21">
        <f t="shared" si="1"/>
        <v>0.20471232876712328</v>
      </c>
      <c r="J68" s="21"/>
      <c r="K68" s="21">
        <f t="shared" si="2"/>
        <v>-0.6452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Care'!F64,0)</f>
        <v>4621</v>
      </c>
      <c r="E69" s="9">
        <f>ROUND(+'Acute Care'!Y64*365,0)</f>
        <v>8030</v>
      </c>
      <c r="F69" s="21">
        <f t="shared" si="0"/>
        <v>0.57546699875467</v>
      </c>
      <c r="G69" s="9">
        <f>ROUND(+'Acute Care'!F165,0)</f>
        <v>53743</v>
      </c>
      <c r="H69" s="9">
        <f>ROUND(+'Acute Care'!Y165*365,0)</f>
        <v>92345</v>
      </c>
      <c r="I69" s="21">
        <f t="shared" si="1"/>
        <v>0.5819806161676323</v>
      </c>
      <c r="J69" s="21"/>
      <c r="K69" s="21">
        <f t="shared" si="2"/>
        <v>1.1299999999999999E-2</v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Care'!F65,0)</f>
        <v>0</v>
      </c>
      <c r="E70" s="9">
        <f>ROUND(+'Acute Care'!Y65*365,0)</f>
        <v>0</v>
      </c>
      <c r="F70" s="21" t="str">
        <f t="shared" si="0"/>
        <v/>
      </c>
      <c r="G70" s="9">
        <f>ROUND(+'Acute Care'!F166,0)</f>
        <v>4742</v>
      </c>
      <c r="H70" s="9">
        <f>ROUND(+'Acute Care'!Y166*365,0)</f>
        <v>8030</v>
      </c>
      <c r="I70" s="21">
        <f t="shared" si="1"/>
        <v>0.59053549190535493</v>
      </c>
      <c r="J70" s="21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Care'!F66,0)</f>
        <v>265</v>
      </c>
      <c r="E71" s="9">
        <f>ROUND(+'Acute Care'!Y66*365,0)</f>
        <v>730</v>
      </c>
      <c r="F71" s="21">
        <f t="shared" si="0"/>
        <v>0.36301369863013699</v>
      </c>
      <c r="G71" s="9">
        <f>ROUND(+'Acute Care'!F167,0)</f>
        <v>0</v>
      </c>
      <c r="H71" s="9">
        <f>ROUND(+'Acute Care'!Y167*365,0)</f>
        <v>0</v>
      </c>
      <c r="I71" s="21" t="str">
        <f t="shared" si="1"/>
        <v/>
      </c>
      <c r="J71" s="21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Care'!F67,0)</f>
        <v>45901</v>
      </c>
      <c r="E72" s="9">
        <f>ROUND(+'Acute Care'!Y67*365,0)</f>
        <v>49640</v>
      </c>
      <c r="F72" s="21">
        <f t="shared" si="0"/>
        <v>0.92467767929089439</v>
      </c>
      <c r="G72" s="9">
        <f>ROUND(+'Acute Care'!F168,0)</f>
        <v>284</v>
      </c>
      <c r="H72" s="9">
        <f>ROUND(+'Acute Care'!Y168*365,0)</f>
        <v>730</v>
      </c>
      <c r="I72" s="21">
        <f t="shared" si="1"/>
        <v>0.38904109589041097</v>
      </c>
      <c r="J72" s="21"/>
      <c r="K72" s="21">
        <f t="shared" si="2"/>
        <v>-0.57930000000000004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Care'!F68,0)</f>
        <v>40261</v>
      </c>
      <c r="E73" s="9">
        <f>ROUND(+'Acute Care'!Y68*365,0)</f>
        <v>71175</v>
      </c>
      <c r="F73" s="21">
        <f t="shared" si="0"/>
        <v>0.56566210045662102</v>
      </c>
      <c r="G73" s="9">
        <f>ROUND(+'Acute Care'!F169,0)</f>
        <v>45542</v>
      </c>
      <c r="H73" s="9">
        <f>ROUND(+'Acute Care'!Y169*365,0)</f>
        <v>74095</v>
      </c>
      <c r="I73" s="21">
        <f t="shared" si="1"/>
        <v>0.61464336324988189</v>
      </c>
      <c r="J73" s="21"/>
      <c r="K73" s="21">
        <f t="shared" si="2"/>
        <v>8.6599999999999996E-2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Care'!F69,0)</f>
        <v>91921</v>
      </c>
      <c r="E74" s="9">
        <f>ROUND(+'Acute Care'!Y69*365,0)</f>
        <v>66795</v>
      </c>
      <c r="F74" s="21">
        <f t="shared" si="0"/>
        <v>1.3761658806796917</v>
      </c>
      <c r="G74" s="9">
        <f>ROUND(+'Acute Care'!F170,0)</f>
        <v>43532</v>
      </c>
      <c r="H74" s="9">
        <f>ROUND(+'Acute Care'!Y170*365,0)</f>
        <v>71175</v>
      </c>
      <c r="I74" s="21">
        <f t="shared" si="1"/>
        <v>0.6116192483315771</v>
      </c>
      <c r="J74" s="21"/>
      <c r="K74" s="21">
        <f t="shared" si="2"/>
        <v>-0.55559999999999998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Care'!F70,0)</f>
        <v>25086</v>
      </c>
      <c r="E75" s="9">
        <f>ROUND(+'Acute Care'!Y70*365,0)</f>
        <v>74095</v>
      </c>
      <c r="F75" s="21">
        <f t="shared" ref="F75:F107" si="3">IF(D75=0,"",IF(E75=0,"",D75/E75))</f>
        <v>0.33856535528713139</v>
      </c>
      <c r="G75" s="9">
        <f>ROUND(+'Acute Care'!F171,0)</f>
        <v>104107</v>
      </c>
      <c r="H75" s="9">
        <f>ROUND(+'Acute Care'!Y171*365,0)</f>
        <v>66795</v>
      </c>
      <c r="I75" s="21">
        <f t="shared" ref="I75:I107" si="4">IF(G75=0,"",IF(H75=0,"",G75/H75))</f>
        <v>1.5586046859794895</v>
      </c>
      <c r="J75" s="21"/>
      <c r="K75" s="21">
        <f t="shared" ref="K75:K107" si="5">IF(D75=0,"",IF(E75=0,"",IF(G75=0,"",IF(H75=0,"",ROUND(I75/F75-1,4)))))</f>
        <v>3.6036000000000001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Care'!F71,0)</f>
        <v>782</v>
      </c>
      <c r="E76" s="9">
        <f>ROUND(+'Acute Care'!Y71*365,0)</f>
        <v>0</v>
      </c>
      <c r="F76" s="21" t="str">
        <f t="shared" si="3"/>
        <v/>
      </c>
      <c r="G76" s="9">
        <f>ROUND(+'Acute Care'!F172,0)</f>
        <v>29587</v>
      </c>
      <c r="H76" s="9">
        <f>ROUND(+'Acute Care'!Y172*365,0)</f>
        <v>74095</v>
      </c>
      <c r="I76" s="21">
        <f t="shared" si="4"/>
        <v>0.39931169444631892</v>
      </c>
      <c r="J76" s="21"/>
      <c r="K76" s="21" t="str">
        <f t="shared" si="5"/>
        <v/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Care'!F72,0)</f>
        <v>0</v>
      </c>
      <c r="E77" s="9">
        <f>ROUND(+'Acute Care'!Y72*365,0)</f>
        <v>0</v>
      </c>
      <c r="F77" s="21" t="str">
        <f t="shared" si="3"/>
        <v/>
      </c>
      <c r="G77" s="9">
        <f>ROUND(+'Acute Care'!F173,0)</f>
        <v>752</v>
      </c>
      <c r="H77" s="9">
        <f>ROUND(+'Acute Care'!Y173*365,0)</f>
        <v>0</v>
      </c>
      <c r="I77" s="21" t="str">
        <f t="shared" si="4"/>
        <v/>
      </c>
      <c r="J77" s="21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Care'!F73,0)</f>
        <v>24060</v>
      </c>
      <c r="E78" s="9">
        <f>ROUND(+'Acute Care'!Y73*365,0)</f>
        <v>46720</v>
      </c>
      <c r="F78" s="21">
        <f t="shared" si="3"/>
        <v>0.51498287671232879</v>
      </c>
      <c r="G78" s="9">
        <f>ROUND(+'Acute Care'!F174,0)</f>
        <v>0</v>
      </c>
      <c r="H78" s="9">
        <f>ROUND(+'Acute Care'!Y174*365,0)</f>
        <v>9125</v>
      </c>
      <c r="I78" s="21" t="str">
        <f t="shared" si="4"/>
        <v/>
      </c>
      <c r="J78" s="21"/>
      <c r="K78" s="21" t="str">
        <f t="shared" si="5"/>
        <v/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Care'!F74,0)</f>
        <v>55627</v>
      </c>
      <c r="E79" s="9">
        <f>ROUND(+'Acute Care'!Y74*365,0)</f>
        <v>82490</v>
      </c>
      <c r="F79" s="21">
        <f t="shared" si="3"/>
        <v>0.67434840586737788</v>
      </c>
      <c r="G79" s="9">
        <f>ROUND(+'Acute Care'!F175,0)</f>
        <v>26485</v>
      </c>
      <c r="H79" s="9">
        <f>ROUND(+'Acute Care'!Y175*365,0)</f>
        <v>46720</v>
      </c>
      <c r="I79" s="21">
        <f t="shared" si="4"/>
        <v>0.56688784246575341</v>
      </c>
      <c r="J79" s="21"/>
      <c r="K79" s="21">
        <f t="shared" si="5"/>
        <v>-0.15939999999999999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Care'!F75,0)</f>
        <v>3305</v>
      </c>
      <c r="E80" s="9">
        <f>ROUND(+'Acute Care'!Y75*365,0)</f>
        <v>7665</v>
      </c>
      <c r="F80" s="21">
        <f t="shared" si="3"/>
        <v>0.43118069145466403</v>
      </c>
      <c r="G80" s="9">
        <f>ROUND(+'Acute Care'!F176,0)</f>
        <v>52465</v>
      </c>
      <c r="H80" s="9">
        <f>ROUND(+'Acute Care'!Y176*365,0)</f>
        <v>82490</v>
      </c>
      <c r="I80" s="21">
        <f t="shared" si="4"/>
        <v>0.63601648684689049</v>
      </c>
      <c r="J80" s="21"/>
      <c r="K80" s="21">
        <f t="shared" si="5"/>
        <v>0.47510000000000002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Care'!F76,0)</f>
        <v>691</v>
      </c>
      <c r="E81" s="9">
        <f>ROUND(+'Acute Care'!Y76*365,0)</f>
        <v>3650</v>
      </c>
      <c r="F81" s="21">
        <f t="shared" si="3"/>
        <v>0.18931506849315069</v>
      </c>
      <c r="G81" s="9">
        <f>ROUND(+'Acute Care'!F177,0)</f>
        <v>3336</v>
      </c>
      <c r="H81" s="9">
        <f>ROUND(+'Acute Care'!Y177*365,0)</f>
        <v>7665</v>
      </c>
      <c r="I81" s="21">
        <f t="shared" si="4"/>
        <v>0.43522504892367908</v>
      </c>
      <c r="J81" s="21"/>
      <c r="K81" s="21">
        <f t="shared" si="5"/>
        <v>1.2988999999999999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Care'!F77,0)</f>
        <v>9459</v>
      </c>
      <c r="E82" s="9">
        <f>ROUND(+'Acute Care'!Y77*365,0)</f>
        <v>18615</v>
      </c>
      <c r="F82" s="21">
        <f t="shared" si="3"/>
        <v>0.50813859790491545</v>
      </c>
      <c r="G82" s="9">
        <f>ROUND(+'Acute Care'!F178,0)</f>
        <v>743</v>
      </c>
      <c r="H82" s="9">
        <f>ROUND(+'Acute Care'!Y178*365,0)</f>
        <v>3650</v>
      </c>
      <c r="I82" s="21">
        <f t="shared" si="4"/>
        <v>0.20356164383561645</v>
      </c>
      <c r="J82" s="21"/>
      <c r="K82" s="21">
        <f t="shared" si="5"/>
        <v>-0.59940000000000004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Care'!F78,0)</f>
        <v>24750</v>
      </c>
      <c r="E83" s="9">
        <f>ROUND(+'Acute Care'!Y78*365,0)</f>
        <v>91980</v>
      </c>
      <c r="F83" s="21">
        <f t="shared" si="3"/>
        <v>0.2690802348336595</v>
      </c>
      <c r="G83" s="9">
        <f>ROUND(+'Acute Care'!F179,0)</f>
        <v>9379</v>
      </c>
      <c r="H83" s="9">
        <f>ROUND(+'Acute Care'!Y179*365,0)</f>
        <v>18615</v>
      </c>
      <c r="I83" s="21">
        <f t="shared" si="4"/>
        <v>0.50384098845017455</v>
      </c>
      <c r="J83" s="21"/>
      <c r="K83" s="21">
        <f t="shared" si="5"/>
        <v>0.87250000000000005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Care'!F79,0)</f>
        <v>12811</v>
      </c>
      <c r="E84" s="9">
        <f>ROUND(+'Acute Care'!Y79*365,0)</f>
        <v>24820</v>
      </c>
      <c r="F84" s="21">
        <f t="shared" si="3"/>
        <v>0.51615632554391622</v>
      </c>
      <c r="G84" s="9">
        <f>ROUND(+'Acute Care'!F180,0)</f>
        <v>26017</v>
      </c>
      <c r="H84" s="9">
        <f>ROUND(+'Acute Care'!Y180*365,0)</f>
        <v>87965</v>
      </c>
      <c r="I84" s="21">
        <f t="shared" si="4"/>
        <v>0.29576536122321379</v>
      </c>
      <c r="J84" s="21"/>
      <c r="K84" s="21">
        <f t="shared" si="5"/>
        <v>-0.42699999999999999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Care'!F80,0)</f>
        <v>10075</v>
      </c>
      <c r="E85" s="9">
        <f>ROUND(+'Acute Care'!Y80*365,0)</f>
        <v>27740</v>
      </c>
      <c r="F85" s="21">
        <f t="shared" si="3"/>
        <v>0.36319394376351838</v>
      </c>
      <c r="G85" s="9">
        <f>ROUND(+'Acute Care'!F181,0)</f>
        <v>13856</v>
      </c>
      <c r="H85" s="9">
        <f>ROUND(+'Acute Care'!Y181*365,0)</f>
        <v>24820</v>
      </c>
      <c r="I85" s="21">
        <f t="shared" si="4"/>
        <v>0.55825946817082994</v>
      </c>
      <c r="J85" s="21"/>
      <c r="K85" s="21">
        <f t="shared" si="5"/>
        <v>0.53710000000000002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Care'!F81,0)</f>
        <v>744</v>
      </c>
      <c r="E86" s="9">
        <f>ROUND(+'Acute Care'!Y81*365,0)</f>
        <v>3650</v>
      </c>
      <c r="F86" s="21">
        <f t="shared" si="3"/>
        <v>0.20383561643835615</v>
      </c>
      <c r="G86" s="9">
        <f>ROUND(+'Acute Care'!F182,0)</f>
        <v>10687</v>
      </c>
      <c r="H86" s="9">
        <f>ROUND(+'Acute Care'!Y182*365,0)</f>
        <v>19710</v>
      </c>
      <c r="I86" s="21">
        <f t="shared" si="4"/>
        <v>0.54221207508878744</v>
      </c>
      <c r="J86" s="21"/>
      <c r="K86" s="21">
        <f t="shared" si="5"/>
        <v>1.66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Care'!F82,0)</f>
        <v>13757</v>
      </c>
      <c r="E87" s="9">
        <f>ROUND(+'Acute Care'!Y82*365,0)</f>
        <v>21170</v>
      </c>
      <c r="F87" s="21">
        <f t="shared" si="3"/>
        <v>0.64983467170524323</v>
      </c>
      <c r="G87" s="9">
        <f>ROUND(+'Acute Care'!F183,0)</f>
        <v>474</v>
      </c>
      <c r="H87" s="9">
        <f>ROUND(+'Acute Care'!Y183*365,0)</f>
        <v>3650</v>
      </c>
      <c r="I87" s="21">
        <f t="shared" si="4"/>
        <v>0.12986301369863013</v>
      </c>
      <c r="J87" s="21"/>
      <c r="K87" s="21">
        <f t="shared" si="5"/>
        <v>-0.80020000000000002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Care'!F83,0)</f>
        <v>2996</v>
      </c>
      <c r="E88" s="9">
        <f>ROUND(+'Acute Care'!Y83*365,0)</f>
        <v>5840</v>
      </c>
      <c r="F88" s="21">
        <f t="shared" si="3"/>
        <v>0.51301369863013702</v>
      </c>
      <c r="G88" s="9">
        <f>ROUND(+'Acute Care'!F184,0)</f>
        <v>14616</v>
      </c>
      <c r="H88" s="9">
        <f>ROUND(+'Acute Care'!Y184*365,0)</f>
        <v>21170</v>
      </c>
      <c r="I88" s="21">
        <f t="shared" si="4"/>
        <v>0.69041095890410964</v>
      </c>
      <c r="J88" s="21"/>
      <c r="K88" s="21">
        <f t="shared" si="5"/>
        <v>0.3458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Care'!F84,0)</f>
        <v>2350</v>
      </c>
      <c r="E89" s="9">
        <f>ROUND(+'Acute Care'!Y84*365,0)</f>
        <v>4015</v>
      </c>
      <c r="F89" s="21">
        <f t="shared" si="3"/>
        <v>0.58530510585305107</v>
      </c>
      <c r="G89" s="9">
        <f>ROUND(+'Acute Care'!F185,0)</f>
        <v>3059</v>
      </c>
      <c r="H89" s="9">
        <f>ROUND(+'Acute Care'!Y185*365,0)</f>
        <v>5840</v>
      </c>
      <c r="I89" s="21">
        <f t="shared" si="4"/>
        <v>0.52380136986301373</v>
      </c>
      <c r="J89" s="21"/>
      <c r="K89" s="21">
        <f t="shared" si="5"/>
        <v>-0.1051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Care'!F85,0)</f>
        <v>194</v>
      </c>
      <c r="E90" s="9">
        <f>ROUND(+'Acute Care'!Y85*365,0)</f>
        <v>3650</v>
      </c>
      <c r="F90" s="21">
        <f t="shared" si="3"/>
        <v>5.3150684931506847E-2</v>
      </c>
      <c r="G90" s="9">
        <f>ROUND(+'Acute Care'!F186,0)</f>
        <v>1264</v>
      </c>
      <c r="H90" s="9">
        <f>ROUND(+'Acute Care'!Y186*365,0)</f>
        <v>7300</v>
      </c>
      <c r="I90" s="21">
        <f t="shared" si="4"/>
        <v>0.17315068493150684</v>
      </c>
      <c r="J90" s="21"/>
      <c r="K90" s="21">
        <f t="shared" si="5"/>
        <v>2.2576999999999998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Care'!F86,0)</f>
        <v>6894</v>
      </c>
      <c r="E91" s="9">
        <f>ROUND(+'Acute Care'!Y86*365,0)</f>
        <v>22265</v>
      </c>
      <c r="F91" s="21">
        <f t="shared" si="3"/>
        <v>0.30963395463732313</v>
      </c>
      <c r="G91" s="9">
        <f>ROUND(+'Acute Care'!F187,0)</f>
        <v>190</v>
      </c>
      <c r="H91" s="9">
        <f>ROUND(+'Acute Care'!Y187*365,0)</f>
        <v>3650</v>
      </c>
      <c r="I91" s="21">
        <f t="shared" si="4"/>
        <v>5.2054794520547946E-2</v>
      </c>
      <c r="J91" s="21"/>
      <c r="K91" s="21">
        <f t="shared" si="5"/>
        <v>-0.83189999999999997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Care'!F87,0)</f>
        <v>4727</v>
      </c>
      <c r="E92" s="9">
        <f>ROUND(+'Acute Care'!Y87*365,0)</f>
        <v>6570</v>
      </c>
      <c r="F92" s="21">
        <f t="shared" si="3"/>
        <v>0.71948249619482496</v>
      </c>
      <c r="G92" s="9">
        <f>ROUND(+'Acute Care'!F188,0)</f>
        <v>7589</v>
      </c>
      <c r="H92" s="9">
        <f>ROUND(+'Acute Care'!Y188*365,0)</f>
        <v>22265</v>
      </c>
      <c r="I92" s="21">
        <f t="shared" si="4"/>
        <v>0.34084886593307884</v>
      </c>
      <c r="J92" s="21"/>
      <c r="K92" s="21">
        <f t="shared" si="5"/>
        <v>-0.52629999999999999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Care'!F88,0)</f>
        <v>2224</v>
      </c>
      <c r="E93" s="9">
        <f>ROUND(+'Acute Care'!Y88*365,0)</f>
        <v>14965</v>
      </c>
      <c r="F93" s="21">
        <f t="shared" si="3"/>
        <v>0.14861343133979285</v>
      </c>
      <c r="G93" s="9">
        <f>ROUND(+'Acute Care'!F189,0)</f>
        <v>4779</v>
      </c>
      <c r="H93" s="9">
        <f>ROUND(+'Acute Care'!Y189*365,0)</f>
        <v>6570</v>
      </c>
      <c r="I93" s="21">
        <f t="shared" si="4"/>
        <v>0.72739726027397256</v>
      </c>
      <c r="J93" s="21"/>
      <c r="K93" s="21">
        <f t="shared" si="5"/>
        <v>3.8946000000000001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Care'!F89,0)</f>
        <v>26613</v>
      </c>
      <c r="E94" s="9">
        <f>ROUND(+'Acute Care'!Y89*365,0)</f>
        <v>32120</v>
      </c>
      <c r="F94" s="21">
        <f t="shared" si="3"/>
        <v>0.82854919053549192</v>
      </c>
      <c r="G94" s="9">
        <f>ROUND(+'Acute Care'!F190,0)</f>
        <v>2460</v>
      </c>
      <c r="H94" s="9">
        <f>ROUND(+'Acute Care'!Y190*365,0)</f>
        <v>10585</v>
      </c>
      <c r="I94" s="21">
        <f t="shared" si="4"/>
        <v>0.23240434577231933</v>
      </c>
      <c r="J94" s="21"/>
      <c r="K94" s="21">
        <f t="shared" si="5"/>
        <v>-0.71950000000000003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Care'!F90,0)</f>
        <v>3987</v>
      </c>
      <c r="E95" s="9">
        <f>ROUND(+'Acute Care'!Y90*365,0)</f>
        <v>11315</v>
      </c>
      <c r="F95" s="21">
        <f t="shared" si="3"/>
        <v>0.35236411842686699</v>
      </c>
      <c r="G95" s="9">
        <f>ROUND(+'Acute Care'!F191,0)</f>
        <v>28344</v>
      </c>
      <c r="H95" s="9">
        <f>ROUND(+'Acute Care'!Y191*365,0)</f>
        <v>32120</v>
      </c>
      <c r="I95" s="21">
        <f t="shared" si="4"/>
        <v>0.88244084682440849</v>
      </c>
      <c r="J95" s="21"/>
      <c r="K95" s="21">
        <f t="shared" si="5"/>
        <v>1.5043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Care'!F91,0)</f>
        <v>0</v>
      </c>
      <c r="E96" s="9">
        <f>ROUND(+'Acute Care'!Y91*365,0)</f>
        <v>5840</v>
      </c>
      <c r="F96" s="21" t="str">
        <f t="shared" si="3"/>
        <v/>
      </c>
      <c r="G96" s="9">
        <f>ROUND(+'Acute Care'!F192,0)</f>
        <v>7120</v>
      </c>
      <c r="H96" s="9">
        <f>ROUND(+'Acute Care'!Y192*365,0)</f>
        <v>9490</v>
      </c>
      <c r="I96" s="21">
        <f t="shared" si="4"/>
        <v>0.7502634351949421</v>
      </c>
      <c r="J96" s="21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Care'!F92,0)</f>
        <v>753</v>
      </c>
      <c r="E97" s="9">
        <f>ROUND(+'Acute Care'!Y92*365,0)</f>
        <v>5110</v>
      </c>
      <c r="F97" s="21">
        <f t="shared" si="3"/>
        <v>0.14735812133072407</v>
      </c>
      <c r="G97" s="9">
        <f>ROUND(+'Acute Care'!F193,0)</f>
        <v>0</v>
      </c>
      <c r="H97" s="9">
        <f>ROUND(+'Acute Care'!Y193*365,0)</f>
        <v>5840</v>
      </c>
      <c r="I97" s="21" t="str">
        <f t="shared" si="4"/>
        <v/>
      </c>
      <c r="J97" s="21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Care'!F93,0)</f>
        <v>618</v>
      </c>
      <c r="E98" s="9">
        <f>ROUND(+'Acute Care'!Y93*365,0)</f>
        <v>9125</v>
      </c>
      <c r="F98" s="21">
        <f t="shared" si="3"/>
        <v>6.7726027397260274E-2</v>
      </c>
      <c r="G98" s="9">
        <f>ROUND(+'Acute Care'!F194,0)</f>
        <v>559</v>
      </c>
      <c r="H98" s="9">
        <f>ROUND(+'Acute Care'!Y194*365,0)</f>
        <v>4015</v>
      </c>
      <c r="I98" s="21">
        <f t="shared" si="4"/>
        <v>0.13922789539227895</v>
      </c>
      <c r="J98" s="21"/>
      <c r="K98" s="21">
        <f t="shared" si="5"/>
        <v>1.0558000000000001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Care'!F94,0)</f>
        <v>16893</v>
      </c>
      <c r="E99" s="9">
        <f>ROUND(+'Acute Care'!Y94*365,0)</f>
        <v>40150</v>
      </c>
      <c r="F99" s="21">
        <f t="shared" si="3"/>
        <v>0.42074719800747196</v>
      </c>
      <c r="G99" s="9">
        <f>ROUND(+'Acute Care'!F195,0)</f>
        <v>2240</v>
      </c>
      <c r="H99" s="9">
        <f>ROUND(+'Acute Care'!Y195*365,0)</f>
        <v>9125</v>
      </c>
      <c r="I99" s="21">
        <f t="shared" si="4"/>
        <v>0.24547945205479452</v>
      </c>
      <c r="J99" s="21"/>
      <c r="K99" s="21">
        <f t="shared" si="5"/>
        <v>-0.41660000000000003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Care'!F95,0)</f>
        <v>16831</v>
      </c>
      <c r="E100" s="9">
        <f>ROUND(+'Acute Care'!Y95*365,0)</f>
        <v>46720</v>
      </c>
      <c r="F100" s="21">
        <f t="shared" si="3"/>
        <v>0.36025256849315068</v>
      </c>
      <c r="G100" s="9">
        <f>ROUND(+'Acute Care'!F196,0)</f>
        <v>20137</v>
      </c>
      <c r="H100" s="9">
        <f>ROUND(+'Acute Care'!Y196*365,0)</f>
        <v>40150</v>
      </c>
      <c r="I100" s="21">
        <f t="shared" si="4"/>
        <v>0.50154420921544207</v>
      </c>
      <c r="J100" s="21"/>
      <c r="K100" s="21">
        <f t="shared" si="5"/>
        <v>0.39219999999999999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Care'!F96,0)</f>
        <v>15880</v>
      </c>
      <c r="E101" s="9">
        <f>ROUND(+'Acute Care'!Y96*365,0)</f>
        <v>23360</v>
      </c>
      <c r="F101" s="21">
        <f t="shared" si="3"/>
        <v>0.6797945205479452</v>
      </c>
      <c r="G101" s="9">
        <f>ROUND(+'Acute Care'!F197,0)</f>
        <v>20567</v>
      </c>
      <c r="H101" s="9">
        <f>ROUND(+'Acute Care'!Y197*365,0)</f>
        <v>58765</v>
      </c>
      <c r="I101" s="21">
        <f t="shared" si="4"/>
        <v>0.34998723730111458</v>
      </c>
      <c r="J101" s="21"/>
      <c r="K101" s="21">
        <f t="shared" si="5"/>
        <v>-0.48520000000000002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Care'!F97,0)</f>
        <v>7398</v>
      </c>
      <c r="E102" s="9">
        <f>ROUND(+'Acute Care'!Y97*365,0)</f>
        <v>16060</v>
      </c>
      <c r="F102" s="21">
        <f t="shared" si="3"/>
        <v>0.46064757160647574</v>
      </c>
      <c r="G102" s="9">
        <f>ROUND(+'Acute Care'!F198,0)</f>
        <v>17662</v>
      </c>
      <c r="H102" s="9">
        <f>ROUND(+'Acute Care'!Y198*365,0)</f>
        <v>23360</v>
      </c>
      <c r="I102" s="21">
        <f t="shared" si="4"/>
        <v>0.7560787671232877</v>
      </c>
      <c r="J102" s="21"/>
      <c r="K102" s="21">
        <f t="shared" si="5"/>
        <v>0.64129999999999998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Care'!F98,0)</f>
        <v>230</v>
      </c>
      <c r="E103" s="9">
        <f>ROUND(+'Acute Care'!Y98*365,0)</f>
        <v>3650</v>
      </c>
      <c r="F103" s="21">
        <f t="shared" si="3"/>
        <v>6.3013698630136991E-2</v>
      </c>
      <c r="G103" s="9">
        <f>ROUND(+'Acute Care'!F199,0)</f>
        <v>9333</v>
      </c>
      <c r="H103" s="9">
        <f>ROUND(+'Acute Care'!Y199*365,0)</f>
        <v>16060</v>
      </c>
      <c r="I103" s="21">
        <f t="shared" si="4"/>
        <v>0.58113325031133245</v>
      </c>
      <c r="J103" s="21"/>
      <c r="K103" s="21">
        <f t="shared" si="5"/>
        <v>8.2223000000000006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Care'!F99,0)</f>
        <v>0</v>
      </c>
      <c r="E104" s="9">
        <f>ROUND(+'Acute Care'!Y99*365,0)</f>
        <v>0</v>
      </c>
      <c r="F104" s="21" t="str">
        <f t="shared" si="3"/>
        <v/>
      </c>
      <c r="G104" s="9">
        <f>ROUND(+'Acute Care'!F200,0)</f>
        <v>207</v>
      </c>
      <c r="H104" s="9">
        <f>ROUND(+'Acute Care'!Y200*365,0)</f>
        <v>3650</v>
      </c>
      <c r="I104" s="21">
        <f t="shared" si="4"/>
        <v>5.6712328767123288E-2</v>
      </c>
      <c r="J104" s="21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Care'!F100,0)</f>
        <v>0</v>
      </c>
      <c r="E105" s="9">
        <f>ROUND(+'Acute Care'!Y100*365,0)</f>
        <v>0</v>
      </c>
      <c r="F105" s="21" t="str">
        <f t="shared" si="3"/>
        <v/>
      </c>
      <c r="G105" s="9">
        <f>ROUND(+'Acute Care'!F201,0)</f>
        <v>0</v>
      </c>
      <c r="H105" s="9">
        <f>ROUND(+'Acute Care'!Y201*365,0)</f>
        <v>0</v>
      </c>
      <c r="I105" s="21" t="str">
        <f t="shared" si="4"/>
        <v/>
      </c>
      <c r="J105" s="21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Care'!F101,0)</f>
        <v>0</v>
      </c>
      <c r="E106" s="9">
        <f>ROUND(+'Acute Care'!Y101*365,0)</f>
        <v>0</v>
      </c>
      <c r="F106" s="21" t="str">
        <f t="shared" si="3"/>
        <v/>
      </c>
      <c r="G106" s="9">
        <f>ROUND(+'Acute Care'!F202,0)</f>
        <v>0</v>
      </c>
      <c r="H106" s="9">
        <f>ROUND(+'Acute Care'!Y202*365,0)</f>
        <v>0</v>
      </c>
      <c r="I106" s="21" t="str">
        <f t="shared" si="4"/>
        <v/>
      </c>
      <c r="J106" s="21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Care'!F102,0)</f>
        <v>0</v>
      </c>
      <c r="E107" s="9">
        <f>ROUND(+'Acute Care'!Y102*365,0)</f>
        <v>0</v>
      </c>
      <c r="F107" s="21" t="str">
        <f t="shared" si="3"/>
        <v/>
      </c>
      <c r="G107" s="9">
        <f>ROUND(+'Acute Care'!F203,0)</f>
        <v>0</v>
      </c>
      <c r="H107" s="9">
        <f>ROUND(+'Acute Care'!Y203*365,0)</f>
        <v>0</v>
      </c>
      <c r="I107" s="21" t="str">
        <f t="shared" si="4"/>
        <v/>
      </c>
      <c r="J107" s="21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Care'!F103,0)</f>
        <v>0</v>
      </c>
      <c r="E108" s="9">
        <f>ROUND(+'Acute Care'!Y103*365,0)</f>
        <v>0</v>
      </c>
      <c r="F108" s="21" t="str">
        <f t="shared" ref="F108" si="6">IF(D108=0,"",IF(E108=0,"",D108/E108))</f>
        <v/>
      </c>
      <c r="G108" s="9">
        <f>ROUND(+'Acute Care'!F204,0)</f>
        <v>0</v>
      </c>
      <c r="H108" s="9">
        <f>ROUND(+'Acute Care'!Y204*365,0)</f>
        <v>0</v>
      </c>
      <c r="I108" s="21" t="str">
        <f t="shared" ref="I108" si="7">IF(G108=0,"",IF(H108=0,"",G108/H108))</f>
        <v/>
      </c>
      <c r="J108" s="21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P205"/>
  <sheetViews>
    <sheetView topLeftCell="A77" zoomScale="75" workbookViewId="0">
      <selection activeCell="I99" sqref="I99"/>
    </sheetView>
  </sheetViews>
  <sheetFormatPr defaultColWidth="9" defaultRowHeight="13.2" x14ac:dyDescent="0.25"/>
  <cols>
    <col min="1" max="1" width="6.109375" style="23" bestFit="1" customWidth="1"/>
    <col min="2" max="2" width="33.6640625" style="23" customWidth="1"/>
    <col min="3" max="3" width="13.77734375" style="23" customWidth="1"/>
    <col min="4" max="4" width="5.6640625" style="23" bestFit="1" customWidth="1"/>
    <col min="5" max="5" width="6.6640625" style="23" bestFit="1" customWidth="1"/>
    <col min="6" max="6" width="7.44140625" style="23" customWidth="1"/>
    <col min="7" max="7" width="10.109375" style="23" bestFit="1" customWidth="1"/>
    <col min="8" max="10" width="9.109375" style="23" bestFit="1" customWidth="1"/>
    <col min="11" max="11" width="7.6640625" style="23" bestFit="1" customWidth="1"/>
    <col min="12" max="12" width="10.109375" style="23" bestFit="1" customWidth="1"/>
    <col min="13" max="15" width="9.109375" style="23" bestFit="1" customWidth="1"/>
    <col min="16" max="16" width="7.6640625" style="23" bestFit="1" customWidth="1"/>
    <col min="17" max="19" width="10.109375" style="23" bestFit="1" customWidth="1"/>
    <col min="20" max="20" width="12" style="23" bestFit="1" customWidth="1"/>
    <col min="21" max="21" width="9" style="23"/>
    <col min="22" max="22" width="7.109375" style="23" bestFit="1" customWidth="1"/>
    <col min="23" max="23" width="8" style="23" bestFit="1" customWidth="1"/>
    <col min="24" max="24" width="7.109375" style="23" bestFit="1" customWidth="1"/>
    <col min="25" max="25" width="5.77734375" style="23" bestFit="1" customWidth="1"/>
    <col min="26" max="26" width="9.109375" style="23" bestFit="1" customWidth="1"/>
    <col min="27" max="28" width="6" style="23" customWidth="1"/>
    <col min="29" max="29" width="6.88671875" style="23" customWidth="1"/>
    <col min="30" max="30" width="6.21875" style="23" customWidth="1"/>
    <col min="31" max="32" width="10.88671875" style="23" bestFit="1" customWidth="1"/>
    <col min="33" max="33" width="9.109375" style="23" bestFit="1" customWidth="1"/>
    <col min="34" max="34" width="10.88671875" style="23" bestFit="1" customWidth="1"/>
    <col min="35" max="35" width="9.109375" style="23" bestFit="1" customWidth="1"/>
    <col min="36" max="36" width="10.88671875" style="23" bestFit="1" customWidth="1"/>
    <col min="37" max="38" width="9.109375" style="23" bestFit="1" customWidth="1"/>
    <col min="39" max="40" width="11.88671875" style="23" bestFit="1" customWidth="1"/>
    <col min="41" max="42" width="13" style="23" bestFit="1" customWidth="1"/>
    <col min="43" max="16384" width="9" style="23"/>
  </cols>
  <sheetData>
    <row r="2" spans="1:42" x14ac:dyDescent="0.25">
      <c r="Y2" s="24" t="s">
        <v>79</v>
      </c>
    </row>
    <row r="3" spans="1:42" x14ac:dyDescent="0.25">
      <c r="Y3" s="24" t="s">
        <v>74</v>
      </c>
    </row>
    <row r="4" spans="1:42" x14ac:dyDescent="0.25">
      <c r="A4" s="25" t="s">
        <v>138</v>
      </c>
      <c r="B4" s="25" t="s">
        <v>55</v>
      </c>
      <c r="C4" s="25" t="s">
        <v>56</v>
      </c>
      <c r="D4" s="25" t="s">
        <v>57</v>
      </c>
      <c r="E4" s="25" t="s">
        <v>58</v>
      </c>
      <c r="F4" s="25" t="s">
        <v>59</v>
      </c>
      <c r="G4" s="25" t="s">
        <v>60</v>
      </c>
      <c r="H4" s="25" t="s">
        <v>61</v>
      </c>
      <c r="I4" s="25" t="s">
        <v>62</v>
      </c>
      <c r="J4" s="25" t="s">
        <v>63</v>
      </c>
      <c r="K4" s="25" t="s">
        <v>64</v>
      </c>
      <c r="L4" s="25" t="s">
        <v>65</v>
      </c>
      <c r="M4" s="25" t="s">
        <v>66</v>
      </c>
      <c r="N4" s="25" t="s">
        <v>67</v>
      </c>
      <c r="O4" s="25" t="s">
        <v>68</v>
      </c>
      <c r="P4" s="25" t="s">
        <v>69</v>
      </c>
      <c r="Q4" s="25" t="s">
        <v>70</v>
      </c>
      <c r="R4" s="25" t="s">
        <v>71</v>
      </c>
      <c r="S4" s="25" t="s">
        <v>72</v>
      </c>
      <c r="T4" s="25" t="s">
        <v>73</v>
      </c>
      <c r="U4" s="25"/>
      <c r="V4" s="27" t="s">
        <v>76</v>
      </c>
      <c r="W4" s="27" t="s">
        <v>77</v>
      </c>
      <c r="X4" s="27" t="s">
        <v>78</v>
      </c>
      <c r="Y4" s="25" t="s">
        <v>75</v>
      </c>
    </row>
    <row r="5" spans="1:42" ht="13.8" x14ac:dyDescent="0.3">
      <c r="A5" s="47">
        <v>1</v>
      </c>
      <c r="B5" s="48" t="s">
        <v>139</v>
      </c>
      <c r="C5">
        <v>6070</v>
      </c>
      <c r="D5">
        <v>2014</v>
      </c>
      <c r="E5">
        <v>489.34</v>
      </c>
      <c r="F5">
        <v>71212</v>
      </c>
      <c r="G5">
        <v>41292929</v>
      </c>
      <c r="H5">
        <v>8112061</v>
      </c>
      <c r="I5">
        <v>231593</v>
      </c>
      <c r="J5">
        <v>3407083</v>
      </c>
      <c r="K5">
        <v>8572</v>
      </c>
      <c r="L5">
        <v>1102102</v>
      </c>
      <c r="M5">
        <v>39089</v>
      </c>
      <c r="N5">
        <v>157328</v>
      </c>
      <c r="O5">
        <v>282074</v>
      </c>
      <c r="P5">
        <v>30191</v>
      </c>
      <c r="Q5">
        <v>54602640</v>
      </c>
      <c r="R5">
        <v>47690253</v>
      </c>
      <c r="S5">
        <v>236558395</v>
      </c>
      <c r="T5" s="36">
        <v>222043476</v>
      </c>
      <c r="U5" s="26"/>
      <c r="V5">
        <v>370</v>
      </c>
      <c r="W5">
        <v>28</v>
      </c>
      <c r="X5">
        <v>116</v>
      </c>
      <c r="Y5" s="29">
        <f>SUM(V5:X5)</f>
        <v>514</v>
      </c>
      <c r="Z5" s="32"/>
      <c r="AA5" s="41"/>
      <c r="AB5" s="42"/>
      <c r="AC5" s="39"/>
      <c r="AD5" s="39"/>
      <c r="AE5" s="39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</row>
    <row r="6" spans="1:42" ht="13.8" x14ac:dyDescent="0.3">
      <c r="A6" s="47">
        <v>3</v>
      </c>
      <c r="B6" s="48" t="s">
        <v>140</v>
      </c>
      <c r="C6">
        <v>6070</v>
      </c>
      <c r="D6">
        <v>2014</v>
      </c>
      <c r="E6">
        <v>137.88</v>
      </c>
      <c r="F6">
        <v>19539</v>
      </c>
      <c r="G6">
        <v>11033547</v>
      </c>
      <c r="H6">
        <v>1677539</v>
      </c>
      <c r="I6">
        <v>0</v>
      </c>
      <c r="J6">
        <v>927701</v>
      </c>
      <c r="K6">
        <v>1419</v>
      </c>
      <c r="L6">
        <v>237931</v>
      </c>
      <c r="M6">
        <v>0</v>
      </c>
      <c r="N6">
        <v>17925</v>
      </c>
      <c r="O6">
        <v>248733</v>
      </c>
      <c r="P6">
        <v>0</v>
      </c>
      <c r="Q6">
        <v>14144795</v>
      </c>
      <c r="R6">
        <v>14457367</v>
      </c>
      <c r="S6">
        <v>81452454</v>
      </c>
      <c r="T6" s="29">
        <v>78408835</v>
      </c>
      <c r="U6" s="26"/>
      <c r="V6">
        <v>125</v>
      </c>
      <c r="W6">
        <v>0</v>
      </c>
      <c r="X6">
        <v>0</v>
      </c>
      <c r="Y6" s="29">
        <f t="shared" ref="Y6:Y69" si="0">SUM(V6:X6)</f>
        <v>125</v>
      </c>
      <c r="Z6" s="32"/>
      <c r="AA6" s="41"/>
      <c r="AB6" s="42"/>
      <c r="AC6" s="39"/>
      <c r="AD6" s="39"/>
      <c r="AE6" s="39"/>
    </row>
    <row r="7" spans="1:42" ht="13.8" x14ac:dyDescent="0.3">
      <c r="A7" s="47">
        <v>8</v>
      </c>
      <c r="B7" s="48" t="s">
        <v>141</v>
      </c>
      <c r="C7">
        <v>6070</v>
      </c>
      <c r="D7">
        <v>2014</v>
      </c>
      <c r="E7">
        <v>22.78</v>
      </c>
      <c r="F7">
        <v>616</v>
      </c>
      <c r="G7">
        <v>1295009</v>
      </c>
      <c r="H7">
        <v>306079</v>
      </c>
      <c r="I7">
        <v>1016015</v>
      </c>
      <c r="J7">
        <v>86203</v>
      </c>
      <c r="K7">
        <v>4176</v>
      </c>
      <c r="L7">
        <v>101078</v>
      </c>
      <c r="M7">
        <v>39934</v>
      </c>
      <c r="N7">
        <v>0</v>
      </c>
      <c r="O7">
        <v>32674</v>
      </c>
      <c r="P7">
        <v>0</v>
      </c>
      <c r="Q7">
        <v>2881168</v>
      </c>
      <c r="R7">
        <v>1343207</v>
      </c>
      <c r="S7">
        <v>3573300</v>
      </c>
      <c r="T7" s="36">
        <v>1932474</v>
      </c>
      <c r="U7" s="26"/>
      <c r="V7">
        <v>0</v>
      </c>
      <c r="W7">
        <v>0</v>
      </c>
      <c r="X7">
        <v>0</v>
      </c>
      <c r="Y7" s="29">
        <f t="shared" si="0"/>
        <v>0</v>
      </c>
      <c r="Z7" s="32"/>
      <c r="AA7" s="41"/>
      <c r="AB7" s="38"/>
      <c r="AC7" s="39"/>
      <c r="AD7" s="39"/>
      <c r="AE7" s="39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</row>
    <row r="8" spans="1:42" ht="13.8" x14ac:dyDescent="0.3">
      <c r="A8" s="47">
        <v>10</v>
      </c>
      <c r="B8" s="48" t="s">
        <v>108</v>
      </c>
      <c r="C8">
        <v>6070</v>
      </c>
      <c r="D8">
        <v>2014</v>
      </c>
      <c r="E8">
        <v>525.37</v>
      </c>
      <c r="F8">
        <v>67729</v>
      </c>
      <c r="G8">
        <v>39389694</v>
      </c>
      <c r="H8">
        <v>7125405</v>
      </c>
      <c r="I8">
        <v>1192</v>
      </c>
      <c r="J8">
        <v>3502323</v>
      </c>
      <c r="K8">
        <v>134852</v>
      </c>
      <c r="L8">
        <v>428626</v>
      </c>
      <c r="M8">
        <v>2339</v>
      </c>
      <c r="N8">
        <v>1582160</v>
      </c>
      <c r="O8">
        <v>4863945</v>
      </c>
      <c r="P8">
        <v>36832</v>
      </c>
      <c r="Q8">
        <v>56993704</v>
      </c>
      <c r="R8">
        <v>25458726</v>
      </c>
      <c r="S8">
        <v>202553217</v>
      </c>
      <c r="T8" s="36">
        <v>190949757</v>
      </c>
      <c r="U8" s="26"/>
      <c r="V8">
        <v>208</v>
      </c>
      <c r="W8">
        <v>0</v>
      </c>
      <c r="X8">
        <v>0</v>
      </c>
      <c r="Y8" s="29">
        <f t="shared" si="0"/>
        <v>208</v>
      </c>
      <c r="Z8" s="32"/>
      <c r="AA8" s="41"/>
      <c r="AB8" s="38"/>
      <c r="AC8" s="39"/>
      <c r="AD8" s="39"/>
      <c r="AE8" s="39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</row>
    <row r="9" spans="1:42" ht="13.8" x14ac:dyDescent="0.3">
      <c r="A9" s="47">
        <v>14</v>
      </c>
      <c r="B9" s="48" t="s">
        <v>133</v>
      </c>
      <c r="C9">
        <v>6070</v>
      </c>
      <c r="D9">
        <v>2014</v>
      </c>
      <c r="E9">
        <v>429.96</v>
      </c>
      <c r="F9">
        <v>56682</v>
      </c>
      <c r="G9">
        <v>35015698</v>
      </c>
      <c r="H9">
        <v>9806576</v>
      </c>
      <c r="I9">
        <v>0</v>
      </c>
      <c r="J9">
        <v>3270591</v>
      </c>
      <c r="K9">
        <v>0</v>
      </c>
      <c r="L9">
        <v>178747</v>
      </c>
      <c r="M9">
        <v>243095</v>
      </c>
      <c r="N9">
        <v>6800462</v>
      </c>
      <c r="O9">
        <v>149519</v>
      </c>
      <c r="P9">
        <v>0</v>
      </c>
      <c r="Q9">
        <v>55464688</v>
      </c>
      <c r="R9">
        <v>97697386</v>
      </c>
      <c r="S9">
        <v>297496936</v>
      </c>
      <c r="T9" s="36">
        <v>283844166</v>
      </c>
      <c r="U9" s="26"/>
      <c r="V9">
        <v>190</v>
      </c>
      <c r="W9">
        <v>0</v>
      </c>
      <c r="X9">
        <v>0</v>
      </c>
      <c r="Y9" s="29">
        <f t="shared" si="0"/>
        <v>190</v>
      </c>
      <c r="Z9" s="32"/>
      <c r="AA9" s="41"/>
      <c r="AB9" s="38"/>
      <c r="AC9" s="39"/>
      <c r="AD9" s="39"/>
      <c r="AE9" s="39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</row>
    <row r="10" spans="1:42" ht="13.8" x14ac:dyDescent="0.3">
      <c r="A10" s="47">
        <v>20</v>
      </c>
      <c r="B10" s="48" t="s">
        <v>142</v>
      </c>
      <c r="C10">
        <v>6070</v>
      </c>
      <c r="D10">
        <v>2014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36">
        <v>0</v>
      </c>
      <c r="U10" s="26"/>
      <c r="V10">
        <v>0</v>
      </c>
      <c r="W10">
        <v>0</v>
      </c>
      <c r="X10">
        <v>14</v>
      </c>
      <c r="Y10" s="29">
        <f t="shared" si="0"/>
        <v>14</v>
      </c>
      <c r="Z10" s="32"/>
      <c r="AA10" s="41"/>
      <c r="AB10" s="38"/>
      <c r="AC10" s="39"/>
      <c r="AD10" s="39"/>
      <c r="AE10" s="39"/>
    </row>
    <row r="11" spans="1:42" ht="13.8" x14ac:dyDescent="0.3">
      <c r="A11" s="47">
        <v>21</v>
      </c>
      <c r="B11" s="48" t="s">
        <v>143</v>
      </c>
      <c r="C11">
        <v>6070</v>
      </c>
      <c r="D11">
        <v>2014</v>
      </c>
      <c r="E11">
        <v>24</v>
      </c>
      <c r="F11">
        <v>1151</v>
      </c>
      <c r="G11">
        <v>1711111</v>
      </c>
      <c r="H11">
        <v>411137</v>
      </c>
      <c r="I11">
        <v>0</v>
      </c>
      <c r="J11">
        <v>111871</v>
      </c>
      <c r="K11">
        <v>11954</v>
      </c>
      <c r="L11">
        <v>41308</v>
      </c>
      <c r="M11">
        <v>13290</v>
      </c>
      <c r="N11">
        <v>56647</v>
      </c>
      <c r="O11">
        <v>1038</v>
      </c>
      <c r="P11">
        <v>0</v>
      </c>
      <c r="Q11">
        <v>2358356</v>
      </c>
      <c r="R11">
        <v>880641</v>
      </c>
      <c r="S11">
        <v>1617360</v>
      </c>
      <c r="T11" s="36">
        <v>1624669</v>
      </c>
      <c r="U11" s="26"/>
      <c r="V11">
        <v>24</v>
      </c>
      <c r="W11">
        <v>0</v>
      </c>
      <c r="X11">
        <v>0</v>
      </c>
      <c r="Y11" s="29">
        <f t="shared" si="0"/>
        <v>24</v>
      </c>
      <c r="Z11" s="32"/>
      <c r="AA11" s="41"/>
      <c r="AB11" s="38"/>
      <c r="AC11" s="39"/>
      <c r="AD11" s="39"/>
      <c r="AE11" s="39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</row>
    <row r="12" spans="1:42" ht="13.8" x14ac:dyDescent="0.3">
      <c r="A12" s="47">
        <v>22</v>
      </c>
      <c r="B12" s="48" t="s">
        <v>96</v>
      </c>
      <c r="C12">
        <v>6070</v>
      </c>
      <c r="D12">
        <v>2014</v>
      </c>
      <c r="E12">
        <v>44.26</v>
      </c>
      <c r="F12">
        <v>4809</v>
      </c>
      <c r="G12">
        <v>2737502</v>
      </c>
      <c r="H12">
        <v>802420</v>
      </c>
      <c r="I12">
        <v>0</v>
      </c>
      <c r="J12">
        <v>208075</v>
      </c>
      <c r="K12">
        <v>1900</v>
      </c>
      <c r="L12">
        <v>3381</v>
      </c>
      <c r="M12">
        <v>880</v>
      </c>
      <c r="N12">
        <v>69795</v>
      </c>
      <c r="O12">
        <v>1020584</v>
      </c>
      <c r="P12">
        <v>19672</v>
      </c>
      <c r="Q12">
        <v>4824865</v>
      </c>
      <c r="R12">
        <v>2220790</v>
      </c>
      <c r="S12">
        <v>13341654</v>
      </c>
      <c r="T12" s="36">
        <v>10806633</v>
      </c>
      <c r="U12" s="26"/>
      <c r="V12">
        <v>19</v>
      </c>
      <c r="W12">
        <v>0</v>
      </c>
      <c r="X12">
        <v>0</v>
      </c>
      <c r="Y12" s="29">
        <f t="shared" si="0"/>
        <v>19</v>
      </c>
      <c r="Z12" s="32"/>
      <c r="AA12" s="41"/>
      <c r="AB12" s="38"/>
      <c r="AC12" s="39"/>
      <c r="AD12" s="39"/>
      <c r="AE12" s="39"/>
    </row>
    <row r="13" spans="1:42" ht="13.8" x14ac:dyDescent="0.3">
      <c r="A13" s="47">
        <v>23</v>
      </c>
      <c r="B13" s="48" t="s">
        <v>144</v>
      </c>
      <c r="C13">
        <v>6070</v>
      </c>
      <c r="D13">
        <v>2014</v>
      </c>
      <c r="E13">
        <v>8.68</v>
      </c>
      <c r="F13">
        <v>586</v>
      </c>
      <c r="G13">
        <v>601169</v>
      </c>
      <c r="H13">
        <v>116270</v>
      </c>
      <c r="I13">
        <v>949</v>
      </c>
      <c r="J13">
        <v>9143</v>
      </c>
      <c r="K13">
        <v>1196</v>
      </c>
      <c r="L13">
        <v>3629</v>
      </c>
      <c r="M13">
        <v>38813</v>
      </c>
      <c r="N13">
        <v>27303</v>
      </c>
      <c r="O13">
        <v>3486</v>
      </c>
      <c r="P13">
        <v>0</v>
      </c>
      <c r="Q13">
        <v>801958</v>
      </c>
      <c r="R13">
        <v>602945</v>
      </c>
      <c r="S13">
        <v>966954</v>
      </c>
      <c r="T13" s="36">
        <v>966954</v>
      </c>
      <c r="U13" s="26"/>
      <c r="V13">
        <v>18</v>
      </c>
      <c r="W13">
        <v>0</v>
      </c>
      <c r="X13">
        <v>2</v>
      </c>
      <c r="Y13" s="29">
        <f t="shared" si="0"/>
        <v>20</v>
      </c>
      <c r="Z13" s="32"/>
      <c r="AA13" s="41"/>
      <c r="AB13" s="38"/>
      <c r="AC13" s="39"/>
      <c r="AD13" s="39"/>
      <c r="AE13" s="39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</row>
    <row r="14" spans="1:42" ht="13.8" x14ac:dyDescent="0.3">
      <c r="A14" s="47">
        <v>26</v>
      </c>
      <c r="B14" s="48" t="s">
        <v>145</v>
      </c>
      <c r="C14">
        <v>6070</v>
      </c>
      <c r="D14">
        <v>2014</v>
      </c>
      <c r="E14">
        <v>147.88</v>
      </c>
      <c r="F14">
        <v>18000</v>
      </c>
      <c r="G14">
        <v>10532755</v>
      </c>
      <c r="H14">
        <v>3679611</v>
      </c>
      <c r="I14">
        <v>0</v>
      </c>
      <c r="J14">
        <v>799514</v>
      </c>
      <c r="K14">
        <v>0</v>
      </c>
      <c r="L14">
        <v>20969</v>
      </c>
      <c r="M14">
        <v>70378</v>
      </c>
      <c r="N14">
        <v>810060</v>
      </c>
      <c r="O14">
        <v>37611</v>
      </c>
      <c r="P14">
        <v>22370</v>
      </c>
      <c r="Q14">
        <v>15928528</v>
      </c>
      <c r="R14">
        <v>11782461</v>
      </c>
      <c r="S14">
        <v>64413458</v>
      </c>
      <c r="T14" s="36">
        <v>55415206</v>
      </c>
      <c r="U14" s="26"/>
      <c r="V14">
        <v>126</v>
      </c>
      <c r="W14">
        <v>0</v>
      </c>
      <c r="X14">
        <v>14</v>
      </c>
      <c r="Y14" s="29">
        <f t="shared" si="0"/>
        <v>140</v>
      </c>
      <c r="Z14" s="32"/>
      <c r="AA14" s="41"/>
      <c r="AB14" s="38"/>
      <c r="AC14" s="39"/>
      <c r="AD14" s="39"/>
      <c r="AE14" s="39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</row>
    <row r="15" spans="1:42" ht="13.8" x14ac:dyDescent="0.3">
      <c r="A15" s="47">
        <v>29</v>
      </c>
      <c r="B15" s="48" t="s">
        <v>92</v>
      </c>
      <c r="C15">
        <v>6070</v>
      </c>
      <c r="D15">
        <v>2014</v>
      </c>
      <c r="E15">
        <v>550.96</v>
      </c>
      <c r="F15">
        <v>74635</v>
      </c>
      <c r="G15">
        <v>40144223</v>
      </c>
      <c r="H15">
        <v>12214676</v>
      </c>
      <c r="I15">
        <v>0</v>
      </c>
      <c r="J15">
        <v>4326626</v>
      </c>
      <c r="K15">
        <v>79730</v>
      </c>
      <c r="L15">
        <v>709526</v>
      </c>
      <c r="M15">
        <v>65</v>
      </c>
      <c r="N15">
        <v>1354222</v>
      </c>
      <c r="O15">
        <v>6481</v>
      </c>
      <c r="P15">
        <v>14335</v>
      </c>
      <c r="Q15">
        <v>58821214</v>
      </c>
      <c r="R15">
        <v>43941949</v>
      </c>
      <c r="S15">
        <v>165504848</v>
      </c>
      <c r="T15" s="36">
        <v>156830048</v>
      </c>
      <c r="U15" s="26"/>
      <c r="V15">
        <v>239</v>
      </c>
      <c r="W15">
        <v>0</v>
      </c>
      <c r="X15">
        <v>0</v>
      </c>
      <c r="Y15" s="29">
        <f t="shared" si="0"/>
        <v>239</v>
      </c>
      <c r="Z15" s="32"/>
      <c r="AA15" s="41"/>
      <c r="AB15" s="38"/>
      <c r="AC15" s="39"/>
      <c r="AD15" s="39"/>
      <c r="AE15" s="39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</row>
    <row r="16" spans="1:42" ht="13.8" x14ac:dyDescent="0.3">
      <c r="A16" s="47">
        <v>32</v>
      </c>
      <c r="B16" s="48" t="s">
        <v>146</v>
      </c>
      <c r="C16">
        <v>6070</v>
      </c>
      <c r="D16">
        <v>2014</v>
      </c>
      <c r="E16">
        <v>368.91</v>
      </c>
      <c r="F16">
        <v>69858</v>
      </c>
      <c r="G16">
        <v>25355433</v>
      </c>
      <c r="H16">
        <v>7314737</v>
      </c>
      <c r="I16">
        <v>46500</v>
      </c>
      <c r="J16">
        <v>2141004</v>
      </c>
      <c r="K16">
        <v>1882</v>
      </c>
      <c r="L16">
        <v>1409415</v>
      </c>
      <c r="M16">
        <v>299689</v>
      </c>
      <c r="N16">
        <v>1711532</v>
      </c>
      <c r="O16">
        <v>135424</v>
      </c>
      <c r="P16">
        <v>0</v>
      </c>
      <c r="Q16">
        <v>38415616</v>
      </c>
      <c r="R16">
        <v>23497043</v>
      </c>
      <c r="S16">
        <v>151388116</v>
      </c>
      <c r="T16" s="36">
        <v>146076540</v>
      </c>
      <c r="U16" s="26"/>
      <c r="V16">
        <v>185</v>
      </c>
      <c r="W16">
        <v>0</v>
      </c>
      <c r="X16">
        <v>35</v>
      </c>
      <c r="Y16" s="29">
        <f t="shared" si="0"/>
        <v>220</v>
      </c>
      <c r="Z16" s="32"/>
      <c r="AA16" s="41"/>
      <c r="AB16" s="38"/>
      <c r="AC16" s="39"/>
      <c r="AD16" s="39"/>
      <c r="AE16" s="39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</row>
    <row r="17" spans="1:42" ht="13.8" x14ac:dyDescent="0.3">
      <c r="A17" s="47">
        <v>35</v>
      </c>
      <c r="B17" s="48" t="s">
        <v>147</v>
      </c>
      <c r="C17">
        <v>6070</v>
      </c>
      <c r="D17">
        <v>2014</v>
      </c>
      <c r="E17">
        <v>35.42</v>
      </c>
      <c r="F17">
        <v>4954</v>
      </c>
      <c r="G17">
        <v>2934452</v>
      </c>
      <c r="H17">
        <v>696768</v>
      </c>
      <c r="I17">
        <v>0</v>
      </c>
      <c r="J17">
        <v>235989</v>
      </c>
      <c r="K17">
        <v>336</v>
      </c>
      <c r="L17">
        <v>23983</v>
      </c>
      <c r="M17">
        <v>135424</v>
      </c>
      <c r="N17">
        <v>626854</v>
      </c>
      <c r="O17">
        <v>14510</v>
      </c>
      <c r="P17">
        <v>0</v>
      </c>
      <c r="Q17">
        <v>4668316</v>
      </c>
      <c r="R17">
        <v>4271566</v>
      </c>
      <c r="S17">
        <v>14698585</v>
      </c>
      <c r="T17" s="36">
        <v>14030303</v>
      </c>
      <c r="U17" s="26"/>
      <c r="V17">
        <v>25</v>
      </c>
      <c r="W17">
        <v>0</v>
      </c>
      <c r="X17">
        <v>5</v>
      </c>
      <c r="Y17" s="29">
        <f t="shared" si="0"/>
        <v>30</v>
      </c>
      <c r="Z17" s="32"/>
      <c r="AA17" s="41"/>
      <c r="AB17" s="38"/>
      <c r="AC17" s="39"/>
      <c r="AD17" s="39"/>
      <c r="AE17" s="39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</row>
    <row r="18" spans="1:42" ht="13.8" x14ac:dyDescent="0.3">
      <c r="A18" s="47">
        <v>37</v>
      </c>
      <c r="B18" s="48" t="s">
        <v>148</v>
      </c>
      <c r="C18">
        <v>6070</v>
      </c>
      <c r="D18">
        <v>2014</v>
      </c>
      <c r="E18">
        <v>158.29</v>
      </c>
      <c r="F18">
        <v>31878</v>
      </c>
      <c r="G18">
        <v>12061270</v>
      </c>
      <c r="H18">
        <v>3343415</v>
      </c>
      <c r="I18">
        <v>2829748</v>
      </c>
      <c r="J18">
        <v>880827</v>
      </c>
      <c r="K18">
        <v>0</v>
      </c>
      <c r="L18">
        <v>21475</v>
      </c>
      <c r="M18">
        <v>123</v>
      </c>
      <c r="N18">
        <v>1737906</v>
      </c>
      <c r="O18">
        <v>47394</v>
      </c>
      <c r="P18">
        <v>0</v>
      </c>
      <c r="Q18">
        <v>20922158</v>
      </c>
      <c r="R18">
        <v>19679063</v>
      </c>
      <c r="S18">
        <v>54189457</v>
      </c>
      <c r="T18" s="36">
        <v>46942418</v>
      </c>
      <c r="U18" s="26"/>
      <c r="V18">
        <v>213</v>
      </c>
      <c r="W18">
        <v>10</v>
      </c>
      <c r="X18">
        <v>26</v>
      </c>
      <c r="Y18" s="29">
        <f t="shared" si="0"/>
        <v>249</v>
      </c>
      <c r="Z18" s="32"/>
      <c r="AA18" s="41"/>
      <c r="AB18" s="38"/>
      <c r="AC18" s="39"/>
      <c r="AD18" s="39"/>
      <c r="AE18" s="39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</row>
    <row r="19" spans="1:42" ht="13.8" x14ac:dyDescent="0.3">
      <c r="A19" s="47">
        <v>38</v>
      </c>
      <c r="B19" s="48" t="s">
        <v>120</v>
      </c>
      <c r="C19">
        <v>6070</v>
      </c>
      <c r="D19">
        <v>2014</v>
      </c>
      <c r="E19">
        <v>73.58</v>
      </c>
      <c r="F19">
        <v>10431</v>
      </c>
      <c r="G19">
        <v>5588386</v>
      </c>
      <c r="H19">
        <v>1582490</v>
      </c>
      <c r="I19">
        <v>0</v>
      </c>
      <c r="J19">
        <v>371642</v>
      </c>
      <c r="K19">
        <v>165</v>
      </c>
      <c r="L19">
        <v>48438</v>
      </c>
      <c r="M19">
        <v>8727</v>
      </c>
      <c r="N19">
        <v>847586</v>
      </c>
      <c r="O19">
        <v>46690</v>
      </c>
      <c r="P19">
        <v>0</v>
      </c>
      <c r="Q19">
        <v>8494124</v>
      </c>
      <c r="R19">
        <v>4221031</v>
      </c>
      <c r="S19">
        <v>19335747</v>
      </c>
      <c r="T19" s="36">
        <v>17411838</v>
      </c>
      <c r="U19" s="26"/>
      <c r="V19">
        <v>50</v>
      </c>
      <c r="W19">
        <v>0</v>
      </c>
      <c r="X19">
        <v>9</v>
      </c>
      <c r="Y19" s="29">
        <f t="shared" si="0"/>
        <v>59</v>
      </c>
      <c r="Z19" s="32"/>
      <c r="AA19" s="41"/>
      <c r="AB19" s="38"/>
      <c r="AC19" s="39"/>
      <c r="AD19" s="39"/>
      <c r="AE19" s="39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</row>
    <row r="20" spans="1:42" ht="13.8" x14ac:dyDescent="0.3">
      <c r="A20" s="47">
        <v>39</v>
      </c>
      <c r="B20" s="48" t="s">
        <v>149</v>
      </c>
      <c r="C20">
        <v>6070</v>
      </c>
      <c r="D20">
        <v>2014</v>
      </c>
      <c r="E20">
        <v>102.6</v>
      </c>
      <c r="F20">
        <v>11753</v>
      </c>
      <c r="G20">
        <v>5497871</v>
      </c>
      <c r="H20">
        <v>1341753</v>
      </c>
      <c r="I20">
        <v>183787</v>
      </c>
      <c r="J20">
        <v>635552</v>
      </c>
      <c r="K20">
        <v>523</v>
      </c>
      <c r="L20">
        <v>179108</v>
      </c>
      <c r="M20">
        <v>21953</v>
      </c>
      <c r="N20">
        <v>440700</v>
      </c>
      <c r="O20">
        <v>6508</v>
      </c>
      <c r="P20">
        <v>0</v>
      </c>
      <c r="Q20">
        <v>8307755</v>
      </c>
      <c r="R20">
        <v>4274476</v>
      </c>
      <c r="S20">
        <v>23026566</v>
      </c>
      <c r="T20" s="36">
        <v>18501600</v>
      </c>
      <c r="U20" s="26"/>
      <c r="V20">
        <v>60</v>
      </c>
      <c r="W20">
        <v>7</v>
      </c>
      <c r="X20">
        <v>20</v>
      </c>
      <c r="Y20" s="29">
        <f t="shared" si="0"/>
        <v>87</v>
      </c>
      <c r="Z20" s="32"/>
      <c r="AA20" s="41"/>
      <c r="AB20" s="38"/>
      <c r="AC20" s="39"/>
      <c r="AD20" s="39"/>
      <c r="AE20" s="39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1:42" ht="13.8" x14ac:dyDescent="0.3">
      <c r="A21" s="47">
        <v>43</v>
      </c>
      <c r="B21" s="48" t="s">
        <v>109</v>
      </c>
      <c r="C21">
        <v>6070</v>
      </c>
      <c r="D21">
        <v>2014</v>
      </c>
      <c r="E21">
        <v>13.76</v>
      </c>
      <c r="F21">
        <v>2271</v>
      </c>
      <c r="G21">
        <v>1023887</v>
      </c>
      <c r="H21">
        <v>357813</v>
      </c>
      <c r="I21">
        <v>11581</v>
      </c>
      <c r="J21">
        <v>83718</v>
      </c>
      <c r="K21">
        <v>0</v>
      </c>
      <c r="L21">
        <v>4465</v>
      </c>
      <c r="M21">
        <v>1130</v>
      </c>
      <c r="N21">
        <v>103823</v>
      </c>
      <c r="O21">
        <v>6942</v>
      </c>
      <c r="P21">
        <v>0</v>
      </c>
      <c r="Q21">
        <v>1593359</v>
      </c>
      <c r="R21">
        <v>1678168</v>
      </c>
      <c r="S21">
        <v>8289552</v>
      </c>
      <c r="T21" s="29">
        <v>6773220</v>
      </c>
      <c r="V21">
        <v>23</v>
      </c>
      <c r="W21">
        <v>0</v>
      </c>
      <c r="X21">
        <v>9</v>
      </c>
      <c r="Y21" s="29">
        <f t="shared" si="0"/>
        <v>32</v>
      </c>
      <c r="Z21" s="32"/>
      <c r="AA21" s="41"/>
      <c r="AB21" s="38"/>
      <c r="AC21" s="39"/>
      <c r="AD21" s="39"/>
      <c r="AE21" s="39"/>
    </row>
    <row r="22" spans="1:42" ht="13.8" x14ac:dyDescent="0.3">
      <c r="A22" s="47">
        <v>45</v>
      </c>
      <c r="B22" s="48" t="s">
        <v>86</v>
      </c>
      <c r="C22">
        <v>6070</v>
      </c>
      <c r="D22">
        <v>2014</v>
      </c>
      <c r="E22">
        <v>0</v>
      </c>
      <c r="F22">
        <v>401</v>
      </c>
      <c r="G22">
        <v>0</v>
      </c>
      <c r="H22">
        <v>0</v>
      </c>
      <c r="I22">
        <v>0</v>
      </c>
      <c r="J22">
        <v>16313</v>
      </c>
      <c r="K22">
        <v>0</v>
      </c>
      <c r="L22">
        <v>6225</v>
      </c>
      <c r="M22">
        <v>0</v>
      </c>
      <c r="N22">
        <v>214096</v>
      </c>
      <c r="O22">
        <v>7310</v>
      </c>
      <c r="P22">
        <v>0</v>
      </c>
      <c r="Q22">
        <v>243944</v>
      </c>
      <c r="R22">
        <v>337298</v>
      </c>
      <c r="S22">
        <v>539700</v>
      </c>
      <c r="T22" s="36">
        <v>540985</v>
      </c>
      <c r="U22" s="26"/>
      <c r="V22">
        <v>4</v>
      </c>
      <c r="W22">
        <v>0</v>
      </c>
      <c r="X22">
        <v>0</v>
      </c>
      <c r="Y22" s="29">
        <f t="shared" si="0"/>
        <v>4</v>
      </c>
      <c r="Z22" s="32"/>
      <c r="AA22" s="41"/>
      <c r="AB22" s="38"/>
      <c r="AC22" s="39"/>
      <c r="AD22" s="39"/>
      <c r="AE22" s="39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</row>
    <row r="23" spans="1:42" ht="13.8" x14ac:dyDescent="0.3">
      <c r="A23" s="47">
        <v>46</v>
      </c>
      <c r="B23" s="48" t="s">
        <v>150</v>
      </c>
      <c r="C23">
        <v>6070</v>
      </c>
      <c r="D23">
        <v>2014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36"/>
      <c r="U23" s="26"/>
      <c r="V23"/>
      <c r="W23"/>
      <c r="X23"/>
      <c r="Y23" s="29">
        <f t="shared" si="0"/>
        <v>0</v>
      </c>
      <c r="Z23" s="32"/>
      <c r="AA23" s="41"/>
      <c r="AB23" s="42"/>
      <c r="AC23" s="39"/>
      <c r="AD23" s="39"/>
      <c r="AE23" s="39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</row>
    <row r="24" spans="1:42" ht="13.8" x14ac:dyDescent="0.3">
      <c r="A24" s="47">
        <v>50</v>
      </c>
      <c r="B24" s="48" t="s">
        <v>151</v>
      </c>
      <c r="C24">
        <v>6070</v>
      </c>
      <c r="D24">
        <v>2014</v>
      </c>
      <c r="E24">
        <v>32.950000000000003</v>
      </c>
      <c r="F24">
        <v>4249</v>
      </c>
      <c r="G24">
        <v>2362118</v>
      </c>
      <c r="H24">
        <v>236868</v>
      </c>
      <c r="I24">
        <v>1952</v>
      </c>
      <c r="J24">
        <v>259130</v>
      </c>
      <c r="K24">
        <v>0</v>
      </c>
      <c r="L24">
        <v>68219</v>
      </c>
      <c r="M24">
        <v>0</v>
      </c>
      <c r="N24">
        <v>189394</v>
      </c>
      <c r="O24">
        <v>3769</v>
      </c>
      <c r="P24">
        <v>0</v>
      </c>
      <c r="Q24">
        <v>3121450</v>
      </c>
      <c r="R24">
        <v>3130823</v>
      </c>
      <c r="S24">
        <v>13572885</v>
      </c>
      <c r="T24" s="36">
        <v>11953832</v>
      </c>
      <c r="U24" s="26"/>
      <c r="V24" s="23">
        <v>41</v>
      </c>
      <c r="W24" s="23">
        <v>2</v>
      </c>
      <c r="X24" s="23">
        <v>15</v>
      </c>
      <c r="Y24" s="29">
        <f t="shared" si="0"/>
        <v>58</v>
      </c>
      <c r="Z24" s="32"/>
      <c r="AA24" s="41"/>
      <c r="AB24" s="38"/>
      <c r="AC24" s="39"/>
      <c r="AD24" s="39"/>
      <c r="AE24" s="39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</row>
    <row r="25" spans="1:42" ht="13.8" x14ac:dyDescent="0.3">
      <c r="A25" s="47">
        <v>54</v>
      </c>
      <c r="B25" s="48" t="s">
        <v>89</v>
      </c>
      <c r="C25">
        <v>6070</v>
      </c>
      <c r="D25">
        <v>2014</v>
      </c>
      <c r="E25">
        <v>9.74</v>
      </c>
      <c r="F25">
        <v>858</v>
      </c>
      <c r="G25">
        <v>651402</v>
      </c>
      <c r="H25">
        <v>196804</v>
      </c>
      <c r="I25">
        <v>4351</v>
      </c>
      <c r="J25">
        <v>63492</v>
      </c>
      <c r="K25">
        <v>0</v>
      </c>
      <c r="L25">
        <v>27267</v>
      </c>
      <c r="M25">
        <v>26500</v>
      </c>
      <c r="N25">
        <v>45559</v>
      </c>
      <c r="O25">
        <v>48</v>
      </c>
      <c r="P25">
        <v>0</v>
      </c>
      <c r="Q25">
        <v>1015423</v>
      </c>
      <c r="R25">
        <v>449153</v>
      </c>
      <c r="S25">
        <v>2041243</v>
      </c>
      <c r="T25" s="36">
        <v>2041243</v>
      </c>
      <c r="U25" s="26"/>
      <c r="V25">
        <v>25</v>
      </c>
      <c r="W25">
        <v>0</v>
      </c>
      <c r="X25">
        <v>0</v>
      </c>
      <c r="Y25" s="29">
        <f t="shared" si="0"/>
        <v>25</v>
      </c>
      <c r="Z25" s="32"/>
      <c r="AA25" s="41"/>
      <c r="AB25" s="3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42" ht="13.8" x14ac:dyDescent="0.3">
      <c r="A26" s="47">
        <v>56</v>
      </c>
      <c r="B26" s="48" t="s">
        <v>112</v>
      </c>
      <c r="C26">
        <v>6070</v>
      </c>
      <c r="D26">
        <v>2014</v>
      </c>
      <c r="E26" s="23">
        <v>26.46</v>
      </c>
      <c r="F26" s="23">
        <v>814</v>
      </c>
      <c r="G26" s="23">
        <v>1778157</v>
      </c>
      <c r="H26" s="23">
        <v>470715</v>
      </c>
      <c r="I26" s="23">
        <v>0</v>
      </c>
      <c r="J26" s="23">
        <v>49799</v>
      </c>
      <c r="K26" s="23">
        <v>2925</v>
      </c>
      <c r="L26" s="23">
        <v>63833</v>
      </c>
      <c r="M26" s="23">
        <v>889</v>
      </c>
      <c r="N26" s="23">
        <v>43305</v>
      </c>
      <c r="O26" s="23">
        <v>13536</v>
      </c>
      <c r="P26" s="23">
        <v>0</v>
      </c>
      <c r="Q26" s="23">
        <v>2423159</v>
      </c>
      <c r="R26" s="23">
        <v>1990073</v>
      </c>
      <c r="S26" s="23">
        <v>2568204</v>
      </c>
      <c r="T26" s="23">
        <v>1706725</v>
      </c>
      <c r="V26" s="23">
        <v>10</v>
      </c>
      <c r="W26" s="23">
        <v>0</v>
      </c>
      <c r="X26" s="23">
        <v>0</v>
      </c>
      <c r="Y26" s="29">
        <f t="shared" si="0"/>
        <v>10</v>
      </c>
      <c r="Z26" s="32"/>
      <c r="AA26" s="41"/>
    </row>
    <row r="27" spans="1:42" ht="13.8" x14ac:dyDescent="0.3">
      <c r="A27" s="47">
        <v>58</v>
      </c>
      <c r="B27" s="48" t="s">
        <v>113</v>
      </c>
      <c r="C27">
        <v>6070</v>
      </c>
      <c r="D27">
        <v>2014</v>
      </c>
      <c r="E27" s="23">
        <v>233.74</v>
      </c>
      <c r="F27" s="23">
        <v>30330</v>
      </c>
      <c r="G27" s="23">
        <v>14382577</v>
      </c>
      <c r="H27" s="23">
        <v>3716432</v>
      </c>
      <c r="I27" s="23">
        <v>509552</v>
      </c>
      <c r="J27" s="23">
        <v>758994</v>
      </c>
      <c r="K27" s="23">
        <v>0</v>
      </c>
      <c r="L27" s="23">
        <v>476147</v>
      </c>
      <c r="M27" s="23">
        <v>491</v>
      </c>
      <c r="N27" s="23">
        <v>794678</v>
      </c>
      <c r="O27" s="23">
        <v>70516</v>
      </c>
      <c r="P27" s="23">
        <v>7164</v>
      </c>
      <c r="Q27" s="23">
        <v>20702223</v>
      </c>
      <c r="R27" s="23">
        <v>12407794</v>
      </c>
      <c r="S27" s="23">
        <v>63856160</v>
      </c>
      <c r="T27" s="23">
        <v>55827833</v>
      </c>
      <c r="V27" s="23">
        <v>142</v>
      </c>
      <c r="W27" s="23">
        <v>16</v>
      </c>
      <c r="X27" s="23">
        <v>32</v>
      </c>
      <c r="Y27" s="29">
        <f t="shared" si="0"/>
        <v>190</v>
      </c>
      <c r="Z27" s="32"/>
      <c r="AA27" s="41"/>
    </row>
    <row r="28" spans="1:42" ht="13.8" x14ac:dyDescent="0.3">
      <c r="A28" s="47">
        <v>63</v>
      </c>
      <c r="B28" s="48" t="s">
        <v>91</v>
      </c>
      <c r="C28">
        <v>6070</v>
      </c>
      <c r="D28">
        <v>2014</v>
      </c>
      <c r="E28">
        <v>99.6</v>
      </c>
      <c r="F28">
        <v>9728</v>
      </c>
      <c r="G28">
        <v>7020931</v>
      </c>
      <c r="H28">
        <v>3194752</v>
      </c>
      <c r="I28">
        <v>5500</v>
      </c>
      <c r="J28">
        <v>624281</v>
      </c>
      <c r="K28">
        <v>0</v>
      </c>
      <c r="L28">
        <v>557241</v>
      </c>
      <c r="M28">
        <v>38636</v>
      </c>
      <c r="N28">
        <v>356506</v>
      </c>
      <c r="O28">
        <v>23998</v>
      </c>
      <c r="P28">
        <v>0</v>
      </c>
      <c r="Q28">
        <v>11821845</v>
      </c>
      <c r="R28">
        <v>4563593</v>
      </c>
      <c r="S28">
        <v>23496567</v>
      </c>
      <c r="T28" s="36">
        <v>20147036</v>
      </c>
      <c r="U28" s="26"/>
      <c r="V28">
        <v>58</v>
      </c>
      <c r="W28">
        <v>0</v>
      </c>
      <c r="X28">
        <v>11</v>
      </c>
      <c r="Y28" s="29">
        <f t="shared" si="0"/>
        <v>69</v>
      </c>
      <c r="Z28" s="32"/>
      <c r="AA28" s="41"/>
      <c r="AB28" s="3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</row>
    <row r="29" spans="1:42" ht="13.8" x14ac:dyDescent="0.3">
      <c r="A29" s="47">
        <v>78</v>
      </c>
      <c r="B29" s="48" t="s">
        <v>152</v>
      </c>
      <c r="C29">
        <v>6070</v>
      </c>
      <c r="D29">
        <v>2014</v>
      </c>
      <c r="E29">
        <v>24.59</v>
      </c>
      <c r="F29">
        <v>3643</v>
      </c>
      <c r="G29">
        <v>1830236</v>
      </c>
      <c r="H29">
        <v>445476</v>
      </c>
      <c r="I29">
        <v>0</v>
      </c>
      <c r="J29">
        <v>150968</v>
      </c>
      <c r="K29">
        <v>0</v>
      </c>
      <c r="L29">
        <v>23017</v>
      </c>
      <c r="M29">
        <v>49173</v>
      </c>
      <c r="N29">
        <v>247539</v>
      </c>
      <c r="O29">
        <v>1705</v>
      </c>
      <c r="P29">
        <v>0</v>
      </c>
      <c r="Q29">
        <v>2748114</v>
      </c>
      <c r="R29">
        <v>1951406</v>
      </c>
      <c r="S29">
        <v>6865359</v>
      </c>
      <c r="T29" s="36">
        <v>5726211</v>
      </c>
      <c r="U29" s="26"/>
      <c r="V29">
        <v>26</v>
      </c>
      <c r="W29">
        <v>0</v>
      </c>
      <c r="X29">
        <v>11</v>
      </c>
      <c r="Y29" s="29">
        <f t="shared" si="0"/>
        <v>37</v>
      </c>
      <c r="Z29" s="32"/>
      <c r="AA29" s="41"/>
      <c r="AB29" s="38"/>
      <c r="AC29" s="39"/>
      <c r="AD29" s="39"/>
      <c r="AE29" s="39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1:42" ht="13.8" x14ac:dyDescent="0.3">
      <c r="A30" s="47">
        <v>79</v>
      </c>
      <c r="B30" s="48" t="s">
        <v>100</v>
      </c>
      <c r="C30">
        <v>6070</v>
      </c>
      <c r="D30">
        <v>2014</v>
      </c>
      <c r="E30">
        <v>25.22</v>
      </c>
      <c r="F30">
        <v>1124</v>
      </c>
      <c r="G30">
        <v>1750255</v>
      </c>
      <c r="H30">
        <v>550237</v>
      </c>
      <c r="I30">
        <v>4278</v>
      </c>
      <c r="J30">
        <v>779190</v>
      </c>
      <c r="K30">
        <v>0</v>
      </c>
      <c r="L30">
        <v>42844</v>
      </c>
      <c r="M30">
        <v>7595</v>
      </c>
      <c r="N30">
        <v>188211</v>
      </c>
      <c r="O30">
        <v>22447</v>
      </c>
      <c r="P30">
        <v>0</v>
      </c>
      <c r="Q30">
        <v>3345057</v>
      </c>
      <c r="R30">
        <v>1848038</v>
      </c>
      <c r="S30">
        <v>2747404</v>
      </c>
      <c r="T30" s="36">
        <v>2362633</v>
      </c>
      <c r="U30" s="26"/>
      <c r="V30"/>
      <c r="W30"/>
      <c r="X30"/>
      <c r="Y30" s="29">
        <f t="shared" si="0"/>
        <v>0</v>
      </c>
      <c r="Z30" s="32"/>
      <c r="AA30" s="41"/>
      <c r="AB30" s="38"/>
      <c r="AC30" s="39"/>
      <c r="AD30" s="39"/>
      <c r="AE30" s="39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ht="13.8" x14ac:dyDescent="0.3">
      <c r="A31" s="47">
        <v>80</v>
      </c>
      <c r="B31" s="48" t="s">
        <v>153</v>
      </c>
      <c r="C31">
        <v>6070</v>
      </c>
      <c r="D31">
        <v>2014</v>
      </c>
      <c r="E31">
        <v>0.9</v>
      </c>
      <c r="F31">
        <v>10</v>
      </c>
      <c r="G31">
        <v>41651</v>
      </c>
      <c r="H31">
        <v>10828</v>
      </c>
      <c r="I31">
        <v>7697</v>
      </c>
      <c r="J31">
        <v>2186</v>
      </c>
      <c r="K31">
        <v>51</v>
      </c>
      <c r="L31">
        <v>483</v>
      </c>
      <c r="M31">
        <v>4</v>
      </c>
      <c r="N31">
        <v>4906</v>
      </c>
      <c r="O31">
        <v>218</v>
      </c>
      <c r="P31">
        <v>1088</v>
      </c>
      <c r="Q31">
        <v>66936</v>
      </c>
      <c r="R31">
        <v>56789</v>
      </c>
      <c r="S31">
        <v>92767</v>
      </c>
      <c r="T31" s="36">
        <v>15035</v>
      </c>
      <c r="U31" s="26"/>
      <c r="V31">
        <v>25</v>
      </c>
      <c r="W31">
        <v>0</v>
      </c>
      <c r="X31">
        <v>0</v>
      </c>
      <c r="Y31" s="29">
        <f t="shared" si="0"/>
        <v>25</v>
      </c>
      <c r="Z31" s="32"/>
      <c r="AA31" s="41"/>
      <c r="AB31" s="38"/>
      <c r="AC31" s="39"/>
      <c r="AD31" s="39"/>
      <c r="AE31" s="39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1:42" ht="13.8" x14ac:dyDescent="0.3">
      <c r="A32" s="47">
        <v>81</v>
      </c>
      <c r="B32" s="48" t="s">
        <v>154</v>
      </c>
      <c r="C32">
        <v>6070</v>
      </c>
      <c r="D32">
        <v>2014</v>
      </c>
      <c r="E32">
        <v>342.44</v>
      </c>
      <c r="F32">
        <v>33832</v>
      </c>
      <c r="G32">
        <v>17029478</v>
      </c>
      <c r="H32">
        <v>4961537</v>
      </c>
      <c r="I32">
        <v>0</v>
      </c>
      <c r="J32">
        <v>2195216</v>
      </c>
      <c r="K32">
        <v>4403</v>
      </c>
      <c r="L32">
        <v>493809</v>
      </c>
      <c r="M32">
        <v>1335</v>
      </c>
      <c r="N32">
        <v>2138172</v>
      </c>
      <c r="O32">
        <v>7926</v>
      </c>
      <c r="P32">
        <v>83</v>
      </c>
      <c r="Q32">
        <v>26831793</v>
      </c>
      <c r="R32">
        <v>23115259</v>
      </c>
      <c r="S32">
        <v>96242075</v>
      </c>
      <c r="T32" s="36">
        <v>89415072</v>
      </c>
      <c r="U32" s="26"/>
      <c r="V32">
        <v>83</v>
      </c>
      <c r="W32">
        <v>8</v>
      </c>
      <c r="X32">
        <v>26</v>
      </c>
      <c r="Y32" s="29">
        <f t="shared" si="0"/>
        <v>117</v>
      </c>
      <c r="Z32" s="32"/>
      <c r="AA32" s="41"/>
      <c r="AB32" s="38"/>
      <c r="AC32" s="39"/>
      <c r="AD32" s="39"/>
      <c r="AE32" s="39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1:42" ht="13.8" x14ac:dyDescent="0.3">
      <c r="A33" s="47">
        <v>82</v>
      </c>
      <c r="B33" s="48" t="s">
        <v>90</v>
      </c>
      <c r="C33">
        <v>6070</v>
      </c>
      <c r="D33">
        <v>2014</v>
      </c>
      <c r="E33">
        <v>7.82</v>
      </c>
      <c r="F33">
        <v>71</v>
      </c>
      <c r="G33">
        <v>338634</v>
      </c>
      <c r="H33">
        <v>106018</v>
      </c>
      <c r="I33">
        <v>83118</v>
      </c>
      <c r="J33">
        <v>14795</v>
      </c>
      <c r="K33">
        <v>0</v>
      </c>
      <c r="L33">
        <v>392</v>
      </c>
      <c r="M33">
        <v>9197</v>
      </c>
      <c r="N33">
        <v>7006</v>
      </c>
      <c r="O33">
        <v>7814</v>
      </c>
      <c r="P33">
        <v>0</v>
      </c>
      <c r="Q33">
        <v>566974</v>
      </c>
      <c r="R33">
        <v>232502</v>
      </c>
      <c r="S33">
        <v>595818</v>
      </c>
      <c r="T33" s="36">
        <v>595818</v>
      </c>
      <c r="U33" s="26"/>
      <c r="V33">
        <v>0</v>
      </c>
      <c r="W33">
        <v>0</v>
      </c>
      <c r="X33">
        <v>0</v>
      </c>
      <c r="Y33" s="29">
        <f t="shared" si="0"/>
        <v>0</v>
      </c>
      <c r="Z33" s="32"/>
      <c r="AA33" s="41"/>
      <c r="AB33" s="38"/>
      <c r="AC33" s="39"/>
      <c r="AD33" s="39"/>
      <c r="AE33" s="39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</row>
    <row r="34" spans="1:42" ht="13.8" x14ac:dyDescent="0.3">
      <c r="A34" s="47">
        <v>84</v>
      </c>
      <c r="B34" s="48" t="s">
        <v>129</v>
      </c>
      <c r="C34">
        <v>6070</v>
      </c>
      <c r="D34">
        <v>2014</v>
      </c>
      <c r="E34">
        <v>487.22</v>
      </c>
      <c r="F34">
        <v>70765</v>
      </c>
      <c r="G34">
        <v>35768647</v>
      </c>
      <c r="H34">
        <v>3440210</v>
      </c>
      <c r="I34">
        <v>23154087</v>
      </c>
      <c r="J34">
        <v>3180552</v>
      </c>
      <c r="K34">
        <v>544</v>
      </c>
      <c r="L34">
        <v>38104</v>
      </c>
      <c r="M34">
        <v>95004</v>
      </c>
      <c r="N34">
        <v>3574632</v>
      </c>
      <c r="O34">
        <v>291498</v>
      </c>
      <c r="P34">
        <v>1500</v>
      </c>
      <c r="Q34">
        <v>69541778</v>
      </c>
      <c r="R34">
        <v>57943128</v>
      </c>
      <c r="S34">
        <v>212719261</v>
      </c>
      <c r="T34" s="36">
        <v>172704186</v>
      </c>
      <c r="U34" s="26"/>
      <c r="V34">
        <v>205</v>
      </c>
      <c r="W34">
        <v>12</v>
      </c>
      <c r="X34">
        <v>46</v>
      </c>
      <c r="Y34" s="29">
        <f t="shared" si="0"/>
        <v>263</v>
      </c>
      <c r="Z34" s="32"/>
      <c r="AA34" s="41"/>
      <c r="AB34" s="42"/>
      <c r="AC34" s="39"/>
      <c r="AD34" s="39"/>
      <c r="AE34" s="39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ht="13.8" x14ac:dyDescent="0.3">
      <c r="A35" s="47">
        <v>85</v>
      </c>
      <c r="B35" s="48" t="s">
        <v>155</v>
      </c>
      <c r="C35">
        <v>6070</v>
      </c>
      <c r="D35">
        <v>2014</v>
      </c>
      <c r="E35">
        <v>34.770000000000003</v>
      </c>
      <c r="F35">
        <v>3432</v>
      </c>
      <c r="G35">
        <v>2341398</v>
      </c>
      <c r="H35">
        <v>554395</v>
      </c>
      <c r="I35">
        <v>0</v>
      </c>
      <c r="J35">
        <v>237049</v>
      </c>
      <c r="K35">
        <v>0</v>
      </c>
      <c r="L35">
        <v>11106</v>
      </c>
      <c r="M35">
        <v>33439</v>
      </c>
      <c r="N35">
        <v>218703</v>
      </c>
      <c r="O35">
        <v>15713</v>
      </c>
      <c r="P35">
        <v>49</v>
      </c>
      <c r="Q35">
        <v>3411754</v>
      </c>
      <c r="R35">
        <v>1758521</v>
      </c>
      <c r="S35">
        <v>8808274</v>
      </c>
      <c r="T35" s="36">
        <v>6401206</v>
      </c>
      <c r="U35" s="26"/>
      <c r="V35">
        <v>10</v>
      </c>
      <c r="W35">
        <v>0</v>
      </c>
      <c r="X35">
        <v>4</v>
      </c>
      <c r="Y35" s="29">
        <f t="shared" si="0"/>
        <v>14</v>
      </c>
      <c r="Z35" s="32"/>
      <c r="AA35" s="41"/>
      <c r="AB35" s="38"/>
      <c r="AC35" s="39"/>
      <c r="AD35" s="39"/>
      <c r="AE35" s="39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ht="13.8" x14ac:dyDescent="0.3">
      <c r="A36" s="47">
        <v>96</v>
      </c>
      <c r="B36" s="48" t="s">
        <v>104</v>
      </c>
      <c r="C36">
        <v>6070</v>
      </c>
      <c r="D36">
        <v>2014</v>
      </c>
      <c r="E36">
        <v>18.649999999999999</v>
      </c>
      <c r="F36">
        <v>748</v>
      </c>
      <c r="G36">
        <v>1178659</v>
      </c>
      <c r="H36">
        <v>262587</v>
      </c>
      <c r="I36">
        <v>479699</v>
      </c>
      <c r="J36">
        <v>55489</v>
      </c>
      <c r="K36">
        <v>0</v>
      </c>
      <c r="L36">
        <v>24512</v>
      </c>
      <c r="M36">
        <v>12578</v>
      </c>
      <c r="N36">
        <v>349791</v>
      </c>
      <c r="O36">
        <v>9839</v>
      </c>
      <c r="P36">
        <v>0</v>
      </c>
      <c r="Q36">
        <v>2373154</v>
      </c>
      <c r="R36">
        <v>1702037</v>
      </c>
      <c r="S36">
        <v>1837108</v>
      </c>
      <c r="T36" s="36">
        <v>1501787</v>
      </c>
      <c r="U36" s="26"/>
      <c r="V36">
        <v>17</v>
      </c>
      <c r="W36">
        <v>0</v>
      </c>
      <c r="X36">
        <v>0</v>
      </c>
      <c r="Y36" s="29">
        <f t="shared" si="0"/>
        <v>17</v>
      </c>
      <c r="Z36" s="32"/>
      <c r="AA36" s="41"/>
      <c r="AB36" s="38"/>
      <c r="AC36" s="39"/>
      <c r="AD36" s="39"/>
      <c r="AE36" s="39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2" ht="13.8" x14ac:dyDescent="0.3">
      <c r="A37" s="47">
        <v>102</v>
      </c>
      <c r="B37" s="48" t="s">
        <v>134</v>
      </c>
      <c r="C37">
        <v>6070</v>
      </c>
      <c r="D37">
        <v>2014</v>
      </c>
      <c r="E37" s="23">
        <v>34.799999999999997</v>
      </c>
      <c r="F37" s="23">
        <v>5868</v>
      </c>
      <c r="G37" s="23">
        <v>2694780</v>
      </c>
      <c r="H37" s="23">
        <v>701452</v>
      </c>
      <c r="I37" s="23">
        <v>0</v>
      </c>
      <c r="J37" s="23">
        <v>148125</v>
      </c>
      <c r="K37" s="23">
        <v>0</v>
      </c>
      <c r="L37" s="23">
        <v>4488</v>
      </c>
      <c r="M37" s="23">
        <v>0</v>
      </c>
      <c r="N37" s="23">
        <v>401686</v>
      </c>
      <c r="O37" s="23">
        <v>10051</v>
      </c>
      <c r="P37" s="23">
        <v>0</v>
      </c>
      <c r="Q37" s="23">
        <v>3960582</v>
      </c>
      <c r="R37" s="23">
        <v>3335799</v>
      </c>
      <c r="S37" s="23">
        <v>8581886</v>
      </c>
      <c r="T37" s="23">
        <v>8581886</v>
      </c>
      <c r="V37" s="23">
        <v>44</v>
      </c>
      <c r="W37" s="23">
        <v>0</v>
      </c>
      <c r="X37" s="23">
        <v>0</v>
      </c>
      <c r="Y37" s="29">
        <f t="shared" si="0"/>
        <v>44</v>
      </c>
      <c r="Z37" s="32"/>
      <c r="AA37" s="41"/>
    </row>
    <row r="38" spans="1:42" ht="13.8" x14ac:dyDescent="0.3">
      <c r="A38" s="47">
        <v>104</v>
      </c>
      <c r="B38" s="48" t="s">
        <v>107</v>
      </c>
      <c r="C38">
        <v>6070</v>
      </c>
      <c r="D38">
        <v>2014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 s="36"/>
      <c r="U38" s="26"/>
      <c r="V38"/>
      <c r="W38"/>
      <c r="X38"/>
      <c r="Y38" s="29">
        <f t="shared" si="0"/>
        <v>0</v>
      </c>
      <c r="Z38" s="32"/>
      <c r="AA38" s="41"/>
      <c r="AB38" s="38"/>
      <c r="AC38" s="39"/>
      <c r="AD38" s="39"/>
      <c r="AE38" s="39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</row>
    <row r="39" spans="1:42" ht="13.8" x14ac:dyDescent="0.3">
      <c r="A39" s="47">
        <v>106</v>
      </c>
      <c r="B39" s="48" t="s">
        <v>84</v>
      </c>
      <c r="C39">
        <v>6070</v>
      </c>
      <c r="D39">
        <v>2014</v>
      </c>
      <c r="E39">
        <v>44.84</v>
      </c>
      <c r="F39">
        <v>4522</v>
      </c>
      <c r="G39">
        <v>3441399</v>
      </c>
      <c r="H39">
        <v>756152</v>
      </c>
      <c r="I39">
        <v>0</v>
      </c>
      <c r="J39">
        <v>241783</v>
      </c>
      <c r="K39">
        <v>0</v>
      </c>
      <c r="L39">
        <v>65128</v>
      </c>
      <c r="M39">
        <v>16162</v>
      </c>
      <c r="N39">
        <v>518193</v>
      </c>
      <c r="O39">
        <v>6235</v>
      </c>
      <c r="P39">
        <v>0</v>
      </c>
      <c r="Q39">
        <v>5045052</v>
      </c>
      <c r="R39">
        <v>4050686</v>
      </c>
      <c r="S39">
        <v>12729130</v>
      </c>
      <c r="T39" s="36">
        <v>10376709</v>
      </c>
      <c r="U39" s="26"/>
      <c r="V39">
        <v>38</v>
      </c>
      <c r="W39">
        <v>0</v>
      </c>
      <c r="X39">
        <v>4</v>
      </c>
      <c r="Y39" s="29">
        <f t="shared" si="0"/>
        <v>42</v>
      </c>
      <c r="Z39" s="32"/>
      <c r="AA39" s="41"/>
      <c r="AB39" s="38"/>
      <c r="AC39" s="39"/>
      <c r="AD39" s="39"/>
      <c r="AE39" s="39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</row>
    <row r="40" spans="1:42" ht="13.8" x14ac:dyDescent="0.3">
      <c r="A40" s="47">
        <v>107</v>
      </c>
      <c r="B40" s="48" t="s">
        <v>99</v>
      </c>
      <c r="C40">
        <v>6070</v>
      </c>
      <c r="D40">
        <v>2014</v>
      </c>
      <c r="E40">
        <v>13.74</v>
      </c>
      <c r="F40">
        <v>1065</v>
      </c>
      <c r="G40">
        <v>717748</v>
      </c>
      <c r="H40">
        <v>268724</v>
      </c>
      <c r="I40">
        <v>696</v>
      </c>
      <c r="J40">
        <v>35342</v>
      </c>
      <c r="K40">
        <v>0</v>
      </c>
      <c r="L40">
        <v>208069</v>
      </c>
      <c r="M40">
        <v>9992</v>
      </c>
      <c r="N40">
        <v>28083</v>
      </c>
      <c r="O40">
        <v>12414</v>
      </c>
      <c r="P40">
        <v>0</v>
      </c>
      <c r="Q40">
        <v>1281068</v>
      </c>
      <c r="R40">
        <v>833845</v>
      </c>
      <c r="S40">
        <v>1075024</v>
      </c>
      <c r="T40" s="36">
        <v>1067134</v>
      </c>
      <c r="U40" s="26"/>
      <c r="V40">
        <v>23</v>
      </c>
      <c r="W40">
        <v>0</v>
      </c>
      <c r="X40">
        <v>2</v>
      </c>
      <c r="Y40" s="29">
        <f t="shared" si="0"/>
        <v>25</v>
      </c>
      <c r="Z40" s="32"/>
      <c r="AA40" s="41"/>
      <c r="AB40" s="38"/>
      <c r="AC40" s="39"/>
      <c r="AD40" s="39"/>
      <c r="AE40" s="39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</row>
    <row r="41" spans="1:42" ht="13.8" x14ac:dyDescent="0.3">
      <c r="A41" s="47">
        <v>108</v>
      </c>
      <c r="B41" s="48" t="s">
        <v>106</v>
      </c>
      <c r="C41">
        <v>6070</v>
      </c>
      <c r="D41">
        <v>2014</v>
      </c>
      <c r="E41">
        <v>28.02</v>
      </c>
      <c r="F41">
        <v>2678</v>
      </c>
      <c r="G41">
        <v>1543104</v>
      </c>
      <c r="H41">
        <v>359652</v>
      </c>
      <c r="I41">
        <v>0</v>
      </c>
      <c r="J41">
        <v>181547</v>
      </c>
      <c r="K41">
        <v>0</v>
      </c>
      <c r="L41">
        <v>8042</v>
      </c>
      <c r="M41">
        <v>9751</v>
      </c>
      <c r="N41">
        <v>143462</v>
      </c>
      <c r="O41">
        <v>15732</v>
      </c>
      <c r="P41">
        <v>0</v>
      </c>
      <c r="Q41">
        <v>2261290</v>
      </c>
      <c r="R41">
        <v>2024949</v>
      </c>
      <c r="S41">
        <v>4270860</v>
      </c>
      <c r="T41" s="36">
        <v>3736153</v>
      </c>
      <c r="V41" s="23">
        <v>21</v>
      </c>
      <c r="W41" s="23">
        <v>0</v>
      </c>
      <c r="X41" s="23">
        <v>0</v>
      </c>
      <c r="Y41" s="29">
        <f t="shared" si="0"/>
        <v>21</v>
      </c>
      <c r="Z41" s="32"/>
      <c r="AA41" s="41"/>
      <c r="AB41" s="3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</row>
    <row r="42" spans="1:42" ht="13.8" x14ac:dyDescent="0.3">
      <c r="A42" s="47">
        <v>111</v>
      </c>
      <c r="B42" s="48" t="s">
        <v>156</v>
      </c>
      <c r="C42">
        <v>6070</v>
      </c>
      <c r="D42">
        <v>2014</v>
      </c>
      <c r="E42">
        <v>9.2100000000000009</v>
      </c>
      <c r="F42">
        <v>89</v>
      </c>
      <c r="G42">
        <v>732096</v>
      </c>
      <c r="H42">
        <v>150403</v>
      </c>
      <c r="I42">
        <v>0</v>
      </c>
      <c r="J42">
        <v>8357</v>
      </c>
      <c r="K42">
        <v>0</v>
      </c>
      <c r="L42">
        <v>40486</v>
      </c>
      <c r="M42">
        <v>0</v>
      </c>
      <c r="N42">
        <v>18619</v>
      </c>
      <c r="O42">
        <v>11920</v>
      </c>
      <c r="P42">
        <v>0</v>
      </c>
      <c r="Q42">
        <v>961881</v>
      </c>
      <c r="R42">
        <v>308487</v>
      </c>
      <c r="S42">
        <v>173077</v>
      </c>
      <c r="T42" s="36">
        <v>131791</v>
      </c>
      <c r="U42" s="26"/>
      <c r="V42">
        <v>8</v>
      </c>
      <c r="W42">
        <v>0</v>
      </c>
      <c r="X42">
        <v>0</v>
      </c>
      <c r="Y42" s="29">
        <f t="shared" si="0"/>
        <v>8</v>
      </c>
      <c r="Z42" s="32"/>
      <c r="AA42" s="41"/>
      <c r="AB42" s="38"/>
      <c r="AC42" s="39"/>
      <c r="AD42" s="39"/>
      <c r="AE42" s="39"/>
    </row>
    <row r="43" spans="1:42" ht="13.8" x14ac:dyDescent="0.3">
      <c r="A43" s="47">
        <v>125</v>
      </c>
      <c r="B43" s="48" t="s">
        <v>101</v>
      </c>
      <c r="C43">
        <v>6070</v>
      </c>
      <c r="D43">
        <v>2014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29"/>
      <c r="U43" s="26"/>
      <c r="V43"/>
      <c r="W43"/>
      <c r="X43"/>
      <c r="Y43" s="29">
        <f t="shared" si="0"/>
        <v>0</v>
      </c>
      <c r="Z43" s="32"/>
      <c r="AA43" s="41"/>
      <c r="AB43" s="38"/>
      <c r="AC43" s="39"/>
      <c r="AD43" s="39"/>
      <c r="AE43" s="39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</row>
    <row r="44" spans="1:42" ht="13.8" x14ac:dyDescent="0.3">
      <c r="A44" s="47">
        <v>126</v>
      </c>
      <c r="B44" s="48" t="s">
        <v>118</v>
      </c>
      <c r="C44">
        <v>6070</v>
      </c>
      <c r="D44">
        <v>2014</v>
      </c>
      <c r="E44">
        <v>196.95</v>
      </c>
      <c r="F44">
        <v>26417</v>
      </c>
      <c r="G44">
        <v>13288567</v>
      </c>
      <c r="H44">
        <v>4115845</v>
      </c>
      <c r="I44">
        <v>7598</v>
      </c>
      <c r="J44">
        <v>1069687</v>
      </c>
      <c r="K44">
        <v>12195</v>
      </c>
      <c r="L44">
        <v>118338</v>
      </c>
      <c r="M44">
        <v>79924</v>
      </c>
      <c r="N44">
        <v>388708</v>
      </c>
      <c r="O44">
        <v>2873</v>
      </c>
      <c r="P44">
        <v>913387</v>
      </c>
      <c r="Q44">
        <v>18170348</v>
      </c>
      <c r="R44">
        <v>5612444</v>
      </c>
      <c r="S44">
        <v>65656130</v>
      </c>
      <c r="T44" s="36">
        <v>64211338</v>
      </c>
      <c r="U44" s="26"/>
      <c r="V44">
        <v>85</v>
      </c>
      <c r="W44">
        <v>0</v>
      </c>
      <c r="X44">
        <v>14</v>
      </c>
      <c r="Y44" s="29">
        <f t="shared" si="0"/>
        <v>99</v>
      </c>
      <c r="Z44" s="32"/>
      <c r="AA44" s="41"/>
      <c r="AB44" s="38"/>
      <c r="AC44" s="39"/>
      <c r="AD44" s="39"/>
      <c r="AE44" s="39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</row>
    <row r="45" spans="1:42" ht="13.8" x14ac:dyDescent="0.3">
      <c r="A45" s="47">
        <v>128</v>
      </c>
      <c r="B45" s="48" t="s">
        <v>122</v>
      </c>
      <c r="C45">
        <v>6070</v>
      </c>
      <c r="D45">
        <v>2014</v>
      </c>
      <c r="E45">
        <v>675.23</v>
      </c>
      <c r="F45">
        <v>83825</v>
      </c>
      <c r="G45">
        <v>51370614</v>
      </c>
      <c r="H45">
        <v>16103585</v>
      </c>
      <c r="I45">
        <v>0</v>
      </c>
      <c r="J45">
        <v>4323785</v>
      </c>
      <c r="K45">
        <v>1107</v>
      </c>
      <c r="L45">
        <v>1125174</v>
      </c>
      <c r="M45">
        <v>61150</v>
      </c>
      <c r="N45">
        <v>3891453</v>
      </c>
      <c r="O45">
        <v>21596</v>
      </c>
      <c r="P45">
        <v>73776</v>
      </c>
      <c r="Q45">
        <v>76824688</v>
      </c>
      <c r="R45">
        <v>50735754</v>
      </c>
      <c r="S45">
        <v>238754269</v>
      </c>
      <c r="T45" s="36">
        <v>233029395</v>
      </c>
      <c r="U45" s="26"/>
      <c r="V45">
        <v>259</v>
      </c>
      <c r="W45">
        <v>0</v>
      </c>
      <c r="X45">
        <v>41</v>
      </c>
      <c r="Y45" s="29">
        <f t="shared" si="0"/>
        <v>300</v>
      </c>
      <c r="Z45" s="32"/>
      <c r="AA45" s="41"/>
      <c r="AB45" s="38"/>
      <c r="AC45" s="39"/>
      <c r="AD45" s="39"/>
      <c r="AE45" s="39"/>
    </row>
    <row r="46" spans="1:42" ht="13.8" x14ac:dyDescent="0.3">
      <c r="A46" s="47">
        <v>129</v>
      </c>
      <c r="B46" s="48" t="s">
        <v>131</v>
      </c>
      <c r="C46">
        <v>6070</v>
      </c>
      <c r="D46">
        <v>2014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36"/>
      <c r="U46" s="26"/>
      <c r="V46"/>
      <c r="W46"/>
      <c r="X46"/>
      <c r="Y46" s="29">
        <f t="shared" si="0"/>
        <v>0</v>
      </c>
      <c r="Z46" s="32"/>
      <c r="AA46" s="41"/>
      <c r="AB46" s="38"/>
      <c r="AC46" s="39"/>
      <c r="AD46" s="39"/>
      <c r="AE46" s="39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</row>
    <row r="47" spans="1:42" ht="13.8" x14ac:dyDescent="0.3">
      <c r="A47" s="47">
        <v>130</v>
      </c>
      <c r="B47" s="48" t="s">
        <v>157</v>
      </c>
      <c r="C47">
        <v>6070</v>
      </c>
      <c r="D47">
        <v>2014</v>
      </c>
      <c r="E47">
        <v>180.8</v>
      </c>
      <c r="F47">
        <v>23570</v>
      </c>
      <c r="G47">
        <v>12976235</v>
      </c>
      <c r="H47">
        <v>3502671</v>
      </c>
      <c r="I47">
        <v>0</v>
      </c>
      <c r="J47">
        <v>666443</v>
      </c>
      <c r="K47">
        <v>1365</v>
      </c>
      <c r="L47">
        <v>448267</v>
      </c>
      <c r="M47">
        <v>45130</v>
      </c>
      <c r="N47">
        <v>209670</v>
      </c>
      <c r="O47">
        <v>6798</v>
      </c>
      <c r="P47">
        <v>964</v>
      </c>
      <c r="Q47">
        <v>17855615</v>
      </c>
      <c r="R47">
        <v>10564105</v>
      </c>
      <c r="S47">
        <v>77375151</v>
      </c>
      <c r="T47" s="29">
        <v>70465614</v>
      </c>
      <c r="U47" s="26"/>
      <c r="V47">
        <v>128</v>
      </c>
      <c r="W47">
        <v>0</v>
      </c>
      <c r="X47">
        <v>18</v>
      </c>
      <c r="Y47" s="29">
        <f t="shared" si="0"/>
        <v>146</v>
      </c>
      <c r="Z47" s="32"/>
      <c r="AA47" s="41"/>
      <c r="AB47" s="38"/>
      <c r="AC47" s="39"/>
      <c r="AD47" s="39"/>
      <c r="AE47" s="39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</row>
    <row r="48" spans="1:42" ht="13.8" x14ac:dyDescent="0.3">
      <c r="A48" s="47">
        <v>131</v>
      </c>
      <c r="B48" s="48" t="s">
        <v>102</v>
      </c>
      <c r="C48">
        <v>6070</v>
      </c>
      <c r="D48">
        <v>2014</v>
      </c>
      <c r="E48">
        <v>323.26</v>
      </c>
      <c r="F48">
        <v>46431</v>
      </c>
      <c r="G48">
        <v>26129417</v>
      </c>
      <c r="H48">
        <v>6112980</v>
      </c>
      <c r="I48">
        <v>1307546</v>
      </c>
      <c r="J48">
        <v>2109722</v>
      </c>
      <c r="K48">
        <v>0</v>
      </c>
      <c r="L48">
        <v>433257</v>
      </c>
      <c r="M48">
        <v>156029</v>
      </c>
      <c r="N48">
        <v>2879933</v>
      </c>
      <c r="O48">
        <v>42750</v>
      </c>
      <c r="P48">
        <v>23113</v>
      </c>
      <c r="Q48">
        <v>39148521</v>
      </c>
      <c r="R48">
        <v>31478665</v>
      </c>
      <c r="S48">
        <v>154671196</v>
      </c>
      <c r="T48" s="36">
        <v>136247814</v>
      </c>
      <c r="U48" s="26"/>
      <c r="V48">
        <v>176</v>
      </c>
      <c r="W48">
        <v>0</v>
      </c>
      <c r="X48">
        <v>42</v>
      </c>
      <c r="Y48" s="29">
        <f t="shared" si="0"/>
        <v>218</v>
      </c>
      <c r="Z48" s="32"/>
      <c r="AA48" s="41"/>
      <c r="AB48" s="38"/>
      <c r="AC48" s="39"/>
      <c r="AD48" s="39"/>
      <c r="AE48" s="39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</row>
    <row r="49" spans="1:42" ht="13.8" x14ac:dyDescent="0.3">
      <c r="A49" s="47">
        <v>132</v>
      </c>
      <c r="B49" s="48" t="s">
        <v>158</v>
      </c>
      <c r="C49">
        <v>6070</v>
      </c>
      <c r="D49">
        <v>2014</v>
      </c>
      <c r="E49">
        <v>121.84</v>
      </c>
      <c r="F49">
        <v>25932</v>
      </c>
      <c r="G49">
        <v>8326863</v>
      </c>
      <c r="H49">
        <v>2207576</v>
      </c>
      <c r="I49">
        <v>46500</v>
      </c>
      <c r="J49">
        <v>842462</v>
      </c>
      <c r="K49">
        <v>2994</v>
      </c>
      <c r="L49">
        <v>5474</v>
      </c>
      <c r="M49">
        <v>65409</v>
      </c>
      <c r="N49">
        <v>526562</v>
      </c>
      <c r="O49">
        <v>44194</v>
      </c>
      <c r="P49">
        <v>1200</v>
      </c>
      <c r="Q49">
        <v>12066834</v>
      </c>
      <c r="R49">
        <v>7920013</v>
      </c>
      <c r="S49">
        <v>53870089</v>
      </c>
      <c r="T49" s="36">
        <v>51152991</v>
      </c>
      <c r="U49" s="26"/>
      <c r="V49">
        <v>75</v>
      </c>
      <c r="W49">
        <v>0</v>
      </c>
      <c r="X49">
        <v>0</v>
      </c>
      <c r="Y49" s="29">
        <f t="shared" si="0"/>
        <v>75</v>
      </c>
      <c r="Z49" s="32"/>
      <c r="AA49" s="41"/>
      <c r="AB49" s="38"/>
      <c r="AC49" s="39"/>
      <c r="AD49" s="39"/>
      <c r="AE49" s="39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</row>
    <row r="50" spans="1:42" ht="13.8" x14ac:dyDescent="0.3">
      <c r="A50" s="47">
        <v>134</v>
      </c>
      <c r="B50" s="48" t="s">
        <v>93</v>
      </c>
      <c r="C50">
        <v>6070</v>
      </c>
      <c r="D50">
        <v>2014</v>
      </c>
      <c r="E50">
        <v>58.26</v>
      </c>
      <c r="F50">
        <v>8069</v>
      </c>
      <c r="G50">
        <v>4147503</v>
      </c>
      <c r="H50">
        <v>1093197</v>
      </c>
      <c r="I50">
        <v>486918</v>
      </c>
      <c r="J50">
        <v>220534</v>
      </c>
      <c r="K50">
        <v>1608</v>
      </c>
      <c r="L50">
        <v>24946</v>
      </c>
      <c r="M50">
        <v>4955</v>
      </c>
      <c r="N50">
        <v>271785</v>
      </c>
      <c r="O50">
        <v>20119</v>
      </c>
      <c r="P50">
        <v>10000</v>
      </c>
      <c r="Q50">
        <v>6261565</v>
      </c>
      <c r="R50">
        <v>3017277</v>
      </c>
      <c r="S50">
        <v>11235526</v>
      </c>
      <c r="T50" s="36">
        <v>10212013</v>
      </c>
      <c r="U50" s="26"/>
      <c r="V50">
        <v>32</v>
      </c>
      <c r="W50">
        <v>1</v>
      </c>
      <c r="X50">
        <v>4</v>
      </c>
      <c r="Y50" s="29">
        <f t="shared" si="0"/>
        <v>37</v>
      </c>
      <c r="Z50" s="32"/>
      <c r="AA50" s="41"/>
      <c r="AB50" s="38"/>
      <c r="AC50" s="39"/>
      <c r="AD50" s="39"/>
      <c r="AE50" s="39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</row>
    <row r="51" spans="1:42" ht="13.8" x14ac:dyDescent="0.3">
      <c r="A51" s="47">
        <v>137</v>
      </c>
      <c r="B51" s="48" t="s">
        <v>95</v>
      </c>
      <c r="C51">
        <v>6070</v>
      </c>
      <c r="D51">
        <v>2014</v>
      </c>
      <c r="E51">
        <v>24.18</v>
      </c>
      <c r="F51">
        <v>1229</v>
      </c>
      <c r="G51">
        <v>1610898</v>
      </c>
      <c r="H51">
        <v>452710</v>
      </c>
      <c r="I51">
        <v>220946</v>
      </c>
      <c r="J51">
        <v>105425</v>
      </c>
      <c r="K51">
        <v>1655</v>
      </c>
      <c r="L51">
        <v>141718</v>
      </c>
      <c r="M51">
        <v>36909</v>
      </c>
      <c r="N51">
        <v>295503</v>
      </c>
      <c r="O51">
        <v>75207</v>
      </c>
      <c r="P51">
        <v>0</v>
      </c>
      <c r="Q51">
        <v>2940971</v>
      </c>
      <c r="R51">
        <v>943540</v>
      </c>
      <c r="S51">
        <v>1728863</v>
      </c>
      <c r="T51" s="36">
        <v>1725668</v>
      </c>
      <c r="U51" s="26"/>
      <c r="V51">
        <v>25</v>
      </c>
      <c r="W51">
        <v>0</v>
      </c>
      <c r="X51">
        <v>0</v>
      </c>
      <c r="Y51" s="29">
        <f t="shared" si="0"/>
        <v>25</v>
      </c>
      <c r="Z51" s="32"/>
      <c r="AA51" s="41"/>
      <c r="AB51" s="38"/>
      <c r="AC51" s="39"/>
      <c r="AD51" s="39"/>
      <c r="AE51" s="39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</row>
    <row r="52" spans="1:42" ht="13.8" x14ac:dyDescent="0.3">
      <c r="A52" s="47">
        <v>138</v>
      </c>
      <c r="B52" s="48" t="s">
        <v>137</v>
      </c>
      <c r="C52">
        <v>6070</v>
      </c>
      <c r="D52">
        <v>2014</v>
      </c>
      <c r="E52">
        <v>50.88</v>
      </c>
      <c r="F52">
        <v>7842</v>
      </c>
      <c r="G52">
        <v>4283209</v>
      </c>
      <c r="H52">
        <v>669613</v>
      </c>
      <c r="I52">
        <v>0</v>
      </c>
      <c r="J52">
        <v>296505</v>
      </c>
      <c r="K52">
        <v>925</v>
      </c>
      <c r="L52">
        <v>94146</v>
      </c>
      <c r="M52">
        <v>48405</v>
      </c>
      <c r="N52">
        <v>45311</v>
      </c>
      <c r="O52">
        <v>67116</v>
      </c>
      <c r="P52">
        <v>0</v>
      </c>
      <c r="Q52">
        <v>5505230</v>
      </c>
      <c r="R52">
        <v>4703052</v>
      </c>
      <c r="S52">
        <v>22802597</v>
      </c>
      <c r="T52" s="36">
        <v>21015756</v>
      </c>
      <c r="U52" s="26"/>
      <c r="V52">
        <v>60</v>
      </c>
      <c r="W52">
        <v>0</v>
      </c>
      <c r="X52">
        <v>24</v>
      </c>
      <c r="Y52" s="29">
        <f t="shared" si="0"/>
        <v>84</v>
      </c>
      <c r="Z52" s="32"/>
      <c r="AA52" s="41"/>
      <c r="AB52" s="38"/>
      <c r="AC52" s="39"/>
      <c r="AD52" s="39"/>
      <c r="AE52" s="39"/>
    </row>
    <row r="53" spans="1:42" ht="13.8" x14ac:dyDescent="0.3">
      <c r="A53" s="47">
        <v>139</v>
      </c>
      <c r="B53" s="48" t="s">
        <v>127</v>
      </c>
      <c r="C53">
        <v>6070</v>
      </c>
      <c r="D53">
        <v>2014</v>
      </c>
      <c r="E53">
        <v>103.67</v>
      </c>
      <c r="F53">
        <v>19290</v>
      </c>
      <c r="G53">
        <v>7571541</v>
      </c>
      <c r="H53">
        <v>708796</v>
      </c>
      <c r="I53">
        <v>1240331</v>
      </c>
      <c r="J53">
        <v>722856</v>
      </c>
      <c r="K53">
        <v>0</v>
      </c>
      <c r="L53">
        <v>469176</v>
      </c>
      <c r="M53">
        <v>56247</v>
      </c>
      <c r="N53">
        <v>680642</v>
      </c>
      <c r="O53">
        <v>20170</v>
      </c>
      <c r="P53">
        <v>0</v>
      </c>
      <c r="Q53">
        <v>11469759</v>
      </c>
      <c r="R53">
        <v>10070978</v>
      </c>
      <c r="S53">
        <v>20982354</v>
      </c>
      <c r="T53" s="36">
        <v>19629469</v>
      </c>
      <c r="U53" s="26"/>
      <c r="V53" s="23">
        <v>111</v>
      </c>
      <c r="W53" s="23">
        <v>8</v>
      </c>
      <c r="X53" s="23">
        <v>18</v>
      </c>
      <c r="Y53" s="29">
        <f t="shared" si="0"/>
        <v>137</v>
      </c>
      <c r="Z53" s="32"/>
      <c r="AA53" s="41"/>
      <c r="AB53" s="38"/>
      <c r="AC53" s="39"/>
      <c r="AD53" s="39"/>
      <c r="AE53" s="39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</row>
    <row r="54" spans="1:42" ht="13.8" x14ac:dyDescent="0.3">
      <c r="A54" s="47">
        <v>140</v>
      </c>
      <c r="B54" s="48" t="s">
        <v>159</v>
      </c>
      <c r="C54">
        <v>6070</v>
      </c>
      <c r="D54">
        <v>2014</v>
      </c>
      <c r="E54">
        <v>23.76</v>
      </c>
      <c r="F54">
        <v>3307</v>
      </c>
      <c r="G54">
        <v>1572800</v>
      </c>
      <c r="H54">
        <v>345901</v>
      </c>
      <c r="I54">
        <v>507</v>
      </c>
      <c r="J54">
        <v>82550</v>
      </c>
      <c r="K54">
        <v>0</v>
      </c>
      <c r="L54">
        <v>187125</v>
      </c>
      <c r="M54">
        <v>0</v>
      </c>
      <c r="N54">
        <v>207442</v>
      </c>
      <c r="O54">
        <v>14142</v>
      </c>
      <c r="P54">
        <v>34901</v>
      </c>
      <c r="Q54">
        <v>2375566</v>
      </c>
      <c r="R54">
        <v>1827977</v>
      </c>
      <c r="S54">
        <v>4579755</v>
      </c>
      <c r="T54" s="36">
        <v>4579755</v>
      </c>
      <c r="U54" s="26"/>
      <c r="V54">
        <v>13</v>
      </c>
      <c r="W54">
        <v>0</v>
      </c>
      <c r="X54">
        <v>6</v>
      </c>
      <c r="Y54" s="29">
        <f t="shared" si="0"/>
        <v>19</v>
      </c>
      <c r="Z54" s="32"/>
      <c r="AA54" s="41"/>
      <c r="AB54" s="38"/>
      <c r="AC54" s="39"/>
      <c r="AD54" s="39"/>
      <c r="AE54" s="39"/>
    </row>
    <row r="55" spans="1:42" ht="13.8" x14ac:dyDescent="0.3">
      <c r="A55" s="47">
        <v>141</v>
      </c>
      <c r="B55" s="48" t="s">
        <v>87</v>
      </c>
      <c r="C55">
        <v>6070</v>
      </c>
      <c r="D55">
        <v>2014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36"/>
      <c r="U55" s="26"/>
      <c r="V55"/>
      <c r="W55"/>
      <c r="X55"/>
      <c r="Y55" s="29">
        <f t="shared" si="0"/>
        <v>0</v>
      </c>
      <c r="Z55" s="32"/>
      <c r="AA55" s="41"/>
      <c r="AB55" s="38"/>
      <c r="AC55" s="39"/>
      <c r="AD55" s="39"/>
      <c r="AE55" s="39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</row>
    <row r="56" spans="1:42" ht="13.8" x14ac:dyDescent="0.3">
      <c r="A56" s="47">
        <v>142</v>
      </c>
      <c r="B56" s="48" t="s">
        <v>117</v>
      </c>
      <c r="C56">
        <v>6070</v>
      </c>
      <c r="D56">
        <v>2014</v>
      </c>
      <c r="E56">
        <v>363.88</v>
      </c>
      <c r="F56">
        <v>50486</v>
      </c>
      <c r="G56">
        <v>26148133</v>
      </c>
      <c r="H56">
        <v>6974703</v>
      </c>
      <c r="I56">
        <v>4240818</v>
      </c>
      <c r="J56">
        <v>2094199</v>
      </c>
      <c r="K56">
        <v>5333</v>
      </c>
      <c r="L56">
        <v>-624587</v>
      </c>
      <c r="M56">
        <v>159448</v>
      </c>
      <c r="N56">
        <v>4422472</v>
      </c>
      <c r="O56">
        <v>17586821</v>
      </c>
      <c r="P56">
        <v>5590943</v>
      </c>
      <c r="Q56">
        <v>55416397</v>
      </c>
      <c r="R56">
        <v>16136900</v>
      </c>
      <c r="S56">
        <v>118061372</v>
      </c>
      <c r="T56" s="36">
        <v>109968889</v>
      </c>
      <c r="U56" s="26"/>
      <c r="V56">
        <v>154</v>
      </c>
      <c r="W56">
        <v>24</v>
      </c>
      <c r="X56">
        <v>20</v>
      </c>
      <c r="Y56" s="29">
        <f t="shared" si="0"/>
        <v>198</v>
      </c>
      <c r="Z56" s="32"/>
      <c r="AA56" s="41"/>
      <c r="AB56" s="38"/>
      <c r="AC56" s="39"/>
      <c r="AD56" s="39"/>
      <c r="AE56" s="39"/>
    </row>
    <row r="57" spans="1:42" ht="13.8" x14ac:dyDescent="0.3">
      <c r="A57" s="47">
        <v>145</v>
      </c>
      <c r="B57" s="48" t="s">
        <v>160</v>
      </c>
      <c r="C57">
        <v>6070</v>
      </c>
      <c r="D57">
        <v>2014</v>
      </c>
      <c r="E57">
        <v>251.36</v>
      </c>
      <c r="F57">
        <v>38219</v>
      </c>
      <c r="G57">
        <v>19168633</v>
      </c>
      <c r="H57">
        <v>6344050</v>
      </c>
      <c r="I57">
        <v>0</v>
      </c>
      <c r="J57">
        <v>1714643</v>
      </c>
      <c r="K57">
        <v>250</v>
      </c>
      <c r="L57">
        <v>67278</v>
      </c>
      <c r="M57">
        <v>335124</v>
      </c>
      <c r="N57">
        <v>961414</v>
      </c>
      <c r="O57">
        <v>20917</v>
      </c>
      <c r="P57">
        <v>25189</v>
      </c>
      <c r="Q57">
        <v>28587120</v>
      </c>
      <c r="R57">
        <v>17464121</v>
      </c>
      <c r="S57">
        <v>122086730</v>
      </c>
      <c r="T57" s="36">
        <v>116785878</v>
      </c>
      <c r="U57" s="26"/>
      <c r="V57">
        <v>163</v>
      </c>
      <c r="W57">
        <v>10</v>
      </c>
      <c r="X57">
        <v>24</v>
      </c>
      <c r="Y57" s="29">
        <f t="shared" si="0"/>
        <v>197</v>
      </c>
      <c r="Z57" s="32"/>
      <c r="AA57" s="41"/>
      <c r="AB57" s="38"/>
      <c r="AC57" s="39"/>
      <c r="AD57" s="39"/>
      <c r="AE57" s="39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</row>
    <row r="58" spans="1:42" ht="13.8" x14ac:dyDescent="0.3">
      <c r="A58" s="47">
        <v>147</v>
      </c>
      <c r="B58" s="48" t="s">
        <v>119</v>
      </c>
      <c r="C58">
        <v>6070</v>
      </c>
      <c r="D58">
        <v>2014</v>
      </c>
      <c r="E58">
        <v>29.6</v>
      </c>
      <c r="F58">
        <v>2372</v>
      </c>
      <c r="G58">
        <v>1870421</v>
      </c>
      <c r="H58">
        <v>477011</v>
      </c>
      <c r="I58">
        <v>325438</v>
      </c>
      <c r="J58">
        <v>103786</v>
      </c>
      <c r="K58">
        <v>0</v>
      </c>
      <c r="L58">
        <v>118407</v>
      </c>
      <c r="M58">
        <v>57340</v>
      </c>
      <c r="N58">
        <v>48780</v>
      </c>
      <c r="O58">
        <v>711</v>
      </c>
      <c r="P58">
        <v>0</v>
      </c>
      <c r="Q58">
        <v>3001894</v>
      </c>
      <c r="R58">
        <v>1362638</v>
      </c>
      <c r="S58">
        <v>4691914</v>
      </c>
      <c r="T58" s="36">
        <v>3524389</v>
      </c>
      <c r="U58" s="26"/>
      <c r="V58">
        <v>23</v>
      </c>
      <c r="W58">
        <v>0</v>
      </c>
      <c r="X58">
        <v>0</v>
      </c>
      <c r="Y58" s="29">
        <f t="shared" si="0"/>
        <v>23</v>
      </c>
      <c r="Z58" s="32"/>
      <c r="AA58" s="41"/>
      <c r="AB58" s="38"/>
      <c r="AC58" s="39"/>
      <c r="AD58" s="39"/>
      <c r="AE58" s="39"/>
    </row>
    <row r="59" spans="1:42" ht="13.8" x14ac:dyDescent="0.3">
      <c r="A59" s="47">
        <v>148</v>
      </c>
      <c r="B59" s="48" t="s">
        <v>161</v>
      </c>
      <c r="C59">
        <v>6070</v>
      </c>
      <c r="D59">
        <v>2014</v>
      </c>
      <c r="E59">
        <v>88.3</v>
      </c>
      <c r="F59">
        <v>17191</v>
      </c>
      <c r="G59">
        <v>5294912</v>
      </c>
      <c r="H59">
        <v>713324</v>
      </c>
      <c r="I59">
        <v>970490</v>
      </c>
      <c r="J59">
        <v>746969</v>
      </c>
      <c r="K59">
        <v>0</v>
      </c>
      <c r="L59">
        <v>72189</v>
      </c>
      <c r="M59">
        <v>279782</v>
      </c>
      <c r="N59">
        <v>681120</v>
      </c>
      <c r="O59">
        <v>12997</v>
      </c>
      <c r="P59">
        <v>0</v>
      </c>
      <c r="Q59">
        <v>8771783</v>
      </c>
      <c r="R59">
        <v>9563496</v>
      </c>
      <c r="S59">
        <v>44533528</v>
      </c>
      <c r="T59" s="36">
        <v>44533528</v>
      </c>
      <c r="U59" s="26"/>
      <c r="V59">
        <v>70</v>
      </c>
      <c r="W59">
        <v>0</v>
      </c>
      <c r="X59">
        <v>0</v>
      </c>
      <c r="Y59" s="29">
        <f t="shared" si="0"/>
        <v>70</v>
      </c>
      <c r="Z59" s="32"/>
      <c r="AA59" s="41"/>
      <c r="AB59" s="3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</row>
    <row r="60" spans="1:42" ht="13.8" x14ac:dyDescent="0.3">
      <c r="A60" s="47">
        <v>150</v>
      </c>
      <c r="B60" s="48" t="s">
        <v>162</v>
      </c>
      <c r="C60">
        <v>6070</v>
      </c>
      <c r="D60">
        <v>2014</v>
      </c>
      <c r="E60">
        <v>35.299999999999997</v>
      </c>
      <c r="F60">
        <v>887</v>
      </c>
      <c r="G60">
        <v>2732311</v>
      </c>
      <c r="H60">
        <v>424973</v>
      </c>
      <c r="I60">
        <v>0</v>
      </c>
      <c r="J60">
        <v>130162</v>
      </c>
      <c r="K60">
        <v>3469</v>
      </c>
      <c r="L60">
        <v>50310</v>
      </c>
      <c r="M60">
        <v>21033</v>
      </c>
      <c r="N60">
        <v>276389</v>
      </c>
      <c r="O60">
        <v>9725</v>
      </c>
      <c r="P60">
        <v>0</v>
      </c>
      <c r="Q60">
        <v>3648372</v>
      </c>
      <c r="R60">
        <v>0</v>
      </c>
      <c r="S60">
        <v>1999667</v>
      </c>
      <c r="T60" s="36">
        <v>1492157</v>
      </c>
      <c r="U60" s="26"/>
      <c r="V60">
        <v>25</v>
      </c>
      <c r="W60">
        <v>0</v>
      </c>
      <c r="X60">
        <v>0</v>
      </c>
      <c r="Y60" s="29">
        <f t="shared" si="0"/>
        <v>25</v>
      </c>
      <c r="Z60" s="32"/>
      <c r="AA60" s="41"/>
      <c r="AB60" s="38"/>
      <c r="AC60" s="39"/>
      <c r="AD60" s="39"/>
      <c r="AE60" s="39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</row>
    <row r="61" spans="1:42" ht="13.8" x14ac:dyDescent="0.3">
      <c r="A61" s="47">
        <v>152</v>
      </c>
      <c r="B61" s="48" t="s">
        <v>97</v>
      </c>
      <c r="C61">
        <v>6070</v>
      </c>
      <c r="D61">
        <v>2014</v>
      </c>
      <c r="E61">
        <v>53.27</v>
      </c>
      <c r="F61">
        <v>3658</v>
      </c>
      <c r="G61">
        <v>4186242</v>
      </c>
      <c r="H61">
        <v>1534237</v>
      </c>
      <c r="I61">
        <v>0</v>
      </c>
      <c r="J61">
        <v>172082</v>
      </c>
      <c r="K61">
        <v>2427</v>
      </c>
      <c r="L61">
        <v>8110</v>
      </c>
      <c r="M61">
        <v>7220</v>
      </c>
      <c r="N61">
        <v>819491</v>
      </c>
      <c r="O61">
        <v>13221</v>
      </c>
      <c r="P61">
        <v>577</v>
      </c>
      <c r="Q61">
        <v>6742453</v>
      </c>
      <c r="R61">
        <v>5323112</v>
      </c>
      <c r="S61">
        <v>16128654</v>
      </c>
      <c r="T61" s="36">
        <v>14073043</v>
      </c>
      <c r="U61" s="26"/>
      <c r="V61">
        <v>16</v>
      </c>
      <c r="W61">
        <v>0</v>
      </c>
      <c r="X61">
        <v>2</v>
      </c>
      <c r="Y61" s="29">
        <f t="shared" si="0"/>
        <v>18</v>
      </c>
      <c r="Z61" s="32"/>
      <c r="AA61" s="41"/>
      <c r="AB61" s="38"/>
      <c r="AC61" s="39"/>
      <c r="AD61" s="39"/>
      <c r="AE61" s="39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</row>
    <row r="62" spans="1:42" ht="13.8" x14ac:dyDescent="0.3">
      <c r="A62" s="47">
        <v>153</v>
      </c>
      <c r="B62" s="48" t="s">
        <v>111</v>
      </c>
      <c r="C62">
        <v>6070</v>
      </c>
      <c r="D62">
        <v>2014</v>
      </c>
      <c r="E62" s="23">
        <v>34.85</v>
      </c>
      <c r="F62" s="23">
        <v>1979</v>
      </c>
      <c r="G62" s="23">
        <v>2580466</v>
      </c>
      <c r="H62" s="23">
        <v>626165</v>
      </c>
      <c r="I62" s="23">
        <v>0</v>
      </c>
      <c r="J62" s="23">
        <v>152017</v>
      </c>
      <c r="K62" s="23">
        <v>0</v>
      </c>
      <c r="L62" s="23">
        <v>249272</v>
      </c>
      <c r="M62" s="23">
        <v>21929</v>
      </c>
      <c r="N62" s="23">
        <v>122168</v>
      </c>
      <c r="O62" s="23">
        <v>8749</v>
      </c>
      <c r="P62" s="23">
        <v>13076</v>
      </c>
      <c r="Q62" s="23">
        <v>3747690</v>
      </c>
      <c r="R62" s="23">
        <v>2468787</v>
      </c>
      <c r="S62" s="23">
        <v>3939069</v>
      </c>
      <c r="T62" s="23">
        <v>2534358</v>
      </c>
      <c r="V62" s="23">
        <v>25</v>
      </c>
      <c r="W62" s="23">
        <v>0</v>
      </c>
      <c r="X62" s="23">
        <v>0</v>
      </c>
      <c r="Y62" s="29">
        <f t="shared" si="0"/>
        <v>25</v>
      </c>
      <c r="Z62" s="32"/>
      <c r="AA62" s="41"/>
    </row>
    <row r="63" spans="1:42" ht="13.8" x14ac:dyDescent="0.3">
      <c r="A63" s="47">
        <v>155</v>
      </c>
      <c r="B63" s="48" t="s">
        <v>163</v>
      </c>
      <c r="C63">
        <v>6070</v>
      </c>
      <c r="D63">
        <v>2014</v>
      </c>
      <c r="E63">
        <v>235.4</v>
      </c>
      <c r="F63">
        <v>53489</v>
      </c>
      <c r="G63">
        <v>24838578</v>
      </c>
      <c r="H63">
        <v>7372432</v>
      </c>
      <c r="I63">
        <v>277230</v>
      </c>
      <c r="J63">
        <v>1672982</v>
      </c>
      <c r="K63">
        <v>0</v>
      </c>
      <c r="L63">
        <v>201522</v>
      </c>
      <c r="M63">
        <v>125297</v>
      </c>
      <c r="N63">
        <v>362064</v>
      </c>
      <c r="O63">
        <v>64844</v>
      </c>
      <c r="P63">
        <v>0</v>
      </c>
      <c r="Q63">
        <v>34914949</v>
      </c>
      <c r="R63">
        <v>21108764</v>
      </c>
      <c r="S63">
        <v>104407281</v>
      </c>
      <c r="T63" s="36">
        <v>104078075</v>
      </c>
      <c r="U63" s="26"/>
      <c r="V63">
        <v>195</v>
      </c>
      <c r="W63">
        <v>23</v>
      </c>
      <c r="X63">
        <v>36</v>
      </c>
      <c r="Y63" s="29">
        <f t="shared" si="0"/>
        <v>254</v>
      </c>
      <c r="Z63" s="32"/>
      <c r="AA63" s="41"/>
      <c r="AB63" s="38"/>
      <c r="AC63" s="39"/>
      <c r="AD63" s="39"/>
      <c r="AE63" s="39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</row>
    <row r="64" spans="1:42" ht="13.8" x14ac:dyDescent="0.3">
      <c r="A64" s="47">
        <v>156</v>
      </c>
      <c r="B64" s="48" t="s">
        <v>110</v>
      </c>
      <c r="C64">
        <v>6070</v>
      </c>
      <c r="D64">
        <v>2014</v>
      </c>
      <c r="E64" s="23">
        <v>48.8</v>
      </c>
      <c r="F64" s="23">
        <v>4621</v>
      </c>
      <c r="G64" s="23">
        <v>3401410</v>
      </c>
      <c r="H64" s="23">
        <v>857129</v>
      </c>
      <c r="I64" s="23">
        <v>0</v>
      </c>
      <c r="J64" s="23">
        <v>238927</v>
      </c>
      <c r="K64" s="23">
        <v>6104</v>
      </c>
      <c r="L64" s="23">
        <v>84830</v>
      </c>
      <c r="M64" s="23">
        <v>5263</v>
      </c>
      <c r="N64" s="23">
        <v>130767</v>
      </c>
      <c r="O64" s="23">
        <v>2345</v>
      </c>
      <c r="P64" s="23">
        <v>0</v>
      </c>
      <c r="Q64" s="23">
        <v>4726775</v>
      </c>
      <c r="R64" s="23">
        <v>1638050</v>
      </c>
      <c r="S64" s="23">
        <v>8947497</v>
      </c>
      <c r="T64" s="23">
        <v>7139471</v>
      </c>
      <c r="V64" s="23">
        <v>18</v>
      </c>
      <c r="W64" s="23">
        <v>0</v>
      </c>
      <c r="X64" s="23">
        <v>4</v>
      </c>
      <c r="Y64" s="29">
        <f t="shared" si="0"/>
        <v>22</v>
      </c>
      <c r="Z64" s="32"/>
      <c r="AA64" s="41"/>
    </row>
    <row r="65" spans="1:42" ht="13.8" x14ac:dyDescent="0.3">
      <c r="A65" s="47">
        <v>157</v>
      </c>
      <c r="B65" s="48" t="s">
        <v>164</v>
      </c>
      <c r="C65">
        <v>6070</v>
      </c>
      <c r="D65">
        <v>2014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 s="29">
        <v>0</v>
      </c>
      <c r="U65" s="26"/>
      <c r="V65">
        <v>0</v>
      </c>
      <c r="W65">
        <v>0</v>
      </c>
      <c r="X65">
        <v>0</v>
      </c>
      <c r="Y65" s="29">
        <f t="shared" si="0"/>
        <v>0</v>
      </c>
      <c r="Z65" s="32"/>
      <c r="AA65" s="41"/>
      <c r="AB65" s="38"/>
      <c r="AC65" s="39"/>
      <c r="AD65" s="39"/>
      <c r="AE65" s="39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</row>
    <row r="66" spans="1:42" ht="13.8" x14ac:dyDescent="0.3">
      <c r="A66" s="47">
        <v>158</v>
      </c>
      <c r="B66" s="48" t="s">
        <v>83</v>
      </c>
      <c r="C66">
        <v>6070</v>
      </c>
      <c r="D66">
        <v>2014</v>
      </c>
      <c r="E66">
        <v>4.74</v>
      </c>
      <c r="F66">
        <v>265</v>
      </c>
      <c r="G66">
        <v>359923</v>
      </c>
      <c r="H66">
        <v>81130</v>
      </c>
      <c r="I66">
        <v>0</v>
      </c>
      <c r="J66">
        <v>32617</v>
      </c>
      <c r="K66">
        <v>0</v>
      </c>
      <c r="L66">
        <v>32066</v>
      </c>
      <c r="M66">
        <v>305</v>
      </c>
      <c r="N66">
        <v>65763</v>
      </c>
      <c r="O66">
        <v>1330</v>
      </c>
      <c r="P66">
        <v>0</v>
      </c>
      <c r="Q66">
        <v>573134</v>
      </c>
      <c r="R66">
        <v>477770</v>
      </c>
      <c r="S66">
        <v>573607</v>
      </c>
      <c r="T66" s="36">
        <v>443020</v>
      </c>
      <c r="U66" s="26"/>
      <c r="V66">
        <v>2</v>
      </c>
      <c r="W66">
        <v>0</v>
      </c>
      <c r="X66">
        <v>0</v>
      </c>
      <c r="Y66" s="29">
        <f t="shared" si="0"/>
        <v>2</v>
      </c>
      <c r="Z66" s="32"/>
      <c r="AA66" s="41"/>
      <c r="AB66" s="38"/>
      <c r="AC66" s="39"/>
      <c r="AD66" s="39"/>
      <c r="AE66" s="39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</row>
    <row r="67" spans="1:42" ht="13.8" x14ac:dyDescent="0.3">
      <c r="A67" s="47">
        <v>159</v>
      </c>
      <c r="B67" s="48" t="s">
        <v>165</v>
      </c>
      <c r="C67">
        <v>6070</v>
      </c>
      <c r="D67">
        <v>2014</v>
      </c>
      <c r="E67">
        <v>288</v>
      </c>
      <c r="F67">
        <v>45901</v>
      </c>
      <c r="G67">
        <v>22919467</v>
      </c>
      <c r="H67">
        <v>2256616</v>
      </c>
      <c r="I67">
        <v>87245</v>
      </c>
      <c r="J67">
        <v>1259079</v>
      </c>
      <c r="K67">
        <v>9149</v>
      </c>
      <c r="L67">
        <v>2039108</v>
      </c>
      <c r="M67">
        <v>4164</v>
      </c>
      <c r="N67">
        <v>1244025</v>
      </c>
      <c r="O67">
        <v>487036</v>
      </c>
      <c r="P67">
        <v>106226</v>
      </c>
      <c r="Q67">
        <v>30199663</v>
      </c>
      <c r="R67">
        <v>28354077</v>
      </c>
      <c r="S67">
        <v>134065714</v>
      </c>
      <c r="T67" s="36">
        <v>126522155</v>
      </c>
      <c r="U67" s="26"/>
      <c r="V67">
        <v>108</v>
      </c>
      <c r="W67">
        <v>9</v>
      </c>
      <c r="X67">
        <v>19</v>
      </c>
      <c r="Y67" s="29">
        <f t="shared" si="0"/>
        <v>136</v>
      </c>
      <c r="Z67" s="32"/>
      <c r="AA67" s="41"/>
      <c r="AB67" s="3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</row>
    <row r="68" spans="1:42" ht="13.8" x14ac:dyDescent="0.3">
      <c r="A68" s="47">
        <v>161</v>
      </c>
      <c r="B68" s="48" t="s">
        <v>135</v>
      </c>
      <c r="C68">
        <v>6070</v>
      </c>
      <c r="D68">
        <v>2014</v>
      </c>
      <c r="E68">
        <v>248.94</v>
      </c>
      <c r="F68">
        <v>40261</v>
      </c>
      <c r="G68">
        <v>16933480</v>
      </c>
      <c r="H68">
        <v>3635635</v>
      </c>
      <c r="I68">
        <v>74630</v>
      </c>
      <c r="J68">
        <v>1880676</v>
      </c>
      <c r="K68">
        <v>0</v>
      </c>
      <c r="L68">
        <v>727576</v>
      </c>
      <c r="M68">
        <v>26312</v>
      </c>
      <c r="N68">
        <v>1863521</v>
      </c>
      <c r="O68">
        <v>252370</v>
      </c>
      <c r="P68">
        <v>0</v>
      </c>
      <c r="Q68">
        <v>25394200</v>
      </c>
      <c r="R68">
        <v>23723169</v>
      </c>
      <c r="S68">
        <v>127292471</v>
      </c>
      <c r="T68" s="36">
        <v>119746711</v>
      </c>
      <c r="U68" s="26"/>
      <c r="V68">
        <v>142</v>
      </c>
      <c r="W68">
        <v>20</v>
      </c>
      <c r="X68">
        <v>33</v>
      </c>
      <c r="Y68" s="29">
        <f t="shared" si="0"/>
        <v>195</v>
      </c>
      <c r="Z68" s="32"/>
      <c r="AA68" s="41"/>
      <c r="AB68" s="38"/>
      <c r="AC68" s="39"/>
      <c r="AD68" s="39"/>
      <c r="AE68" s="39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</row>
    <row r="69" spans="1:42" ht="13.8" x14ac:dyDescent="0.3">
      <c r="A69" s="47">
        <v>162</v>
      </c>
      <c r="B69" s="48" t="s">
        <v>130</v>
      </c>
      <c r="C69">
        <v>6070</v>
      </c>
      <c r="D69">
        <v>2014</v>
      </c>
      <c r="E69">
        <v>605.71</v>
      </c>
      <c r="F69">
        <v>91921</v>
      </c>
      <c r="G69">
        <v>44704257</v>
      </c>
      <c r="H69">
        <v>4050613</v>
      </c>
      <c r="I69">
        <v>8250</v>
      </c>
      <c r="J69">
        <v>2983515</v>
      </c>
      <c r="K69">
        <v>2782</v>
      </c>
      <c r="L69">
        <v>216276</v>
      </c>
      <c r="M69">
        <v>183</v>
      </c>
      <c r="N69">
        <v>4534435</v>
      </c>
      <c r="O69">
        <v>132370</v>
      </c>
      <c r="P69">
        <v>725</v>
      </c>
      <c r="Q69">
        <v>56631956</v>
      </c>
      <c r="R69">
        <v>47871473</v>
      </c>
      <c r="S69">
        <v>170758984</v>
      </c>
      <c r="T69" s="36">
        <v>151554219</v>
      </c>
      <c r="U69" s="26"/>
      <c r="V69">
        <v>75</v>
      </c>
      <c r="W69">
        <v>75</v>
      </c>
      <c r="X69">
        <v>33</v>
      </c>
      <c r="Y69" s="29">
        <f t="shared" si="0"/>
        <v>183</v>
      </c>
      <c r="Z69" s="32"/>
      <c r="AA69" s="41"/>
      <c r="AB69" s="38"/>
      <c r="AC69" s="39"/>
      <c r="AD69" s="39"/>
      <c r="AE69" s="39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</row>
    <row r="70" spans="1:42" ht="13.8" x14ac:dyDescent="0.3">
      <c r="A70" s="47">
        <v>164</v>
      </c>
      <c r="B70" s="48" t="s">
        <v>166</v>
      </c>
      <c r="C70">
        <v>6070</v>
      </c>
      <c r="D70">
        <v>2014</v>
      </c>
      <c r="E70">
        <v>182.47</v>
      </c>
      <c r="F70">
        <v>25086</v>
      </c>
      <c r="G70">
        <v>13016117</v>
      </c>
      <c r="H70">
        <v>3459581</v>
      </c>
      <c r="I70">
        <v>1986</v>
      </c>
      <c r="J70">
        <v>1310135</v>
      </c>
      <c r="K70">
        <v>3739</v>
      </c>
      <c r="L70">
        <v>502397</v>
      </c>
      <c r="M70">
        <v>0</v>
      </c>
      <c r="N70">
        <v>987829</v>
      </c>
      <c r="O70">
        <v>17872</v>
      </c>
      <c r="P70">
        <v>180</v>
      </c>
      <c r="Q70">
        <v>19299476</v>
      </c>
      <c r="R70">
        <v>9181872</v>
      </c>
      <c r="S70">
        <v>59218420</v>
      </c>
      <c r="T70" s="36">
        <v>58496282</v>
      </c>
      <c r="U70" s="26"/>
      <c r="V70">
        <v>158</v>
      </c>
      <c r="W70">
        <v>9</v>
      </c>
      <c r="X70">
        <v>36</v>
      </c>
      <c r="Y70" s="29">
        <f t="shared" ref="Y70:Y103" si="1">SUM(V70:X70)</f>
        <v>203</v>
      </c>
      <c r="Z70" s="32"/>
      <c r="AA70" s="41"/>
      <c r="AB70" s="38"/>
      <c r="AC70" s="39"/>
      <c r="AD70" s="39"/>
      <c r="AE70" s="39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</row>
    <row r="71" spans="1:42" ht="13.8" x14ac:dyDescent="0.3">
      <c r="A71" s="47">
        <v>165</v>
      </c>
      <c r="B71" s="48" t="s">
        <v>94</v>
      </c>
      <c r="C71">
        <v>6070</v>
      </c>
      <c r="D71">
        <v>2014</v>
      </c>
      <c r="E71">
        <v>22.12</v>
      </c>
      <c r="F71">
        <v>782</v>
      </c>
      <c r="G71">
        <v>803484</v>
      </c>
      <c r="H71">
        <v>205296</v>
      </c>
      <c r="I71">
        <v>0</v>
      </c>
      <c r="J71">
        <v>28004</v>
      </c>
      <c r="K71">
        <v>0</v>
      </c>
      <c r="L71">
        <v>1114</v>
      </c>
      <c r="M71">
        <v>9420</v>
      </c>
      <c r="N71">
        <v>27942</v>
      </c>
      <c r="O71">
        <v>36299</v>
      </c>
      <c r="P71">
        <v>0</v>
      </c>
      <c r="Q71">
        <v>1111559</v>
      </c>
      <c r="R71">
        <v>851365</v>
      </c>
      <c r="S71">
        <v>2612676</v>
      </c>
      <c r="T71" s="36">
        <v>2334647</v>
      </c>
      <c r="U71" s="26"/>
      <c r="V71">
        <v>0</v>
      </c>
      <c r="W71">
        <v>0</v>
      </c>
      <c r="X71">
        <v>0</v>
      </c>
      <c r="Y71" s="29">
        <f t="shared" si="1"/>
        <v>0</v>
      </c>
      <c r="Z71" s="32"/>
      <c r="AA71" s="41"/>
      <c r="AB71" s="42"/>
      <c r="AC71" s="39"/>
      <c r="AD71" s="39"/>
      <c r="AE71" s="39"/>
    </row>
    <row r="72" spans="1:42" ht="13.8" x14ac:dyDescent="0.3">
      <c r="A72" s="47">
        <v>167</v>
      </c>
      <c r="B72" s="48" t="s">
        <v>88</v>
      </c>
      <c r="C72">
        <v>6070</v>
      </c>
      <c r="D72">
        <v>2014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36"/>
      <c r="U72" s="26"/>
      <c r="V72"/>
      <c r="W72"/>
      <c r="X72"/>
      <c r="Y72" s="29">
        <f t="shared" si="1"/>
        <v>0</v>
      </c>
      <c r="Z72" s="32"/>
      <c r="AA72" s="41"/>
      <c r="AB72" s="38"/>
      <c r="AC72" s="39"/>
      <c r="AD72" s="39"/>
      <c r="AE72" s="39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</row>
    <row r="73" spans="1:42" ht="13.8" x14ac:dyDescent="0.3">
      <c r="A73" s="47">
        <v>168</v>
      </c>
      <c r="B73" s="48" t="s">
        <v>85</v>
      </c>
      <c r="C73">
        <v>6070</v>
      </c>
      <c r="D73">
        <v>2014</v>
      </c>
      <c r="E73">
        <v>160.08000000000001</v>
      </c>
      <c r="F73">
        <v>24060</v>
      </c>
      <c r="G73">
        <v>11795394</v>
      </c>
      <c r="H73">
        <v>3318219</v>
      </c>
      <c r="I73">
        <v>31936</v>
      </c>
      <c r="J73">
        <v>768376</v>
      </c>
      <c r="K73">
        <v>1926</v>
      </c>
      <c r="L73">
        <v>36503</v>
      </c>
      <c r="M73">
        <v>0</v>
      </c>
      <c r="N73">
        <v>1424348</v>
      </c>
      <c r="O73">
        <v>6511</v>
      </c>
      <c r="P73">
        <v>0</v>
      </c>
      <c r="Q73">
        <v>17383213</v>
      </c>
      <c r="R73">
        <v>17307871</v>
      </c>
      <c r="S73">
        <v>68059633</v>
      </c>
      <c r="T73" s="36">
        <v>62990591</v>
      </c>
      <c r="U73" s="26"/>
      <c r="V73">
        <v>108</v>
      </c>
      <c r="W73">
        <v>0</v>
      </c>
      <c r="X73">
        <v>20</v>
      </c>
      <c r="Y73" s="29">
        <f t="shared" si="1"/>
        <v>128</v>
      </c>
      <c r="Z73" s="32"/>
      <c r="AA73" s="41"/>
      <c r="AB73" s="38"/>
      <c r="AC73" s="39"/>
      <c r="AD73" s="39"/>
      <c r="AE73" s="39"/>
    </row>
    <row r="74" spans="1:42" ht="13.8" x14ac:dyDescent="0.3">
      <c r="A74" s="47">
        <v>170</v>
      </c>
      <c r="B74" s="48" t="s">
        <v>167</v>
      </c>
      <c r="C74">
        <v>6070</v>
      </c>
      <c r="D74">
        <v>2014</v>
      </c>
      <c r="E74">
        <v>358.82</v>
      </c>
      <c r="F74">
        <v>55627</v>
      </c>
      <c r="G74">
        <v>25630526</v>
      </c>
      <c r="H74">
        <v>7496678</v>
      </c>
      <c r="I74">
        <v>0</v>
      </c>
      <c r="J74">
        <v>1908184</v>
      </c>
      <c r="K74">
        <v>0</v>
      </c>
      <c r="L74">
        <v>576360</v>
      </c>
      <c r="M74">
        <v>232970</v>
      </c>
      <c r="N74">
        <v>3946952</v>
      </c>
      <c r="O74">
        <v>13138</v>
      </c>
      <c r="P74">
        <v>17931</v>
      </c>
      <c r="Q74">
        <v>39786877</v>
      </c>
      <c r="R74">
        <v>26146227</v>
      </c>
      <c r="S74">
        <v>122717682</v>
      </c>
      <c r="T74" s="36">
        <v>110843258</v>
      </c>
      <c r="U74" s="26"/>
      <c r="V74">
        <v>186</v>
      </c>
      <c r="W74">
        <v>0</v>
      </c>
      <c r="X74">
        <v>40</v>
      </c>
      <c r="Y74" s="29">
        <f t="shared" si="1"/>
        <v>226</v>
      </c>
      <c r="Z74" s="32"/>
      <c r="AA74" s="41"/>
      <c r="AB74" s="38"/>
      <c r="AC74" s="39"/>
      <c r="AD74" s="39"/>
      <c r="AE74" s="39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</row>
    <row r="75" spans="1:42" ht="13.8" x14ac:dyDescent="0.3">
      <c r="A75" s="47">
        <v>172</v>
      </c>
      <c r="B75" s="48" t="s">
        <v>121</v>
      </c>
      <c r="C75">
        <v>6070</v>
      </c>
      <c r="D75">
        <v>2014</v>
      </c>
      <c r="E75">
        <v>26.4</v>
      </c>
      <c r="F75">
        <v>3305</v>
      </c>
      <c r="G75">
        <v>2214495</v>
      </c>
      <c r="H75">
        <v>474222</v>
      </c>
      <c r="I75">
        <v>381670</v>
      </c>
      <c r="J75">
        <v>100653</v>
      </c>
      <c r="K75">
        <v>861</v>
      </c>
      <c r="L75">
        <v>11213</v>
      </c>
      <c r="M75">
        <v>9127</v>
      </c>
      <c r="N75">
        <v>230522</v>
      </c>
      <c r="O75">
        <v>16421</v>
      </c>
      <c r="P75">
        <v>0</v>
      </c>
      <c r="Q75">
        <v>3439184</v>
      </c>
      <c r="R75">
        <v>2034863</v>
      </c>
      <c r="S75">
        <v>5079463</v>
      </c>
      <c r="T75" s="36">
        <v>3225910</v>
      </c>
      <c r="U75" s="26"/>
      <c r="V75">
        <v>13</v>
      </c>
      <c r="W75">
        <v>0</v>
      </c>
      <c r="X75">
        <v>8</v>
      </c>
      <c r="Y75" s="29">
        <f t="shared" si="1"/>
        <v>21</v>
      </c>
      <c r="Z75" s="32"/>
      <c r="AA75" s="41"/>
      <c r="AB75" s="3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</row>
    <row r="76" spans="1:42" ht="13.8" x14ac:dyDescent="0.3">
      <c r="A76" s="47">
        <v>173</v>
      </c>
      <c r="B76" s="48" t="s">
        <v>98</v>
      </c>
      <c r="C76">
        <v>6070</v>
      </c>
      <c r="D76">
        <v>2014</v>
      </c>
      <c r="E76">
        <v>29.11</v>
      </c>
      <c r="F76">
        <v>691</v>
      </c>
      <c r="G76">
        <v>1806476</v>
      </c>
      <c r="H76">
        <v>547398</v>
      </c>
      <c r="I76">
        <v>43161</v>
      </c>
      <c r="J76">
        <v>75748</v>
      </c>
      <c r="K76">
        <v>0</v>
      </c>
      <c r="L76">
        <v>38841</v>
      </c>
      <c r="M76">
        <v>57450</v>
      </c>
      <c r="N76">
        <v>390669</v>
      </c>
      <c r="O76">
        <v>13083</v>
      </c>
      <c r="P76">
        <v>0</v>
      </c>
      <c r="Q76">
        <v>2972826</v>
      </c>
      <c r="R76">
        <v>2044196</v>
      </c>
      <c r="S76">
        <v>2417238</v>
      </c>
      <c r="T76" s="36">
        <v>2417160</v>
      </c>
      <c r="U76" s="26"/>
      <c r="V76">
        <v>10</v>
      </c>
      <c r="W76">
        <v>0</v>
      </c>
      <c r="X76">
        <v>0</v>
      </c>
      <c r="Y76" s="29">
        <f t="shared" si="1"/>
        <v>10</v>
      </c>
      <c r="Z76" s="32"/>
      <c r="AA76" s="41"/>
      <c r="AB76" s="38"/>
      <c r="AC76" s="39"/>
      <c r="AD76" s="39"/>
      <c r="AE76" s="39"/>
    </row>
    <row r="77" spans="1:42" ht="13.8" x14ac:dyDescent="0.3">
      <c r="A77" s="47">
        <v>175</v>
      </c>
      <c r="B77" s="48" t="s">
        <v>126</v>
      </c>
      <c r="C77">
        <v>6070</v>
      </c>
      <c r="D77">
        <v>2014</v>
      </c>
      <c r="E77">
        <v>134.41999999999999</v>
      </c>
      <c r="F77">
        <v>9459</v>
      </c>
      <c r="G77">
        <v>6715703</v>
      </c>
      <c r="H77">
        <v>2012471</v>
      </c>
      <c r="I77">
        <v>0</v>
      </c>
      <c r="J77">
        <v>469195</v>
      </c>
      <c r="K77">
        <v>1245</v>
      </c>
      <c r="L77">
        <v>94895</v>
      </c>
      <c r="M77">
        <v>39835</v>
      </c>
      <c r="N77">
        <v>1332873</v>
      </c>
      <c r="O77">
        <v>872</v>
      </c>
      <c r="P77">
        <v>30340</v>
      </c>
      <c r="Q77">
        <v>10636749</v>
      </c>
      <c r="R77">
        <v>7039212</v>
      </c>
      <c r="S77">
        <v>61488792</v>
      </c>
      <c r="T77" s="36">
        <v>51242524</v>
      </c>
      <c r="U77" s="26"/>
      <c r="V77">
        <v>51</v>
      </c>
      <c r="W77">
        <v>0</v>
      </c>
      <c r="X77">
        <v>0</v>
      </c>
      <c r="Y77" s="29">
        <f t="shared" si="1"/>
        <v>51</v>
      </c>
      <c r="Z77" s="32"/>
      <c r="AA77" s="41"/>
      <c r="AB77" s="38"/>
      <c r="AC77" s="39"/>
      <c r="AD77" s="39"/>
      <c r="AE77" s="39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</row>
    <row r="78" spans="1:42" ht="13.8" x14ac:dyDescent="0.3">
      <c r="A78" s="47">
        <v>176</v>
      </c>
      <c r="B78" s="48" t="s">
        <v>168</v>
      </c>
      <c r="C78">
        <v>6070</v>
      </c>
      <c r="D78">
        <v>2014</v>
      </c>
      <c r="E78">
        <v>239.26</v>
      </c>
      <c r="F78">
        <v>24750</v>
      </c>
      <c r="G78">
        <v>13009508</v>
      </c>
      <c r="H78">
        <v>3343338</v>
      </c>
      <c r="I78">
        <v>0</v>
      </c>
      <c r="J78">
        <v>884137</v>
      </c>
      <c r="K78">
        <v>1247</v>
      </c>
      <c r="L78">
        <v>504575</v>
      </c>
      <c r="M78">
        <v>135055</v>
      </c>
      <c r="N78">
        <v>1189791</v>
      </c>
      <c r="O78">
        <v>12700</v>
      </c>
      <c r="P78">
        <v>113176</v>
      </c>
      <c r="Q78">
        <v>18967175</v>
      </c>
      <c r="R78">
        <v>10695173</v>
      </c>
      <c r="S78">
        <v>69234529</v>
      </c>
      <c r="T78" s="36">
        <v>64762429</v>
      </c>
      <c r="U78" s="26"/>
      <c r="V78">
        <v>176</v>
      </c>
      <c r="W78">
        <v>0</v>
      </c>
      <c r="X78">
        <v>76</v>
      </c>
      <c r="Y78" s="29">
        <f t="shared" si="1"/>
        <v>252</v>
      </c>
      <c r="Z78" s="32"/>
      <c r="AA78" s="41"/>
      <c r="AB78" s="38"/>
      <c r="AC78" s="39"/>
      <c r="AD78" s="39"/>
      <c r="AE78" s="39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</row>
    <row r="79" spans="1:42" ht="13.8" x14ac:dyDescent="0.3">
      <c r="A79" s="47">
        <v>180</v>
      </c>
      <c r="B79" s="48" t="s">
        <v>169</v>
      </c>
      <c r="C79">
        <v>6070</v>
      </c>
      <c r="D79">
        <v>2014</v>
      </c>
      <c r="E79">
        <v>84.04</v>
      </c>
      <c r="F79">
        <v>12811</v>
      </c>
      <c r="G79">
        <v>5994550</v>
      </c>
      <c r="H79">
        <v>1587879</v>
      </c>
      <c r="I79">
        <v>1004799</v>
      </c>
      <c r="J79">
        <v>507753</v>
      </c>
      <c r="K79">
        <v>0</v>
      </c>
      <c r="L79">
        <v>454</v>
      </c>
      <c r="M79">
        <v>4078</v>
      </c>
      <c r="N79">
        <v>593842</v>
      </c>
      <c r="O79">
        <v>18105</v>
      </c>
      <c r="P79">
        <v>0</v>
      </c>
      <c r="Q79">
        <v>9711460</v>
      </c>
      <c r="R79">
        <v>5095977</v>
      </c>
      <c r="S79">
        <v>25787090</v>
      </c>
      <c r="T79" s="46">
        <v>17894104</v>
      </c>
      <c r="U79" s="26"/>
      <c r="V79">
        <v>44</v>
      </c>
      <c r="W79">
        <v>14</v>
      </c>
      <c r="X79">
        <v>10</v>
      </c>
      <c r="Y79" s="29">
        <f t="shared" si="1"/>
        <v>68</v>
      </c>
      <c r="Z79" s="32"/>
      <c r="AA79" s="41"/>
      <c r="AB79" s="42"/>
      <c r="AC79" s="39"/>
      <c r="AD79" s="39"/>
      <c r="AE79" s="39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</row>
    <row r="80" spans="1:42" ht="13.8" x14ac:dyDescent="0.3">
      <c r="A80" s="47">
        <v>183</v>
      </c>
      <c r="B80" s="48" t="s">
        <v>170</v>
      </c>
      <c r="C80">
        <v>6070</v>
      </c>
      <c r="D80">
        <v>2014</v>
      </c>
      <c r="E80">
        <v>98.18</v>
      </c>
      <c r="F80">
        <v>10075</v>
      </c>
      <c r="G80">
        <v>4927453</v>
      </c>
      <c r="H80">
        <v>1405904</v>
      </c>
      <c r="I80">
        <v>0</v>
      </c>
      <c r="J80">
        <v>460988</v>
      </c>
      <c r="K80">
        <v>2381</v>
      </c>
      <c r="L80">
        <v>72659</v>
      </c>
      <c r="M80">
        <v>0</v>
      </c>
      <c r="N80">
        <v>330680</v>
      </c>
      <c r="O80">
        <v>350</v>
      </c>
      <c r="P80">
        <v>0</v>
      </c>
      <c r="Q80">
        <v>7200415</v>
      </c>
      <c r="R80">
        <v>5670740</v>
      </c>
      <c r="S80">
        <v>27898153</v>
      </c>
      <c r="T80" s="46">
        <v>24819749</v>
      </c>
      <c r="U80" s="26"/>
      <c r="V80">
        <v>51</v>
      </c>
      <c r="W80">
        <v>0</v>
      </c>
      <c r="X80">
        <v>25</v>
      </c>
      <c r="Y80" s="29">
        <f t="shared" si="1"/>
        <v>76</v>
      </c>
      <c r="Z80" s="32"/>
      <c r="AA80" s="41"/>
      <c r="AB80" s="38"/>
      <c r="AC80" s="39"/>
      <c r="AD80" s="39"/>
      <c r="AE80" s="39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</row>
    <row r="81" spans="1:42" ht="13.8" x14ac:dyDescent="0.3">
      <c r="A81" s="47">
        <v>186</v>
      </c>
      <c r="B81" s="48" t="s">
        <v>171</v>
      </c>
      <c r="C81">
        <v>6070</v>
      </c>
      <c r="D81">
        <v>2014</v>
      </c>
      <c r="E81">
        <v>17.600000000000001</v>
      </c>
      <c r="F81">
        <v>744</v>
      </c>
      <c r="G81">
        <v>1330741</v>
      </c>
      <c r="H81">
        <v>192660</v>
      </c>
      <c r="I81">
        <v>180075</v>
      </c>
      <c r="J81">
        <v>57004</v>
      </c>
      <c r="K81">
        <v>0</v>
      </c>
      <c r="L81">
        <v>50369</v>
      </c>
      <c r="M81">
        <v>12932</v>
      </c>
      <c r="N81">
        <v>209844</v>
      </c>
      <c r="O81">
        <v>5701</v>
      </c>
      <c r="P81">
        <v>0</v>
      </c>
      <c r="Q81">
        <v>2039326</v>
      </c>
      <c r="R81">
        <v>1120810</v>
      </c>
      <c r="S81">
        <v>3584571</v>
      </c>
      <c r="T81" s="36">
        <v>2371798</v>
      </c>
      <c r="U81" s="26"/>
      <c r="V81">
        <v>10</v>
      </c>
      <c r="W81">
        <v>0</v>
      </c>
      <c r="X81">
        <v>0</v>
      </c>
      <c r="Y81" s="29">
        <f t="shared" si="1"/>
        <v>10</v>
      </c>
      <c r="Z81" s="32"/>
      <c r="AA81" s="41"/>
      <c r="AB81" s="38"/>
      <c r="AC81" s="39"/>
      <c r="AD81" s="39"/>
      <c r="AE81" s="39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</row>
    <row r="82" spans="1:42" ht="13.8" x14ac:dyDescent="0.3">
      <c r="A82" s="47">
        <v>191</v>
      </c>
      <c r="B82" s="48" t="s">
        <v>103</v>
      </c>
      <c r="C82">
        <v>6070</v>
      </c>
      <c r="D82">
        <v>2014</v>
      </c>
      <c r="E82">
        <v>104.2</v>
      </c>
      <c r="F82">
        <v>13757</v>
      </c>
      <c r="G82">
        <v>9099064</v>
      </c>
      <c r="H82">
        <v>626648</v>
      </c>
      <c r="I82">
        <v>3062</v>
      </c>
      <c r="J82">
        <v>257318</v>
      </c>
      <c r="K82">
        <v>1257</v>
      </c>
      <c r="L82">
        <v>103028</v>
      </c>
      <c r="M82">
        <v>2430</v>
      </c>
      <c r="N82">
        <v>43936</v>
      </c>
      <c r="O82">
        <v>142424</v>
      </c>
      <c r="P82">
        <v>152773</v>
      </c>
      <c r="Q82">
        <v>10126394</v>
      </c>
      <c r="R82">
        <v>10956598</v>
      </c>
      <c r="S82">
        <v>52533283</v>
      </c>
      <c r="T82" s="36">
        <v>44120344</v>
      </c>
      <c r="U82" s="26"/>
      <c r="V82">
        <v>48</v>
      </c>
      <c r="W82">
        <v>0</v>
      </c>
      <c r="X82">
        <v>10</v>
      </c>
      <c r="Y82" s="29">
        <f t="shared" si="1"/>
        <v>58</v>
      </c>
      <c r="Z82" s="32"/>
      <c r="AA82" s="41"/>
      <c r="AB82" s="38"/>
      <c r="AC82" s="39"/>
      <c r="AD82" s="39"/>
      <c r="AE82" s="39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</row>
    <row r="83" spans="1:42" ht="13.8" x14ac:dyDescent="0.3">
      <c r="A83" s="47">
        <v>193</v>
      </c>
      <c r="B83" s="48" t="s">
        <v>128</v>
      </c>
      <c r="C83">
        <v>6070</v>
      </c>
      <c r="D83">
        <v>2014</v>
      </c>
      <c r="E83">
        <v>32.43</v>
      </c>
      <c r="F83">
        <v>2996</v>
      </c>
      <c r="G83">
        <v>2204815</v>
      </c>
      <c r="H83">
        <v>202969</v>
      </c>
      <c r="I83">
        <v>0</v>
      </c>
      <c r="J83">
        <v>116850</v>
      </c>
      <c r="K83">
        <v>824</v>
      </c>
      <c r="L83">
        <v>188727</v>
      </c>
      <c r="M83">
        <v>4657</v>
      </c>
      <c r="N83">
        <v>424638</v>
      </c>
      <c r="O83">
        <v>17270</v>
      </c>
      <c r="P83">
        <v>520</v>
      </c>
      <c r="Q83">
        <v>3160230</v>
      </c>
      <c r="R83">
        <v>5017236</v>
      </c>
      <c r="S83">
        <v>8157162</v>
      </c>
      <c r="T83" s="36">
        <v>6334477</v>
      </c>
      <c r="U83" s="26"/>
      <c r="V83">
        <v>13</v>
      </c>
      <c r="W83">
        <v>0</v>
      </c>
      <c r="X83">
        <v>3</v>
      </c>
      <c r="Y83" s="29">
        <f t="shared" si="1"/>
        <v>16</v>
      </c>
      <c r="Z83" s="32"/>
      <c r="AA83" s="41"/>
      <c r="AB83" s="42"/>
      <c r="AC83" s="39"/>
      <c r="AD83" s="39"/>
      <c r="AE83" s="39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</row>
    <row r="84" spans="1:42" ht="13.8" x14ac:dyDescent="0.3">
      <c r="A84" s="47">
        <v>194</v>
      </c>
      <c r="B84" s="48" t="s">
        <v>172</v>
      </c>
      <c r="C84">
        <v>6070</v>
      </c>
      <c r="D84">
        <v>2014</v>
      </c>
      <c r="E84">
        <v>18.46</v>
      </c>
      <c r="F84">
        <v>2350</v>
      </c>
      <c r="G84">
        <v>1077667</v>
      </c>
      <c r="H84">
        <v>99065</v>
      </c>
      <c r="I84">
        <v>0</v>
      </c>
      <c r="J84">
        <v>60640</v>
      </c>
      <c r="K84">
        <v>2367</v>
      </c>
      <c r="L84">
        <v>48327</v>
      </c>
      <c r="M84">
        <v>0</v>
      </c>
      <c r="N84">
        <v>87973</v>
      </c>
      <c r="O84">
        <v>9550</v>
      </c>
      <c r="P84">
        <v>0</v>
      </c>
      <c r="Q84">
        <v>1385589</v>
      </c>
      <c r="R84">
        <v>1460791</v>
      </c>
      <c r="S84">
        <v>4271549</v>
      </c>
      <c r="T84" s="36">
        <v>3328071</v>
      </c>
      <c r="U84" s="26"/>
      <c r="V84">
        <v>11</v>
      </c>
      <c r="W84">
        <v>0</v>
      </c>
      <c r="X84">
        <v>0</v>
      </c>
      <c r="Y84" s="29">
        <f t="shared" si="1"/>
        <v>11</v>
      </c>
      <c r="Z84" s="32"/>
      <c r="AA84" s="41"/>
      <c r="AB84" s="38"/>
      <c r="AC84" s="39"/>
      <c r="AD84" s="39"/>
      <c r="AE84" s="39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</row>
    <row r="85" spans="1:42" ht="13.8" x14ac:dyDescent="0.3">
      <c r="A85" s="47">
        <v>195</v>
      </c>
      <c r="B85" s="48" t="s">
        <v>115</v>
      </c>
      <c r="C85">
        <v>6070</v>
      </c>
      <c r="D85">
        <v>2014</v>
      </c>
      <c r="E85">
        <v>1.84</v>
      </c>
      <c r="F85">
        <v>194</v>
      </c>
      <c r="G85">
        <v>116838</v>
      </c>
      <c r="H85">
        <v>33646</v>
      </c>
      <c r="I85">
        <v>5329</v>
      </c>
      <c r="J85">
        <v>5294</v>
      </c>
      <c r="K85">
        <v>0</v>
      </c>
      <c r="L85">
        <v>6527</v>
      </c>
      <c r="M85">
        <v>6560</v>
      </c>
      <c r="N85">
        <v>17701</v>
      </c>
      <c r="O85">
        <v>859</v>
      </c>
      <c r="P85">
        <v>0</v>
      </c>
      <c r="Q85">
        <v>192754</v>
      </c>
      <c r="R85">
        <v>298588</v>
      </c>
      <c r="S85">
        <v>584972</v>
      </c>
      <c r="T85" s="36">
        <v>584972</v>
      </c>
      <c r="U85" s="26"/>
      <c r="V85">
        <v>10</v>
      </c>
      <c r="W85">
        <v>0</v>
      </c>
      <c r="X85">
        <v>0</v>
      </c>
      <c r="Y85" s="29">
        <f t="shared" si="1"/>
        <v>10</v>
      </c>
      <c r="Z85" s="32"/>
      <c r="AA85" s="41"/>
      <c r="AB85" s="42"/>
      <c r="AC85" s="39"/>
      <c r="AD85" s="39"/>
      <c r="AE85" s="39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</row>
    <row r="86" spans="1:42" ht="13.8" x14ac:dyDescent="0.3">
      <c r="A86" s="47">
        <v>197</v>
      </c>
      <c r="B86" s="48" t="s">
        <v>82</v>
      </c>
      <c r="C86">
        <v>6070</v>
      </c>
      <c r="D86">
        <v>2014</v>
      </c>
      <c r="E86">
        <v>38.03</v>
      </c>
      <c r="F86">
        <v>6894</v>
      </c>
      <c r="G86">
        <v>2796355</v>
      </c>
      <c r="H86">
        <v>200730</v>
      </c>
      <c r="I86">
        <v>0</v>
      </c>
      <c r="J86">
        <v>221367</v>
      </c>
      <c r="K86">
        <v>183</v>
      </c>
      <c r="L86">
        <v>306</v>
      </c>
      <c r="M86">
        <v>24497</v>
      </c>
      <c r="N86">
        <v>330057</v>
      </c>
      <c r="O86">
        <v>43335</v>
      </c>
      <c r="P86">
        <v>0</v>
      </c>
      <c r="Q86">
        <v>3616830</v>
      </c>
      <c r="R86">
        <v>3457226</v>
      </c>
      <c r="S86">
        <v>13523866</v>
      </c>
      <c r="T86" s="36">
        <v>12467713</v>
      </c>
      <c r="U86" s="26"/>
      <c r="V86">
        <v>61</v>
      </c>
      <c r="W86">
        <v>0</v>
      </c>
      <c r="X86">
        <v>0</v>
      </c>
      <c r="Y86" s="29">
        <f t="shared" si="1"/>
        <v>61</v>
      </c>
      <c r="Z86" s="32"/>
      <c r="AA86" s="41"/>
      <c r="AB86" s="38"/>
      <c r="AC86" s="39"/>
      <c r="AD86" s="39"/>
      <c r="AE86" s="39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</row>
    <row r="87" spans="1:42" ht="13.8" x14ac:dyDescent="0.3">
      <c r="A87" s="47">
        <v>198</v>
      </c>
      <c r="B87" s="48" t="s">
        <v>105</v>
      </c>
      <c r="C87">
        <v>6070</v>
      </c>
      <c r="D87">
        <v>2014</v>
      </c>
      <c r="E87">
        <v>38.950000000000003</v>
      </c>
      <c r="F87">
        <v>4727</v>
      </c>
      <c r="G87">
        <v>3208139</v>
      </c>
      <c r="H87">
        <v>937184</v>
      </c>
      <c r="I87">
        <v>30353</v>
      </c>
      <c r="J87">
        <v>234741</v>
      </c>
      <c r="K87">
        <v>0</v>
      </c>
      <c r="L87">
        <v>143972</v>
      </c>
      <c r="M87">
        <v>89050</v>
      </c>
      <c r="N87">
        <v>141998</v>
      </c>
      <c r="O87">
        <v>53982</v>
      </c>
      <c r="P87">
        <v>0</v>
      </c>
      <c r="Q87">
        <v>4839419</v>
      </c>
      <c r="R87">
        <v>3216131</v>
      </c>
      <c r="S87">
        <v>10581510</v>
      </c>
      <c r="T87" s="36">
        <v>8978823</v>
      </c>
      <c r="U87" s="26"/>
      <c r="V87">
        <v>14</v>
      </c>
      <c r="W87">
        <v>0</v>
      </c>
      <c r="X87">
        <v>4</v>
      </c>
      <c r="Y87" s="29">
        <f t="shared" si="1"/>
        <v>18</v>
      </c>
      <c r="Z87" s="32"/>
      <c r="AA87" s="41"/>
      <c r="AB87" s="38"/>
      <c r="AC87" s="39"/>
      <c r="AD87" s="39"/>
      <c r="AE87" s="39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</row>
    <row r="88" spans="1:42" ht="13.8" x14ac:dyDescent="0.3">
      <c r="A88" s="47">
        <v>199</v>
      </c>
      <c r="B88" s="48" t="s">
        <v>114</v>
      </c>
      <c r="C88">
        <v>6070</v>
      </c>
      <c r="D88">
        <v>2014</v>
      </c>
      <c r="E88">
        <v>12.2</v>
      </c>
      <c r="F88">
        <v>2224</v>
      </c>
      <c r="G88">
        <v>791796</v>
      </c>
      <c r="H88">
        <v>210806</v>
      </c>
      <c r="I88">
        <v>0</v>
      </c>
      <c r="J88">
        <v>12985</v>
      </c>
      <c r="K88">
        <v>0</v>
      </c>
      <c r="L88">
        <v>2867</v>
      </c>
      <c r="M88">
        <v>7604</v>
      </c>
      <c r="N88">
        <v>158238</v>
      </c>
      <c r="O88">
        <v>5007</v>
      </c>
      <c r="P88">
        <v>0</v>
      </c>
      <c r="Q88">
        <v>1189303</v>
      </c>
      <c r="R88">
        <v>867068</v>
      </c>
      <c r="S88">
        <v>3900377</v>
      </c>
      <c r="T88" s="36">
        <v>3900377</v>
      </c>
      <c r="V88">
        <v>21</v>
      </c>
      <c r="W88">
        <v>4</v>
      </c>
      <c r="X88">
        <v>16</v>
      </c>
      <c r="Y88" s="29">
        <f t="shared" si="1"/>
        <v>41</v>
      </c>
      <c r="Z88" s="32"/>
      <c r="AA88" s="41"/>
      <c r="AB88" s="42"/>
      <c r="AC88" s="28"/>
      <c r="AD88" s="28"/>
      <c r="AE88" s="28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</row>
    <row r="89" spans="1:42" ht="13.8" x14ac:dyDescent="0.3">
      <c r="A89" s="47">
        <v>201</v>
      </c>
      <c r="B89" s="48" t="s">
        <v>173</v>
      </c>
      <c r="C89">
        <v>6070</v>
      </c>
      <c r="D89">
        <v>2014</v>
      </c>
      <c r="E89">
        <v>167</v>
      </c>
      <c r="F89">
        <v>26613</v>
      </c>
      <c r="G89">
        <v>12457252</v>
      </c>
      <c r="H89">
        <v>3229770</v>
      </c>
      <c r="I89">
        <v>46500</v>
      </c>
      <c r="J89">
        <v>1047486</v>
      </c>
      <c r="K89">
        <v>1080</v>
      </c>
      <c r="L89">
        <v>15415</v>
      </c>
      <c r="M89">
        <v>230314</v>
      </c>
      <c r="N89">
        <v>639452</v>
      </c>
      <c r="O89">
        <v>47288</v>
      </c>
      <c r="P89">
        <v>2000</v>
      </c>
      <c r="Q89">
        <v>17712557</v>
      </c>
      <c r="R89">
        <v>11329019</v>
      </c>
      <c r="S89">
        <v>74922144</v>
      </c>
      <c r="T89" s="36">
        <v>70662743</v>
      </c>
      <c r="U89" s="26"/>
      <c r="V89">
        <v>88</v>
      </c>
      <c r="W89">
        <v>0</v>
      </c>
      <c r="X89">
        <v>0</v>
      </c>
      <c r="Y89" s="29">
        <f t="shared" si="1"/>
        <v>88</v>
      </c>
      <c r="Z89" s="32"/>
      <c r="AA89" s="41"/>
      <c r="AB89" s="38"/>
      <c r="AC89" s="39"/>
      <c r="AD89" s="39"/>
      <c r="AE89" s="39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</row>
    <row r="90" spans="1:42" ht="13.8" x14ac:dyDescent="0.3">
      <c r="A90" s="47">
        <v>202</v>
      </c>
      <c r="B90" s="48" t="s">
        <v>174</v>
      </c>
      <c r="C90">
        <v>6070</v>
      </c>
      <c r="D90">
        <v>2014</v>
      </c>
      <c r="E90">
        <v>49.34</v>
      </c>
      <c r="F90">
        <v>3987</v>
      </c>
      <c r="G90">
        <v>2347207</v>
      </c>
      <c r="H90">
        <v>737348</v>
      </c>
      <c r="I90">
        <v>0</v>
      </c>
      <c r="J90">
        <v>390314</v>
      </c>
      <c r="K90">
        <v>2018</v>
      </c>
      <c r="L90">
        <v>168063</v>
      </c>
      <c r="M90">
        <v>65554</v>
      </c>
      <c r="N90">
        <v>326766</v>
      </c>
      <c r="O90">
        <v>40182</v>
      </c>
      <c r="P90">
        <v>0</v>
      </c>
      <c r="Q90">
        <v>4077452</v>
      </c>
      <c r="R90">
        <v>1214027</v>
      </c>
      <c r="S90">
        <v>7420708</v>
      </c>
      <c r="T90" s="36">
        <v>7420708</v>
      </c>
      <c r="V90">
        <v>31</v>
      </c>
      <c r="W90">
        <v>0</v>
      </c>
      <c r="X90">
        <v>0</v>
      </c>
      <c r="Y90" s="29">
        <f t="shared" si="1"/>
        <v>31</v>
      </c>
      <c r="Z90" s="32"/>
      <c r="AA90" s="41"/>
      <c r="AB90" s="3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</row>
    <row r="91" spans="1:42" ht="13.8" x14ac:dyDescent="0.3">
      <c r="A91" s="47">
        <v>204</v>
      </c>
      <c r="B91" s="48" t="s">
        <v>132</v>
      </c>
      <c r="C91">
        <v>6070</v>
      </c>
      <c r="D91">
        <v>2014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 s="36">
        <v>0</v>
      </c>
      <c r="U91" s="26"/>
      <c r="V91">
        <v>16</v>
      </c>
      <c r="W91">
        <v>0</v>
      </c>
      <c r="X91">
        <v>0</v>
      </c>
      <c r="Y91" s="29">
        <f t="shared" si="1"/>
        <v>16</v>
      </c>
      <c r="Z91" s="32"/>
      <c r="AA91" s="41"/>
      <c r="AB91" s="38"/>
      <c r="AC91" s="39"/>
      <c r="AD91" s="39"/>
      <c r="AE91" s="39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</row>
    <row r="92" spans="1:42" ht="13.8" x14ac:dyDescent="0.3">
      <c r="A92" s="47">
        <v>205</v>
      </c>
      <c r="B92" s="48" t="s">
        <v>175</v>
      </c>
      <c r="C92">
        <v>6070</v>
      </c>
      <c r="D92">
        <v>2014</v>
      </c>
      <c r="E92">
        <v>11.71</v>
      </c>
      <c r="F92">
        <v>753</v>
      </c>
      <c r="G92">
        <v>2040892</v>
      </c>
      <c r="H92">
        <v>362485</v>
      </c>
      <c r="I92">
        <v>0</v>
      </c>
      <c r="J92">
        <v>5726855</v>
      </c>
      <c r="K92">
        <v>298</v>
      </c>
      <c r="L92">
        <v>359816</v>
      </c>
      <c r="M92">
        <v>0</v>
      </c>
      <c r="N92">
        <v>92489</v>
      </c>
      <c r="O92">
        <v>16079</v>
      </c>
      <c r="P92">
        <v>0</v>
      </c>
      <c r="Q92">
        <v>8598914</v>
      </c>
      <c r="R92">
        <v>14124118</v>
      </c>
      <c r="S92">
        <v>735246</v>
      </c>
      <c r="T92" s="36">
        <v>681366</v>
      </c>
      <c r="U92" s="26"/>
      <c r="V92">
        <v>14</v>
      </c>
      <c r="W92">
        <v>0</v>
      </c>
      <c r="X92">
        <v>0</v>
      </c>
      <c r="Y92" s="29">
        <f t="shared" si="1"/>
        <v>14</v>
      </c>
      <c r="Z92" s="32"/>
      <c r="AA92" s="41"/>
      <c r="AB92" s="38"/>
      <c r="AC92" s="39"/>
      <c r="AD92" s="39"/>
      <c r="AE92" s="39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</row>
    <row r="93" spans="1:42" ht="13.8" x14ac:dyDescent="0.3">
      <c r="A93" s="47">
        <v>206</v>
      </c>
      <c r="B93" s="49" t="s">
        <v>176</v>
      </c>
      <c r="C93">
        <v>6070</v>
      </c>
      <c r="D93">
        <v>2014</v>
      </c>
      <c r="E93">
        <v>17.079999999999998</v>
      </c>
      <c r="F93">
        <v>618</v>
      </c>
      <c r="G93">
        <v>360469</v>
      </c>
      <c r="H93">
        <v>103291</v>
      </c>
      <c r="I93">
        <v>20000</v>
      </c>
      <c r="J93">
        <v>26992</v>
      </c>
      <c r="K93">
        <v>0</v>
      </c>
      <c r="L93">
        <v>83917</v>
      </c>
      <c r="M93">
        <v>0</v>
      </c>
      <c r="N93">
        <v>0</v>
      </c>
      <c r="O93">
        <v>0</v>
      </c>
      <c r="P93">
        <v>0</v>
      </c>
      <c r="Q93">
        <v>594669</v>
      </c>
      <c r="R93">
        <v>511226</v>
      </c>
      <c r="S93">
        <v>1829564</v>
      </c>
      <c r="T93" s="36">
        <v>1542448</v>
      </c>
      <c r="U93" s="26"/>
      <c r="V93">
        <v>25</v>
      </c>
      <c r="W93">
        <v>0</v>
      </c>
      <c r="X93">
        <v>0</v>
      </c>
      <c r="Y93" s="29">
        <f t="shared" si="1"/>
        <v>25</v>
      </c>
      <c r="Z93" s="32"/>
      <c r="AA93" s="41"/>
      <c r="AB93" s="38"/>
      <c r="AC93" s="39"/>
      <c r="AD93" s="39"/>
      <c r="AE93" s="39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</row>
    <row r="94" spans="1:42" ht="13.8" x14ac:dyDescent="0.3">
      <c r="A94" s="47">
        <v>207</v>
      </c>
      <c r="B94" s="48" t="s">
        <v>116</v>
      </c>
      <c r="C94">
        <v>6070</v>
      </c>
      <c r="D94">
        <v>2014</v>
      </c>
      <c r="E94">
        <v>162.91999999999999</v>
      </c>
      <c r="F94">
        <v>16893</v>
      </c>
      <c r="G94">
        <v>12959982</v>
      </c>
      <c r="H94">
        <v>2663887</v>
      </c>
      <c r="I94">
        <v>951135</v>
      </c>
      <c r="J94">
        <v>1220018</v>
      </c>
      <c r="K94">
        <v>0</v>
      </c>
      <c r="L94">
        <v>485632</v>
      </c>
      <c r="M94">
        <v>25211</v>
      </c>
      <c r="N94">
        <v>749465</v>
      </c>
      <c r="O94">
        <v>47841</v>
      </c>
      <c r="P94">
        <v>0</v>
      </c>
      <c r="Q94">
        <v>19103171</v>
      </c>
      <c r="R94">
        <v>10130336</v>
      </c>
      <c r="S94">
        <v>75448974</v>
      </c>
      <c r="T94" s="36">
        <v>59747942</v>
      </c>
      <c r="V94">
        <v>89</v>
      </c>
      <c r="W94">
        <v>0</v>
      </c>
      <c r="X94">
        <v>21</v>
      </c>
      <c r="Y94" s="29">
        <f t="shared" si="1"/>
        <v>110</v>
      </c>
      <c r="Z94" s="32"/>
      <c r="AA94" s="41"/>
      <c r="AB94" s="38"/>
      <c r="AC94" s="39"/>
      <c r="AD94" s="39"/>
      <c r="AE94" s="39"/>
    </row>
    <row r="95" spans="1:42" ht="13.8" x14ac:dyDescent="0.3">
      <c r="A95" s="47">
        <v>208</v>
      </c>
      <c r="B95" s="48" t="s">
        <v>123</v>
      </c>
      <c r="C95">
        <v>6070</v>
      </c>
      <c r="D95">
        <v>2014</v>
      </c>
      <c r="E95">
        <v>123.25</v>
      </c>
      <c r="F95">
        <v>16831</v>
      </c>
      <c r="G95">
        <v>13972567</v>
      </c>
      <c r="H95">
        <v>3779960</v>
      </c>
      <c r="I95">
        <v>113689</v>
      </c>
      <c r="J95">
        <v>864371</v>
      </c>
      <c r="K95">
        <v>1440</v>
      </c>
      <c r="L95">
        <v>82364</v>
      </c>
      <c r="M95">
        <v>30840</v>
      </c>
      <c r="N95">
        <v>298083</v>
      </c>
      <c r="O95">
        <v>577487</v>
      </c>
      <c r="P95">
        <v>200000</v>
      </c>
      <c r="Q95">
        <v>19520801</v>
      </c>
      <c r="R95">
        <v>9026792</v>
      </c>
      <c r="S95">
        <v>49075140</v>
      </c>
      <c r="T95" s="28">
        <v>36503531</v>
      </c>
      <c r="U95" s="26"/>
      <c r="V95">
        <v>64</v>
      </c>
      <c r="W95">
        <v>0</v>
      </c>
      <c r="X95">
        <v>64</v>
      </c>
      <c r="Y95" s="29">
        <f t="shared" si="1"/>
        <v>128</v>
      </c>
      <c r="Z95" s="32"/>
      <c r="AA95" s="41"/>
      <c r="AB95" s="38"/>
      <c r="AC95" s="39"/>
      <c r="AD95" s="39"/>
      <c r="AE95" s="39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</row>
    <row r="96" spans="1:42" ht="13.8" x14ac:dyDescent="0.3">
      <c r="A96" s="47">
        <v>209</v>
      </c>
      <c r="B96" s="49" t="s">
        <v>177</v>
      </c>
      <c r="C96">
        <v>6070</v>
      </c>
      <c r="D96">
        <v>2014</v>
      </c>
      <c r="E96">
        <v>123.94</v>
      </c>
      <c r="F96">
        <v>15880</v>
      </c>
      <c r="G96">
        <v>8539102</v>
      </c>
      <c r="H96">
        <v>2253125</v>
      </c>
      <c r="I96">
        <v>46500</v>
      </c>
      <c r="J96">
        <v>607790</v>
      </c>
      <c r="K96">
        <v>1200</v>
      </c>
      <c r="L96">
        <v>433</v>
      </c>
      <c r="M96">
        <v>103672</v>
      </c>
      <c r="N96">
        <v>1858083</v>
      </c>
      <c r="O96">
        <v>35663</v>
      </c>
      <c r="P96">
        <v>0</v>
      </c>
      <c r="Q96">
        <v>13445568</v>
      </c>
      <c r="R96">
        <v>8421017</v>
      </c>
      <c r="S96">
        <v>52301109</v>
      </c>
      <c r="T96" s="36">
        <v>45925436</v>
      </c>
      <c r="U96" s="26"/>
      <c r="V96">
        <v>64</v>
      </c>
      <c r="W96">
        <v>0</v>
      </c>
      <c r="X96">
        <v>0</v>
      </c>
      <c r="Y96" s="29">
        <f t="shared" si="1"/>
        <v>64</v>
      </c>
      <c r="Z96" s="32"/>
      <c r="AA96" s="41"/>
      <c r="AB96" s="38"/>
      <c r="AC96" s="39"/>
      <c r="AD96" s="39"/>
      <c r="AE96" s="39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</row>
    <row r="97" spans="1:42" ht="13.8" x14ac:dyDescent="0.3">
      <c r="A97" s="47">
        <v>210</v>
      </c>
      <c r="B97" s="48" t="s">
        <v>178</v>
      </c>
      <c r="C97">
        <v>6070</v>
      </c>
      <c r="D97">
        <v>2014</v>
      </c>
      <c r="E97">
        <v>55.35</v>
      </c>
      <c r="F97">
        <v>7398</v>
      </c>
      <c r="G97">
        <v>4333221</v>
      </c>
      <c r="H97">
        <v>863868</v>
      </c>
      <c r="I97">
        <v>149000</v>
      </c>
      <c r="J97">
        <v>384309</v>
      </c>
      <c r="K97">
        <v>839</v>
      </c>
      <c r="L97">
        <v>121224</v>
      </c>
      <c r="M97">
        <v>8370</v>
      </c>
      <c r="N97">
        <v>0</v>
      </c>
      <c r="O97">
        <v>24323</v>
      </c>
      <c r="P97">
        <v>0</v>
      </c>
      <c r="Q97">
        <v>5885154</v>
      </c>
      <c r="R97">
        <v>10460576</v>
      </c>
      <c r="S97">
        <v>20386590</v>
      </c>
      <c r="T97" s="36">
        <v>18709872</v>
      </c>
      <c r="U97" s="26"/>
      <c r="V97">
        <v>15</v>
      </c>
      <c r="W97">
        <v>8</v>
      </c>
      <c r="X97">
        <v>21</v>
      </c>
      <c r="Y97" s="29">
        <f t="shared" si="1"/>
        <v>44</v>
      </c>
      <c r="Z97" s="32"/>
      <c r="AA97" s="41"/>
      <c r="AB97" s="38"/>
      <c r="AC97" s="39"/>
      <c r="AD97" s="39"/>
      <c r="AE97" s="39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</row>
    <row r="98" spans="1:42" ht="13.8" x14ac:dyDescent="0.3">
      <c r="A98" s="47">
        <v>211</v>
      </c>
      <c r="B98" s="48" t="s">
        <v>179</v>
      </c>
      <c r="C98">
        <v>6070</v>
      </c>
      <c r="D98">
        <v>2014</v>
      </c>
      <c r="E98">
        <v>6.25</v>
      </c>
      <c r="F98">
        <v>230</v>
      </c>
      <c r="G98">
        <v>433099</v>
      </c>
      <c r="H98">
        <v>131965</v>
      </c>
      <c r="I98">
        <v>0</v>
      </c>
      <c r="J98">
        <v>13404</v>
      </c>
      <c r="K98">
        <v>0</v>
      </c>
      <c r="L98">
        <v>27958</v>
      </c>
      <c r="M98">
        <v>27</v>
      </c>
      <c r="N98">
        <v>180345</v>
      </c>
      <c r="O98">
        <v>632</v>
      </c>
      <c r="P98">
        <v>785</v>
      </c>
      <c r="Q98">
        <v>786645</v>
      </c>
      <c r="R98">
        <v>202970</v>
      </c>
      <c r="S98">
        <v>546576</v>
      </c>
      <c r="T98" s="36">
        <v>424063</v>
      </c>
      <c r="V98">
        <v>10</v>
      </c>
      <c r="W98">
        <v>0</v>
      </c>
      <c r="X98">
        <v>0</v>
      </c>
      <c r="Y98" s="29">
        <f t="shared" si="1"/>
        <v>10</v>
      </c>
      <c r="Z98" s="32"/>
      <c r="AA98" s="41"/>
      <c r="AB98" s="42"/>
      <c r="AC98" s="28"/>
      <c r="AD98" s="28"/>
      <c r="AE98" s="28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</row>
    <row r="99" spans="1:42" ht="13.8" x14ac:dyDescent="0.3">
      <c r="A99" s="47">
        <v>904</v>
      </c>
      <c r="B99" s="48" t="s">
        <v>124</v>
      </c>
      <c r="C99">
        <v>6070</v>
      </c>
      <c r="D99">
        <v>2014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 s="36">
        <v>0</v>
      </c>
      <c r="U99" s="26"/>
      <c r="V99">
        <v>0</v>
      </c>
      <c r="W99">
        <v>0</v>
      </c>
      <c r="X99">
        <v>0</v>
      </c>
      <c r="Y99" s="29">
        <f t="shared" si="1"/>
        <v>0</v>
      </c>
      <c r="Z99" s="32"/>
      <c r="AA99" s="41"/>
      <c r="AB99" s="38"/>
      <c r="AC99" s="39"/>
      <c r="AD99" s="39"/>
      <c r="AE99" s="39"/>
    </row>
    <row r="100" spans="1:42" ht="13.8" x14ac:dyDescent="0.3">
      <c r="A100" s="47">
        <v>915</v>
      </c>
      <c r="B100" s="48" t="s">
        <v>125</v>
      </c>
      <c r="C100">
        <v>6070</v>
      </c>
      <c r="D100">
        <v>2014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V100" s="23">
        <v>0</v>
      </c>
      <c r="W100" s="23">
        <v>0</v>
      </c>
      <c r="X100" s="23">
        <v>0</v>
      </c>
      <c r="Y100" s="29">
        <f t="shared" si="1"/>
        <v>0</v>
      </c>
      <c r="Z100" s="32"/>
      <c r="AA100" s="41"/>
    </row>
    <row r="101" spans="1:42" x14ac:dyDescent="0.25">
      <c r="A101" s="23">
        <v>919</v>
      </c>
      <c r="B101" s="23" t="s">
        <v>136</v>
      </c>
      <c r="C101">
        <v>6070</v>
      </c>
      <c r="D101">
        <v>2014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V101" s="23">
        <v>0</v>
      </c>
      <c r="W101" s="23">
        <v>0</v>
      </c>
      <c r="X101" s="23">
        <v>0</v>
      </c>
      <c r="Y101" s="29">
        <f t="shared" si="1"/>
        <v>0</v>
      </c>
    </row>
    <row r="102" spans="1:42" x14ac:dyDescent="0.25">
      <c r="A102" s="23">
        <v>921</v>
      </c>
      <c r="B102" s="50" t="s">
        <v>180</v>
      </c>
      <c r="C102">
        <v>6070</v>
      </c>
      <c r="D102">
        <v>2014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V102" s="23">
        <v>0</v>
      </c>
      <c r="W102" s="23">
        <v>0</v>
      </c>
      <c r="X102" s="23">
        <v>0</v>
      </c>
      <c r="Y102" s="29">
        <f t="shared" si="1"/>
        <v>0</v>
      </c>
    </row>
    <row r="103" spans="1:42" x14ac:dyDescent="0.25">
      <c r="A103" s="23">
        <v>922</v>
      </c>
      <c r="B103" s="50" t="s">
        <v>181</v>
      </c>
      <c r="C103">
        <v>6070</v>
      </c>
      <c r="D103">
        <v>2014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3">
        <v>0</v>
      </c>
      <c r="T103" s="23">
        <v>0</v>
      </c>
      <c r="V103" s="23">
        <v>0</v>
      </c>
      <c r="W103" s="23">
        <v>0</v>
      </c>
      <c r="X103" s="23">
        <v>0</v>
      </c>
      <c r="Y103" s="29">
        <f t="shared" si="1"/>
        <v>0</v>
      </c>
    </row>
    <row r="104" spans="1:42" x14ac:dyDescent="0.25">
      <c r="Y104" s="24" t="s">
        <v>74</v>
      </c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</row>
    <row r="105" spans="1:42" x14ac:dyDescent="0.25">
      <c r="A105" s="25" t="s">
        <v>52</v>
      </c>
      <c r="B105" s="25" t="s">
        <v>55</v>
      </c>
      <c r="C105" s="25" t="s">
        <v>56</v>
      </c>
      <c r="D105" s="25" t="s">
        <v>57</v>
      </c>
      <c r="E105" s="25" t="s">
        <v>58</v>
      </c>
      <c r="F105" s="25" t="s">
        <v>59</v>
      </c>
      <c r="G105" s="25" t="s">
        <v>60</v>
      </c>
      <c r="H105" s="25" t="s">
        <v>61</v>
      </c>
      <c r="I105" s="25" t="s">
        <v>62</v>
      </c>
      <c r="J105" s="25" t="s">
        <v>63</v>
      </c>
      <c r="K105" s="25" t="s">
        <v>64</v>
      </c>
      <c r="L105" s="25" t="s">
        <v>65</v>
      </c>
      <c r="M105" s="25" t="s">
        <v>66</v>
      </c>
      <c r="N105" s="25" t="s">
        <v>67</v>
      </c>
      <c r="O105" s="25" t="s">
        <v>68</v>
      </c>
      <c r="P105" s="25" t="s">
        <v>69</v>
      </c>
      <c r="Q105" s="25" t="s">
        <v>70</v>
      </c>
      <c r="R105" s="25" t="s">
        <v>71</v>
      </c>
      <c r="S105" s="25" t="s">
        <v>72</v>
      </c>
      <c r="T105" s="25" t="s">
        <v>73</v>
      </c>
      <c r="U105" s="25"/>
      <c r="V105" s="27" t="s">
        <v>76</v>
      </c>
      <c r="W105" s="27" t="s">
        <v>77</v>
      </c>
      <c r="X105" s="27" t="s">
        <v>78</v>
      </c>
      <c r="Y105" s="25" t="s">
        <v>75</v>
      </c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ht="13.8" x14ac:dyDescent="0.3">
      <c r="A106" s="47">
        <v>1</v>
      </c>
      <c r="B106" s="48" t="s">
        <v>139</v>
      </c>
      <c r="C106">
        <v>6070</v>
      </c>
      <c r="D106">
        <v>2015</v>
      </c>
      <c r="E106">
        <v>531.41</v>
      </c>
      <c r="F106">
        <v>97690</v>
      </c>
      <c r="G106">
        <v>46913821</v>
      </c>
      <c r="H106">
        <v>-5644</v>
      </c>
      <c r="I106">
        <v>336119</v>
      </c>
      <c r="J106">
        <v>3142750</v>
      </c>
      <c r="K106">
        <v>14498</v>
      </c>
      <c r="L106">
        <v>1298974</v>
      </c>
      <c r="M106">
        <v>3019542</v>
      </c>
      <c r="N106">
        <v>160427</v>
      </c>
      <c r="O106">
        <v>632843</v>
      </c>
      <c r="P106">
        <v>43998</v>
      </c>
      <c r="Q106">
        <v>55469332</v>
      </c>
      <c r="R106">
        <v>55546862</v>
      </c>
      <c r="S106">
        <v>258633948</v>
      </c>
      <c r="T106">
        <v>242275263</v>
      </c>
      <c r="U106" s="26"/>
      <c r="V106">
        <v>366</v>
      </c>
      <c r="W106">
        <v>28</v>
      </c>
      <c r="X106">
        <v>111</v>
      </c>
      <c r="Y106" s="29">
        <f t="shared" ref="Y106:Y169" si="2">SUM(V106:X106)</f>
        <v>505</v>
      </c>
      <c r="Z106" s="32"/>
      <c r="AA106" s="41"/>
      <c r="AB106" s="42"/>
      <c r="AC106" s="39"/>
      <c r="AD106" s="39"/>
      <c r="AE106" s="39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</row>
    <row r="107" spans="1:42" ht="13.8" x14ac:dyDescent="0.3">
      <c r="A107" s="47">
        <v>3</v>
      </c>
      <c r="B107" s="48" t="s">
        <v>140</v>
      </c>
      <c r="C107">
        <v>6070</v>
      </c>
      <c r="D107">
        <v>2015</v>
      </c>
      <c r="E107">
        <v>159.76</v>
      </c>
      <c r="F107">
        <v>23513</v>
      </c>
      <c r="G107">
        <v>13715761</v>
      </c>
      <c r="H107">
        <v>3247</v>
      </c>
      <c r="I107">
        <v>94748</v>
      </c>
      <c r="J107">
        <v>1062269</v>
      </c>
      <c r="K107">
        <v>3193</v>
      </c>
      <c r="L107">
        <v>310059</v>
      </c>
      <c r="M107">
        <v>0</v>
      </c>
      <c r="N107">
        <v>50292</v>
      </c>
      <c r="O107">
        <v>97561</v>
      </c>
      <c r="P107">
        <v>0</v>
      </c>
      <c r="Q107">
        <v>15337130</v>
      </c>
      <c r="R107">
        <v>18503688</v>
      </c>
      <c r="S107">
        <v>101800419</v>
      </c>
      <c r="T107">
        <v>98237995</v>
      </c>
      <c r="U107" s="26"/>
      <c r="V107">
        <v>108</v>
      </c>
      <c r="W107">
        <v>0</v>
      </c>
      <c r="X107">
        <v>0</v>
      </c>
      <c r="Y107" s="29">
        <f t="shared" si="2"/>
        <v>108</v>
      </c>
      <c r="Z107" s="32"/>
      <c r="AA107" s="37"/>
      <c r="AB107" s="42"/>
      <c r="AC107" s="39"/>
      <c r="AD107" s="39"/>
      <c r="AE107" s="39"/>
    </row>
    <row r="108" spans="1:42" ht="13.8" x14ac:dyDescent="0.3">
      <c r="A108" s="47">
        <v>8</v>
      </c>
      <c r="B108" s="48" t="s">
        <v>141</v>
      </c>
      <c r="C108">
        <v>6070</v>
      </c>
      <c r="D108">
        <v>2015</v>
      </c>
      <c r="E108">
        <v>23.64</v>
      </c>
      <c r="F108">
        <v>724</v>
      </c>
      <c r="G108">
        <v>1449298</v>
      </c>
      <c r="H108">
        <v>331836</v>
      </c>
      <c r="I108">
        <v>900346</v>
      </c>
      <c r="J108">
        <v>121928</v>
      </c>
      <c r="K108">
        <v>4974</v>
      </c>
      <c r="L108">
        <v>139218</v>
      </c>
      <c r="M108">
        <v>40286</v>
      </c>
      <c r="N108">
        <v>0</v>
      </c>
      <c r="O108">
        <v>26831</v>
      </c>
      <c r="P108">
        <v>0</v>
      </c>
      <c r="Q108">
        <v>3014717</v>
      </c>
      <c r="R108">
        <v>1536435</v>
      </c>
      <c r="S108">
        <v>3651965</v>
      </c>
      <c r="T108">
        <v>2303163</v>
      </c>
      <c r="U108" s="26"/>
      <c r="V108">
        <v>0</v>
      </c>
      <c r="W108">
        <v>0</v>
      </c>
      <c r="X108">
        <v>0</v>
      </c>
      <c r="Y108" s="29">
        <f t="shared" si="2"/>
        <v>0</v>
      </c>
      <c r="Z108" s="32"/>
      <c r="AA108" s="41"/>
      <c r="AB108" s="38"/>
      <c r="AC108" s="39"/>
      <c r="AD108" s="39"/>
      <c r="AE108" s="39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</row>
    <row r="109" spans="1:42" ht="13.8" x14ac:dyDescent="0.3">
      <c r="A109" s="47">
        <v>10</v>
      </c>
      <c r="B109" s="48" t="s">
        <v>108</v>
      </c>
      <c r="C109">
        <v>6070</v>
      </c>
      <c r="D109">
        <v>2015</v>
      </c>
      <c r="E109">
        <v>522.66999999999996</v>
      </c>
      <c r="F109">
        <v>65799</v>
      </c>
      <c r="G109">
        <v>40673800</v>
      </c>
      <c r="H109">
        <v>8301081</v>
      </c>
      <c r="I109">
        <v>4871</v>
      </c>
      <c r="J109">
        <v>3616392</v>
      </c>
      <c r="K109">
        <v>151681</v>
      </c>
      <c r="L109">
        <v>423331</v>
      </c>
      <c r="M109">
        <v>3163332</v>
      </c>
      <c r="N109">
        <v>2680157</v>
      </c>
      <c r="O109">
        <v>306225</v>
      </c>
      <c r="P109">
        <v>5930</v>
      </c>
      <c r="Q109">
        <v>59314940</v>
      </c>
      <c r="R109">
        <v>34027870</v>
      </c>
      <c r="S109">
        <v>202843174</v>
      </c>
      <c r="T109">
        <v>187460504</v>
      </c>
      <c r="U109" s="26"/>
      <c r="V109">
        <v>204</v>
      </c>
      <c r="W109">
        <v>0</v>
      </c>
      <c r="X109">
        <v>0</v>
      </c>
      <c r="Y109" s="29">
        <f t="shared" si="2"/>
        <v>204</v>
      </c>
      <c r="Z109" s="32"/>
      <c r="AA109" s="41"/>
      <c r="AB109" s="38"/>
      <c r="AC109" s="39"/>
      <c r="AD109" s="39"/>
      <c r="AE109" s="39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</row>
    <row r="110" spans="1:42" ht="13.8" x14ac:dyDescent="0.3">
      <c r="A110" s="47">
        <v>14</v>
      </c>
      <c r="B110" s="48" t="s">
        <v>133</v>
      </c>
      <c r="C110">
        <v>6070</v>
      </c>
      <c r="D110">
        <v>2015</v>
      </c>
      <c r="E110">
        <v>427.98</v>
      </c>
      <c r="F110">
        <v>57055</v>
      </c>
      <c r="G110">
        <v>35862033</v>
      </c>
      <c r="H110">
        <v>10168467</v>
      </c>
      <c r="I110">
        <v>0</v>
      </c>
      <c r="J110">
        <v>3193508</v>
      </c>
      <c r="K110">
        <v>10000</v>
      </c>
      <c r="L110">
        <v>206774</v>
      </c>
      <c r="M110">
        <v>154765</v>
      </c>
      <c r="N110">
        <v>10497362</v>
      </c>
      <c r="O110">
        <v>103289</v>
      </c>
      <c r="P110">
        <v>750</v>
      </c>
      <c r="Q110">
        <v>60195448</v>
      </c>
      <c r="R110">
        <v>78688199</v>
      </c>
      <c r="S110">
        <v>311080243</v>
      </c>
      <c r="T110">
        <v>297096910</v>
      </c>
      <c r="U110" s="26"/>
      <c r="V110">
        <v>189</v>
      </c>
      <c r="W110">
        <v>0</v>
      </c>
      <c r="X110">
        <v>0</v>
      </c>
      <c r="Y110" s="29">
        <f t="shared" si="2"/>
        <v>189</v>
      </c>
      <c r="Z110" s="30"/>
      <c r="AA110" s="37"/>
      <c r="AB110" s="38"/>
      <c r="AC110" s="39"/>
      <c r="AD110" s="39"/>
      <c r="AE110" s="39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</row>
    <row r="111" spans="1:42" ht="13.8" x14ac:dyDescent="0.3">
      <c r="A111" s="47">
        <v>20</v>
      </c>
      <c r="B111" s="48" t="s">
        <v>142</v>
      </c>
      <c r="C111">
        <v>6070</v>
      </c>
      <c r="D111">
        <v>2015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26"/>
      <c r="V111">
        <v>0</v>
      </c>
      <c r="W111">
        <v>0</v>
      </c>
      <c r="X111">
        <v>14</v>
      </c>
      <c r="Y111" s="29">
        <f t="shared" si="2"/>
        <v>14</v>
      </c>
      <c r="Z111" s="30"/>
      <c r="AA111" s="40"/>
      <c r="AB111" s="38"/>
      <c r="AC111" s="39"/>
      <c r="AD111" s="39"/>
      <c r="AE111" s="39"/>
    </row>
    <row r="112" spans="1:42" ht="13.8" x14ac:dyDescent="0.3">
      <c r="A112" s="47">
        <v>21</v>
      </c>
      <c r="B112" s="48" t="s">
        <v>143</v>
      </c>
      <c r="C112">
        <v>6070</v>
      </c>
      <c r="D112">
        <v>2015</v>
      </c>
      <c r="E112">
        <v>24.24</v>
      </c>
      <c r="F112">
        <v>1280</v>
      </c>
      <c r="G112">
        <v>1680825</v>
      </c>
      <c r="H112">
        <v>419966</v>
      </c>
      <c r="I112">
        <v>0</v>
      </c>
      <c r="J112">
        <v>113182</v>
      </c>
      <c r="K112">
        <v>3004</v>
      </c>
      <c r="L112">
        <v>33200</v>
      </c>
      <c r="M112">
        <v>6122</v>
      </c>
      <c r="N112">
        <v>62382</v>
      </c>
      <c r="O112">
        <v>377</v>
      </c>
      <c r="P112">
        <v>0</v>
      </c>
      <c r="Q112">
        <v>2319058</v>
      </c>
      <c r="R112">
        <v>988265</v>
      </c>
      <c r="S112">
        <v>2352425</v>
      </c>
      <c r="T112" s="36">
        <v>2357016</v>
      </c>
      <c r="U112" s="26"/>
      <c r="V112">
        <v>24</v>
      </c>
      <c r="W112">
        <v>0</v>
      </c>
      <c r="X112">
        <v>0</v>
      </c>
      <c r="Y112" s="29">
        <f t="shared" si="2"/>
        <v>24</v>
      </c>
      <c r="Z112" s="30"/>
      <c r="AA112" s="37"/>
      <c r="AB112" s="38"/>
      <c r="AC112" s="39"/>
      <c r="AD112" s="39"/>
      <c r="AE112" s="39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</row>
    <row r="113" spans="1:42" ht="13.8" x14ac:dyDescent="0.3">
      <c r="A113" s="47">
        <v>22</v>
      </c>
      <c r="B113" s="48" t="s">
        <v>96</v>
      </c>
      <c r="C113">
        <v>6070</v>
      </c>
      <c r="D113">
        <v>2015</v>
      </c>
      <c r="E113">
        <v>34.96</v>
      </c>
      <c r="F113">
        <v>4809</v>
      </c>
      <c r="G113">
        <v>2503984</v>
      </c>
      <c r="H113">
        <v>686546</v>
      </c>
      <c r="I113">
        <v>0</v>
      </c>
      <c r="J113">
        <v>160949</v>
      </c>
      <c r="K113">
        <v>0</v>
      </c>
      <c r="L113">
        <v>0</v>
      </c>
      <c r="M113">
        <v>1714</v>
      </c>
      <c r="N113">
        <v>65158</v>
      </c>
      <c r="O113">
        <v>950574</v>
      </c>
      <c r="P113">
        <v>11007</v>
      </c>
      <c r="Q113">
        <v>4357918</v>
      </c>
      <c r="R113">
        <v>3176361</v>
      </c>
      <c r="S113">
        <v>12560964</v>
      </c>
      <c r="T113" s="36">
        <v>10557064</v>
      </c>
      <c r="U113" s="26"/>
      <c r="V113">
        <v>19</v>
      </c>
      <c r="W113">
        <v>0</v>
      </c>
      <c r="X113">
        <v>0</v>
      </c>
      <c r="Y113" s="29">
        <f t="shared" si="2"/>
        <v>19</v>
      </c>
      <c r="Z113" s="30"/>
      <c r="AA113" s="37"/>
      <c r="AB113" s="38"/>
      <c r="AC113" s="39"/>
      <c r="AD113" s="39"/>
      <c r="AE113" s="39"/>
    </row>
    <row r="114" spans="1:42" ht="13.8" x14ac:dyDescent="0.3">
      <c r="A114" s="47">
        <v>23</v>
      </c>
      <c r="B114" s="48" t="s">
        <v>144</v>
      </c>
      <c r="C114">
        <v>6070</v>
      </c>
      <c r="D114">
        <v>2015</v>
      </c>
      <c r="E114">
        <v>11.48</v>
      </c>
      <c r="F114">
        <v>737</v>
      </c>
      <c r="G114">
        <v>773773</v>
      </c>
      <c r="H114">
        <v>149904</v>
      </c>
      <c r="I114">
        <v>18451</v>
      </c>
      <c r="J114">
        <v>9539</v>
      </c>
      <c r="K114">
        <v>1676</v>
      </c>
      <c r="L114">
        <v>1625</v>
      </c>
      <c r="M114">
        <v>35188</v>
      </c>
      <c r="N114">
        <v>31645</v>
      </c>
      <c r="O114">
        <v>3055</v>
      </c>
      <c r="P114">
        <v>0</v>
      </c>
      <c r="Q114">
        <v>1024856</v>
      </c>
      <c r="R114">
        <v>668259</v>
      </c>
      <c r="S114">
        <v>1267098</v>
      </c>
      <c r="T114" s="36">
        <v>1267098</v>
      </c>
      <c r="U114" s="26"/>
      <c r="V114">
        <v>18</v>
      </c>
      <c r="W114">
        <v>0</v>
      </c>
      <c r="X114">
        <v>2</v>
      </c>
      <c r="Y114" s="29">
        <f t="shared" si="2"/>
        <v>20</v>
      </c>
      <c r="Z114" s="30"/>
      <c r="AA114" s="37"/>
      <c r="AB114" s="38"/>
      <c r="AC114" s="39"/>
      <c r="AD114" s="39"/>
      <c r="AE114" s="39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</row>
    <row r="115" spans="1:42" ht="13.8" x14ac:dyDescent="0.3">
      <c r="A115" s="47">
        <v>26</v>
      </c>
      <c r="B115" s="48" t="s">
        <v>145</v>
      </c>
      <c r="C115">
        <v>6070</v>
      </c>
      <c r="D115">
        <v>2015</v>
      </c>
      <c r="E115">
        <v>149.18</v>
      </c>
      <c r="F115">
        <v>16897</v>
      </c>
      <c r="G115">
        <v>11025495</v>
      </c>
      <c r="H115">
        <v>3104077</v>
      </c>
      <c r="I115">
        <v>0</v>
      </c>
      <c r="J115">
        <v>873213</v>
      </c>
      <c r="K115">
        <v>0</v>
      </c>
      <c r="L115">
        <v>3853</v>
      </c>
      <c r="M115">
        <v>62352</v>
      </c>
      <c r="N115">
        <v>794062</v>
      </c>
      <c r="O115">
        <v>22907</v>
      </c>
      <c r="P115">
        <v>22580</v>
      </c>
      <c r="Q115">
        <v>15863379</v>
      </c>
      <c r="R115">
        <v>11881606</v>
      </c>
      <c r="S115">
        <v>68065616</v>
      </c>
      <c r="T115" s="36">
        <v>59268659</v>
      </c>
      <c r="U115" s="26"/>
      <c r="V115">
        <v>126</v>
      </c>
      <c r="W115">
        <v>0</v>
      </c>
      <c r="X115">
        <v>14</v>
      </c>
      <c r="Y115" s="29">
        <f t="shared" si="2"/>
        <v>140</v>
      </c>
      <c r="Z115" s="32"/>
      <c r="AA115" s="37"/>
      <c r="AB115" s="38"/>
      <c r="AC115" s="39"/>
      <c r="AD115" s="39"/>
      <c r="AE115" s="39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</row>
    <row r="116" spans="1:42" ht="13.8" x14ac:dyDescent="0.3">
      <c r="A116" s="47">
        <v>29</v>
      </c>
      <c r="B116" s="48" t="s">
        <v>92</v>
      </c>
      <c r="C116">
        <v>6070</v>
      </c>
      <c r="D116">
        <v>2015</v>
      </c>
      <c r="E116">
        <v>557.52</v>
      </c>
      <c r="F116">
        <v>79461</v>
      </c>
      <c r="G116">
        <v>42148284</v>
      </c>
      <c r="H116">
        <v>12142381</v>
      </c>
      <c r="I116">
        <v>0</v>
      </c>
      <c r="J116">
        <v>4261102</v>
      </c>
      <c r="K116">
        <v>77806</v>
      </c>
      <c r="L116">
        <v>633504</v>
      </c>
      <c r="M116">
        <v>66</v>
      </c>
      <c r="N116">
        <v>312637</v>
      </c>
      <c r="O116">
        <v>4370</v>
      </c>
      <c r="P116">
        <v>20023</v>
      </c>
      <c r="Q116">
        <v>59560127</v>
      </c>
      <c r="R116">
        <v>40742733</v>
      </c>
      <c r="S116">
        <v>185884566</v>
      </c>
      <c r="T116">
        <v>178294955</v>
      </c>
      <c r="U116" s="26"/>
      <c r="V116">
        <v>238</v>
      </c>
      <c r="W116">
        <v>0</v>
      </c>
      <c r="X116">
        <v>0</v>
      </c>
      <c r="Y116" s="29">
        <f t="shared" si="2"/>
        <v>238</v>
      </c>
      <c r="Z116" s="32"/>
      <c r="AA116" s="43"/>
      <c r="AB116" s="38"/>
      <c r="AC116" s="39"/>
      <c r="AD116" s="39"/>
      <c r="AE116" s="39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</row>
    <row r="117" spans="1:42" ht="13.8" x14ac:dyDescent="0.3">
      <c r="A117" s="47">
        <v>32</v>
      </c>
      <c r="B117" s="48" t="s">
        <v>146</v>
      </c>
      <c r="C117">
        <v>6070</v>
      </c>
      <c r="D117">
        <v>2015</v>
      </c>
      <c r="E117">
        <v>370.96</v>
      </c>
      <c r="F117">
        <v>75146</v>
      </c>
      <c r="G117">
        <v>25847816</v>
      </c>
      <c r="H117">
        <v>7623853</v>
      </c>
      <c r="I117">
        <v>46500</v>
      </c>
      <c r="J117">
        <v>2419185</v>
      </c>
      <c r="K117">
        <v>5780</v>
      </c>
      <c r="L117">
        <v>1418892</v>
      </c>
      <c r="M117">
        <v>317939</v>
      </c>
      <c r="N117">
        <v>1765043</v>
      </c>
      <c r="O117">
        <v>96948</v>
      </c>
      <c r="P117">
        <v>0</v>
      </c>
      <c r="Q117">
        <v>39541956</v>
      </c>
      <c r="R117">
        <v>14422849</v>
      </c>
      <c r="S117">
        <v>154629331</v>
      </c>
      <c r="T117">
        <v>151111257</v>
      </c>
      <c r="U117" s="26"/>
      <c r="V117">
        <v>178</v>
      </c>
      <c r="W117">
        <v>0</v>
      </c>
      <c r="X117">
        <v>35</v>
      </c>
      <c r="Y117" s="29">
        <f t="shared" si="2"/>
        <v>213</v>
      </c>
      <c r="Z117" s="31"/>
      <c r="AA117" s="40"/>
      <c r="AB117" s="38"/>
      <c r="AC117" s="39"/>
      <c r="AD117" s="39"/>
      <c r="AE117" s="39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</row>
    <row r="118" spans="1:42" ht="13.8" x14ac:dyDescent="0.3">
      <c r="A118" s="47">
        <v>35</v>
      </c>
      <c r="B118" s="48" t="s">
        <v>147</v>
      </c>
      <c r="C118">
        <v>6070</v>
      </c>
      <c r="D118">
        <v>2015</v>
      </c>
      <c r="E118">
        <v>37.06</v>
      </c>
      <c r="F118">
        <v>4868</v>
      </c>
      <c r="G118">
        <v>3148832</v>
      </c>
      <c r="H118">
        <v>744657</v>
      </c>
      <c r="I118">
        <v>0</v>
      </c>
      <c r="J118">
        <v>208255</v>
      </c>
      <c r="K118">
        <v>407</v>
      </c>
      <c r="L118">
        <v>27684</v>
      </c>
      <c r="M118">
        <v>75075</v>
      </c>
      <c r="N118">
        <v>569094</v>
      </c>
      <c r="O118">
        <v>18021</v>
      </c>
      <c r="P118">
        <v>8780</v>
      </c>
      <c r="Q118">
        <v>4783245</v>
      </c>
      <c r="R118">
        <v>4370448</v>
      </c>
      <c r="S118">
        <v>14757681</v>
      </c>
      <c r="T118">
        <v>13319667</v>
      </c>
      <c r="U118" s="26"/>
      <c r="V118">
        <v>25</v>
      </c>
      <c r="W118">
        <v>0</v>
      </c>
      <c r="X118">
        <v>5</v>
      </c>
      <c r="Y118" s="29">
        <f t="shared" si="2"/>
        <v>30</v>
      </c>
      <c r="Z118" s="30"/>
      <c r="AA118" s="37"/>
      <c r="AB118" s="38"/>
      <c r="AC118" s="39"/>
      <c r="AD118" s="39"/>
      <c r="AE118" s="39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</row>
    <row r="119" spans="1:42" ht="13.8" x14ac:dyDescent="0.3">
      <c r="A119" s="47">
        <v>37</v>
      </c>
      <c r="B119" s="48" t="s">
        <v>182</v>
      </c>
      <c r="C119">
        <v>6070</v>
      </c>
      <c r="D119">
        <v>2015</v>
      </c>
      <c r="E119">
        <v>169.55</v>
      </c>
      <c r="F119">
        <v>30307</v>
      </c>
      <c r="G119">
        <v>12392394</v>
      </c>
      <c r="H119">
        <v>3312404</v>
      </c>
      <c r="I119">
        <v>1751033</v>
      </c>
      <c r="J119">
        <v>949063</v>
      </c>
      <c r="K119">
        <v>0</v>
      </c>
      <c r="L119">
        <v>21364</v>
      </c>
      <c r="M119">
        <v>64243</v>
      </c>
      <c r="N119">
        <v>1937497</v>
      </c>
      <c r="O119">
        <v>24339</v>
      </c>
      <c r="P119">
        <v>0</v>
      </c>
      <c r="Q119">
        <v>20452337</v>
      </c>
      <c r="R119">
        <v>22074831</v>
      </c>
      <c r="S119">
        <v>58410035</v>
      </c>
      <c r="T119">
        <v>47786779</v>
      </c>
      <c r="U119" s="26"/>
      <c r="V119">
        <v>213</v>
      </c>
      <c r="W119">
        <v>10</v>
      </c>
      <c r="X119">
        <v>26</v>
      </c>
      <c r="Y119" s="29">
        <f t="shared" si="2"/>
        <v>249</v>
      </c>
      <c r="Z119" s="30"/>
      <c r="AA119" s="37"/>
      <c r="AB119" s="38"/>
      <c r="AC119" s="39"/>
      <c r="AD119" s="39"/>
      <c r="AE119" s="39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</row>
    <row r="120" spans="1:42" ht="13.8" x14ac:dyDescent="0.3">
      <c r="A120" s="47">
        <v>38</v>
      </c>
      <c r="B120" s="48" t="s">
        <v>120</v>
      </c>
      <c r="C120">
        <v>6070</v>
      </c>
      <c r="D120">
        <v>2015</v>
      </c>
      <c r="E120">
        <v>81.2</v>
      </c>
      <c r="F120">
        <v>10343</v>
      </c>
      <c r="G120">
        <v>5924636</v>
      </c>
      <c r="H120">
        <v>1749067</v>
      </c>
      <c r="I120">
        <v>8586</v>
      </c>
      <c r="J120">
        <v>344609</v>
      </c>
      <c r="K120">
        <v>0</v>
      </c>
      <c r="L120">
        <v>29077</v>
      </c>
      <c r="M120">
        <v>7799</v>
      </c>
      <c r="N120">
        <v>797135</v>
      </c>
      <c r="O120">
        <v>28631</v>
      </c>
      <c r="P120">
        <v>0</v>
      </c>
      <c r="Q120">
        <v>8889540</v>
      </c>
      <c r="R120">
        <v>4471319</v>
      </c>
      <c r="S120">
        <v>20366679</v>
      </c>
      <c r="T120" s="36">
        <v>18123324</v>
      </c>
      <c r="U120" s="26"/>
      <c r="V120">
        <v>39</v>
      </c>
      <c r="W120">
        <v>0</v>
      </c>
      <c r="X120">
        <v>9</v>
      </c>
      <c r="Y120" s="29">
        <f t="shared" si="2"/>
        <v>48</v>
      </c>
      <c r="Z120" s="30"/>
      <c r="AA120" s="37"/>
      <c r="AB120" s="38"/>
      <c r="AC120" s="39"/>
      <c r="AD120" s="39"/>
      <c r="AE120" s="39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</row>
    <row r="121" spans="1:42" ht="13.8" x14ac:dyDescent="0.3">
      <c r="A121" s="47">
        <v>39</v>
      </c>
      <c r="B121" s="48" t="s">
        <v>149</v>
      </c>
      <c r="C121">
        <v>6070</v>
      </c>
      <c r="D121">
        <v>2015</v>
      </c>
      <c r="E121">
        <v>101.6</v>
      </c>
      <c r="F121">
        <v>14467</v>
      </c>
      <c r="G121">
        <v>6497177</v>
      </c>
      <c r="H121">
        <v>1614090</v>
      </c>
      <c r="I121">
        <v>452518</v>
      </c>
      <c r="J121">
        <v>677379</v>
      </c>
      <c r="K121">
        <v>567</v>
      </c>
      <c r="L121">
        <v>262650</v>
      </c>
      <c r="M121">
        <v>27231</v>
      </c>
      <c r="N121">
        <v>697474</v>
      </c>
      <c r="O121">
        <v>3217</v>
      </c>
      <c r="P121">
        <v>0</v>
      </c>
      <c r="Q121">
        <v>10232303</v>
      </c>
      <c r="R121">
        <v>5234077</v>
      </c>
      <c r="S121">
        <v>29527087</v>
      </c>
      <c r="T121">
        <v>24484949</v>
      </c>
      <c r="U121" s="26"/>
      <c r="V121">
        <v>60</v>
      </c>
      <c r="W121">
        <v>7</v>
      </c>
      <c r="X121">
        <v>20</v>
      </c>
      <c r="Y121" s="29">
        <f t="shared" si="2"/>
        <v>87</v>
      </c>
      <c r="Z121" s="31"/>
      <c r="AA121" s="37"/>
      <c r="AB121" s="38"/>
      <c r="AC121" s="39"/>
      <c r="AD121" s="39"/>
      <c r="AE121" s="39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</row>
    <row r="122" spans="1:42" ht="13.8" x14ac:dyDescent="0.3">
      <c r="A122" s="47">
        <v>42</v>
      </c>
      <c r="B122" s="48" t="s">
        <v>183</v>
      </c>
      <c r="C122">
        <v>6070</v>
      </c>
      <c r="D122">
        <v>2015</v>
      </c>
      <c r="E122">
        <v>17.420000000000002</v>
      </c>
      <c r="F122">
        <v>1154</v>
      </c>
      <c r="G122">
        <v>1207040</v>
      </c>
      <c r="H122">
        <v>412734</v>
      </c>
      <c r="I122">
        <v>0</v>
      </c>
      <c r="J122">
        <v>1</v>
      </c>
      <c r="K122">
        <v>0</v>
      </c>
      <c r="L122">
        <v>0</v>
      </c>
      <c r="M122">
        <v>0</v>
      </c>
      <c r="N122">
        <v>360075</v>
      </c>
      <c r="O122">
        <v>0</v>
      </c>
      <c r="P122">
        <v>0</v>
      </c>
      <c r="Q122">
        <v>1979850</v>
      </c>
      <c r="R122">
        <v>5680649</v>
      </c>
      <c r="S122">
        <v>14946342</v>
      </c>
      <c r="T122">
        <v>14946342</v>
      </c>
      <c r="V122">
        <v>0</v>
      </c>
      <c r="W122">
        <v>30</v>
      </c>
      <c r="X122">
        <v>0</v>
      </c>
      <c r="Y122" s="29">
        <f t="shared" si="2"/>
        <v>30</v>
      </c>
      <c r="Z122" s="32"/>
      <c r="AA122" s="37"/>
      <c r="AB122" s="38"/>
      <c r="AC122" s="39"/>
      <c r="AD122" s="39"/>
      <c r="AE122" s="39"/>
    </row>
    <row r="123" spans="1:42" ht="13.8" x14ac:dyDescent="0.3">
      <c r="A123" s="47">
        <v>43</v>
      </c>
      <c r="B123" s="48" t="s">
        <v>109</v>
      </c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 s="26"/>
      <c r="V123"/>
      <c r="W123"/>
      <c r="X123"/>
      <c r="Y123" s="29">
        <f t="shared" si="2"/>
        <v>0</v>
      </c>
      <c r="Z123" s="32"/>
      <c r="AA123" s="37"/>
      <c r="AB123" s="38"/>
      <c r="AC123" s="39"/>
      <c r="AD123" s="39"/>
      <c r="AE123" s="39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</row>
    <row r="124" spans="1:42" ht="13.8" x14ac:dyDescent="0.3">
      <c r="A124" s="47">
        <v>45</v>
      </c>
      <c r="B124" s="48" t="s">
        <v>86</v>
      </c>
      <c r="C124">
        <v>6070</v>
      </c>
      <c r="D124">
        <v>2015</v>
      </c>
      <c r="E124">
        <v>0</v>
      </c>
      <c r="F124">
        <v>341</v>
      </c>
      <c r="G124">
        <v>0</v>
      </c>
      <c r="H124">
        <v>0</v>
      </c>
      <c r="I124">
        <v>0</v>
      </c>
      <c r="J124">
        <v>21833</v>
      </c>
      <c r="K124">
        <v>0</v>
      </c>
      <c r="L124">
        <v>2486</v>
      </c>
      <c r="M124">
        <v>0</v>
      </c>
      <c r="N124">
        <v>227895</v>
      </c>
      <c r="O124">
        <v>105</v>
      </c>
      <c r="P124">
        <v>0</v>
      </c>
      <c r="Q124">
        <v>252319</v>
      </c>
      <c r="R124">
        <v>327453</v>
      </c>
      <c r="S124">
        <v>455455</v>
      </c>
      <c r="T124" s="36">
        <v>458103</v>
      </c>
      <c r="U124" s="26"/>
      <c r="V124">
        <v>4</v>
      </c>
      <c r="W124">
        <v>0</v>
      </c>
      <c r="X124">
        <v>0</v>
      </c>
      <c r="Y124" s="29">
        <f t="shared" si="2"/>
        <v>4</v>
      </c>
      <c r="Z124" s="31"/>
      <c r="AA124" s="40"/>
      <c r="AB124" s="42"/>
      <c r="AC124" s="39"/>
      <c r="AD124" s="39"/>
      <c r="AE124" s="39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</row>
    <row r="125" spans="1:42" ht="13.8" x14ac:dyDescent="0.3">
      <c r="A125" s="47">
        <v>46</v>
      </c>
      <c r="B125" s="48" t="s">
        <v>150</v>
      </c>
      <c r="C125">
        <v>6070</v>
      </c>
      <c r="D125">
        <v>2015</v>
      </c>
      <c r="E125">
        <v>24.18</v>
      </c>
      <c r="F125">
        <v>4442</v>
      </c>
      <c r="G125">
        <v>2236399</v>
      </c>
      <c r="H125">
        <v>384044</v>
      </c>
      <c r="I125">
        <v>1193451</v>
      </c>
      <c r="J125">
        <v>106510</v>
      </c>
      <c r="K125">
        <v>1964</v>
      </c>
      <c r="L125">
        <v>67235</v>
      </c>
      <c r="M125">
        <v>75762</v>
      </c>
      <c r="N125">
        <v>162486</v>
      </c>
      <c r="O125">
        <v>5221</v>
      </c>
      <c r="P125">
        <v>0</v>
      </c>
      <c r="Q125">
        <v>4233072</v>
      </c>
      <c r="R125">
        <v>2253211</v>
      </c>
      <c r="S125">
        <v>8745068</v>
      </c>
      <c r="T125">
        <v>8092114</v>
      </c>
      <c r="U125" s="26"/>
      <c r="V125">
        <v>19</v>
      </c>
      <c r="W125">
        <v>0</v>
      </c>
      <c r="X125">
        <v>0</v>
      </c>
      <c r="Y125" s="29">
        <f t="shared" si="2"/>
        <v>19</v>
      </c>
      <c r="Z125" s="32"/>
      <c r="AA125" s="37"/>
      <c r="AB125" s="38"/>
      <c r="AC125" s="39"/>
      <c r="AD125" s="39"/>
      <c r="AE125" s="39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</row>
    <row r="126" spans="1:42" ht="13.8" x14ac:dyDescent="0.3">
      <c r="A126" s="47">
        <v>50</v>
      </c>
      <c r="B126" s="48" t="s">
        <v>151</v>
      </c>
      <c r="C126">
        <v>6070</v>
      </c>
      <c r="D126">
        <v>2015</v>
      </c>
      <c r="E126">
        <v>57.04</v>
      </c>
      <c r="F126">
        <v>4484</v>
      </c>
      <c r="G126">
        <v>2748082</v>
      </c>
      <c r="H126">
        <v>243394</v>
      </c>
      <c r="I126">
        <v>0</v>
      </c>
      <c r="J126">
        <v>328128</v>
      </c>
      <c r="K126">
        <v>0</v>
      </c>
      <c r="L126">
        <v>10556</v>
      </c>
      <c r="M126">
        <v>477</v>
      </c>
      <c r="N126">
        <v>167324</v>
      </c>
      <c r="O126">
        <v>4449</v>
      </c>
      <c r="P126">
        <v>0</v>
      </c>
      <c r="Q126">
        <v>3502410</v>
      </c>
      <c r="R126">
        <v>3471340</v>
      </c>
      <c r="S126">
        <v>12544777</v>
      </c>
      <c r="T126">
        <v>11741722</v>
      </c>
      <c r="U126" s="26"/>
      <c r="V126">
        <v>43</v>
      </c>
      <c r="W126">
        <v>0</v>
      </c>
      <c r="X126">
        <v>15</v>
      </c>
      <c r="Y126" s="29">
        <f t="shared" si="2"/>
        <v>58</v>
      </c>
      <c r="Z126" s="33"/>
      <c r="AA126" s="37"/>
      <c r="AB126" s="3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</row>
    <row r="127" spans="1:42" ht="13.8" x14ac:dyDescent="0.3">
      <c r="A127" s="47">
        <v>54</v>
      </c>
      <c r="B127" s="48" t="s">
        <v>89</v>
      </c>
      <c r="C127">
        <v>6070</v>
      </c>
      <c r="D127">
        <v>2015</v>
      </c>
      <c r="E127" s="23">
        <v>8.81</v>
      </c>
      <c r="F127" s="23">
        <v>926</v>
      </c>
      <c r="G127" s="23">
        <v>637563</v>
      </c>
      <c r="H127" s="23">
        <v>195392</v>
      </c>
      <c r="I127" s="23">
        <v>40</v>
      </c>
      <c r="J127" s="23">
        <v>63829</v>
      </c>
      <c r="K127" s="23">
        <v>0</v>
      </c>
      <c r="L127" s="23">
        <v>17509</v>
      </c>
      <c r="M127" s="23">
        <v>23362</v>
      </c>
      <c r="N127" s="23">
        <v>88333</v>
      </c>
      <c r="O127" s="23">
        <v>5185</v>
      </c>
      <c r="P127" s="23">
        <v>0</v>
      </c>
      <c r="Q127" s="23">
        <v>1031213</v>
      </c>
      <c r="R127" s="23">
        <v>554041</v>
      </c>
      <c r="S127" s="23">
        <v>2064961</v>
      </c>
      <c r="T127" s="23">
        <v>2064961</v>
      </c>
      <c r="V127" s="23">
        <v>25</v>
      </c>
      <c r="W127" s="23">
        <v>0</v>
      </c>
      <c r="X127" s="23">
        <v>0</v>
      </c>
      <c r="Y127" s="29">
        <f t="shared" si="2"/>
        <v>25</v>
      </c>
    </row>
    <row r="128" spans="1:42" ht="13.8" x14ac:dyDescent="0.3">
      <c r="A128" s="47">
        <v>56</v>
      </c>
      <c r="B128" s="48" t="s">
        <v>112</v>
      </c>
      <c r="C128">
        <v>6070</v>
      </c>
      <c r="D128">
        <v>2015</v>
      </c>
      <c r="E128" s="23">
        <v>26.44</v>
      </c>
      <c r="F128" s="23">
        <v>792</v>
      </c>
      <c r="G128" s="23">
        <v>1789213</v>
      </c>
      <c r="H128" s="23">
        <v>544264</v>
      </c>
      <c r="I128" s="23">
        <v>0</v>
      </c>
      <c r="J128" s="23">
        <v>66889</v>
      </c>
      <c r="K128" s="23">
        <v>3210</v>
      </c>
      <c r="L128" s="23">
        <v>60945</v>
      </c>
      <c r="M128" s="23">
        <v>1873</v>
      </c>
      <c r="N128" s="23">
        <v>66639</v>
      </c>
      <c r="O128" s="23">
        <v>5876</v>
      </c>
      <c r="P128" s="23">
        <v>0</v>
      </c>
      <c r="Q128" s="23">
        <v>2538909</v>
      </c>
      <c r="R128" s="23">
        <v>2132836</v>
      </c>
      <c r="S128" s="23">
        <v>3168955</v>
      </c>
      <c r="T128" s="23">
        <v>1807918</v>
      </c>
      <c r="V128" s="23">
        <v>10</v>
      </c>
      <c r="W128" s="23">
        <v>0</v>
      </c>
      <c r="X128" s="23">
        <v>0</v>
      </c>
      <c r="Y128" s="29">
        <f t="shared" si="2"/>
        <v>10</v>
      </c>
    </row>
    <row r="129" spans="1:42" ht="13.8" x14ac:dyDescent="0.3">
      <c r="A129" s="47">
        <v>58</v>
      </c>
      <c r="B129" s="48" t="s">
        <v>184</v>
      </c>
      <c r="C129">
        <v>6070</v>
      </c>
      <c r="D129">
        <v>2015</v>
      </c>
      <c r="E129">
        <v>228.57</v>
      </c>
      <c r="F129">
        <v>29435</v>
      </c>
      <c r="G129">
        <v>14532777</v>
      </c>
      <c r="H129">
        <v>4553844</v>
      </c>
      <c r="I129">
        <v>627132</v>
      </c>
      <c r="J129">
        <v>738289</v>
      </c>
      <c r="K129">
        <v>0</v>
      </c>
      <c r="L129">
        <v>613063</v>
      </c>
      <c r="M129">
        <v>0</v>
      </c>
      <c r="N129">
        <v>884286</v>
      </c>
      <c r="O129">
        <v>93605</v>
      </c>
      <c r="P129">
        <v>727</v>
      </c>
      <c r="Q129">
        <v>22042269</v>
      </c>
      <c r="R129">
        <v>11331650</v>
      </c>
      <c r="S129">
        <v>70380802</v>
      </c>
      <c r="T129" s="36">
        <v>64178524</v>
      </c>
      <c r="U129" s="26"/>
      <c r="V129">
        <v>122</v>
      </c>
      <c r="W129">
        <v>16</v>
      </c>
      <c r="X129">
        <v>32</v>
      </c>
      <c r="Y129" s="29">
        <f t="shared" si="2"/>
        <v>170</v>
      </c>
      <c r="Z129" s="30"/>
      <c r="AA129" s="37"/>
      <c r="AB129" s="3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</row>
    <row r="130" spans="1:42" ht="13.8" x14ac:dyDescent="0.3">
      <c r="A130" s="47">
        <v>63</v>
      </c>
      <c r="B130" s="48" t="s">
        <v>91</v>
      </c>
      <c r="C130">
        <v>6070</v>
      </c>
      <c r="D130">
        <v>2015</v>
      </c>
      <c r="E130">
        <v>95.91</v>
      </c>
      <c r="F130">
        <v>8484</v>
      </c>
      <c r="G130">
        <v>6851242</v>
      </c>
      <c r="H130">
        <v>2719575</v>
      </c>
      <c r="I130">
        <v>2500</v>
      </c>
      <c r="J130">
        <v>663342</v>
      </c>
      <c r="K130">
        <v>0</v>
      </c>
      <c r="L130">
        <v>258924</v>
      </c>
      <c r="M130">
        <v>32505</v>
      </c>
      <c r="N130">
        <v>358561</v>
      </c>
      <c r="O130">
        <v>35839</v>
      </c>
      <c r="P130">
        <v>0</v>
      </c>
      <c r="Q130">
        <v>10922488</v>
      </c>
      <c r="R130">
        <v>4211077</v>
      </c>
      <c r="S130">
        <v>21126273</v>
      </c>
      <c r="T130" s="36">
        <v>18747280</v>
      </c>
      <c r="U130" s="26"/>
      <c r="V130">
        <v>58</v>
      </c>
      <c r="W130">
        <v>0</v>
      </c>
      <c r="X130">
        <v>11</v>
      </c>
      <c r="Y130" s="29">
        <f t="shared" si="2"/>
        <v>69</v>
      </c>
      <c r="Z130" s="31"/>
      <c r="AA130" s="37"/>
      <c r="AB130" s="38"/>
      <c r="AC130" s="39"/>
      <c r="AD130" s="39"/>
      <c r="AE130" s="39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</row>
    <row r="131" spans="1:42" ht="13.8" x14ac:dyDescent="0.3">
      <c r="A131" s="47">
        <v>78</v>
      </c>
      <c r="B131" s="48" t="s">
        <v>152</v>
      </c>
      <c r="C131">
        <v>6070</v>
      </c>
      <c r="D131">
        <v>2015</v>
      </c>
      <c r="E131">
        <v>24.9</v>
      </c>
      <c r="F131">
        <v>3539</v>
      </c>
      <c r="G131">
        <v>1794003</v>
      </c>
      <c r="H131">
        <v>483496</v>
      </c>
      <c r="I131">
        <v>0</v>
      </c>
      <c r="J131">
        <v>189880</v>
      </c>
      <c r="K131">
        <v>0</v>
      </c>
      <c r="L131">
        <v>15168</v>
      </c>
      <c r="M131">
        <v>44513</v>
      </c>
      <c r="N131">
        <v>255463</v>
      </c>
      <c r="O131">
        <v>2270</v>
      </c>
      <c r="P131">
        <v>0</v>
      </c>
      <c r="Q131">
        <v>2784793</v>
      </c>
      <c r="R131">
        <v>2132749</v>
      </c>
      <c r="S131">
        <v>8928878</v>
      </c>
      <c r="T131" s="36">
        <v>6671623</v>
      </c>
      <c r="U131" s="26"/>
      <c r="V131">
        <v>26</v>
      </c>
      <c r="W131">
        <v>0</v>
      </c>
      <c r="X131">
        <v>11</v>
      </c>
      <c r="Y131" s="29">
        <f t="shared" si="2"/>
        <v>37</v>
      </c>
      <c r="Z131" s="30"/>
      <c r="AA131" s="41"/>
      <c r="AB131" s="38"/>
      <c r="AC131" s="39"/>
      <c r="AD131" s="39"/>
      <c r="AE131" s="39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</row>
    <row r="132" spans="1:42" ht="13.8" x14ac:dyDescent="0.3">
      <c r="A132" s="47">
        <v>79</v>
      </c>
      <c r="B132" s="48" t="s">
        <v>100</v>
      </c>
      <c r="C132">
        <v>6070</v>
      </c>
      <c r="D132">
        <v>2015</v>
      </c>
      <c r="E132">
        <v>21.57</v>
      </c>
      <c r="F132">
        <v>559</v>
      </c>
      <c r="G132">
        <v>1640286</v>
      </c>
      <c r="H132">
        <v>477357</v>
      </c>
      <c r="I132">
        <v>863</v>
      </c>
      <c r="J132">
        <v>670617</v>
      </c>
      <c r="K132">
        <v>0</v>
      </c>
      <c r="L132">
        <v>33297</v>
      </c>
      <c r="M132">
        <v>15023</v>
      </c>
      <c r="N132">
        <v>161291</v>
      </c>
      <c r="O132">
        <v>25498</v>
      </c>
      <c r="P132">
        <v>0</v>
      </c>
      <c r="Q132">
        <v>3024232</v>
      </c>
      <c r="R132">
        <v>1768885</v>
      </c>
      <c r="S132">
        <v>2175655</v>
      </c>
      <c r="T132" s="36">
        <v>1950291</v>
      </c>
      <c r="U132" s="26"/>
      <c r="V132">
        <v>25</v>
      </c>
      <c r="W132">
        <v>0</v>
      </c>
      <c r="X132">
        <v>0</v>
      </c>
      <c r="Y132" s="29">
        <f t="shared" si="2"/>
        <v>25</v>
      </c>
      <c r="Z132" s="32"/>
      <c r="AA132" s="37"/>
      <c r="AB132" s="38"/>
      <c r="AC132" s="39"/>
      <c r="AD132" s="39"/>
      <c r="AE132" s="39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</row>
    <row r="133" spans="1:42" ht="13.8" x14ac:dyDescent="0.3">
      <c r="A133" s="47">
        <v>80</v>
      </c>
      <c r="B133" s="48" t="s">
        <v>153</v>
      </c>
      <c r="C133">
        <v>6070</v>
      </c>
      <c r="D133">
        <v>2015</v>
      </c>
      <c r="E133">
        <v>1.5</v>
      </c>
      <c r="F133">
        <v>40</v>
      </c>
      <c r="G133">
        <v>71678</v>
      </c>
      <c r="H133">
        <v>18971</v>
      </c>
      <c r="I133">
        <v>16305</v>
      </c>
      <c r="J133">
        <v>4629</v>
      </c>
      <c r="K133">
        <v>42</v>
      </c>
      <c r="L133">
        <v>1330</v>
      </c>
      <c r="M133">
        <v>32</v>
      </c>
      <c r="N133">
        <v>119163</v>
      </c>
      <c r="O133">
        <v>321</v>
      </c>
      <c r="P133">
        <v>909</v>
      </c>
      <c r="Q133">
        <v>231562</v>
      </c>
      <c r="R133">
        <v>227294</v>
      </c>
      <c r="S133">
        <v>165204</v>
      </c>
      <c r="T133" s="36">
        <v>70079</v>
      </c>
      <c r="U133" s="26"/>
      <c r="V133">
        <v>25</v>
      </c>
      <c r="W133">
        <v>0</v>
      </c>
      <c r="X133">
        <v>0</v>
      </c>
      <c r="Y133" s="29">
        <f t="shared" si="2"/>
        <v>25</v>
      </c>
      <c r="Z133" s="31"/>
      <c r="AA133" s="37"/>
      <c r="AB133" s="38"/>
      <c r="AC133" s="39"/>
      <c r="AD133" s="39"/>
      <c r="AE133" s="39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</row>
    <row r="134" spans="1:42" ht="13.8" x14ac:dyDescent="0.3">
      <c r="A134" s="47">
        <v>81</v>
      </c>
      <c r="B134" s="48" t="s">
        <v>154</v>
      </c>
      <c r="C134">
        <v>6070</v>
      </c>
      <c r="D134">
        <v>2015</v>
      </c>
      <c r="E134">
        <v>176.15</v>
      </c>
      <c r="F134">
        <v>20490</v>
      </c>
      <c r="G134">
        <v>9993706</v>
      </c>
      <c r="H134">
        <v>3114374</v>
      </c>
      <c r="I134">
        <v>0</v>
      </c>
      <c r="J134">
        <v>1092586</v>
      </c>
      <c r="K134">
        <v>2485</v>
      </c>
      <c r="L134">
        <v>251419</v>
      </c>
      <c r="M134">
        <v>82916</v>
      </c>
      <c r="N134">
        <v>1059234</v>
      </c>
      <c r="O134">
        <v>22571</v>
      </c>
      <c r="P134">
        <v>30731</v>
      </c>
      <c r="Q134">
        <v>15588560</v>
      </c>
      <c r="R134">
        <v>16368952</v>
      </c>
      <c r="S134">
        <v>57481242</v>
      </c>
      <c r="T134">
        <v>54382204</v>
      </c>
      <c r="U134" s="26"/>
      <c r="V134">
        <v>78</v>
      </c>
      <c r="W134">
        <v>0</v>
      </c>
      <c r="X134">
        <v>25</v>
      </c>
      <c r="Y134" s="29">
        <f t="shared" si="2"/>
        <v>103</v>
      </c>
      <c r="Z134" s="30"/>
      <c r="AA134" s="40"/>
      <c r="AB134" s="38"/>
      <c r="AC134" s="39"/>
      <c r="AD134" s="39"/>
      <c r="AE134" s="39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</row>
    <row r="135" spans="1:42" ht="13.8" x14ac:dyDescent="0.3">
      <c r="A135" s="47">
        <v>82</v>
      </c>
      <c r="B135" s="48" t="s">
        <v>90</v>
      </c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 s="26"/>
      <c r="V135"/>
      <c r="W135"/>
      <c r="X135"/>
      <c r="Y135" s="29">
        <f t="shared" si="2"/>
        <v>0</v>
      </c>
      <c r="Z135" s="30"/>
      <c r="AA135" s="37"/>
      <c r="AB135" s="42"/>
      <c r="AC135" s="39"/>
      <c r="AD135" s="39"/>
      <c r="AE135" s="39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1:42" ht="13.8" x14ac:dyDescent="0.3">
      <c r="A136" s="47">
        <v>84</v>
      </c>
      <c r="B136" s="48" t="s">
        <v>129</v>
      </c>
      <c r="C136">
        <v>6070</v>
      </c>
      <c r="D136">
        <v>2015</v>
      </c>
      <c r="E136">
        <v>504.86</v>
      </c>
      <c r="F136">
        <v>90120</v>
      </c>
      <c r="G136">
        <v>38968029</v>
      </c>
      <c r="H136">
        <v>2921567</v>
      </c>
      <c r="I136">
        <v>24726512</v>
      </c>
      <c r="J136">
        <v>2938490</v>
      </c>
      <c r="K136">
        <v>864</v>
      </c>
      <c r="L136">
        <v>68837</v>
      </c>
      <c r="M136">
        <v>112972</v>
      </c>
      <c r="N136">
        <v>955865</v>
      </c>
      <c r="O136">
        <v>62696</v>
      </c>
      <c r="P136">
        <v>30847</v>
      </c>
      <c r="Q136">
        <v>70724985</v>
      </c>
      <c r="R136">
        <v>65811272</v>
      </c>
      <c r="S136">
        <v>233630430</v>
      </c>
      <c r="T136">
        <v>188091805</v>
      </c>
      <c r="U136" s="26"/>
      <c r="V136">
        <v>205</v>
      </c>
      <c r="W136">
        <v>12</v>
      </c>
      <c r="X136">
        <v>46</v>
      </c>
      <c r="Y136" s="29">
        <f t="shared" si="2"/>
        <v>263</v>
      </c>
      <c r="Z136" s="30"/>
      <c r="AA136" s="40"/>
      <c r="AB136" s="38"/>
      <c r="AC136" s="39"/>
      <c r="AD136" s="39"/>
      <c r="AE136" s="39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</row>
    <row r="137" spans="1:42" ht="13.8" x14ac:dyDescent="0.3">
      <c r="A137" s="47">
        <v>85</v>
      </c>
      <c r="B137" s="48" t="s">
        <v>155</v>
      </c>
      <c r="C137">
        <v>6070</v>
      </c>
      <c r="D137">
        <v>2015</v>
      </c>
      <c r="E137">
        <v>38.1</v>
      </c>
      <c r="F137">
        <v>3928</v>
      </c>
      <c r="G137">
        <v>2427015</v>
      </c>
      <c r="H137">
        <v>583538</v>
      </c>
      <c r="I137">
        <v>0</v>
      </c>
      <c r="J137">
        <v>244283</v>
      </c>
      <c r="K137">
        <v>0</v>
      </c>
      <c r="L137">
        <v>4433</v>
      </c>
      <c r="M137">
        <v>4337</v>
      </c>
      <c r="N137">
        <v>219113</v>
      </c>
      <c r="O137">
        <v>20429</v>
      </c>
      <c r="P137">
        <v>0</v>
      </c>
      <c r="Q137">
        <v>3503148</v>
      </c>
      <c r="R137">
        <v>2490386</v>
      </c>
      <c r="S137">
        <v>9547405</v>
      </c>
      <c r="T137">
        <v>7824058</v>
      </c>
      <c r="U137" s="26"/>
      <c r="V137">
        <v>10</v>
      </c>
      <c r="W137">
        <v>0</v>
      </c>
      <c r="X137">
        <v>4</v>
      </c>
      <c r="Y137" s="29">
        <f t="shared" si="2"/>
        <v>14</v>
      </c>
      <c r="Z137" s="30"/>
      <c r="AA137" s="43"/>
      <c r="AB137" s="38"/>
      <c r="AC137" s="39"/>
      <c r="AD137" s="39"/>
      <c r="AE137" s="39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</row>
    <row r="138" spans="1:42" ht="13.8" x14ac:dyDescent="0.3">
      <c r="A138" s="47">
        <v>96</v>
      </c>
      <c r="B138" s="48" t="s">
        <v>104</v>
      </c>
      <c r="C138">
        <v>6070</v>
      </c>
      <c r="D138">
        <v>2015</v>
      </c>
      <c r="E138" s="23">
        <v>22.71</v>
      </c>
      <c r="F138" s="23">
        <v>821</v>
      </c>
      <c r="G138" s="23">
        <v>1776127</v>
      </c>
      <c r="H138" s="23">
        <v>468389</v>
      </c>
      <c r="I138" s="23">
        <v>0</v>
      </c>
      <c r="J138" s="23">
        <v>82774</v>
      </c>
      <c r="K138" s="23">
        <v>90</v>
      </c>
      <c r="L138" s="23">
        <v>61658</v>
      </c>
      <c r="M138" s="23">
        <v>12840</v>
      </c>
      <c r="N138" s="23">
        <v>184097</v>
      </c>
      <c r="O138" s="23">
        <v>14757</v>
      </c>
      <c r="P138" s="23">
        <v>0</v>
      </c>
      <c r="Q138" s="23">
        <v>2600732</v>
      </c>
      <c r="R138" s="23">
        <v>1847338</v>
      </c>
      <c r="S138" s="23">
        <v>2140630</v>
      </c>
      <c r="T138" s="23">
        <v>1781995</v>
      </c>
      <c r="V138" s="23">
        <v>17</v>
      </c>
      <c r="W138" s="23">
        <v>0</v>
      </c>
      <c r="X138" s="23">
        <v>0</v>
      </c>
      <c r="Y138" s="29">
        <f t="shared" si="2"/>
        <v>17</v>
      </c>
    </row>
    <row r="139" spans="1:42" ht="13.8" x14ac:dyDescent="0.3">
      <c r="A139" s="47">
        <v>102</v>
      </c>
      <c r="B139" s="48" t="s">
        <v>185</v>
      </c>
      <c r="C139">
        <v>6070</v>
      </c>
      <c r="D139">
        <v>2015</v>
      </c>
      <c r="E139">
        <v>27.3</v>
      </c>
      <c r="F139">
        <v>5792</v>
      </c>
      <c r="G139">
        <v>2292157</v>
      </c>
      <c r="H139">
        <v>571028</v>
      </c>
      <c r="I139">
        <v>0</v>
      </c>
      <c r="J139">
        <v>111502</v>
      </c>
      <c r="K139">
        <v>0</v>
      </c>
      <c r="L139">
        <v>7039</v>
      </c>
      <c r="M139">
        <v>0</v>
      </c>
      <c r="N139">
        <v>554449</v>
      </c>
      <c r="O139">
        <v>16960</v>
      </c>
      <c r="P139">
        <v>0</v>
      </c>
      <c r="Q139">
        <v>3553135</v>
      </c>
      <c r="R139">
        <v>3475774</v>
      </c>
      <c r="S139">
        <v>6732392</v>
      </c>
      <c r="T139">
        <v>6732392</v>
      </c>
      <c r="U139" s="26"/>
      <c r="V139">
        <v>69</v>
      </c>
      <c r="W139">
        <v>0</v>
      </c>
      <c r="X139">
        <v>0</v>
      </c>
      <c r="Y139" s="29">
        <f t="shared" si="2"/>
        <v>69</v>
      </c>
      <c r="Z139" s="34"/>
      <c r="AA139" s="41"/>
      <c r="AB139" s="38"/>
      <c r="AC139" s="39"/>
      <c r="AD139" s="39"/>
      <c r="AE139" s="39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</row>
    <row r="140" spans="1:42" ht="13.8" x14ac:dyDescent="0.3">
      <c r="A140" s="47">
        <v>104</v>
      </c>
      <c r="B140" s="48" t="s">
        <v>107</v>
      </c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36"/>
      <c r="U140" s="26"/>
      <c r="V140">
        <v>72</v>
      </c>
      <c r="W140">
        <v>0</v>
      </c>
      <c r="X140">
        <v>0</v>
      </c>
      <c r="Y140" s="29">
        <f t="shared" si="2"/>
        <v>72</v>
      </c>
      <c r="Z140" s="32"/>
      <c r="AA140" s="41"/>
      <c r="AB140" s="38"/>
      <c r="AC140" s="39"/>
      <c r="AD140" s="39"/>
      <c r="AE140" s="39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</row>
    <row r="141" spans="1:42" ht="13.8" x14ac:dyDescent="0.3">
      <c r="A141" s="47">
        <v>106</v>
      </c>
      <c r="B141" s="48" t="s">
        <v>84</v>
      </c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36"/>
      <c r="U141" s="26"/>
      <c r="V141">
        <v>38</v>
      </c>
      <c r="W141">
        <v>0</v>
      </c>
      <c r="X141">
        <v>4</v>
      </c>
      <c r="Y141" s="29">
        <f t="shared" si="2"/>
        <v>42</v>
      </c>
      <c r="Z141" s="30"/>
      <c r="AA141" s="40"/>
      <c r="AB141" s="38"/>
      <c r="AC141" s="39"/>
      <c r="AD141" s="39"/>
      <c r="AE141" s="39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</row>
    <row r="142" spans="1:42" ht="13.8" x14ac:dyDescent="0.3">
      <c r="A142" s="47">
        <v>107</v>
      </c>
      <c r="B142" s="48" t="s">
        <v>99</v>
      </c>
      <c r="C142">
        <v>6070</v>
      </c>
      <c r="D142">
        <v>2015</v>
      </c>
      <c r="E142">
        <v>17.18</v>
      </c>
      <c r="F142">
        <v>1026</v>
      </c>
      <c r="G142">
        <v>891298</v>
      </c>
      <c r="H142">
        <v>204762</v>
      </c>
      <c r="I142">
        <v>5052</v>
      </c>
      <c r="J142">
        <v>40802</v>
      </c>
      <c r="K142">
        <v>0</v>
      </c>
      <c r="L142">
        <v>219735</v>
      </c>
      <c r="M142">
        <v>10008</v>
      </c>
      <c r="N142">
        <v>27339</v>
      </c>
      <c r="O142">
        <v>20107</v>
      </c>
      <c r="P142">
        <v>0</v>
      </c>
      <c r="Q142">
        <v>1419103</v>
      </c>
      <c r="R142">
        <v>660041</v>
      </c>
      <c r="S142">
        <v>1106037</v>
      </c>
      <c r="T142">
        <v>1106037</v>
      </c>
      <c r="V142">
        <v>23</v>
      </c>
      <c r="W142">
        <v>0</v>
      </c>
      <c r="X142">
        <v>2</v>
      </c>
      <c r="Y142" s="29">
        <f t="shared" si="2"/>
        <v>25</v>
      </c>
      <c r="Z142" s="32"/>
      <c r="AA142" s="44"/>
      <c r="AB142" s="3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</row>
    <row r="143" spans="1:42" ht="13.8" x14ac:dyDescent="0.3">
      <c r="A143" s="47">
        <v>108</v>
      </c>
      <c r="B143" s="48" t="s">
        <v>106</v>
      </c>
      <c r="C143">
        <v>6070</v>
      </c>
      <c r="D143">
        <v>2015</v>
      </c>
      <c r="E143">
        <v>28.02</v>
      </c>
      <c r="F143">
        <v>2471</v>
      </c>
      <c r="G143">
        <v>1578057</v>
      </c>
      <c r="H143">
        <v>360009</v>
      </c>
      <c r="I143">
        <v>0</v>
      </c>
      <c r="J143">
        <v>146006</v>
      </c>
      <c r="K143">
        <v>0</v>
      </c>
      <c r="L143">
        <v>7712</v>
      </c>
      <c r="M143">
        <v>10626</v>
      </c>
      <c r="N143">
        <v>182313</v>
      </c>
      <c r="O143">
        <v>21060</v>
      </c>
      <c r="P143">
        <v>0</v>
      </c>
      <c r="Q143">
        <v>2305783</v>
      </c>
      <c r="R143">
        <v>2132839</v>
      </c>
      <c r="S143">
        <v>4425562</v>
      </c>
      <c r="T143">
        <v>3879310</v>
      </c>
      <c r="U143" s="26"/>
      <c r="V143">
        <v>21</v>
      </c>
      <c r="W143">
        <v>0</v>
      </c>
      <c r="X143">
        <v>0</v>
      </c>
      <c r="Y143" s="29">
        <f t="shared" si="2"/>
        <v>21</v>
      </c>
      <c r="Z143" s="30"/>
      <c r="AA143" s="37"/>
      <c r="AB143" s="38"/>
      <c r="AC143" s="39"/>
      <c r="AD143" s="39"/>
      <c r="AE143" s="39"/>
    </row>
    <row r="144" spans="1:42" ht="13.8" x14ac:dyDescent="0.3">
      <c r="A144" s="47">
        <v>111</v>
      </c>
      <c r="B144" s="48" t="s">
        <v>156</v>
      </c>
      <c r="C144">
        <v>6070</v>
      </c>
      <c r="D144">
        <v>2015</v>
      </c>
      <c r="E144">
        <v>6.57</v>
      </c>
      <c r="F144">
        <v>77</v>
      </c>
      <c r="G144">
        <v>559871</v>
      </c>
      <c r="H144">
        <v>115371</v>
      </c>
      <c r="I144">
        <v>5908</v>
      </c>
      <c r="J144">
        <v>5496</v>
      </c>
      <c r="K144">
        <v>0</v>
      </c>
      <c r="L144">
        <v>134699</v>
      </c>
      <c r="M144">
        <v>0</v>
      </c>
      <c r="N144">
        <v>14480</v>
      </c>
      <c r="O144">
        <v>17596</v>
      </c>
      <c r="P144">
        <v>0</v>
      </c>
      <c r="Q144">
        <v>853421</v>
      </c>
      <c r="R144">
        <v>205990</v>
      </c>
      <c r="S144">
        <v>218704</v>
      </c>
      <c r="T144" s="29">
        <v>135820</v>
      </c>
      <c r="U144" s="26"/>
      <c r="V144">
        <v>8</v>
      </c>
      <c r="W144">
        <v>0</v>
      </c>
      <c r="X144">
        <v>0</v>
      </c>
      <c r="Y144" s="29">
        <f t="shared" si="2"/>
        <v>8</v>
      </c>
      <c r="Z144" s="30"/>
      <c r="AA144" s="41"/>
      <c r="AB144" s="38"/>
      <c r="AC144" s="39"/>
      <c r="AD144" s="39"/>
      <c r="AE144" s="39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</row>
    <row r="145" spans="1:42" ht="13.8" x14ac:dyDescent="0.3">
      <c r="A145" s="47">
        <v>125</v>
      </c>
      <c r="B145" s="48" t="s">
        <v>101</v>
      </c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 s="26"/>
      <c r="V145"/>
      <c r="W145"/>
      <c r="X145"/>
      <c r="Y145" s="29">
        <f t="shared" si="2"/>
        <v>0</v>
      </c>
      <c r="Z145" s="31"/>
      <c r="AA145" s="40"/>
      <c r="AB145" s="38"/>
      <c r="AC145" s="39"/>
      <c r="AD145" s="39"/>
      <c r="AE145" s="39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</row>
    <row r="146" spans="1:42" ht="13.8" x14ac:dyDescent="0.3">
      <c r="A146" s="47">
        <v>126</v>
      </c>
      <c r="B146" s="48" t="s">
        <v>118</v>
      </c>
      <c r="C146">
        <v>6070</v>
      </c>
      <c r="D146">
        <v>2015</v>
      </c>
      <c r="E146">
        <v>181.27</v>
      </c>
      <c r="F146">
        <v>23161</v>
      </c>
      <c r="G146">
        <v>14462558</v>
      </c>
      <c r="H146">
        <v>3899850</v>
      </c>
      <c r="I146">
        <v>1475</v>
      </c>
      <c r="J146">
        <v>1008138</v>
      </c>
      <c r="K146">
        <v>17305</v>
      </c>
      <c r="L146">
        <v>106438</v>
      </c>
      <c r="M146">
        <v>114132</v>
      </c>
      <c r="N146">
        <v>254394</v>
      </c>
      <c r="O146">
        <v>6220</v>
      </c>
      <c r="P146">
        <v>875638</v>
      </c>
      <c r="Q146">
        <v>18994872</v>
      </c>
      <c r="R146">
        <v>12079458</v>
      </c>
      <c r="S146">
        <v>76182730</v>
      </c>
      <c r="T146">
        <v>74283640</v>
      </c>
      <c r="U146" s="26"/>
      <c r="V146">
        <v>41</v>
      </c>
      <c r="W146">
        <v>0</v>
      </c>
      <c r="X146">
        <v>21</v>
      </c>
      <c r="Y146" s="29">
        <f t="shared" si="2"/>
        <v>62</v>
      </c>
      <c r="Z146" s="30"/>
      <c r="AA146" s="44"/>
      <c r="AB146" s="38"/>
      <c r="AC146" s="39"/>
      <c r="AD146" s="39"/>
      <c r="AE146" s="39"/>
    </row>
    <row r="147" spans="1:42" ht="13.8" x14ac:dyDescent="0.3">
      <c r="A147" s="47">
        <v>128</v>
      </c>
      <c r="B147" s="48" t="s">
        <v>122</v>
      </c>
      <c r="C147">
        <v>6070</v>
      </c>
      <c r="D147">
        <v>2015</v>
      </c>
      <c r="E147">
        <v>688.4</v>
      </c>
      <c r="F147">
        <v>85560</v>
      </c>
      <c r="G147">
        <v>54083821</v>
      </c>
      <c r="H147">
        <v>15466325</v>
      </c>
      <c r="I147">
        <v>0</v>
      </c>
      <c r="J147">
        <v>4638889</v>
      </c>
      <c r="K147">
        <v>1516</v>
      </c>
      <c r="L147">
        <v>1156092</v>
      </c>
      <c r="M147">
        <v>63831</v>
      </c>
      <c r="N147">
        <v>3863661</v>
      </c>
      <c r="O147">
        <v>14831</v>
      </c>
      <c r="P147">
        <v>236005</v>
      </c>
      <c r="Q147">
        <v>79052961</v>
      </c>
      <c r="R147">
        <v>50751799</v>
      </c>
      <c r="S147">
        <v>257938041</v>
      </c>
      <c r="T147">
        <v>252117817</v>
      </c>
      <c r="U147" s="26"/>
      <c r="V147">
        <v>269</v>
      </c>
      <c r="W147">
        <v>0</v>
      </c>
      <c r="X147">
        <v>41</v>
      </c>
      <c r="Y147" s="29">
        <f t="shared" si="2"/>
        <v>310</v>
      </c>
      <c r="Z147" s="33"/>
      <c r="AA147" s="37"/>
      <c r="AB147" s="38"/>
      <c r="AC147" s="39"/>
      <c r="AD147" s="39"/>
      <c r="AE147" s="39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</row>
    <row r="148" spans="1:42" ht="13.8" x14ac:dyDescent="0.3">
      <c r="A148" s="47">
        <v>129</v>
      </c>
      <c r="B148" s="48" t="s">
        <v>131</v>
      </c>
      <c r="C148">
        <v>6070</v>
      </c>
      <c r="D148">
        <v>2015</v>
      </c>
      <c r="E148">
        <v>12.57</v>
      </c>
      <c r="F148">
        <v>141</v>
      </c>
      <c r="G148">
        <v>35664</v>
      </c>
      <c r="H148">
        <v>8014</v>
      </c>
      <c r="I148">
        <v>541</v>
      </c>
      <c r="J148">
        <v>1892</v>
      </c>
      <c r="K148">
        <v>0</v>
      </c>
      <c r="L148">
        <v>350</v>
      </c>
      <c r="M148">
        <v>1999</v>
      </c>
      <c r="N148">
        <v>4405</v>
      </c>
      <c r="O148">
        <v>1264</v>
      </c>
      <c r="P148">
        <v>0</v>
      </c>
      <c r="Q148">
        <v>54129</v>
      </c>
      <c r="R148">
        <v>189450</v>
      </c>
      <c r="S148">
        <v>804018</v>
      </c>
      <c r="T148" s="29">
        <v>804018</v>
      </c>
      <c r="U148" s="26"/>
      <c r="V148">
        <v>1</v>
      </c>
      <c r="W148">
        <v>0</v>
      </c>
      <c r="X148">
        <v>0</v>
      </c>
      <c r="Y148" s="29">
        <f t="shared" si="2"/>
        <v>1</v>
      </c>
      <c r="Z148" s="31"/>
      <c r="AA148" s="37"/>
      <c r="AB148" s="38"/>
      <c r="AC148" s="39"/>
      <c r="AD148" s="39"/>
      <c r="AE148" s="39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</row>
    <row r="149" spans="1:42" ht="13.8" x14ac:dyDescent="0.3">
      <c r="A149" s="47">
        <v>130</v>
      </c>
      <c r="B149" s="48" t="s">
        <v>157</v>
      </c>
      <c r="C149">
        <v>6070</v>
      </c>
      <c r="D149">
        <v>2015</v>
      </c>
      <c r="E149">
        <v>190.23</v>
      </c>
      <c r="F149">
        <v>26193</v>
      </c>
      <c r="G149">
        <v>13963871</v>
      </c>
      <c r="H149">
        <v>3770244</v>
      </c>
      <c r="I149">
        <v>41947</v>
      </c>
      <c r="J149">
        <v>689835</v>
      </c>
      <c r="K149">
        <v>-37</v>
      </c>
      <c r="L149">
        <v>671696</v>
      </c>
      <c r="M149">
        <v>30775</v>
      </c>
      <c r="N149">
        <v>246716</v>
      </c>
      <c r="O149">
        <v>17417</v>
      </c>
      <c r="P149">
        <v>3314</v>
      </c>
      <c r="Q149">
        <v>19429150</v>
      </c>
      <c r="R149">
        <v>13444481</v>
      </c>
      <c r="S149">
        <v>83584013</v>
      </c>
      <c r="T149" s="36">
        <v>78574478</v>
      </c>
      <c r="U149" s="26"/>
      <c r="V149">
        <v>128</v>
      </c>
      <c r="W149">
        <v>0</v>
      </c>
      <c r="X149">
        <v>18</v>
      </c>
      <c r="Y149" s="29">
        <f t="shared" si="2"/>
        <v>146</v>
      </c>
      <c r="Z149" s="32"/>
      <c r="AA149" s="41"/>
      <c r="AB149" s="38"/>
      <c r="AC149" s="39"/>
      <c r="AD149" s="39"/>
      <c r="AE149" s="39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</row>
    <row r="150" spans="1:42" ht="13.8" x14ac:dyDescent="0.3">
      <c r="A150" s="47">
        <v>131</v>
      </c>
      <c r="B150" s="48" t="s">
        <v>102</v>
      </c>
      <c r="C150">
        <v>6070</v>
      </c>
      <c r="D150">
        <v>2015</v>
      </c>
      <c r="E150">
        <v>327.79</v>
      </c>
      <c r="F150">
        <v>47825</v>
      </c>
      <c r="G150">
        <v>27057600</v>
      </c>
      <c r="H150">
        <v>6208913</v>
      </c>
      <c r="I150">
        <v>1691291</v>
      </c>
      <c r="J150">
        <v>2624167</v>
      </c>
      <c r="K150">
        <v>0</v>
      </c>
      <c r="L150">
        <v>557726</v>
      </c>
      <c r="M150">
        <v>116743</v>
      </c>
      <c r="N150">
        <v>2882441</v>
      </c>
      <c r="O150">
        <v>66792</v>
      </c>
      <c r="P150">
        <v>18950</v>
      </c>
      <c r="Q150">
        <v>41186723</v>
      </c>
      <c r="R150">
        <v>35159936</v>
      </c>
      <c r="S150">
        <v>161981246</v>
      </c>
      <c r="T150">
        <v>145579409</v>
      </c>
      <c r="U150" s="26"/>
      <c r="V150">
        <v>192</v>
      </c>
      <c r="W150">
        <v>0</v>
      </c>
      <c r="X150">
        <v>42</v>
      </c>
      <c r="Y150" s="29">
        <f t="shared" si="2"/>
        <v>234</v>
      </c>
      <c r="Z150" s="30"/>
      <c r="AA150" s="43"/>
      <c r="AB150" s="38"/>
      <c r="AC150" s="39"/>
      <c r="AD150" s="39"/>
      <c r="AE150" s="39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</row>
    <row r="151" spans="1:42" ht="13.8" x14ac:dyDescent="0.3">
      <c r="A151" s="47">
        <v>132</v>
      </c>
      <c r="B151" s="48" t="s">
        <v>158</v>
      </c>
      <c r="C151">
        <v>6070</v>
      </c>
      <c r="D151">
        <v>2015</v>
      </c>
      <c r="E151">
        <v>118.62</v>
      </c>
      <c r="F151">
        <v>26270</v>
      </c>
      <c r="G151">
        <v>8189594</v>
      </c>
      <c r="H151">
        <v>2225331</v>
      </c>
      <c r="I151">
        <v>46500</v>
      </c>
      <c r="J151">
        <v>1104199</v>
      </c>
      <c r="K151">
        <v>2789</v>
      </c>
      <c r="L151">
        <v>8007</v>
      </c>
      <c r="M151">
        <v>41676</v>
      </c>
      <c r="N151">
        <v>713471</v>
      </c>
      <c r="O151">
        <v>31029</v>
      </c>
      <c r="P151">
        <v>1800</v>
      </c>
      <c r="Q151">
        <v>12360796</v>
      </c>
      <c r="R151">
        <v>7717737</v>
      </c>
      <c r="S151">
        <v>55977275</v>
      </c>
      <c r="T151">
        <v>52628651</v>
      </c>
      <c r="U151" s="26"/>
      <c r="V151">
        <v>75</v>
      </c>
      <c r="W151">
        <v>0</v>
      </c>
      <c r="X151">
        <v>0</v>
      </c>
      <c r="Y151" s="29">
        <f t="shared" si="2"/>
        <v>75</v>
      </c>
      <c r="Z151" s="31"/>
      <c r="AA151" s="37"/>
      <c r="AB151" s="38"/>
      <c r="AC151" s="39"/>
      <c r="AD151" s="39"/>
      <c r="AE151" s="39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</row>
    <row r="152" spans="1:42" ht="13.8" x14ac:dyDescent="0.3">
      <c r="A152" s="47">
        <v>134</v>
      </c>
      <c r="B152" s="48" t="s">
        <v>93</v>
      </c>
      <c r="C152">
        <v>6070</v>
      </c>
      <c r="D152">
        <v>2015</v>
      </c>
      <c r="E152">
        <v>58.5</v>
      </c>
      <c r="F152">
        <v>8290</v>
      </c>
      <c r="G152">
        <v>4224213</v>
      </c>
      <c r="H152">
        <v>1131847</v>
      </c>
      <c r="I152">
        <v>542936</v>
      </c>
      <c r="J152">
        <v>231481</v>
      </c>
      <c r="K152">
        <v>1777</v>
      </c>
      <c r="L152">
        <v>42968</v>
      </c>
      <c r="M152">
        <v>4689</v>
      </c>
      <c r="N152">
        <v>267150</v>
      </c>
      <c r="O152">
        <v>14716</v>
      </c>
      <c r="P152">
        <v>0</v>
      </c>
      <c r="Q152">
        <v>6461777</v>
      </c>
      <c r="R152">
        <v>3354492</v>
      </c>
      <c r="S152">
        <v>11954169</v>
      </c>
      <c r="T152">
        <v>10607753</v>
      </c>
      <c r="U152" s="26"/>
      <c r="V152">
        <v>32</v>
      </c>
      <c r="W152">
        <v>1</v>
      </c>
      <c r="X152">
        <v>4</v>
      </c>
      <c r="Y152" s="29">
        <f t="shared" si="2"/>
        <v>37</v>
      </c>
      <c r="Z152" s="30"/>
      <c r="AA152" s="37"/>
      <c r="AB152" s="38"/>
      <c r="AC152" s="39"/>
      <c r="AD152" s="39"/>
      <c r="AE152" s="39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</row>
    <row r="153" spans="1:42" ht="13.8" x14ac:dyDescent="0.3">
      <c r="A153" s="47">
        <v>137</v>
      </c>
      <c r="B153" s="48" t="s">
        <v>95</v>
      </c>
      <c r="C153">
        <v>6070</v>
      </c>
      <c r="D153">
        <v>2015</v>
      </c>
      <c r="E153">
        <v>24.18</v>
      </c>
      <c r="F153">
        <v>981</v>
      </c>
      <c r="G153">
        <v>1468715</v>
      </c>
      <c r="H153">
        <v>375500</v>
      </c>
      <c r="I153">
        <v>394104</v>
      </c>
      <c r="J153">
        <v>134114</v>
      </c>
      <c r="K153">
        <v>1816</v>
      </c>
      <c r="L153">
        <v>141811</v>
      </c>
      <c r="M153">
        <v>39064</v>
      </c>
      <c r="N153">
        <v>83202</v>
      </c>
      <c r="O153">
        <v>16592</v>
      </c>
      <c r="P153">
        <v>0</v>
      </c>
      <c r="Q153">
        <v>2654918</v>
      </c>
      <c r="R153">
        <v>922206</v>
      </c>
      <c r="S153">
        <v>1477304</v>
      </c>
      <c r="T153">
        <v>1477304</v>
      </c>
      <c r="U153" s="26"/>
      <c r="V153">
        <v>25</v>
      </c>
      <c r="W153">
        <v>0</v>
      </c>
      <c r="X153">
        <v>0</v>
      </c>
      <c r="Y153" s="29">
        <f t="shared" si="2"/>
        <v>25</v>
      </c>
      <c r="Z153" s="30"/>
      <c r="AA153" s="44"/>
      <c r="AB153" s="38"/>
      <c r="AC153" s="39"/>
      <c r="AD153" s="39"/>
      <c r="AE153" s="39"/>
    </row>
    <row r="154" spans="1:42" ht="13.8" x14ac:dyDescent="0.3">
      <c r="A154" s="47">
        <v>138</v>
      </c>
      <c r="B154" s="48" t="s">
        <v>137</v>
      </c>
      <c r="C154">
        <v>6070</v>
      </c>
      <c r="D154">
        <v>2015</v>
      </c>
      <c r="E154">
        <v>59.28</v>
      </c>
      <c r="F154">
        <v>0</v>
      </c>
      <c r="G154">
        <v>5308464</v>
      </c>
      <c r="H154">
        <v>352664</v>
      </c>
      <c r="I154">
        <v>1728</v>
      </c>
      <c r="J154">
        <v>362401</v>
      </c>
      <c r="K154">
        <v>1423</v>
      </c>
      <c r="L154">
        <v>107451</v>
      </c>
      <c r="M154">
        <v>36575</v>
      </c>
      <c r="N154">
        <v>42400</v>
      </c>
      <c r="O154">
        <v>-14726</v>
      </c>
      <c r="P154">
        <v>0</v>
      </c>
      <c r="Q154">
        <v>6198380</v>
      </c>
      <c r="R154">
        <v>9188142</v>
      </c>
      <c r="S154">
        <v>24945376</v>
      </c>
      <c r="T154" s="36">
        <v>22777354</v>
      </c>
      <c r="U154" s="26"/>
      <c r="V154" s="23">
        <v>60</v>
      </c>
      <c r="W154" s="23">
        <v>0</v>
      </c>
      <c r="X154" s="23">
        <v>24</v>
      </c>
      <c r="Y154" s="29">
        <f t="shared" si="2"/>
        <v>84</v>
      </c>
      <c r="Z154" s="31"/>
      <c r="AA154" s="41"/>
      <c r="AB154" s="38"/>
      <c r="AC154" s="39"/>
      <c r="AD154" s="39"/>
      <c r="AE154" s="39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</row>
    <row r="155" spans="1:42" ht="13.8" x14ac:dyDescent="0.3">
      <c r="A155" s="47">
        <v>139</v>
      </c>
      <c r="B155" s="48" t="s">
        <v>127</v>
      </c>
      <c r="C155">
        <v>6070</v>
      </c>
      <c r="D155">
        <v>2015</v>
      </c>
      <c r="E155">
        <v>111.71</v>
      </c>
      <c r="F155">
        <v>20218</v>
      </c>
      <c r="G155">
        <v>8279625</v>
      </c>
      <c r="H155">
        <v>755546</v>
      </c>
      <c r="I155">
        <v>-91000</v>
      </c>
      <c r="J155">
        <v>673672</v>
      </c>
      <c r="K155">
        <v>0</v>
      </c>
      <c r="L155">
        <v>524847</v>
      </c>
      <c r="M155">
        <v>0</v>
      </c>
      <c r="N155">
        <v>607680</v>
      </c>
      <c r="O155">
        <v>28780</v>
      </c>
      <c r="P155">
        <v>0</v>
      </c>
      <c r="Q155">
        <v>10779150</v>
      </c>
      <c r="R155">
        <v>11429191</v>
      </c>
      <c r="S155">
        <v>23733664</v>
      </c>
      <c r="T155">
        <v>22359732</v>
      </c>
      <c r="U155" s="26"/>
      <c r="V155">
        <v>111</v>
      </c>
      <c r="W155">
        <v>8</v>
      </c>
      <c r="X155">
        <v>18</v>
      </c>
      <c r="Y155" s="29">
        <f t="shared" si="2"/>
        <v>137</v>
      </c>
      <c r="Z155" s="30"/>
      <c r="AA155" s="41"/>
      <c r="AB155" s="38"/>
      <c r="AC155" s="39"/>
      <c r="AD155" s="39"/>
      <c r="AE155" s="39"/>
    </row>
    <row r="156" spans="1:42" ht="13.8" x14ac:dyDescent="0.3">
      <c r="A156" s="47">
        <v>140</v>
      </c>
      <c r="B156" s="48" t="s">
        <v>159</v>
      </c>
      <c r="C156">
        <v>6070</v>
      </c>
      <c r="D156">
        <v>2015</v>
      </c>
      <c r="E156">
        <v>20.399999999999999</v>
      </c>
      <c r="F156">
        <v>2775</v>
      </c>
      <c r="G156">
        <v>1432579</v>
      </c>
      <c r="H156">
        <v>342035</v>
      </c>
      <c r="I156">
        <v>2529</v>
      </c>
      <c r="J156">
        <v>98200</v>
      </c>
      <c r="K156">
        <v>0</v>
      </c>
      <c r="L156">
        <v>138154</v>
      </c>
      <c r="M156">
        <v>0</v>
      </c>
      <c r="N156">
        <v>205464</v>
      </c>
      <c r="O156">
        <v>8449</v>
      </c>
      <c r="P156">
        <v>-179</v>
      </c>
      <c r="Q156">
        <v>2227589</v>
      </c>
      <c r="R156">
        <v>1698461</v>
      </c>
      <c r="S156">
        <v>4118137</v>
      </c>
      <c r="T156">
        <v>4118137</v>
      </c>
      <c r="U156" s="26"/>
      <c r="V156">
        <v>13</v>
      </c>
      <c r="W156">
        <v>0</v>
      </c>
      <c r="X156">
        <v>6</v>
      </c>
      <c r="Y156" s="29">
        <f t="shared" si="2"/>
        <v>19</v>
      </c>
      <c r="Z156" s="33"/>
      <c r="AA156" s="37"/>
      <c r="AB156" s="38"/>
      <c r="AC156" s="39"/>
      <c r="AD156" s="39"/>
      <c r="AE156" s="39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</row>
    <row r="157" spans="1:42" ht="13.8" x14ac:dyDescent="0.3">
      <c r="A157" s="47">
        <v>141</v>
      </c>
      <c r="B157" s="48" t="s">
        <v>87</v>
      </c>
      <c r="C157">
        <v>6070</v>
      </c>
      <c r="D157">
        <v>2015</v>
      </c>
      <c r="E157">
        <v>1.27</v>
      </c>
      <c r="F157">
        <v>216</v>
      </c>
      <c r="G157">
        <v>56315</v>
      </c>
      <c r="H157">
        <v>10598</v>
      </c>
      <c r="I157">
        <v>3</v>
      </c>
      <c r="J157">
        <v>2959</v>
      </c>
      <c r="K157">
        <v>119</v>
      </c>
      <c r="L157">
        <v>1423</v>
      </c>
      <c r="M157">
        <v>6</v>
      </c>
      <c r="N157">
        <v>11061</v>
      </c>
      <c r="O157">
        <v>375</v>
      </c>
      <c r="P157">
        <v>0</v>
      </c>
      <c r="Q157">
        <v>82859</v>
      </c>
      <c r="R157">
        <v>96027</v>
      </c>
      <c r="S157">
        <v>288784</v>
      </c>
      <c r="T157">
        <v>288784</v>
      </c>
      <c r="U157" s="26"/>
      <c r="V157">
        <v>25</v>
      </c>
      <c r="W157">
        <v>0</v>
      </c>
      <c r="X157">
        <v>0</v>
      </c>
      <c r="Y157" s="29">
        <f t="shared" si="2"/>
        <v>25</v>
      </c>
      <c r="Z157" s="33"/>
      <c r="AA157" s="40"/>
      <c r="AB157" s="38"/>
      <c r="AC157" s="39"/>
      <c r="AD157" s="39"/>
      <c r="AE157" s="39"/>
    </row>
    <row r="158" spans="1:42" ht="13.8" x14ac:dyDescent="0.3">
      <c r="A158" s="47">
        <v>142</v>
      </c>
      <c r="B158" s="48" t="s">
        <v>117</v>
      </c>
      <c r="C158">
        <v>6070</v>
      </c>
      <c r="D158">
        <v>2015</v>
      </c>
      <c r="E158">
        <v>367.23</v>
      </c>
      <c r="F158">
        <v>50590</v>
      </c>
      <c r="G158">
        <v>26183668</v>
      </c>
      <c r="H158">
        <v>7320931</v>
      </c>
      <c r="I158">
        <v>3973541</v>
      </c>
      <c r="J158">
        <v>152383</v>
      </c>
      <c r="K158">
        <v>5793</v>
      </c>
      <c r="L158">
        <v>6874847</v>
      </c>
      <c r="M158">
        <v>511930</v>
      </c>
      <c r="N158">
        <v>10934280</v>
      </c>
      <c r="O158">
        <v>22220981</v>
      </c>
      <c r="P158">
        <v>4150232</v>
      </c>
      <c r="Q158">
        <v>74028122</v>
      </c>
      <c r="R158">
        <v>20175663</v>
      </c>
      <c r="S158">
        <v>136239258</v>
      </c>
      <c r="T158" s="36">
        <v>129233419</v>
      </c>
      <c r="U158" s="26"/>
      <c r="V158">
        <v>177</v>
      </c>
      <c r="W158">
        <v>0</v>
      </c>
      <c r="X158">
        <v>20</v>
      </c>
      <c r="Y158" s="29">
        <f t="shared" si="2"/>
        <v>197</v>
      </c>
      <c r="Z158" s="30"/>
      <c r="AA158" s="40"/>
      <c r="AB158" s="38"/>
      <c r="AC158" s="39"/>
      <c r="AD158" s="39"/>
      <c r="AE158" s="39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</row>
    <row r="159" spans="1:42" ht="13.8" x14ac:dyDescent="0.3">
      <c r="A159" s="47">
        <v>145</v>
      </c>
      <c r="B159" s="48" t="s">
        <v>186</v>
      </c>
      <c r="C159">
        <v>6070</v>
      </c>
      <c r="D159">
        <v>2015</v>
      </c>
      <c r="E159">
        <v>264.64999999999998</v>
      </c>
      <c r="F159">
        <v>41013</v>
      </c>
      <c r="G159">
        <v>20540324</v>
      </c>
      <c r="H159">
        <v>5890997</v>
      </c>
      <c r="I159">
        <v>0</v>
      </c>
      <c r="J159">
        <v>1840005</v>
      </c>
      <c r="K159">
        <v>1350</v>
      </c>
      <c r="L159">
        <v>644892</v>
      </c>
      <c r="M159">
        <v>428495</v>
      </c>
      <c r="N159">
        <v>953216</v>
      </c>
      <c r="O159">
        <v>31962</v>
      </c>
      <c r="P159">
        <v>15805</v>
      </c>
      <c r="Q159">
        <v>30315436</v>
      </c>
      <c r="R159">
        <v>21588165</v>
      </c>
      <c r="S159">
        <v>142087218</v>
      </c>
      <c r="T159" s="36">
        <v>134533183</v>
      </c>
      <c r="U159" s="26"/>
      <c r="V159">
        <v>163</v>
      </c>
      <c r="W159">
        <v>10</v>
      </c>
      <c r="X159">
        <v>24</v>
      </c>
      <c r="Y159" s="29">
        <f t="shared" si="2"/>
        <v>197</v>
      </c>
      <c r="Z159" s="30"/>
      <c r="AA159" s="37"/>
      <c r="AB159" s="38"/>
      <c r="AC159" s="39"/>
      <c r="AD159" s="39"/>
      <c r="AE159" s="39"/>
    </row>
    <row r="160" spans="1:42" ht="13.8" x14ac:dyDescent="0.3">
      <c r="A160" s="47">
        <v>147</v>
      </c>
      <c r="B160" s="48" t="s">
        <v>119</v>
      </c>
      <c r="C160">
        <v>6070</v>
      </c>
      <c r="D160">
        <v>2015</v>
      </c>
      <c r="E160">
        <v>29.47</v>
      </c>
      <c r="F160">
        <v>2464</v>
      </c>
      <c r="G160">
        <v>1911061</v>
      </c>
      <c r="H160">
        <v>501393</v>
      </c>
      <c r="I160">
        <v>223633</v>
      </c>
      <c r="J160">
        <v>126636</v>
      </c>
      <c r="K160">
        <v>0</v>
      </c>
      <c r="L160">
        <v>165169</v>
      </c>
      <c r="M160">
        <v>56639</v>
      </c>
      <c r="N160">
        <v>49854</v>
      </c>
      <c r="O160">
        <v>3822</v>
      </c>
      <c r="P160">
        <v>0</v>
      </c>
      <c r="Q160">
        <v>3038207</v>
      </c>
      <c r="R160">
        <v>1359820</v>
      </c>
      <c r="S160">
        <v>5221521</v>
      </c>
      <c r="T160">
        <v>4005547</v>
      </c>
      <c r="U160" s="26"/>
      <c r="V160">
        <v>23</v>
      </c>
      <c r="W160">
        <v>0</v>
      </c>
      <c r="X160">
        <v>0</v>
      </c>
      <c r="Y160" s="29">
        <f t="shared" si="2"/>
        <v>23</v>
      </c>
      <c r="Z160" s="30"/>
      <c r="AA160" s="37"/>
      <c r="AB160" s="3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</row>
    <row r="161" spans="1:42" ht="13.8" x14ac:dyDescent="0.3">
      <c r="A161" s="47">
        <v>148</v>
      </c>
      <c r="B161" s="48" t="s">
        <v>161</v>
      </c>
      <c r="C161">
        <v>6070</v>
      </c>
      <c r="D161">
        <v>2015</v>
      </c>
      <c r="E161">
        <v>105.4</v>
      </c>
      <c r="F161">
        <v>20825</v>
      </c>
      <c r="G161">
        <v>6765228</v>
      </c>
      <c r="H161">
        <v>829223</v>
      </c>
      <c r="I161">
        <v>1037150</v>
      </c>
      <c r="J161">
        <v>845223</v>
      </c>
      <c r="K161">
        <v>0</v>
      </c>
      <c r="L161">
        <v>74761</v>
      </c>
      <c r="M161">
        <v>454692</v>
      </c>
      <c r="N161">
        <v>607940</v>
      </c>
      <c r="O161">
        <v>11491</v>
      </c>
      <c r="P161">
        <v>0</v>
      </c>
      <c r="Q161">
        <v>10625708</v>
      </c>
      <c r="R161">
        <v>10230868</v>
      </c>
      <c r="S161">
        <v>56211347</v>
      </c>
      <c r="T161">
        <v>56211347</v>
      </c>
      <c r="U161" s="26"/>
      <c r="V161">
        <v>70</v>
      </c>
      <c r="W161">
        <v>0</v>
      </c>
      <c r="X161">
        <v>0</v>
      </c>
      <c r="Y161" s="29">
        <f t="shared" si="2"/>
        <v>70</v>
      </c>
      <c r="Z161" s="30"/>
      <c r="AA161" s="43"/>
      <c r="AB161" s="38"/>
      <c r="AC161" s="39"/>
      <c r="AD161" s="39"/>
      <c r="AE161" s="39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</row>
    <row r="162" spans="1:42" ht="13.8" x14ac:dyDescent="0.3">
      <c r="A162" s="47">
        <v>150</v>
      </c>
      <c r="B162" s="48" t="s">
        <v>162</v>
      </c>
      <c r="C162">
        <v>6070</v>
      </c>
      <c r="D162">
        <v>2015</v>
      </c>
      <c r="E162">
        <v>38.11</v>
      </c>
      <c r="F162">
        <v>1163</v>
      </c>
      <c r="G162">
        <v>2653369</v>
      </c>
      <c r="H162">
        <v>508997</v>
      </c>
      <c r="I162">
        <v>0</v>
      </c>
      <c r="J162">
        <v>157540</v>
      </c>
      <c r="K162">
        <v>5007</v>
      </c>
      <c r="L162">
        <v>109740</v>
      </c>
      <c r="M162">
        <v>31053</v>
      </c>
      <c r="N162">
        <v>276822</v>
      </c>
      <c r="O162">
        <v>18074</v>
      </c>
      <c r="P162">
        <v>0</v>
      </c>
      <c r="Q162">
        <v>3760602</v>
      </c>
      <c r="R162">
        <v>1259094</v>
      </c>
      <c r="S162">
        <v>1682403</v>
      </c>
      <c r="T162" s="36">
        <v>1693850</v>
      </c>
      <c r="U162" s="26"/>
      <c r="V162">
        <v>25</v>
      </c>
      <c r="W162">
        <v>0</v>
      </c>
      <c r="X162">
        <v>0</v>
      </c>
      <c r="Y162" s="29">
        <f t="shared" si="2"/>
        <v>25</v>
      </c>
      <c r="Z162" s="30"/>
      <c r="AA162" s="37"/>
      <c r="AB162" s="38"/>
      <c r="AC162" s="39"/>
      <c r="AD162" s="39"/>
      <c r="AE162" s="39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</row>
    <row r="163" spans="1:42" ht="13.8" x14ac:dyDescent="0.3">
      <c r="A163" s="47">
        <v>152</v>
      </c>
      <c r="B163" s="48" t="s">
        <v>97</v>
      </c>
      <c r="C163">
        <v>6070</v>
      </c>
      <c r="D163">
        <v>2015</v>
      </c>
      <c r="E163" s="45">
        <v>55.85</v>
      </c>
      <c r="F163" s="46">
        <v>3844</v>
      </c>
      <c r="G163" s="46">
        <v>5125478</v>
      </c>
      <c r="H163" s="46">
        <v>1776295</v>
      </c>
      <c r="I163" s="46">
        <v>0</v>
      </c>
      <c r="J163" s="46">
        <v>191128</v>
      </c>
      <c r="K163" s="46">
        <v>3124</v>
      </c>
      <c r="L163" s="46">
        <v>10278</v>
      </c>
      <c r="M163" s="46">
        <v>9420</v>
      </c>
      <c r="N163" s="46">
        <v>837838</v>
      </c>
      <c r="O163" s="46">
        <v>29966</v>
      </c>
      <c r="P163" s="46">
        <v>339</v>
      </c>
      <c r="Q163" s="46">
        <v>7983188</v>
      </c>
      <c r="R163" s="46">
        <v>5752168</v>
      </c>
      <c r="S163" s="46">
        <v>18707192</v>
      </c>
      <c r="T163" s="46">
        <v>15977493</v>
      </c>
      <c r="V163" s="23">
        <v>16</v>
      </c>
      <c r="W163" s="23">
        <v>0</v>
      </c>
      <c r="X163" s="23">
        <v>2</v>
      </c>
      <c r="Y163" s="29">
        <f t="shared" si="2"/>
        <v>18</v>
      </c>
    </row>
    <row r="164" spans="1:42" ht="13.8" x14ac:dyDescent="0.3">
      <c r="A164" s="47">
        <v>153</v>
      </c>
      <c r="B164" s="48" t="s">
        <v>111</v>
      </c>
      <c r="C164">
        <v>6070</v>
      </c>
      <c r="D164">
        <v>2015</v>
      </c>
      <c r="E164">
        <v>33.03</v>
      </c>
      <c r="F164">
        <v>1868</v>
      </c>
      <c r="G164">
        <v>2592304</v>
      </c>
      <c r="H164">
        <v>342803</v>
      </c>
      <c r="I164">
        <v>0</v>
      </c>
      <c r="J164">
        <v>189071</v>
      </c>
      <c r="K164">
        <v>514</v>
      </c>
      <c r="L164">
        <v>218197</v>
      </c>
      <c r="M164">
        <v>7868</v>
      </c>
      <c r="N164">
        <v>195387</v>
      </c>
      <c r="O164">
        <v>26735</v>
      </c>
      <c r="P164">
        <v>0</v>
      </c>
      <c r="Q164">
        <v>3572879</v>
      </c>
      <c r="R164">
        <v>2172189</v>
      </c>
      <c r="S164">
        <v>3311503</v>
      </c>
      <c r="T164">
        <v>2397658</v>
      </c>
      <c r="U164" s="26"/>
      <c r="V164">
        <v>25</v>
      </c>
      <c r="W164">
        <v>0</v>
      </c>
      <c r="X164">
        <v>0</v>
      </c>
      <c r="Y164" s="29">
        <f t="shared" si="2"/>
        <v>25</v>
      </c>
      <c r="Z164" s="30"/>
      <c r="AA164" s="41"/>
      <c r="AB164" s="38"/>
      <c r="AC164" s="39"/>
      <c r="AD164" s="39"/>
      <c r="AE164" s="39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</row>
    <row r="165" spans="1:42" ht="13.8" x14ac:dyDescent="0.3">
      <c r="A165" s="47">
        <v>155</v>
      </c>
      <c r="B165" s="48" t="s">
        <v>163</v>
      </c>
      <c r="C165">
        <v>6070</v>
      </c>
      <c r="D165">
        <v>2015</v>
      </c>
      <c r="E165" s="45">
        <v>237.7</v>
      </c>
      <c r="F165" s="29">
        <v>53743</v>
      </c>
      <c r="G165" s="29">
        <v>27171683</v>
      </c>
      <c r="H165" s="29">
        <v>7659684</v>
      </c>
      <c r="I165" s="29">
        <v>240962</v>
      </c>
      <c r="J165" s="29">
        <v>1888508</v>
      </c>
      <c r="K165" s="29">
        <v>0</v>
      </c>
      <c r="L165" s="29">
        <v>256415</v>
      </c>
      <c r="M165" s="29">
        <v>141132</v>
      </c>
      <c r="N165" s="29">
        <v>324564</v>
      </c>
      <c r="O165" s="29">
        <v>103087</v>
      </c>
      <c r="P165" s="29">
        <v>0</v>
      </c>
      <c r="Q165" s="29">
        <v>37786035</v>
      </c>
      <c r="R165" s="29">
        <v>20780767</v>
      </c>
      <c r="S165" s="29">
        <v>95342905</v>
      </c>
      <c r="T165" s="29">
        <v>95133269</v>
      </c>
      <c r="U165" s="29"/>
      <c r="V165" s="29">
        <v>203</v>
      </c>
      <c r="W165" s="29">
        <v>14</v>
      </c>
      <c r="X165" s="29">
        <v>36</v>
      </c>
      <c r="Y165" s="29">
        <f t="shared" si="2"/>
        <v>253</v>
      </c>
    </row>
    <row r="166" spans="1:42" ht="13.8" x14ac:dyDescent="0.3">
      <c r="A166" s="47">
        <v>156</v>
      </c>
      <c r="B166" s="48" t="s">
        <v>187</v>
      </c>
      <c r="C166">
        <v>6070</v>
      </c>
      <c r="D166">
        <v>2015</v>
      </c>
      <c r="E166">
        <v>41.1</v>
      </c>
      <c r="F166">
        <v>4742</v>
      </c>
      <c r="G166">
        <v>3936987</v>
      </c>
      <c r="H166">
        <v>1009519</v>
      </c>
      <c r="I166">
        <v>1364433</v>
      </c>
      <c r="J166">
        <v>237703</v>
      </c>
      <c r="K166">
        <v>5565</v>
      </c>
      <c r="L166">
        <v>195153</v>
      </c>
      <c r="M166">
        <v>1424</v>
      </c>
      <c r="N166">
        <v>202110</v>
      </c>
      <c r="O166">
        <v>3984</v>
      </c>
      <c r="P166">
        <v>0</v>
      </c>
      <c r="Q166">
        <v>6956878</v>
      </c>
      <c r="R166">
        <v>2250337</v>
      </c>
      <c r="S166">
        <v>10070158</v>
      </c>
      <c r="T166">
        <v>8289463</v>
      </c>
      <c r="U166" s="26"/>
      <c r="V166">
        <v>18</v>
      </c>
      <c r="W166">
        <v>0</v>
      </c>
      <c r="X166">
        <v>4</v>
      </c>
      <c r="Y166" s="29">
        <f t="shared" si="2"/>
        <v>22</v>
      </c>
      <c r="Z166" s="31"/>
      <c r="AA166" s="40"/>
      <c r="AB166" s="38"/>
      <c r="AC166" s="39"/>
      <c r="AD166" s="39"/>
      <c r="AE166" s="39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</row>
    <row r="167" spans="1:42" ht="13.8" x14ac:dyDescent="0.3">
      <c r="A167" s="47">
        <v>157</v>
      </c>
      <c r="B167" s="48" t="s">
        <v>164</v>
      </c>
      <c r="C167">
        <v>6070</v>
      </c>
      <c r="D167">
        <v>2015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 s="26"/>
      <c r="V167">
        <v>0</v>
      </c>
      <c r="W167">
        <v>0</v>
      </c>
      <c r="X167">
        <v>0</v>
      </c>
      <c r="Y167" s="29">
        <f t="shared" si="2"/>
        <v>0</v>
      </c>
      <c r="Z167" s="32"/>
      <c r="AA167" s="41"/>
      <c r="AB167" s="38"/>
      <c r="AC167" s="39"/>
      <c r="AD167" s="39"/>
      <c r="AE167" s="39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</row>
    <row r="168" spans="1:42" ht="13.8" x14ac:dyDescent="0.3">
      <c r="A168" s="47">
        <v>158</v>
      </c>
      <c r="B168" s="48" t="s">
        <v>83</v>
      </c>
      <c r="C168">
        <v>6070</v>
      </c>
      <c r="D168">
        <v>2015</v>
      </c>
      <c r="E168">
        <v>5.0999999999999996</v>
      </c>
      <c r="F168">
        <v>284</v>
      </c>
      <c r="G168">
        <v>350150</v>
      </c>
      <c r="H168">
        <v>79031</v>
      </c>
      <c r="I168">
        <v>0</v>
      </c>
      <c r="J168">
        <v>13988</v>
      </c>
      <c r="K168">
        <v>0</v>
      </c>
      <c r="L168">
        <v>17809</v>
      </c>
      <c r="M168">
        <v>525</v>
      </c>
      <c r="N168">
        <v>104270</v>
      </c>
      <c r="O168">
        <v>4159</v>
      </c>
      <c r="P168">
        <v>0</v>
      </c>
      <c r="Q168">
        <v>569932</v>
      </c>
      <c r="R168">
        <v>613439</v>
      </c>
      <c r="S168">
        <v>544170</v>
      </c>
      <c r="T168" s="36">
        <v>430413</v>
      </c>
      <c r="U168" s="26"/>
      <c r="V168">
        <v>2</v>
      </c>
      <c r="W168">
        <v>0</v>
      </c>
      <c r="X168">
        <v>0</v>
      </c>
      <c r="Y168" s="29">
        <f t="shared" si="2"/>
        <v>2</v>
      </c>
      <c r="Z168" s="30"/>
      <c r="AA168" s="37"/>
      <c r="AB168" s="3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</row>
    <row r="169" spans="1:42" ht="13.8" x14ac:dyDescent="0.3">
      <c r="A169" s="47">
        <v>159</v>
      </c>
      <c r="B169" s="48" t="s">
        <v>165</v>
      </c>
      <c r="C169">
        <v>6070</v>
      </c>
      <c r="D169">
        <v>2015</v>
      </c>
      <c r="E169">
        <v>319.75</v>
      </c>
      <c r="F169">
        <v>45542</v>
      </c>
      <c r="G169">
        <v>26067091</v>
      </c>
      <c r="H169">
        <v>1872800</v>
      </c>
      <c r="I169">
        <v>183826</v>
      </c>
      <c r="J169">
        <v>1553937</v>
      </c>
      <c r="K169">
        <v>3026</v>
      </c>
      <c r="L169">
        <v>1717777</v>
      </c>
      <c r="M169">
        <v>3999</v>
      </c>
      <c r="N169">
        <v>166091</v>
      </c>
      <c r="O169">
        <v>209842</v>
      </c>
      <c r="P169">
        <v>48000</v>
      </c>
      <c r="Q169">
        <v>31730389</v>
      </c>
      <c r="R169">
        <v>31850059</v>
      </c>
      <c r="S169">
        <v>149928838</v>
      </c>
      <c r="T169">
        <v>138784020</v>
      </c>
      <c r="U169" s="26"/>
      <c r="V169">
        <v>167</v>
      </c>
      <c r="W169">
        <v>9</v>
      </c>
      <c r="X169">
        <v>27</v>
      </c>
      <c r="Y169" s="29">
        <f t="shared" si="2"/>
        <v>203</v>
      </c>
      <c r="Z169" s="31"/>
      <c r="AA169" s="37"/>
      <c r="AB169" s="38"/>
      <c r="AC169" s="39"/>
      <c r="AD169" s="39"/>
      <c r="AE169" s="39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</row>
    <row r="170" spans="1:42" ht="13.8" x14ac:dyDescent="0.3">
      <c r="A170" s="47">
        <v>161</v>
      </c>
      <c r="B170" s="48" t="s">
        <v>135</v>
      </c>
      <c r="C170">
        <v>6070</v>
      </c>
      <c r="D170">
        <v>2015</v>
      </c>
      <c r="E170">
        <v>351.95</v>
      </c>
      <c r="F170">
        <v>43532</v>
      </c>
      <c r="G170">
        <v>29519419</v>
      </c>
      <c r="H170">
        <v>5106746</v>
      </c>
      <c r="I170">
        <v>1036594</v>
      </c>
      <c r="J170">
        <v>2498919</v>
      </c>
      <c r="K170">
        <v>0</v>
      </c>
      <c r="L170">
        <v>1200640</v>
      </c>
      <c r="M170">
        <v>13651</v>
      </c>
      <c r="N170">
        <v>1758497</v>
      </c>
      <c r="O170">
        <v>318325</v>
      </c>
      <c r="P170">
        <v>1304338</v>
      </c>
      <c r="Q170">
        <v>40148453</v>
      </c>
      <c r="R170">
        <v>31798733</v>
      </c>
      <c r="S170">
        <v>150156201</v>
      </c>
      <c r="T170">
        <v>127430591</v>
      </c>
      <c r="U170" s="26"/>
      <c r="V170">
        <v>142</v>
      </c>
      <c r="W170">
        <v>20</v>
      </c>
      <c r="X170">
        <v>33</v>
      </c>
      <c r="Y170" s="29">
        <f t="shared" ref="Y170:Y205" si="3">SUM(V170:X170)</f>
        <v>195</v>
      </c>
      <c r="Z170" s="30"/>
      <c r="AA170" s="41"/>
      <c r="AB170" s="38"/>
      <c r="AC170" s="39"/>
      <c r="AD170" s="39"/>
      <c r="AE170" s="39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</row>
    <row r="171" spans="1:42" ht="13.8" x14ac:dyDescent="0.3">
      <c r="A171" s="47">
        <v>162</v>
      </c>
      <c r="B171" s="48" t="s">
        <v>130</v>
      </c>
      <c r="C171">
        <v>6070</v>
      </c>
      <c r="D171">
        <v>2015</v>
      </c>
      <c r="E171">
        <v>657.67</v>
      </c>
      <c r="F171">
        <v>104107</v>
      </c>
      <c r="G171">
        <v>49396288</v>
      </c>
      <c r="H171">
        <v>4196796</v>
      </c>
      <c r="I171">
        <v>72250</v>
      </c>
      <c r="J171">
        <v>3092687</v>
      </c>
      <c r="K171">
        <v>967</v>
      </c>
      <c r="L171">
        <v>297835</v>
      </c>
      <c r="M171">
        <v>364</v>
      </c>
      <c r="N171">
        <v>4398474</v>
      </c>
      <c r="O171">
        <v>145533</v>
      </c>
      <c r="P171">
        <v>200</v>
      </c>
      <c r="Q171">
        <v>61600994</v>
      </c>
      <c r="R171">
        <v>60951788</v>
      </c>
      <c r="S171">
        <v>173672610</v>
      </c>
      <c r="T171">
        <v>154823002</v>
      </c>
      <c r="U171" s="26"/>
      <c r="V171">
        <v>75</v>
      </c>
      <c r="W171">
        <v>75</v>
      </c>
      <c r="X171">
        <v>33</v>
      </c>
      <c r="Y171" s="29">
        <f t="shared" si="3"/>
        <v>183</v>
      </c>
      <c r="Z171" s="30"/>
      <c r="AA171" s="37"/>
      <c r="AB171" s="38"/>
      <c r="AC171" s="39"/>
      <c r="AD171" s="39"/>
      <c r="AE171" s="39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</row>
    <row r="172" spans="1:42" ht="13.8" x14ac:dyDescent="0.3">
      <c r="A172" s="47">
        <v>164</v>
      </c>
      <c r="B172" s="48" t="s">
        <v>166</v>
      </c>
      <c r="C172">
        <v>6070</v>
      </c>
      <c r="D172">
        <v>2015</v>
      </c>
      <c r="E172">
        <v>218.07</v>
      </c>
      <c r="F172">
        <v>29587</v>
      </c>
      <c r="G172">
        <v>16039022</v>
      </c>
      <c r="H172">
        <v>3763473</v>
      </c>
      <c r="I172">
        <v>0</v>
      </c>
      <c r="J172">
        <v>1559164</v>
      </c>
      <c r="K172">
        <v>3171</v>
      </c>
      <c r="L172">
        <v>868230</v>
      </c>
      <c r="M172">
        <v>0</v>
      </c>
      <c r="N172">
        <v>987809</v>
      </c>
      <c r="O172">
        <v>23079</v>
      </c>
      <c r="P172">
        <v>960</v>
      </c>
      <c r="Q172">
        <v>23242988</v>
      </c>
      <c r="R172">
        <v>10557595</v>
      </c>
      <c r="S172">
        <v>82034649</v>
      </c>
      <c r="T172">
        <v>81023163</v>
      </c>
      <c r="U172" s="26"/>
      <c r="V172">
        <v>158</v>
      </c>
      <c r="W172">
        <v>9</v>
      </c>
      <c r="X172">
        <v>36</v>
      </c>
      <c r="Y172" s="29">
        <f t="shared" si="3"/>
        <v>203</v>
      </c>
      <c r="Z172" s="32"/>
      <c r="AA172" s="37"/>
      <c r="AB172" s="42"/>
      <c r="AC172" s="39"/>
      <c r="AD172" s="39"/>
      <c r="AE172" s="39"/>
    </row>
    <row r="173" spans="1:42" ht="13.8" x14ac:dyDescent="0.3">
      <c r="A173" s="47">
        <v>165</v>
      </c>
      <c r="B173" s="48" t="s">
        <v>94</v>
      </c>
      <c r="C173">
        <v>6070</v>
      </c>
      <c r="D173">
        <v>2015</v>
      </c>
      <c r="E173">
        <v>14.17</v>
      </c>
      <c r="F173">
        <v>752</v>
      </c>
      <c r="G173">
        <v>849943</v>
      </c>
      <c r="H173">
        <v>185266</v>
      </c>
      <c r="I173">
        <v>0</v>
      </c>
      <c r="J173">
        <v>30856</v>
      </c>
      <c r="K173">
        <v>0</v>
      </c>
      <c r="L173">
        <v>48200</v>
      </c>
      <c r="M173">
        <v>9612</v>
      </c>
      <c r="N173">
        <v>41998</v>
      </c>
      <c r="O173">
        <v>39724</v>
      </c>
      <c r="P173">
        <v>0</v>
      </c>
      <c r="Q173">
        <v>1205599</v>
      </c>
      <c r="R173">
        <v>894982</v>
      </c>
      <c r="S173">
        <v>5894661</v>
      </c>
      <c r="T173">
        <v>1688894</v>
      </c>
      <c r="U173" s="26"/>
      <c r="V173">
        <v>0</v>
      </c>
      <c r="W173">
        <v>0</v>
      </c>
      <c r="X173">
        <v>0</v>
      </c>
      <c r="Y173" s="29">
        <f t="shared" si="3"/>
        <v>0</v>
      </c>
      <c r="Z173" s="30"/>
      <c r="AA173" s="43"/>
      <c r="AB173" s="38"/>
      <c r="AC173" s="39"/>
      <c r="AD173" s="39"/>
      <c r="AE173" s="39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</row>
    <row r="174" spans="1:42" ht="13.8" x14ac:dyDescent="0.3">
      <c r="A174" s="47">
        <v>167</v>
      </c>
      <c r="B174" s="48" t="s">
        <v>88</v>
      </c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 s="26"/>
      <c r="V174">
        <v>25</v>
      </c>
      <c r="W174">
        <v>0</v>
      </c>
      <c r="X174">
        <v>0</v>
      </c>
      <c r="Y174" s="29">
        <f t="shared" si="3"/>
        <v>25</v>
      </c>
      <c r="Z174" s="32"/>
      <c r="AA174" s="41"/>
      <c r="AB174" s="38"/>
      <c r="AC174" s="39"/>
      <c r="AD174" s="39"/>
      <c r="AE174" s="39"/>
    </row>
    <row r="175" spans="1:42" ht="13.8" x14ac:dyDescent="0.3">
      <c r="A175" s="47">
        <v>168</v>
      </c>
      <c r="B175" s="48" t="s">
        <v>85</v>
      </c>
      <c r="C175">
        <v>6070</v>
      </c>
      <c r="D175">
        <v>2015</v>
      </c>
      <c r="E175">
        <v>187.32</v>
      </c>
      <c r="F175">
        <v>26485</v>
      </c>
      <c r="G175">
        <v>13775689</v>
      </c>
      <c r="H175">
        <v>3807639</v>
      </c>
      <c r="I175">
        <v>22330</v>
      </c>
      <c r="J175">
        <v>914388</v>
      </c>
      <c r="K175">
        <v>445</v>
      </c>
      <c r="L175">
        <v>94265</v>
      </c>
      <c r="M175">
        <v>0</v>
      </c>
      <c r="N175">
        <v>1465512</v>
      </c>
      <c r="O175">
        <v>42262</v>
      </c>
      <c r="P175">
        <v>0</v>
      </c>
      <c r="Q175">
        <v>20122530</v>
      </c>
      <c r="R175">
        <v>19637248</v>
      </c>
      <c r="S175">
        <v>90137217</v>
      </c>
      <c r="T175">
        <v>84131387</v>
      </c>
      <c r="U175" s="26"/>
      <c r="V175">
        <v>108</v>
      </c>
      <c r="W175">
        <v>0</v>
      </c>
      <c r="X175">
        <v>20</v>
      </c>
      <c r="Y175" s="29">
        <f t="shared" si="3"/>
        <v>128</v>
      </c>
      <c r="Z175" s="31"/>
      <c r="AA175" s="41"/>
      <c r="AB175" s="38"/>
      <c r="AC175" s="39"/>
      <c r="AD175" s="39"/>
      <c r="AE175" s="39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</row>
    <row r="176" spans="1:42" ht="13.8" x14ac:dyDescent="0.3">
      <c r="A176" s="47">
        <v>170</v>
      </c>
      <c r="B176" s="48" t="s">
        <v>167</v>
      </c>
      <c r="C176">
        <v>6070</v>
      </c>
      <c r="D176">
        <v>2015</v>
      </c>
      <c r="E176">
        <v>363.43</v>
      </c>
      <c r="F176">
        <v>52465</v>
      </c>
      <c r="G176">
        <v>26839077</v>
      </c>
      <c r="H176">
        <v>7189188</v>
      </c>
      <c r="I176">
        <v>0</v>
      </c>
      <c r="J176">
        <v>2116597</v>
      </c>
      <c r="K176">
        <v>700</v>
      </c>
      <c r="L176">
        <v>140965</v>
      </c>
      <c r="M176">
        <v>222142</v>
      </c>
      <c r="N176">
        <v>3563426</v>
      </c>
      <c r="O176">
        <v>7590</v>
      </c>
      <c r="P176">
        <v>2843</v>
      </c>
      <c r="Q176">
        <v>40076842</v>
      </c>
      <c r="R176">
        <v>48041271</v>
      </c>
      <c r="S176">
        <v>121179383</v>
      </c>
      <c r="T176">
        <v>104470735</v>
      </c>
      <c r="U176" s="26"/>
      <c r="V176">
        <v>186</v>
      </c>
      <c r="W176">
        <v>0</v>
      </c>
      <c r="X176">
        <v>40</v>
      </c>
      <c r="Y176" s="29">
        <f t="shared" si="3"/>
        <v>226</v>
      </c>
      <c r="Z176" s="34"/>
      <c r="AA176" s="37"/>
      <c r="AB176" s="3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</row>
    <row r="177" spans="1:42" ht="13.8" x14ac:dyDescent="0.3">
      <c r="A177" s="47">
        <v>172</v>
      </c>
      <c r="B177" s="48" t="s">
        <v>121</v>
      </c>
      <c r="C177">
        <v>6070</v>
      </c>
      <c r="D177">
        <v>2015</v>
      </c>
      <c r="E177">
        <v>28.24</v>
      </c>
      <c r="F177">
        <v>3336</v>
      </c>
      <c r="G177">
        <v>2394602</v>
      </c>
      <c r="H177">
        <v>538113</v>
      </c>
      <c r="I177">
        <v>280883</v>
      </c>
      <c r="J177">
        <v>97902</v>
      </c>
      <c r="K177">
        <v>686</v>
      </c>
      <c r="L177">
        <v>9286</v>
      </c>
      <c r="M177">
        <v>9294</v>
      </c>
      <c r="N177">
        <v>219767</v>
      </c>
      <c r="O177">
        <v>22334</v>
      </c>
      <c r="P177">
        <v>0</v>
      </c>
      <c r="Q177">
        <v>3572867</v>
      </c>
      <c r="R177">
        <v>1803792</v>
      </c>
      <c r="S177">
        <v>5479864</v>
      </c>
      <c r="T177">
        <v>3241863</v>
      </c>
      <c r="U177" s="26"/>
      <c r="V177">
        <v>13</v>
      </c>
      <c r="W177">
        <v>0</v>
      </c>
      <c r="X177">
        <v>8</v>
      </c>
      <c r="Y177" s="29">
        <f t="shared" si="3"/>
        <v>21</v>
      </c>
      <c r="Z177" s="30"/>
      <c r="AA177" s="43"/>
      <c r="AB177" s="38"/>
      <c r="AC177" s="39"/>
      <c r="AD177" s="39"/>
      <c r="AE177" s="39"/>
    </row>
    <row r="178" spans="1:42" ht="13.8" x14ac:dyDescent="0.3">
      <c r="A178" s="47">
        <v>173</v>
      </c>
      <c r="B178" s="48" t="s">
        <v>98</v>
      </c>
      <c r="C178">
        <v>6070</v>
      </c>
      <c r="D178">
        <v>2015</v>
      </c>
      <c r="E178">
        <v>27.37</v>
      </c>
      <c r="F178">
        <v>743</v>
      </c>
      <c r="G178">
        <v>1804794</v>
      </c>
      <c r="H178">
        <v>447061</v>
      </c>
      <c r="I178">
        <v>35000</v>
      </c>
      <c r="J178">
        <v>84388</v>
      </c>
      <c r="K178">
        <v>0</v>
      </c>
      <c r="L178">
        <v>55966</v>
      </c>
      <c r="M178">
        <v>52081</v>
      </c>
      <c r="N178">
        <v>368696</v>
      </c>
      <c r="O178">
        <v>0</v>
      </c>
      <c r="P178">
        <v>0</v>
      </c>
      <c r="Q178">
        <v>2847986</v>
      </c>
      <c r="R178">
        <v>2211778</v>
      </c>
      <c r="S178">
        <v>2673271</v>
      </c>
      <c r="T178" s="36">
        <v>2673123</v>
      </c>
      <c r="U178" s="26"/>
      <c r="V178">
        <v>10</v>
      </c>
      <c r="W178">
        <v>0</v>
      </c>
      <c r="X178">
        <v>0</v>
      </c>
      <c r="Y178" s="29">
        <f t="shared" si="3"/>
        <v>10</v>
      </c>
      <c r="Z178" s="30"/>
      <c r="AA178" s="37"/>
      <c r="AB178" s="38"/>
      <c r="AC178" s="39"/>
      <c r="AD178" s="39"/>
      <c r="AE178" s="39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</row>
    <row r="179" spans="1:42" ht="13.8" x14ac:dyDescent="0.3">
      <c r="A179" s="47">
        <v>175</v>
      </c>
      <c r="B179" s="48" t="s">
        <v>126</v>
      </c>
      <c r="C179">
        <v>6070</v>
      </c>
      <c r="D179">
        <v>2015</v>
      </c>
      <c r="E179">
        <v>115.05</v>
      </c>
      <c r="F179">
        <v>9379</v>
      </c>
      <c r="G179">
        <v>7147337</v>
      </c>
      <c r="H179">
        <v>2112118</v>
      </c>
      <c r="I179">
        <v>0</v>
      </c>
      <c r="J179">
        <v>482126</v>
      </c>
      <c r="K179">
        <v>1955</v>
      </c>
      <c r="L179">
        <v>172947</v>
      </c>
      <c r="M179">
        <v>45994</v>
      </c>
      <c r="N179">
        <v>1317111</v>
      </c>
      <c r="O179">
        <v>563</v>
      </c>
      <c r="P179">
        <v>49487</v>
      </c>
      <c r="Q179">
        <v>11230664</v>
      </c>
      <c r="R179">
        <v>8792629</v>
      </c>
      <c r="S179">
        <v>67596200</v>
      </c>
      <c r="T179" s="36">
        <v>60909390</v>
      </c>
      <c r="U179" s="26"/>
      <c r="V179">
        <v>0</v>
      </c>
      <c r="W179">
        <v>51</v>
      </c>
      <c r="X179">
        <v>0</v>
      </c>
      <c r="Y179" s="29">
        <f t="shared" si="3"/>
        <v>51</v>
      </c>
      <c r="Z179" s="31"/>
      <c r="AA179" s="37"/>
      <c r="AB179" s="38"/>
      <c r="AC179" s="39"/>
      <c r="AD179" s="39"/>
      <c r="AE179" s="39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</row>
    <row r="180" spans="1:42" ht="13.8" x14ac:dyDescent="0.3">
      <c r="A180" s="47">
        <v>176</v>
      </c>
      <c r="B180" s="48" t="s">
        <v>168</v>
      </c>
      <c r="C180">
        <v>6070</v>
      </c>
      <c r="D180">
        <v>2015</v>
      </c>
      <c r="E180">
        <v>202.64</v>
      </c>
      <c r="F180">
        <v>26017</v>
      </c>
      <c r="G180">
        <v>13139322</v>
      </c>
      <c r="H180">
        <v>3364291</v>
      </c>
      <c r="I180">
        <v>0</v>
      </c>
      <c r="J180">
        <v>1038642</v>
      </c>
      <c r="K180">
        <v>4134</v>
      </c>
      <c r="L180">
        <v>264145</v>
      </c>
      <c r="M180">
        <v>189119</v>
      </c>
      <c r="N180">
        <v>1731638</v>
      </c>
      <c r="O180">
        <v>17920</v>
      </c>
      <c r="P180">
        <v>0</v>
      </c>
      <c r="Q180">
        <v>19749211</v>
      </c>
      <c r="R180">
        <v>11918516</v>
      </c>
      <c r="S180">
        <v>80160299</v>
      </c>
      <c r="T180">
        <v>76424097</v>
      </c>
      <c r="U180" s="26"/>
      <c r="V180">
        <v>178</v>
      </c>
      <c r="W180">
        <v>0</v>
      </c>
      <c r="X180">
        <v>63</v>
      </c>
      <c r="Y180" s="29">
        <f t="shared" si="3"/>
        <v>241</v>
      </c>
      <c r="Z180" s="30"/>
      <c r="AA180" s="41"/>
      <c r="AB180" s="42"/>
      <c r="AC180" s="39"/>
      <c r="AD180" s="39"/>
      <c r="AE180" s="39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</row>
    <row r="181" spans="1:42" ht="13.8" x14ac:dyDescent="0.3">
      <c r="A181" s="47">
        <v>180</v>
      </c>
      <c r="B181" s="48" t="s">
        <v>188</v>
      </c>
      <c r="C181">
        <v>6070</v>
      </c>
      <c r="D181">
        <v>2015</v>
      </c>
      <c r="E181">
        <v>80.25</v>
      </c>
      <c r="F181">
        <v>13856</v>
      </c>
      <c r="G181">
        <v>5298882</v>
      </c>
      <c r="H181">
        <v>1492327</v>
      </c>
      <c r="I181">
        <v>208041</v>
      </c>
      <c r="J181">
        <v>516027</v>
      </c>
      <c r="K181">
        <v>0</v>
      </c>
      <c r="L181">
        <v>61</v>
      </c>
      <c r="M181">
        <v>8455</v>
      </c>
      <c r="N181">
        <v>652739</v>
      </c>
      <c r="O181">
        <v>18817</v>
      </c>
      <c r="P181">
        <v>0</v>
      </c>
      <c r="Q181">
        <v>8195349</v>
      </c>
      <c r="R181">
        <v>3952311</v>
      </c>
      <c r="S181">
        <v>24443637</v>
      </c>
      <c r="T181">
        <v>18721731</v>
      </c>
      <c r="U181" s="26"/>
      <c r="V181">
        <v>44</v>
      </c>
      <c r="W181">
        <v>14</v>
      </c>
      <c r="X181">
        <v>10</v>
      </c>
      <c r="Y181" s="29">
        <f t="shared" si="3"/>
        <v>68</v>
      </c>
      <c r="Z181" s="30"/>
      <c r="AA181" s="37"/>
      <c r="AB181" s="38"/>
      <c r="AC181" s="39"/>
      <c r="AD181" s="39"/>
      <c r="AE181" s="39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</row>
    <row r="182" spans="1:42" ht="13.8" x14ac:dyDescent="0.3">
      <c r="A182" s="47">
        <v>183</v>
      </c>
      <c r="B182" s="48" t="s">
        <v>170</v>
      </c>
      <c r="C182">
        <v>6070</v>
      </c>
      <c r="D182">
        <v>2015</v>
      </c>
      <c r="E182">
        <v>88.42</v>
      </c>
      <c r="F182">
        <v>10687</v>
      </c>
      <c r="G182">
        <v>5319739</v>
      </c>
      <c r="H182">
        <v>1614046</v>
      </c>
      <c r="I182">
        <v>0</v>
      </c>
      <c r="J182">
        <v>537707</v>
      </c>
      <c r="K182">
        <v>2277</v>
      </c>
      <c r="L182">
        <v>60724</v>
      </c>
      <c r="M182">
        <v>106115</v>
      </c>
      <c r="N182">
        <v>351579</v>
      </c>
      <c r="O182">
        <v>5926</v>
      </c>
      <c r="P182">
        <v>631</v>
      </c>
      <c r="Q182">
        <v>7997482</v>
      </c>
      <c r="R182">
        <v>6795639</v>
      </c>
      <c r="S182">
        <v>31258786</v>
      </c>
      <c r="T182">
        <v>29336245</v>
      </c>
      <c r="U182" s="26"/>
      <c r="V182">
        <v>32</v>
      </c>
      <c r="W182">
        <v>0</v>
      </c>
      <c r="X182">
        <v>22</v>
      </c>
      <c r="Y182" s="29">
        <f t="shared" si="3"/>
        <v>54</v>
      </c>
      <c r="Z182" s="32"/>
      <c r="AA182" s="37"/>
      <c r="AB182" s="38"/>
      <c r="AC182" s="39"/>
      <c r="AD182" s="39"/>
      <c r="AE182" s="39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</row>
    <row r="183" spans="1:42" ht="13.8" x14ac:dyDescent="0.3">
      <c r="A183" s="47">
        <v>186</v>
      </c>
      <c r="B183" s="48" t="s">
        <v>171</v>
      </c>
      <c r="C183">
        <v>6070</v>
      </c>
      <c r="D183">
        <v>2015</v>
      </c>
      <c r="E183">
        <v>20.3</v>
      </c>
      <c r="F183">
        <v>474</v>
      </c>
      <c r="G183">
        <v>1543827</v>
      </c>
      <c r="H183">
        <v>208217</v>
      </c>
      <c r="I183">
        <v>170270</v>
      </c>
      <c r="J183">
        <v>68444</v>
      </c>
      <c r="K183">
        <v>0</v>
      </c>
      <c r="L183">
        <v>61355</v>
      </c>
      <c r="M183">
        <v>14296</v>
      </c>
      <c r="N183">
        <v>152966</v>
      </c>
      <c r="O183">
        <v>3709</v>
      </c>
      <c r="P183">
        <v>0</v>
      </c>
      <c r="Q183">
        <v>2223084</v>
      </c>
      <c r="R183">
        <v>934489</v>
      </c>
      <c r="S183">
        <v>4229819</v>
      </c>
      <c r="T183">
        <v>1863301</v>
      </c>
      <c r="U183" s="26"/>
      <c r="V183">
        <v>10</v>
      </c>
      <c r="W183">
        <v>0</v>
      </c>
      <c r="X183">
        <v>0</v>
      </c>
      <c r="Y183" s="29">
        <f t="shared" si="3"/>
        <v>10</v>
      </c>
      <c r="Z183"/>
      <c r="AA183" s="37"/>
      <c r="AB183" s="38"/>
      <c r="AC183" s="39"/>
      <c r="AD183" s="39"/>
      <c r="AE183" s="39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</row>
    <row r="184" spans="1:42" ht="13.8" x14ac:dyDescent="0.3">
      <c r="A184" s="47">
        <v>191</v>
      </c>
      <c r="B184" s="48" t="s">
        <v>103</v>
      </c>
      <c r="C184">
        <v>6070</v>
      </c>
      <c r="D184">
        <v>2015</v>
      </c>
      <c r="E184">
        <v>111.97</v>
      </c>
      <c r="F184">
        <v>14616</v>
      </c>
      <c r="G184">
        <v>9932349</v>
      </c>
      <c r="H184">
        <v>655396</v>
      </c>
      <c r="I184">
        <v>20487</v>
      </c>
      <c r="J184">
        <v>664836</v>
      </c>
      <c r="K184">
        <v>831</v>
      </c>
      <c r="L184">
        <v>151361</v>
      </c>
      <c r="M184">
        <v>1602</v>
      </c>
      <c r="N184">
        <v>44529</v>
      </c>
      <c r="O184">
        <v>134563</v>
      </c>
      <c r="P184">
        <v>0</v>
      </c>
      <c r="Q184">
        <v>11605954</v>
      </c>
      <c r="R184">
        <v>12185541</v>
      </c>
      <c r="S184">
        <v>59544761</v>
      </c>
      <c r="T184" s="36">
        <v>50123617</v>
      </c>
      <c r="U184" s="26"/>
      <c r="V184">
        <v>48</v>
      </c>
      <c r="W184">
        <v>0</v>
      </c>
      <c r="X184">
        <v>10</v>
      </c>
      <c r="Y184" s="29">
        <f t="shared" si="3"/>
        <v>58</v>
      </c>
      <c r="Z184" s="30"/>
      <c r="AA184" s="40"/>
      <c r="AB184" s="42"/>
      <c r="AC184" s="39"/>
      <c r="AD184" s="39"/>
      <c r="AE184" s="39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</row>
    <row r="185" spans="1:42" ht="13.8" x14ac:dyDescent="0.3">
      <c r="A185" s="47">
        <v>193</v>
      </c>
      <c r="B185" s="48" t="s">
        <v>128</v>
      </c>
      <c r="C185">
        <v>6070</v>
      </c>
      <c r="D185">
        <v>2015</v>
      </c>
      <c r="E185">
        <v>31.89</v>
      </c>
      <c r="F185">
        <v>3059</v>
      </c>
      <c r="G185">
        <v>2223997</v>
      </c>
      <c r="H185">
        <v>207196</v>
      </c>
      <c r="I185">
        <v>0</v>
      </c>
      <c r="J185">
        <v>145820</v>
      </c>
      <c r="K185">
        <v>1616</v>
      </c>
      <c r="L185">
        <v>215282</v>
      </c>
      <c r="M185">
        <v>10014</v>
      </c>
      <c r="N185">
        <v>385889</v>
      </c>
      <c r="O185">
        <v>5938</v>
      </c>
      <c r="P185">
        <v>762</v>
      </c>
      <c r="Q185">
        <v>3194990</v>
      </c>
      <c r="R185">
        <v>4801352</v>
      </c>
      <c r="S185">
        <v>8330671</v>
      </c>
      <c r="T185" s="36">
        <v>6827147</v>
      </c>
      <c r="U185" s="26"/>
      <c r="V185">
        <v>13</v>
      </c>
      <c r="W185">
        <v>0</v>
      </c>
      <c r="X185">
        <v>3</v>
      </c>
      <c r="Y185" s="29">
        <f t="shared" si="3"/>
        <v>16</v>
      </c>
      <c r="Z185" s="31"/>
      <c r="AA185" s="41"/>
      <c r="AB185" s="38"/>
      <c r="AC185" s="39"/>
      <c r="AD185" s="39"/>
      <c r="AE185" s="39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</row>
    <row r="186" spans="1:42" ht="13.8" x14ac:dyDescent="0.3">
      <c r="A186" s="47">
        <v>194</v>
      </c>
      <c r="B186" s="48" t="s">
        <v>172</v>
      </c>
      <c r="C186">
        <v>6070</v>
      </c>
      <c r="D186">
        <v>2015</v>
      </c>
      <c r="E186">
        <v>18.12</v>
      </c>
      <c r="F186">
        <v>1264</v>
      </c>
      <c r="G186">
        <v>1122961</v>
      </c>
      <c r="H186">
        <v>109320</v>
      </c>
      <c r="I186">
        <v>0</v>
      </c>
      <c r="J186">
        <v>68056</v>
      </c>
      <c r="K186">
        <v>0</v>
      </c>
      <c r="L186">
        <v>27523</v>
      </c>
      <c r="M186">
        <v>29472</v>
      </c>
      <c r="N186">
        <v>68626</v>
      </c>
      <c r="O186">
        <v>5722</v>
      </c>
      <c r="P186">
        <v>0</v>
      </c>
      <c r="Q186">
        <v>1431680</v>
      </c>
      <c r="R186">
        <v>1529444</v>
      </c>
      <c r="S186">
        <v>4255828</v>
      </c>
      <c r="T186">
        <v>3119789</v>
      </c>
      <c r="U186" s="26"/>
      <c r="V186">
        <v>20</v>
      </c>
      <c r="W186">
        <v>0</v>
      </c>
      <c r="X186">
        <v>0</v>
      </c>
      <c r="Y186" s="29">
        <f t="shared" si="3"/>
        <v>20</v>
      </c>
      <c r="Z186" s="32"/>
      <c r="AA186" s="37"/>
      <c r="AB186" s="42"/>
      <c r="AC186" s="39"/>
      <c r="AD186" s="39"/>
      <c r="AE186" s="39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</row>
    <row r="187" spans="1:42" ht="13.8" x14ac:dyDescent="0.3">
      <c r="A187" s="47">
        <v>195</v>
      </c>
      <c r="B187" s="48" t="s">
        <v>115</v>
      </c>
      <c r="C187">
        <v>6070</v>
      </c>
      <c r="D187">
        <v>2015</v>
      </c>
      <c r="E187">
        <v>64.48</v>
      </c>
      <c r="F187">
        <v>190</v>
      </c>
      <c r="G187">
        <v>4099584</v>
      </c>
      <c r="H187">
        <v>958333</v>
      </c>
      <c r="I187">
        <v>351009</v>
      </c>
      <c r="J187">
        <v>207150</v>
      </c>
      <c r="K187">
        <v>834</v>
      </c>
      <c r="L187">
        <v>103757</v>
      </c>
      <c r="M187">
        <v>277989</v>
      </c>
      <c r="N187">
        <v>116619</v>
      </c>
      <c r="O187">
        <v>26590</v>
      </c>
      <c r="P187">
        <v>0</v>
      </c>
      <c r="Q187">
        <v>6141865</v>
      </c>
      <c r="R187">
        <v>3241241</v>
      </c>
      <c r="S187">
        <v>842163</v>
      </c>
      <c r="T187">
        <v>569314</v>
      </c>
      <c r="U187" s="26"/>
      <c r="V187">
        <v>10</v>
      </c>
      <c r="W187">
        <v>0</v>
      </c>
      <c r="X187">
        <v>0</v>
      </c>
      <c r="Y187" s="29">
        <f t="shared" si="3"/>
        <v>10</v>
      </c>
      <c r="Z187" s="32"/>
      <c r="AA187" s="37"/>
      <c r="AB187" s="38"/>
      <c r="AC187" s="39"/>
      <c r="AD187" s="39"/>
      <c r="AE187" s="39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</row>
    <row r="188" spans="1:42" ht="13.8" x14ac:dyDescent="0.3">
      <c r="A188" s="47">
        <v>197</v>
      </c>
      <c r="B188" s="48" t="s">
        <v>82</v>
      </c>
      <c r="C188">
        <v>6070</v>
      </c>
      <c r="D188">
        <v>2015</v>
      </c>
      <c r="E188">
        <v>42.75</v>
      </c>
      <c r="F188">
        <v>7589</v>
      </c>
      <c r="G188">
        <v>3252851</v>
      </c>
      <c r="H188">
        <v>226262</v>
      </c>
      <c r="I188">
        <v>0</v>
      </c>
      <c r="J188">
        <v>231503</v>
      </c>
      <c r="K188">
        <v>0</v>
      </c>
      <c r="L188">
        <v>446</v>
      </c>
      <c r="M188">
        <v>21406</v>
      </c>
      <c r="N188">
        <v>325389</v>
      </c>
      <c r="O188">
        <v>65668</v>
      </c>
      <c r="P188">
        <v>0</v>
      </c>
      <c r="Q188">
        <v>4123525</v>
      </c>
      <c r="R188">
        <v>3842901</v>
      </c>
      <c r="S188">
        <v>16004786</v>
      </c>
      <c r="T188">
        <v>15136304</v>
      </c>
      <c r="U188" s="26"/>
      <c r="V188">
        <v>61</v>
      </c>
      <c r="W188">
        <v>0</v>
      </c>
      <c r="X188">
        <v>0</v>
      </c>
      <c r="Y188" s="29">
        <f t="shared" si="3"/>
        <v>61</v>
      </c>
      <c r="Z188" s="33"/>
      <c r="AA188" s="44"/>
      <c r="AB188" s="38"/>
      <c r="AC188" s="39"/>
      <c r="AD188" s="39"/>
      <c r="AE188" s="39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</row>
    <row r="189" spans="1:42" ht="13.8" x14ac:dyDescent="0.3">
      <c r="A189" s="47">
        <v>198</v>
      </c>
      <c r="B189" s="48" t="s">
        <v>189</v>
      </c>
      <c r="C189">
        <v>6070</v>
      </c>
      <c r="D189">
        <v>2015</v>
      </c>
      <c r="E189">
        <v>38.81</v>
      </c>
      <c r="F189">
        <v>4779</v>
      </c>
      <c r="G189">
        <v>3169826</v>
      </c>
      <c r="H189">
        <v>746515</v>
      </c>
      <c r="I189">
        <v>117017</v>
      </c>
      <c r="J189">
        <v>240668</v>
      </c>
      <c r="K189">
        <v>0</v>
      </c>
      <c r="L189">
        <v>162657</v>
      </c>
      <c r="M189">
        <v>86153</v>
      </c>
      <c r="N189">
        <v>148359</v>
      </c>
      <c r="O189">
        <v>52495</v>
      </c>
      <c r="P189">
        <v>0</v>
      </c>
      <c r="Q189">
        <v>4723690</v>
      </c>
      <c r="R189">
        <v>3243511</v>
      </c>
      <c r="S189">
        <v>9920939</v>
      </c>
      <c r="T189">
        <v>8641473</v>
      </c>
      <c r="V189">
        <v>14</v>
      </c>
      <c r="W189">
        <v>0</v>
      </c>
      <c r="X189">
        <v>4</v>
      </c>
      <c r="Y189" s="29">
        <f t="shared" si="3"/>
        <v>18</v>
      </c>
      <c r="Z189" s="30"/>
      <c r="AA189" s="41"/>
      <c r="AB189" s="42"/>
      <c r="AC189" s="28"/>
      <c r="AD189" s="28"/>
      <c r="AE189" s="28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</row>
    <row r="190" spans="1:42" ht="13.8" x14ac:dyDescent="0.3">
      <c r="A190" s="47">
        <v>199</v>
      </c>
      <c r="B190" s="48" t="s">
        <v>190</v>
      </c>
      <c r="C190">
        <v>6070</v>
      </c>
      <c r="D190">
        <v>2015</v>
      </c>
      <c r="E190">
        <v>15.4</v>
      </c>
      <c r="F190">
        <v>2460</v>
      </c>
      <c r="G190">
        <v>945909</v>
      </c>
      <c r="H190">
        <v>241147</v>
      </c>
      <c r="I190">
        <v>0</v>
      </c>
      <c r="J190">
        <v>17733</v>
      </c>
      <c r="K190">
        <v>0</v>
      </c>
      <c r="L190">
        <v>10075</v>
      </c>
      <c r="M190">
        <v>9096</v>
      </c>
      <c r="N190">
        <v>178079</v>
      </c>
      <c r="O190">
        <v>9499</v>
      </c>
      <c r="P190">
        <v>0</v>
      </c>
      <c r="Q190">
        <v>1411538</v>
      </c>
      <c r="R190">
        <v>834456</v>
      </c>
      <c r="S190">
        <v>3751559</v>
      </c>
      <c r="T190">
        <v>3751559</v>
      </c>
      <c r="U190" s="26"/>
      <c r="V190">
        <v>13</v>
      </c>
      <c r="W190">
        <v>0</v>
      </c>
      <c r="X190">
        <v>16</v>
      </c>
      <c r="Y190" s="29">
        <f t="shared" si="3"/>
        <v>29</v>
      </c>
      <c r="Z190" s="34"/>
      <c r="AA190" s="41"/>
      <c r="AB190" s="38"/>
      <c r="AC190" s="39"/>
      <c r="AD190" s="39"/>
      <c r="AE190" s="39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</row>
    <row r="191" spans="1:42" ht="13.8" x14ac:dyDescent="0.3">
      <c r="A191" s="47">
        <v>201</v>
      </c>
      <c r="B191" s="48" t="s">
        <v>173</v>
      </c>
      <c r="C191">
        <v>6070</v>
      </c>
      <c r="D191">
        <v>2015</v>
      </c>
      <c r="E191">
        <v>161.87</v>
      </c>
      <c r="F191">
        <v>28344</v>
      </c>
      <c r="G191">
        <v>12244110</v>
      </c>
      <c r="H191">
        <v>3191501</v>
      </c>
      <c r="I191">
        <v>46500</v>
      </c>
      <c r="J191">
        <v>1124422</v>
      </c>
      <c r="K191">
        <v>2963</v>
      </c>
      <c r="L191">
        <v>35475</v>
      </c>
      <c r="M191">
        <v>135225</v>
      </c>
      <c r="N191">
        <v>729005</v>
      </c>
      <c r="O191">
        <v>112586</v>
      </c>
      <c r="P191">
        <v>2000</v>
      </c>
      <c r="Q191">
        <v>17619787</v>
      </c>
      <c r="R191">
        <v>10725909</v>
      </c>
      <c r="S191">
        <v>80777867</v>
      </c>
      <c r="T191">
        <v>76555412</v>
      </c>
      <c r="V191">
        <v>88</v>
      </c>
      <c r="W191">
        <v>0</v>
      </c>
      <c r="X191">
        <v>0</v>
      </c>
      <c r="Y191" s="29">
        <f t="shared" si="3"/>
        <v>88</v>
      </c>
      <c r="Z191" s="32"/>
      <c r="AA191" s="44"/>
      <c r="AB191" s="3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</row>
    <row r="192" spans="1:42" ht="13.8" x14ac:dyDescent="0.3">
      <c r="A192" s="47">
        <v>202</v>
      </c>
      <c r="B192" s="48" t="s">
        <v>174</v>
      </c>
      <c r="C192">
        <v>6070</v>
      </c>
      <c r="D192">
        <v>2015</v>
      </c>
      <c r="E192">
        <v>50.2</v>
      </c>
      <c r="F192">
        <v>7120</v>
      </c>
      <c r="G192">
        <v>4212696</v>
      </c>
      <c r="H192">
        <v>1507470</v>
      </c>
      <c r="I192">
        <v>0</v>
      </c>
      <c r="J192">
        <v>790366</v>
      </c>
      <c r="K192">
        <v>2707</v>
      </c>
      <c r="L192">
        <v>1818</v>
      </c>
      <c r="M192">
        <v>92340</v>
      </c>
      <c r="N192">
        <v>743998</v>
      </c>
      <c r="O192">
        <v>40080</v>
      </c>
      <c r="P192">
        <v>0</v>
      </c>
      <c r="Q192">
        <v>7391475</v>
      </c>
      <c r="R192">
        <v>2290023</v>
      </c>
      <c r="S192">
        <v>15905146</v>
      </c>
      <c r="T192">
        <v>15905146</v>
      </c>
      <c r="U192" s="26"/>
      <c r="V192">
        <v>26</v>
      </c>
      <c r="W192">
        <v>0</v>
      </c>
      <c r="X192">
        <v>0</v>
      </c>
      <c r="Y192" s="29">
        <f t="shared" si="3"/>
        <v>26</v>
      </c>
      <c r="Z192" s="33"/>
      <c r="AA192" s="40"/>
      <c r="AB192" s="38"/>
      <c r="AC192" s="39"/>
      <c r="AD192" s="39"/>
      <c r="AE192" s="39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</row>
    <row r="193" spans="1:42" ht="13.8" x14ac:dyDescent="0.3">
      <c r="A193" s="47">
        <v>204</v>
      </c>
      <c r="B193" s="48" t="s">
        <v>132</v>
      </c>
      <c r="C193">
        <v>6070</v>
      </c>
      <c r="D193">
        <v>2015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26"/>
      <c r="V193">
        <v>16</v>
      </c>
      <c r="W193">
        <v>0</v>
      </c>
      <c r="X193">
        <v>0</v>
      </c>
      <c r="Y193" s="29">
        <f t="shared" si="3"/>
        <v>16</v>
      </c>
      <c r="Z193" s="30"/>
      <c r="AA193" s="37"/>
      <c r="AB193" s="38"/>
      <c r="AC193" s="39"/>
      <c r="AD193" s="39"/>
      <c r="AE193" s="39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</row>
    <row r="194" spans="1:42" ht="13.8" x14ac:dyDescent="0.3">
      <c r="A194" s="47">
        <v>205</v>
      </c>
      <c r="B194" s="49" t="s">
        <v>175</v>
      </c>
      <c r="C194">
        <v>6070</v>
      </c>
      <c r="D194">
        <v>2015</v>
      </c>
      <c r="E194">
        <v>7.24</v>
      </c>
      <c r="F194">
        <v>559</v>
      </c>
      <c r="G194">
        <v>1503472</v>
      </c>
      <c r="H194">
        <v>397541</v>
      </c>
      <c r="I194">
        <v>0</v>
      </c>
      <c r="J194">
        <v>309722</v>
      </c>
      <c r="K194">
        <v>340</v>
      </c>
      <c r="L194">
        <v>59255</v>
      </c>
      <c r="M194">
        <v>1561</v>
      </c>
      <c r="N194">
        <v>103342</v>
      </c>
      <c r="O194">
        <v>14139</v>
      </c>
      <c r="P194">
        <v>0</v>
      </c>
      <c r="Q194">
        <v>2389372</v>
      </c>
      <c r="R194">
        <v>897208</v>
      </c>
      <c r="S194">
        <v>553133</v>
      </c>
      <c r="T194">
        <v>479458</v>
      </c>
      <c r="U194" s="26"/>
      <c r="V194">
        <v>11</v>
      </c>
      <c r="W194">
        <v>0</v>
      </c>
      <c r="X194">
        <v>0</v>
      </c>
      <c r="Y194" s="29">
        <f t="shared" si="3"/>
        <v>11</v>
      </c>
      <c r="Z194" s="30"/>
      <c r="AA194" s="37"/>
      <c r="AB194" s="38"/>
      <c r="AC194" s="39"/>
      <c r="AD194" s="39"/>
      <c r="AE194" s="39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</row>
    <row r="195" spans="1:42" ht="13.8" x14ac:dyDescent="0.3">
      <c r="A195" s="47">
        <v>206</v>
      </c>
      <c r="B195" s="48" t="s">
        <v>176</v>
      </c>
      <c r="C195">
        <v>6070</v>
      </c>
      <c r="D195">
        <v>2015</v>
      </c>
      <c r="E195">
        <v>17.68</v>
      </c>
      <c r="F195">
        <v>2240</v>
      </c>
      <c r="G195">
        <v>1665370</v>
      </c>
      <c r="H195">
        <v>443993</v>
      </c>
      <c r="I195">
        <v>-20000</v>
      </c>
      <c r="J195">
        <v>106673</v>
      </c>
      <c r="K195">
        <v>0</v>
      </c>
      <c r="L195">
        <v>422789</v>
      </c>
      <c r="M195">
        <v>1038</v>
      </c>
      <c r="N195">
        <v>6</v>
      </c>
      <c r="O195">
        <v>1743</v>
      </c>
      <c r="P195">
        <v>0</v>
      </c>
      <c r="Q195">
        <v>2621612</v>
      </c>
      <c r="R195">
        <v>2721914</v>
      </c>
      <c r="S195">
        <v>6974909</v>
      </c>
      <c r="T195">
        <v>5604893</v>
      </c>
      <c r="V195">
        <v>25</v>
      </c>
      <c r="W195">
        <v>0</v>
      </c>
      <c r="X195">
        <v>0</v>
      </c>
      <c r="Y195" s="29">
        <f t="shared" si="3"/>
        <v>25</v>
      </c>
      <c r="Z195" s="30"/>
      <c r="AA195" s="37"/>
      <c r="AB195" s="38"/>
      <c r="AC195" s="39"/>
      <c r="AD195" s="39"/>
      <c r="AE195" s="39"/>
    </row>
    <row r="196" spans="1:42" ht="13.8" x14ac:dyDescent="0.3">
      <c r="A196" s="47">
        <v>207</v>
      </c>
      <c r="B196" s="48" t="s">
        <v>191</v>
      </c>
      <c r="C196">
        <v>6070</v>
      </c>
      <c r="D196">
        <v>2015</v>
      </c>
      <c r="E196">
        <v>169.73</v>
      </c>
      <c r="F196">
        <v>20137</v>
      </c>
      <c r="G196">
        <v>13225421</v>
      </c>
      <c r="H196">
        <v>2866958</v>
      </c>
      <c r="I196">
        <v>1772666</v>
      </c>
      <c r="J196">
        <v>940897</v>
      </c>
      <c r="K196">
        <v>0</v>
      </c>
      <c r="L196">
        <v>357818</v>
      </c>
      <c r="M196">
        <v>61689</v>
      </c>
      <c r="N196">
        <v>797364</v>
      </c>
      <c r="O196">
        <v>0</v>
      </c>
      <c r="P196">
        <v>0</v>
      </c>
      <c r="Q196">
        <v>20022813</v>
      </c>
      <c r="R196">
        <v>13086876</v>
      </c>
      <c r="S196">
        <v>91140028</v>
      </c>
      <c r="T196">
        <v>71224378</v>
      </c>
      <c r="U196" s="26"/>
      <c r="V196">
        <v>89</v>
      </c>
      <c r="W196">
        <v>0</v>
      </c>
      <c r="X196">
        <v>21</v>
      </c>
      <c r="Y196" s="29">
        <f t="shared" si="3"/>
        <v>110</v>
      </c>
      <c r="Z196" s="34"/>
      <c r="AA196" s="37"/>
      <c r="AB196" s="38"/>
      <c r="AC196" s="39"/>
      <c r="AD196" s="39"/>
      <c r="AE196" s="39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</row>
    <row r="197" spans="1:42" ht="13.8" x14ac:dyDescent="0.3">
      <c r="A197" s="47">
        <v>208</v>
      </c>
      <c r="B197" s="49" t="s">
        <v>123</v>
      </c>
      <c r="C197">
        <v>6070</v>
      </c>
      <c r="D197">
        <v>2015</v>
      </c>
      <c r="E197">
        <v>148.33000000000001</v>
      </c>
      <c r="F197">
        <v>20567</v>
      </c>
      <c r="G197">
        <v>16482181</v>
      </c>
      <c r="H197">
        <v>4391007</v>
      </c>
      <c r="I197">
        <v>108951</v>
      </c>
      <c r="J197">
        <v>1022194</v>
      </c>
      <c r="K197">
        <v>1380</v>
      </c>
      <c r="L197">
        <v>174798</v>
      </c>
      <c r="M197">
        <v>0</v>
      </c>
      <c r="N197">
        <v>237916</v>
      </c>
      <c r="O197">
        <v>189496</v>
      </c>
      <c r="P197">
        <v>208333</v>
      </c>
      <c r="Q197">
        <v>22399590</v>
      </c>
      <c r="R197">
        <v>9164867</v>
      </c>
      <c r="S197">
        <v>59955764</v>
      </c>
      <c r="T197">
        <v>46494949</v>
      </c>
      <c r="U197" s="26"/>
      <c r="V197">
        <v>96</v>
      </c>
      <c r="W197">
        <v>0</v>
      </c>
      <c r="X197">
        <v>65</v>
      </c>
      <c r="Y197" s="29">
        <f t="shared" si="3"/>
        <v>161</v>
      </c>
      <c r="Z197" s="30"/>
      <c r="AA197" s="37"/>
      <c r="AB197" s="38"/>
      <c r="AC197" s="39"/>
      <c r="AD197" s="39"/>
      <c r="AE197" s="39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</row>
    <row r="198" spans="1:42" ht="13.8" x14ac:dyDescent="0.3">
      <c r="A198" s="47">
        <v>209</v>
      </c>
      <c r="B198" s="48" t="s">
        <v>177</v>
      </c>
      <c r="C198">
        <v>6070</v>
      </c>
      <c r="D198">
        <v>2015</v>
      </c>
      <c r="E198">
        <v>127.08</v>
      </c>
      <c r="F198">
        <v>17662</v>
      </c>
      <c r="G198">
        <v>9298105</v>
      </c>
      <c r="H198">
        <v>2396220</v>
      </c>
      <c r="I198">
        <v>46500</v>
      </c>
      <c r="J198">
        <v>744768</v>
      </c>
      <c r="K198">
        <v>2261</v>
      </c>
      <c r="L198">
        <v>863</v>
      </c>
      <c r="M198">
        <v>69215</v>
      </c>
      <c r="N198">
        <v>1281472</v>
      </c>
      <c r="O198">
        <v>20102</v>
      </c>
      <c r="P198">
        <v>0</v>
      </c>
      <c r="Q198">
        <v>13859506</v>
      </c>
      <c r="R198">
        <v>8178450</v>
      </c>
      <c r="S198">
        <v>61148779</v>
      </c>
      <c r="T198" s="36">
        <v>53753447</v>
      </c>
      <c r="U198" s="26"/>
      <c r="V198">
        <v>64</v>
      </c>
      <c r="W198">
        <v>0</v>
      </c>
      <c r="X198">
        <v>0</v>
      </c>
      <c r="Y198" s="29">
        <f t="shared" si="3"/>
        <v>64</v>
      </c>
      <c r="Z198" s="30"/>
      <c r="AA198" s="37"/>
      <c r="AB198" s="38"/>
      <c r="AC198" s="39"/>
      <c r="AD198" s="39"/>
      <c r="AE198" s="39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</row>
    <row r="199" spans="1:42" ht="13.8" x14ac:dyDescent="0.3">
      <c r="A199" s="47">
        <v>210</v>
      </c>
      <c r="B199" s="48" t="s">
        <v>178</v>
      </c>
      <c r="C199">
        <v>6070</v>
      </c>
      <c r="D199">
        <v>2015</v>
      </c>
      <c r="E199">
        <v>65.180000000000007</v>
      </c>
      <c r="F199">
        <v>9333</v>
      </c>
      <c r="G199">
        <v>5823263</v>
      </c>
      <c r="H199">
        <v>-588</v>
      </c>
      <c r="I199">
        <v>426796</v>
      </c>
      <c r="J199">
        <v>410279</v>
      </c>
      <c r="K199">
        <v>624</v>
      </c>
      <c r="L199">
        <v>72149</v>
      </c>
      <c r="M199">
        <v>2924</v>
      </c>
      <c r="N199">
        <v>0</v>
      </c>
      <c r="O199">
        <v>58919</v>
      </c>
      <c r="P199">
        <v>0</v>
      </c>
      <c r="Q199">
        <v>6794366</v>
      </c>
      <c r="R199">
        <v>15618745</v>
      </c>
      <c r="S199">
        <v>25202553</v>
      </c>
      <c r="T199">
        <v>23284379</v>
      </c>
      <c r="V199">
        <v>15</v>
      </c>
      <c r="W199">
        <v>8</v>
      </c>
      <c r="X199">
        <v>21</v>
      </c>
      <c r="Y199" s="29">
        <f t="shared" si="3"/>
        <v>44</v>
      </c>
      <c r="Z199" s="30"/>
      <c r="AA199" s="41"/>
      <c r="AB199" s="42"/>
      <c r="AC199" s="28"/>
      <c r="AD199" s="28"/>
      <c r="AE199" s="28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</row>
    <row r="200" spans="1:42" ht="13.8" x14ac:dyDescent="0.3">
      <c r="A200" s="47">
        <v>211</v>
      </c>
      <c r="B200" s="48" t="s">
        <v>179</v>
      </c>
      <c r="C200">
        <v>6070</v>
      </c>
      <c r="D200">
        <v>2015</v>
      </c>
      <c r="E200">
        <v>3.79</v>
      </c>
      <c r="F200">
        <v>207</v>
      </c>
      <c r="G200">
        <v>339008</v>
      </c>
      <c r="H200">
        <v>83683</v>
      </c>
      <c r="I200">
        <v>0</v>
      </c>
      <c r="J200">
        <v>11580</v>
      </c>
      <c r="K200">
        <v>0</v>
      </c>
      <c r="L200">
        <v>36811</v>
      </c>
      <c r="M200">
        <v>27</v>
      </c>
      <c r="N200">
        <v>178622</v>
      </c>
      <c r="O200">
        <v>51783</v>
      </c>
      <c r="P200">
        <v>0</v>
      </c>
      <c r="Q200">
        <v>701514</v>
      </c>
      <c r="R200">
        <v>229883</v>
      </c>
      <c r="S200">
        <v>592497</v>
      </c>
      <c r="T200">
        <v>392909</v>
      </c>
      <c r="U200" s="26"/>
      <c r="V200">
        <v>10</v>
      </c>
      <c r="W200">
        <v>0</v>
      </c>
      <c r="X200">
        <v>0</v>
      </c>
      <c r="Y200" s="29">
        <f t="shared" si="3"/>
        <v>10</v>
      </c>
      <c r="Z200" s="30"/>
      <c r="AA200" s="37"/>
      <c r="AB200" s="38"/>
      <c r="AC200" s="39"/>
      <c r="AD200" s="39"/>
      <c r="AE200" s="39"/>
    </row>
    <row r="201" spans="1:42" ht="13.8" x14ac:dyDescent="0.3">
      <c r="A201" s="47">
        <v>904</v>
      </c>
      <c r="B201" s="48" t="s">
        <v>124</v>
      </c>
      <c r="C201">
        <v>6070</v>
      </c>
      <c r="D201">
        <v>2015</v>
      </c>
      <c r="E201" s="45">
        <v>0</v>
      </c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  <c r="R201" s="29">
        <v>0</v>
      </c>
      <c r="S201" s="29">
        <v>0</v>
      </c>
      <c r="T201" s="29">
        <v>0</v>
      </c>
      <c r="U201" s="29"/>
      <c r="V201" s="29">
        <v>0</v>
      </c>
      <c r="W201" s="29">
        <v>0</v>
      </c>
      <c r="X201" s="29">
        <v>0</v>
      </c>
      <c r="Y201" s="29">
        <f t="shared" si="3"/>
        <v>0</v>
      </c>
    </row>
    <row r="202" spans="1:42" x14ac:dyDescent="0.25">
      <c r="A202" s="23">
        <v>915</v>
      </c>
      <c r="B202" s="23" t="s">
        <v>125</v>
      </c>
      <c r="C202">
        <v>6070</v>
      </c>
      <c r="D202">
        <v>2015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V202" s="23">
        <v>0</v>
      </c>
      <c r="W202" s="23">
        <v>0</v>
      </c>
      <c r="X202" s="23">
        <v>0</v>
      </c>
      <c r="Y202" s="29">
        <f t="shared" si="3"/>
        <v>0</v>
      </c>
    </row>
    <row r="203" spans="1:42" x14ac:dyDescent="0.25">
      <c r="A203" s="23">
        <v>919</v>
      </c>
      <c r="B203" s="23" t="s">
        <v>136</v>
      </c>
      <c r="C203">
        <v>6070</v>
      </c>
      <c r="D203">
        <v>2015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0</v>
      </c>
      <c r="T203" s="23">
        <v>0</v>
      </c>
      <c r="V203" s="23">
        <v>0</v>
      </c>
      <c r="W203" s="23">
        <v>0</v>
      </c>
      <c r="X203" s="23">
        <v>0</v>
      </c>
      <c r="Y203" s="29">
        <f t="shared" si="3"/>
        <v>0</v>
      </c>
    </row>
    <row r="204" spans="1:42" x14ac:dyDescent="0.25">
      <c r="A204" s="23">
        <v>921</v>
      </c>
      <c r="B204" s="23" t="s">
        <v>192</v>
      </c>
      <c r="C204">
        <v>6070</v>
      </c>
      <c r="D204">
        <v>2015</v>
      </c>
      <c r="E204" s="23">
        <v>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0</v>
      </c>
      <c r="R204" s="23">
        <v>0</v>
      </c>
      <c r="S204" s="23">
        <v>0</v>
      </c>
      <c r="T204" s="23">
        <v>0</v>
      </c>
      <c r="V204" s="23">
        <v>0</v>
      </c>
      <c r="W204" s="23">
        <v>0</v>
      </c>
      <c r="X204" s="23">
        <v>0</v>
      </c>
      <c r="Y204" s="29">
        <f t="shared" si="3"/>
        <v>0</v>
      </c>
    </row>
    <row r="205" spans="1:42" x14ac:dyDescent="0.25">
      <c r="A205" s="23">
        <v>922</v>
      </c>
      <c r="B205" s="23" t="s">
        <v>193</v>
      </c>
      <c r="C205" s="23">
        <v>6070</v>
      </c>
      <c r="D205" s="23">
        <v>2015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3">
        <v>0</v>
      </c>
      <c r="T205" s="23">
        <v>0</v>
      </c>
      <c r="V205" s="23">
        <v>0</v>
      </c>
      <c r="W205" s="23">
        <v>0</v>
      </c>
      <c r="X205" s="23">
        <v>0</v>
      </c>
      <c r="Y205" s="29">
        <f t="shared" si="3"/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08"/>
  <sheetViews>
    <sheetView zoomScale="75" workbookViewId="0">
      <selection activeCell="C10" sqref="C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style="13" bestFit="1" customWidth="1"/>
    <col min="7" max="7" width="10.88671875" bestFit="1" customWidth="1"/>
    <col min="8" max="8" width="7" customWidth="1"/>
    <col min="9" max="9" width="8.88671875" style="13" bestFit="1" customWidth="1"/>
    <col min="10" max="10" width="2.6640625" style="13" customWidth="1"/>
    <col min="11" max="11" width="8.109375" bestFit="1" customWidth="1"/>
  </cols>
  <sheetData>
    <row r="1" spans="1:11" x14ac:dyDescent="0.2">
      <c r="A1" s="18" t="s">
        <v>7</v>
      </c>
      <c r="B1" s="4"/>
      <c r="C1" s="4"/>
      <c r="D1" s="4"/>
      <c r="E1" s="4"/>
      <c r="F1" s="12"/>
      <c r="G1" s="4"/>
      <c r="H1" s="4"/>
      <c r="I1" s="12"/>
      <c r="J1" s="12"/>
    </row>
    <row r="2" spans="1:11" x14ac:dyDescent="0.2">
      <c r="B2" s="16"/>
      <c r="C2" s="16"/>
      <c r="D2" s="16"/>
      <c r="E2" s="16"/>
      <c r="F2" s="17"/>
      <c r="G2" s="16"/>
      <c r="H2" s="16"/>
      <c r="K2" s="14" t="s">
        <v>54</v>
      </c>
    </row>
    <row r="3" spans="1:11" x14ac:dyDescent="0.2">
      <c r="D3" s="2">
        <v>63</v>
      </c>
      <c r="F3" s="15"/>
      <c r="K3" s="9">
        <v>63</v>
      </c>
    </row>
    <row r="4" spans="1:11" x14ac:dyDescent="0.2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1" x14ac:dyDescent="0.2">
      <c r="A5" s="3" t="s">
        <v>40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14"/>
      <c r="K7" s="14"/>
    </row>
    <row r="8" spans="1:11" x14ac:dyDescent="0.2">
      <c r="A8" s="10"/>
      <c r="B8" s="9"/>
      <c r="C8" s="9"/>
      <c r="D8" s="1" t="s">
        <v>8</v>
      </c>
      <c r="E8" s="6"/>
      <c r="F8" s="15" t="s">
        <v>4</v>
      </c>
      <c r="G8" s="1" t="s">
        <v>8</v>
      </c>
      <c r="H8" s="6"/>
      <c r="I8" s="15" t="s">
        <v>4</v>
      </c>
      <c r="J8" s="15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9</v>
      </c>
      <c r="E9" s="1" t="s">
        <v>6</v>
      </c>
      <c r="F9" s="15" t="s">
        <v>6</v>
      </c>
      <c r="G9" s="1" t="s">
        <v>9</v>
      </c>
      <c r="H9" s="1" t="s">
        <v>6</v>
      </c>
      <c r="I9" s="15" t="s">
        <v>6</v>
      </c>
      <c r="J9" s="15"/>
      <c r="K9" s="6" t="s">
        <v>81</v>
      </c>
    </row>
    <row r="10" spans="1:11" x14ac:dyDescent="0.2">
      <c r="A10" s="9"/>
      <c r="B10" s="9">
        <f>+'Acute Care'!A5</f>
        <v>1</v>
      </c>
      <c r="C10" s="9" t="str">
        <f>+'Acute Care'!B5</f>
        <v>SWEDISH MEDICAL CENTER - FIRST HILL</v>
      </c>
      <c r="D10" s="9">
        <f>ROUND(SUM('Acute Care'!Q5:R5),0)</f>
        <v>102292893</v>
      </c>
      <c r="E10" s="9">
        <f>ROUND(+'Acute Care'!F5,0)</f>
        <v>71212</v>
      </c>
      <c r="F10" s="13">
        <f>IF(D10=0,"",IF(E10=0,"",ROUND(D10/E10,2)))</f>
        <v>1436.46</v>
      </c>
      <c r="G10" s="9">
        <f>ROUND(SUM('Acute Care'!Q106:R106),0)</f>
        <v>111016194</v>
      </c>
      <c r="H10" s="9">
        <f>ROUND(+'Acute Care'!F106,0)</f>
        <v>97690</v>
      </c>
      <c r="I10" s="13">
        <f>IF(G10=0,"",IF(H10=0,"",ROUND(G10/H10,2)))</f>
        <v>1136.4100000000001</v>
      </c>
      <c r="K10" s="21">
        <f>IF(D10=0,"",IF(E10=0,"",IF(G10=0,"",IF(H10=0,"",ROUND(I10/F10-1,4)))))</f>
        <v>-0.2089</v>
      </c>
    </row>
    <row r="11" spans="1:11" x14ac:dyDescent="0.2">
      <c r="A11" s="9"/>
      <c r="B11" s="9">
        <f>+'Acute Care'!A6</f>
        <v>3</v>
      </c>
      <c r="C11" s="9" t="str">
        <f>+'Acute Care'!B6</f>
        <v>SWEDISH MEDICAL CENTER - CHERRY HILL</v>
      </c>
      <c r="D11" s="9">
        <f>ROUND(SUM('Acute Care'!Q6:R6),0)</f>
        <v>28602162</v>
      </c>
      <c r="E11" s="9">
        <f>ROUND(+'Acute Care'!F6,0)</f>
        <v>19539</v>
      </c>
      <c r="F11" s="13">
        <f t="shared" ref="F11:F74" si="0">IF(D11=0,"",IF(E11=0,"",ROUND(D11/E11,2)))</f>
        <v>1463.85</v>
      </c>
      <c r="G11" s="9">
        <f>ROUND(SUM('Acute Care'!Q107:R107),0)</f>
        <v>33840818</v>
      </c>
      <c r="H11" s="9">
        <f>ROUND(+'Acute Care'!F107,0)</f>
        <v>23513</v>
      </c>
      <c r="I11" s="13">
        <f t="shared" ref="I11:I74" si="1">IF(G11=0,"",IF(H11=0,"",ROUND(G11/H11,2)))</f>
        <v>1439.24</v>
      </c>
      <c r="K11" s="21">
        <f t="shared" ref="K11:K74" si="2">IF(D11=0,"",IF(E11=0,"",IF(G11=0,"",IF(H11=0,"",ROUND(I11/F11-1,4)))))</f>
        <v>-1.6799999999999999E-2</v>
      </c>
    </row>
    <row r="12" spans="1:11" x14ac:dyDescent="0.2">
      <c r="A12" s="9"/>
      <c r="B12" s="9">
        <f>+'Acute Care'!A7</f>
        <v>8</v>
      </c>
      <c r="C12" s="9" t="str">
        <f>+'Acute Care'!B7</f>
        <v>KLICKITAT VALLEY HEALTH</v>
      </c>
      <c r="D12" s="9">
        <f>ROUND(SUM('Acute Care'!Q7:R7),0)</f>
        <v>4224375</v>
      </c>
      <c r="E12" s="9">
        <f>ROUND(+'Acute Care'!F7,0)</f>
        <v>616</v>
      </c>
      <c r="F12" s="13">
        <f t="shared" si="0"/>
        <v>6857.75</v>
      </c>
      <c r="G12" s="9">
        <f>ROUND(SUM('Acute Care'!Q108:R108),0)</f>
        <v>4551152</v>
      </c>
      <c r="H12" s="9">
        <f>ROUND(+'Acute Care'!F108,0)</f>
        <v>724</v>
      </c>
      <c r="I12" s="13">
        <f t="shared" si="1"/>
        <v>6286.12</v>
      </c>
      <c r="K12" s="21">
        <f t="shared" si="2"/>
        <v>-8.3400000000000002E-2</v>
      </c>
    </row>
    <row r="13" spans="1:11" x14ac:dyDescent="0.2">
      <c r="A13" s="9"/>
      <c r="B13" s="9">
        <f>+'Acute Care'!A8</f>
        <v>10</v>
      </c>
      <c r="C13" s="9" t="str">
        <f>+'Acute Care'!B8</f>
        <v>VIRGINIA MASON MEDICAL CENTER</v>
      </c>
      <c r="D13" s="9">
        <f>ROUND(SUM('Acute Care'!Q8:R8),0)</f>
        <v>82452430</v>
      </c>
      <c r="E13" s="9">
        <f>ROUND(+'Acute Care'!F8,0)</f>
        <v>67729</v>
      </c>
      <c r="F13" s="13">
        <f t="shared" si="0"/>
        <v>1217.3900000000001</v>
      </c>
      <c r="G13" s="9">
        <f>ROUND(SUM('Acute Care'!Q109:R109),0)</f>
        <v>93342810</v>
      </c>
      <c r="H13" s="9">
        <f>ROUND(+'Acute Care'!F109,0)</f>
        <v>65799</v>
      </c>
      <c r="I13" s="13">
        <f t="shared" si="1"/>
        <v>1418.61</v>
      </c>
      <c r="K13" s="21">
        <f t="shared" si="2"/>
        <v>0.1653</v>
      </c>
    </row>
    <row r="14" spans="1:11" x14ac:dyDescent="0.2">
      <c r="A14" s="9"/>
      <c r="B14" s="9">
        <f>+'Acute Care'!A9</f>
        <v>14</v>
      </c>
      <c r="C14" s="9" t="str">
        <f>+'Acute Care'!B9</f>
        <v>SEATTLE CHILDRENS HOSPITAL</v>
      </c>
      <c r="D14" s="9">
        <f>ROUND(SUM('Acute Care'!Q9:R9),0)</f>
        <v>153162074</v>
      </c>
      <c r="E14" s="9">
        <f>ROUND(+'Acute Care'!F9,0)</f>
        <v>56682</v>
      </c>
      <c r="F14" s="13">
        <f t="shared" si="0"/>
        <v>2702.13</v>
      </c>
      <c r="G14" s="9">
        <f>ROUND(SUM('Acute Care'!Q110:R110),0)</f>
        <v>138883647</v>
      </c>
      <c r="H14" s="9">
        <f>ROUND(+'Acute Care'!F110,0)</f>
        <v>57055</v>
      </c>
      <c r="I14" s="13">
        <f t="shared" si="1"/>
        <v>2434.21</v>
      </c>
      <c r="K14" s="21">
        <f t="shared" si="2"/>
        <v>-9.9199999999999997E-2</v>
      </c>
    </row>
    <row r="15" spans="1:11" x14ac:dyDescent="0.2">
      <c r="A15" s="9"/>
      <c r="B15" s="9">
        <f>+'Acute Care'!A10</f>
        <v>20</v>
      </c>
      <c r="C15" s="9" t="str">
        <f>+'Acute Care'!B10</f>
        <v>GROUP HEALTH CENTRAL HOSPITAL</v>
      </c>
      <c r="D15" s="9">
        <f>ROUND(SUM('Acute Care'!Q10:R10),0)</f>
        <v>0</v>
      </c>
      <c r="E15" s="9">
        <f>ROUND(+'Acute Care'!F10,0)</f>
        <v>0</v>
      </c>
      <c r="F15" s="13" t="str">
        <f t="shared" si="0"/>
        <v/>
      </c>
      <c r="G15" s="9">
        <f>ROUND(SUM('Acute Care'!Q111:R111),0)</f>
        <v>0</v>
      </c>
      <c r="H15" s="9">
        <f>ROUND(+'Acute Care'!F111,0)</f>
        <v>0</v>
      </c>
      <c r="I15" s="13" t="str">
        <f t="shared" si="1"/>
        <v/>
      </c>
      <c r="K15" s="21" t="str">
        <f t="shared" si="2"/>
        <v/>
      </c>
    </row>
    <row r="16" spans="1:11" x14ac:dyDescent="0.2">
      <c r="A16" s="9"/>
      <c r="B16" s="9">
        <f>+'Acute Care'!A11</f>
        <v>21</v>
      </c>
      <c r="C16" s="9" t="str">
        <f>+'Acute Care'!B11</f>
        <v>NEWPORT HOSPITAL AND HEALTH SERVICES</v>
      </c>
      <c r="D16" s="9">
        <f>ROUND(SUM('Acute Care'!Q11:R11),0)</f>
        <v>3238997</v>
      </c>
      <c r="E16" s="9">
        <f>ROUND(+'Acute Care'!F11,0)</f>
        <v>1151</v>
      </c>
      <c r="F16" s="13">
        <f t="shared" si="0"/>
        <v>2814.07</v>
      </c>
      <c r="G16" s="9">
        <f>ROUND(SUM('Acute Care'!Q112:R112),0)</f>
        <v>3307323</v>
      </c>
      <c r="H16" s="9">
        <f>ROUND(+'Acute Care'!F112,0)</f>
        <v>1280</v>
      </c>
      <c r="I16" s="13">
        <f t="shared" si="1"/>
        <v>2583.85</v>
      </c>
      <c r="K16" s="21">
        <f t="shared" si="2"/>
        <v>-8.1799999999999998E-2</v>
      </c>
    </row>
    <row r="17" spans="1:11" x14ac:dyDescent="0.2">
      <c r="A17" s="9"/>
      <c r="B17" s="9">
        <f>+'Acute Care'!A12</f>
        <v>22</v>
      </c>
      <c r="C17" s="9" t="str">
        <f>+'Acute Care'!B12</f>
        <v>LOURDES MEDICAL CENTER</v>
      </c>
      <c r="D17" s="9">
        <f>ROUND(SUM('Acute Care'!Q12:R12),0)</f>
        <v>7045655</v>
      </c>
      <c r="E17" s="9">
        <f>ROUND(+'Acute Care'!F12,0)</f>
        <v>4809</v>
      </c>
      <c r="F17" s="13">
        <f t="shared" si="0"/>
        <v>1465.1</v>
      </c>
      <c r="G17" s="9">
        <f>ROUND(SUM('Acute Care'!Q113:R113),0)</f>
        <v>7534279</v>
      </c>
      <c r="H17" s="9">
        <f>ROUND(+'Acute Care'!F113,0)</f>
        <v>4809</v>
      </c>
      <c r="I17" s="13">
        <f t="shared" si="1"/>
        <v>1566.7</v>
      </c>
      <c r="K17" s="21">
        <f t="shared" si="2"/>
        <v>6.93E-2</v>
      </c>
    </row>
    <row r="18" spans="1:11" x14ac:dyDescent="0.2">
      <c r="A18" s="9"/>
      <c r="B18" s="9">
        <f>+'Acute Care'!A13</f>
        <v>23</v>
      </c>
      <c r="C18" s="9" t="str">
        <f>+'Acute Care'!B13</f>
        <v>THREE RIVERS HOSPITAL</v>
      </c>
      <c r="D18" s="9">
        <f>ROUND(SUM('Acute Care'!Q13:R13),0)</f>
        <v>1404903</v>
      </c>
      <c r="E18" s="9">
        <f>ROUND(+'Acute Care'!F13,0)</f>
        <v>586</v>
      </c>
      <c r="F18" s="13">
        <f t="shared" si="0"/>
        <v>2397.4499999999998</v>
      </c>
      <c r="G18" s="9">
        <f>ROUND(SUM('Acute Care'!Q114:R114),0)</f>
        <v>1693115</v>
      </c>
      <c r="H18" s="9">
        <f>ROUND(+'Acute Care'!F114,0)</f>
        <v>737</v>
      </c>
      <c r="I18" s="13">
        <f t="shared" si="1"/>
        <v>2297.31</v>
      </c>
      <c r="K18" s="21">
        <f t="shared" si="2"/>
        <v>-4.1799999999999997E-2</v>
      </c>
    </row>
    <row r="19" spans="1:11" x14ac:dyDescent="0.2">
      <c r="A19" s="9"/>
      <c r="B19" s="9">
        <f>+'Acute Care'!A14</f>
        <v>26</v>
      </c>
      <c r="C19" s="9" t="str">
        <f>+'Acute Care'!B14</f>
        <v>PEACEHEALTH ST JOHN MEDICAL CENTER</v>
      </c>
      <c r="D19" s="9">
        <f>ROUND(SUM('Acute Care'!Q14:R14),0)</f>
        <v>27710989</v>
      </c>
      <c r="E19" s="9">
        <f>ROUND(+'Acute Care'!F14,0)</f>
        <v>18000</v>
      </c>
      <c r="F19" s="13">
        <f t="shared" si="0"/>
        <v>1539.5</v>
      </c>
      <c r="G19" s="9">
        <f>ROUND(SUM('Acute Care'!Q115:R115),0)</f>
        <v>27744985</v>
      </c>
      <c r="H19" s="9">
        <f>ROUND(+'Acute Care'!F115,0)</f>
        <v>16897</v>
      </c>
      <c r="I19" s="13">
        <f t="shared" si="1"/>
        <v>1642.01</v>
      </c>
      <c r="K19" s="21">
        <f t="shared" si="2"/>
        <v>6.6600000000000006E-2</v>
      </c>
    </row>
    <row r="20" spans="1:11" x14ac:dyDescent="0.2">
      <c r="A20" s="9"/>
      <c r="B20" s="9">
        <f>+'Acute Care'!A15</f>
        <v>29</v>
      </c>
      <c r="C20" s="9" t="str">
        <f>+'Acute Care'!B15</f>
        <v>HARBORVIEW MEDICAL CENTER</v>
      </c>
      <c r="D20" s="9">
        <f>ROUND(SUM('Acute Care'!Q15:R15),0)</f>
        <v>102763163</v>
      </c>
      <c r="E20" s="9">
        <f>ROUND(+'Acute Care'!F15,0)</f>
        <v>74635</v>
      </c>
      <c r="F20" s="13">
        <f t="shared" si="0"/>
        <v>1376.88</v>
      </c>
      <c r="G20" s="9">
        <f>ROUND(SUM('Acute Care'!Q116:R116),0)</f>
        <v>100302860</v>
      </c>
      <c r="H20" s="9">
        <f>ROUND(+'Acute Care'!F116,0)</f>
        <v>79461</v>
      </c>
      <c r="I20" s="13">
        <f t="shared" si="1"/>
        <v>1262.29</v>
      </c>
      <c r="K20" s="21">
        <f t="shared" si="2"/>
        <v>-8.3199999999999996E-2</v>
      </c>
    </row>
    <row r="21" spans="1:11" x14ac:dyDescent="0.2">
      <c r="A21" s="9"/>
      <c r="B21" s="9">
        <f>+'Acute Care'!A16</f>
        <v>32</v>
      </c>
      <c r="C21" s="9" t="str">
        <f>+'Acute Care'!B16</f>
        <v>ST JOSEPH MEDICAL CENTER</v>
      </c>
      <c r="D21" s="9">
        <f>ROUND(SUM('Acute Care'!Q16:R16),0)</f>
        <v>61912659</v>
      </c>
      <c r="E21" s="9">
        <f>ROUND(+'Acute Care'!F16,0)</f>
        <v>69858</v>
      </c>
      <c r="F21" s="13">
        <f t="shared" si="0"/>
        <v>886.26</v>
      </c>
      <c r="G21" s="9">
        <f>ROUND(SUM('Acute Care'!Q117:R117),0)</f>
        <v>53964805</v>
      </c>
      <c r="H21" s="9">
        <f>ROUND(+'Acute Care'!F117,0)</f>
        <v>75146</v>
      </c>
      <c r="I21" s="13">
        <f t="shared" si="1"/>
        <v>718.13</v>
      </c>
      <c r="K21" s="21">
        <f t="shared" si="2"/>
        <v>-0.18970000000000001</v>
      </c>
    </row>
    <row r="22" spans="1:11" x14ac:dyDescent="0.2">
      <c r="A22" s="9"/>
      <c r="B22" s="9">
        <f>+'Acute Care'!A17</f>
        <v>35</v>
      </c>
      <c r="C22" s="9" t="str">
        <f>+'Acute Care'!B17</f>
        <v>ST ELIZABETH HOSPITAL</v>
      </c>
      <c r="D22" s="9">
        <f>ROUND(SUM('Acute Care'!Q17:R17),0)</f>
        <v>8939882</v>
      </c>
      <c r="E22" s="9">
        <f>ROUND(+'Acute Care'!F17,0)</f>
        <v>4954</v>
      </c>
      <c r="F22" s="13">
        <f t="shared" si="0"/>
        <v>1804.58</v>
      </c>
      <c r="G22" s="9">
        <f>ROUND(SUM('Acute Care'!Q118:R118),0)</f>
        <v>9153693</v>
      </c>
      <c r="H22" s="9">
        <f>ROUND(+'Acute Care'!F118,0)</f>
        <v>4868</v>
      </c>
      <c r="I22" s="13">
        <f t="shared" si="1"/>
        <v>1880.38</v>
      </c>
      <c r="K22" s="21">
        <f t="shared" si="2"/>
        <v>4.2000000000000003E-2</v>
      </c>
    </row>
    <row r="23" spans="1:11" x14ac:dyDescent="0.2">
      <c r="A23" s="9"/>
      <c r="B23" s="9">
        <f>+'Acute Care'!A18</f>
        <v>37</v>
      </c>
      <c r="C23" s="9" t="str">
        <f>+'Acute Care'!B18</f>
        <v>DEACONESS HOSPITAL</v>
      </c>
      <c r="D23" s="9">
        <f>ROUND(SUM('Acute Care'!Q18:R18),0)</f>
        <v>40601221</v>
      </c>
      <c r="E23" s="9">
        <f>ROUND(+'Acute Care'!F18,0)</f>
        <v>31878</v>
      </c>
      <c r="F23" s="13">
        <f t="shared" si="0"/>
        <v>1273.6400000000001</v>
      </c>
      <c r="G23" s="9">
        <f>ROUND(SUM('Acute Care'!Q119:R119),0)</f>
        <v>42527168</v>
      </c>
      <c r="H23" s="9">
        <f>ROUND(+'Acute Care'!F119,0)</f>
        <v>30307</v>
      </c>
      <c r="I23" s="13">
        <f t="shared" si="1"/>
        <v>1403.21</v>
      </c>
      <c r="K23" s="21">
        <f t="shared" si="2"/>
        <v>0.1017</v>
      </c>
    </row>
    <row r="24" spans="1:11" x14ac:dyDescent="0.2">
      <c r="A24" s="9"/>
      <c r="B24" s="9">
        <f>+'Acute Care'!A19</f>
        <v>38</v>
      </c>
      <c r="C24" s="9" t="str">
        <f>+'Acute Care'!B19</f>
        <v>OLYMPIC MEDICAL CENTER</v>
      </c>
      <c r="D24" s="9">
        <f>ROUND(SUM('Acute Care'!Q19:R19),0)</f>
        <v>12715155</v>
      </c>
      <c r="E24" s="9">
        <f>ROUND(+'Acute Care'!F19,0)</f>
        <v>10431</v>
      </c>
      <c r="F24" s="13">
        <f t="shared" si="0"/>
        <v>1218.98</v>
      </c>
      <c r="G24" s="9">
        <f>ROUND(SUM('Acute Care'!Q120:R120),0)</f>
        <v>13360859</v>
      </c>
      <c r="H24" s="9">
        <f>ROUND(+'Acute Care'!F120,0)</f>
        <v>10343</v>
      </c>
      <c r="I24" s="13">
        <f t="shared" si="1"/>
        <v>1291.78</v>
      </c>
      <c r="K24" s="21">
        <f t="shared" si="2"/>
        <v>5.9700000000000003E-2</v>
      </c>
    </row>
    <row r="25" spans="1:11" x14ac:dyDescent="0.2">
      <c r="A25" s="9"/>
      <c r="B25" s="9">
        <f>+'Acute Care'!A20</f>
        <v>39</v>
      </c>
      <c r="C25" s="9" t="str">
        <f>+'Acute Care'!B20</f>
        <v>TRIOS HEALTH</v>
      </c>
      <c r="D25" s="9">
        <f>ROUND(SUM('Acute Care'!Q20:R20),0)</f>
        <v>12582231</v>
      </c>
      <c r="E25" s="9">
        <f>ROUND(+'Acute Care'!F20,0)</f>
        <v>11753</v>
      </c>
      <c r="F25" s="13">
        <f t="shared" si="0"/>
        <v>1070.55</v>
      </c>
      <c r="G25" s="9">
        <f>ROUND(SUM('Acute Care'!Q121:R121),0)</f>
        <v>15466380</v>
      </c>
      <c r="H25" s="9">
        <f>ROUND(+'Acute Care'!F121,0)</f>
        <v>14467</v>
      </c>
      <c r="I25" s="13">
        <f t="shared" si="1"/>
        <v>1069.08</v>
      </c>
      <c r="K25" s="21">
        <f t="shared" si="2"/>
        <v>-1.4E-3</v>
      </c>
    </row>
    <row r="26" spans="1:11" x14ac:dyDescent="0.2">
      <c r="A26" s="9"/>
      <c r="B26" s="9">
        <f>+'Acute Care'!A21</f>
        <v>43</v>
      </c>
      <c r="C26" s="9" t="str">
        <f>+'Acute Care'!B21</f>
        <v>WALLA WALLA GENERAL HOSPITAL</v>
      </c>
      <c r="D26" s="9">
        <f>ROUND(SUM('Acute Care'!Q21:R21),0)</f>
        <v>3271527</v>
      </c>
      <c r="E26" s="9">
        <f>ROUND(+'Acute Care'!F21,0)</f>
        <v>2271</v>
      </c>
      <c r="F26" s="13">
        <f t="shared" si="0"/>
        <v>1440.57</v>
      </c>
      <c r="G26" s="9">
        <f>ROUND(SUM('Acute Care'!Q122:R122),0)</f>
        <v>7660499</v>
      </c>
      <c r="H26" s="9">
        <f>ROUND(+'Acute Care'!F122,0)</f>
        <v>1154</v>
      </c>
      <c r="I26" s="13">
        <f t="shared" si="1"/>
        <v>6638.21</v>
      </c>
      <c r="K26" s="21">
        <f t="shared" si="2"/>
        <v>3.6080000000000001</v>
      </c>
    </row>
    <row r="27" spans="1:11" x14ac:dyDescent="0.2">
      <c r="A27" s="9"/>
      <c r="B27" s="9">
        <f>+'Acute Care'!A22</f>
        <v>45</v>
      </c>
      <c r="C27" s="9" t="str">
        <f>+'Acute Care'!B22</f>
        <v>COLUMBIA BASIN HOSPITAL</v>
      </c>
      <c r="D27" s="9">
        <f>ROUND(SUM('Acute Care'!Q22:R22),0)</f>
        <v>581242</v>
      </c>
      <c r="E27" s="9">
        <f>ROUND(+'Acute Care'!F22,0)</f>
        <v>401</v>
      </c>
      <c r="F27" s="13">
        <f t="shared" si="0"/>
        <v>1449.48</v>
      </c>
      <c r="G27" s="9">
        <f>ROUND(SUM('Acute Care'!Q123:R123),0)</f>
        <v>0</v>
      </c>
      <c r="H27" s="9">
        <f>ROUND(+'Acute Care'!F123,0)</f>
        <v>0</v>
      </c>
      <c r="I27" s="13" t="str">
        <f t="shared" si="1"/>
        <v/>
      </c>
      <c r="K27" s="21" t="str">
        <f t="shared" si="2"/>
        <v/>
      </c>
    </row>
    <row r="28" spans="1:11" x14ac:dyDescent="0.2">
      <c r="A28" s="9"/>
      <c r="B28" s="9">
        <f>+'Acute Care'!A23</f>
        <v>46</v>
      </c>
      <c r="C28" s="9" t="str">
        <f>+'Acute Care'!B23</f>
        <v>PMH MEDICAL CENTER</v>
      </c>
      <c r="D28" s="9">
        <f>ROUND(SUM('Acute Care'!Q23:R23),0)</f>
        <v>0</v>
      </c>
      <c r="E28" s="9">
        <f>ROUND(+'Acute Care'!F23,0)</f>
        <v>0</v>
      </c>
      <c r="F28" s="13" t="str">
        <f t="shared" si="0"/>
        <v/>
      </c>
      <c r="G28" s="9">
        <f>ROUND(SUM('Acute Care'!Q124:R124),0)</f>
        <v>579772</v>
      </c>
      <c r="H28" s="9">
        <f>ROUND(+'Acute Care'!F124,0)</f>
        <v>341</v>
      </c>
      <c r="I28" s="13">
        <f t="shared" si="1"/>
        <v>1700.21</v>
      </c>
      <c r="K28" s="21" t="str">
        <f t="shared" si="2"/>
        <v/>
      </c>
    </row>
    <row r="29" spans="1:11" x14ac:dyDescent="0.2">
      <c r="A29" s="9"/>
      <c r="B29" s="9">
        <f>+'Acute Care'!A24</f>
        <v>50</v>
      </c>
      <c r="C29" s="9" t="str">
        <f>+'Acute Care'!B24</f>
        <v>PROVIDENCE ST MARY MEDICAL CENTER</v>
      </c>
      <c r="D29" s="9">
        <f>ROUND(SUM('Acute Care'!Q24:R24),0)</f>
        <v>6252273</v>
      </c>
      <c r="E29" s="9">
        <f>ROUND(+'Acute Care'!F24,0)</f>
        <v>4249</v>
      </c>
      <c r="F29" s="13">
        <f t="shared" si="0"/>
        <v>1471.47</v>
      </c>
      <c r="G29" s="9">
        <f>ROUND(SUM('Acute Care'!Q125:R125),0)</f>
        <v>6486283</v>
      </c>
      <c r="H29" s="9">
        <f>ROUND(+'Acute Care'!F125,0)</f>
        <v>4442</v>
      </c>
      <c r="I29" s="13">
        <f t="shared" si="1"/>
        <v>1460.22</v>
      </c>
      <c r="K29" s="21">
        <f t="shared" si="2"/>
        <v>-7.6E-3</v>
      </c>
    </row>
    <row r="30" spans="1:11" x14ac:dyDescent="0.2">
      <c r="A30" s="9"/>
      <c r="B30" s="9">
        <f>+'Acute Care'!A25</f>
        <v>54</v>
      </c>
      <c r="C30" s="9" t="str">
        <f>+'Acute Care'!B25</f>
        <v>FORKS COMMUNITY HOSPITAL</v>
      </c>
      <c r="D30" s="9">
        <f>ROUND(SUM('Acute Care'!Q25:R25),0)</f>
        <v>1464576</v>
      </c>
      <c r="E30" s="9">
        <f>ROUND(+'Acute Care'!F25,0)</f>
        <v>858</v>
      </c>
      <c r="F30" s="13">
        <f t="shared" si="0"/>
        <v>1706.97</v>
      </c>
      <c r="G30" s="9">
        <f>ROUND(SUM('Acute Care'!Q126:R126),0)</f>
        <v>6973750</v>
      </c>
      <c r="H30" s="9">
        <f>ROUND(+'Acute Care'!F126,0)</f>
        <v>4484</v>
      </c>
      <c r="I30" s="13">
        <f t="shared" si="1"/>
        <v>1555.25</v>
      </c>
      <c r="K30" s="21">
        <f t="shared" si="2"/>
        <v>-8.8900000000000007E-2</v>
      </c>
    </row>
    <row r="31" spans="1:11" x14ac:dyDescent="0.2">
      <c r="A31" s="9"/>
      <c r="B31" s="9">
        <f>+'Acute Care'!A26</f>
        <v>56</v>
      </c>
      <c r="C31" s="9" t="str">
        <f>+'Acute Care'!B26</f>
        <v>WILLAPA HARBOR HOSPITAL</v>
      </c>
      <c r="D31" s="9">
        <f>ROUND(SUM('Acute Care'!Q26:R26),0)</f>
        <v>4413232</v>
      </c>
      <c r="E31" s="9">
        <f>ROUND(+'Acute Care'!F26,0)</f>
        <v>814</v>
      </c>
      <c r="F31" s="13">
        <f t="shared" si="0"/>
        <v>5421.66</v>
      </c>
      <c r="G31" s="9">
        <f>ROUND(SUM('Acute Care'!Q127:R127),0)</f>
        <v>1585254</v>
      </c>
      <c r="H31" s="9">
        <f>ROUND(+'Acute Care'!F127,0)</f>
        <v>926</v>
      </c>
      <c r="I31" s="13">
        <f t="shared" si="1"/>
        <v>1711.94</v>
      </c>
      <c r="K31" s="21">
        <f t="shared" si="2"/>
        <v>-0.68420000000000003</v>
      </c>
    </row>
    <row r="32" spans="1:11" x14ac:dyDescent="0.2">
      <c r="A32" s="9"/>
      <c r="B32" s="9">
        <f>+'Acute Care'!A27</f>
        <v>58</v>
      </c>
      <c r="C32" s="9" t="str">
        <f>+'Acute Care'!B27</f>
        <v>YAKIMA VALLEY MEMORIAL HOSPITAL</v>
      </c>
      <c r="D32" s="9">
        <f>ROUND(SUM('Acute Care'!Q27:R27),0)</f>
        <v>33110017</v>
      </c>
      <c r="E32" s="9">
        <f>ROUND(+'Acute Care'!F27,0)</f>
        <v>30330</v>
      </c>
      <c r="F32" s="13">
        <f t="shared" si="0"/>
        <v>1091.6600000000001</v>
      </c>
      <c r="G32" s="9">
        <f>ROUND(SUM('Acute Care'!Q128:R128),0)</f>
        <v>4671745</v>
      </c>
      <c r="H32" s="9">
        <f>ROUND(+'Acute Care'!F128,0)</f>
        <v>792</v>
      </c>
      <c r="I32" s="13">
        <f t="shared" si="1"/>
        <v>5898.67</v>
      </c>
      <c r="K32" s="21">
        <f t="shared" si="2"/>
        <v>4.4034000000000004</v>
      </c>
    </row>
    <row r="33" spans="1:11" x14ac:dyDescent="0.2">
      <c r="A33" s="9"/>
      <c r="B33" s="9">
        <f>+'Acute Care'!A28</f>
        <v>63</v>
      </c>
      <c r="C33" s="9" t="str">
        <f>+'Acute Care'!B28</f>
        <v>GRAYS HARBOR COMMUNITY HOSPITAL</v>
      </c>
      <c r="D33" s="9">
        <f>ROUND(SUM('Acute Care'!Q28:R28),0)</f>
        <v>16385438</v>
      </c>
      <c r="E33" s="9">
        <f>ROUND(+'Acute Care'!F28,0)</f>
        <v>9728</v>
      </c>
      <c r="F33" s="13">
        <f t="shared" si="0"/>
        <v>1684.36</v>
      </c>
      <c r="G33" s="9">
        <f>ROUND(SUM('Acute Care'!Q129:R129),0)</f>
        <v>33373919</v>
      </c>
      <c r="H33" s="9">
        <f>ROUND(+'Acute Care'!F129,0)</f>
        <v>29435</v>
      </c>
      <c r="I33" s="13">
        <f t="shared" si="1"/>
        <v>1133.82</v>
      </c>
      <c r="K33" s="21">
        <f t="shared" si="2"/>
        <v>-0.32690000000000002</v>
      </c>
    </row>
    <row r="34" spans="1:11" x14ac:dyDescent="0.2">
      <c r="A34" s="9"/>
      <c r="B34" s="9">
        <f>+'Acute Care'!A29</f>
        <v>78</v>
      </c>
      <c r="C34" s="9" t="str">
        <f>+'Acute Care'!B29</f>
        <v>SAMARITAN HEALTHCARE</v>
      </c>
      <c r="D34" s="9">
        <f>ROUND(SUM('Acute Care'!Q29:R29),0)</f>
        <v>4699520</v>
      </c>
      <c r="E34" s="9">
        <f>ROUND(+'Acute Care'!F29,0)</f>
        <v>3643</v>
      </c>
      <c r="F34" s="13">
        <f t="shared" si="0"/>
        <v>1290.01</v>
      </c>
      <c r="G34" s="9">
        <f>ROUND(SUM('Acute Care'!Q130:R130),0)</f>
        <v>15133565</v>
      </c>
      <c r="H34" s="9">
        <f>ROUND(+'Acute Care'!F130,0)</f>
        <v>8484</v>
      </c>
      <c r="I34" s="13">
        <f t="shared" si="1"/>
        <v>1783.78</v>
      </c>
      <c r="K34" s="21">
        <f t="shared" si="2"/>
        <v>0.38279999999999997</v>
      </c>
    </row>
    <row r="35" spans="1:11" x14ac:dyDescent="0.2">
      <c r="A35" s="9"/>
      <c r="B35" s="9">
        <f>+'Acute Care'!A30</f>
        <v>79</v>
      </c>
      <c r="C35" s="9" t="str">
        <f>+'Acute Care'!B30</f>
        <v>OCEAN BEACH HOSPITAL</v>
      </c>
      <c r="D35" s="9">
        <f>ROUND(SUM('Acute Care'!Q30:R30),0)</f>
        <v>5193095</v>
      </c>
      <c r="E35" s="9">
        <f>ROUND(+'Acute Care'!F30,0)</f>
        <v>1124</v>
      </c>
      <c r="F35" s="13">
        <f t="shared" si="0"/>
        <v>4620.1899999999996</v>
      </c>
      <c r="G35" s="9">
        <f>ROUND(SUM('Acute Care'!Q131:R131),0)</f>
        <v>4917542</v>
      </c>
      <c r="H35" s="9">
        <f>ROUND(+'Acute Care'!F131,0)</f>
        <v>3539</v>
      </c>
      <c r="I35" s="13">
        <f t="shared" si="1"/>
        <v>1389.53</v>
      </c>
      <c r="K35" s="21">
        <f t="shared" si="2"/>
        <v>-0.69920000000000004</v>
      </c>
    </row>
    <row r="36" spans="1:11" x14ac:dyDescent="0.2">
      <c r="A36" s="9"/>
      <c r="B36" s="9">
        <f>+'Acute Care'!A31</f>
        <v>80</v>
      </c>
      <c r="C36" s="9" t="str">
        <f>+'Acute Care'!B31</f>
        <v>ODESSA MEMORIAL HEALTHCARE CENTER</v>
      </c>
      <c r="D36" s="9">
        <f>ROUND(SUM('Acute Care'!Q31:R31),0)</f>
        <v>123725</v>
      </c>
      <c r="E36" s="9">
        <f>ROUND(+'Acute Care'!F31,0)</f>
        <v>10</v>
      </c>
      <c r="F36" s="13">
        <f t="shared" si="0"/>
        <v>12372.5</v>
      </c>
      <c r="G36" s="9">
        <f>ROUND(SUM('Acute Care'!Q132:R132),0)</f>
        <v>4793117</v>
      </c>
      <c r="H36" s="9">
        <f>ROUND(+'Acute Care'!F132,0)</f>
        <v>559</v>
      </c>
      <c r="I36" s="13">
        <f t="shared" si="1"/>
        <v>8574.4500000000007</v>
      </c>
      <c r="K36" s="21">
        <f t="shared" si="2"/>
        <v>-0.307</v>
      </c>
    </row>
    <row r="37" spans="1:11" x14ac:dyDescent="0.2">
      <c r="A37" s="9"/>
      <c r="B37" s="9">
        <f>+'Acute Care'!A32</f>
        <v>81</v>
      </c>
      <c r="C37" s="9" t="str">
        <f>+'Acute Care'!B32</f>
        <v>MULTICARE GOOD SAMARITAN</v>
      </c>
      <c r="D37" s="9">
        <f>ROUND(SUM('Acute Care'!Q32:R32),0)</f>
        <v>49947052</v>
      </c>
      <c r="E37" s="9">
        <f>ROUND(+'Acute Care'!F32,0)</f>
        <v>33832</v>
      </c>
      <c r="F37" s="13">
        <f t="shared" si="0"/>
        <v>1476.33</v>
      </c>
      <c r="G37" s="9">
        <f>ROUND(SUM('Acute Care'!Q133:R133),0)</f>
        <v>458856</v>
      </c>
      <c r="H37" s="9">
        <f>ROUND(+'Acute Care'!F133,0)</f>
        <v>40</v>
      </c>
      <c r="I37" s="13">
        <f t="shared" si="1"/>
        <v>11471.4</v>
      </c>
      <c r="K37" s="21">
        <f t="shared" si="2"/>
        <v>6.7702</v>
      </c>
    </row>
    <row r="38" spans="1:11" x14ac:dyDescent="0.2">
      <c r="A38" s="9"/>
      <c r="B38" s="9">
        <f>+'Acute Care'!A33</f>
        <v>82</v>
      </c>
      <c r="C38" s="9" t="str">
        <f>+'Acute Care'!B33</f>
        <v>GARFIELD COUNTY MEMORIAL HOSPITAL</v>
      </c>
      <c r="D38" s="9">
        <f>ROUND(SUM('Acute Care'!Q33:R33),0)</f>
        <v>799476</v>
      </c>
      <c r="E38" s="9">
        <f>ROUND(+'Acute Care'!F33,0)</f>
        <v>71</v>
      </c>
      <c r="F38" s="13">
        <f t="shared" si="0"/>
        <v>11260.23</v>
      </c>
      <c r="G38" s="9">
        <f>ROUND(SUM('Acute Care'!Q134:R134),0)</f>
        <v>31957512</v>
      </c>
      <c r="H38" s="9">
        <f>ROUND(+'Acute Care'!F134,0)</f>
        <v>20490</v>
      </c>
      <c r="I38" s="13">
        <f t="shared" si="1"/>
        <v>1559.66</v>
      </c>
      <c r="K38" s="21">
        <f t="shared" si="2"/>
        <v>-0.86150000000000004</v>
      </c>
    </row>
    <row r="39" spans="1:11" x14ac:dyDescent="0.2">
      <c r="A39" s="9"/>
      <c r="B39" s="9">
        <f>+'Acute Care'!A34</f>
        <v>84</v>
      </c>
      <c r="C39" s="9" t="str">
        <f>+'Acute Care'!B34</f>
        <v>PROVIDENCE REGIONAL MEDICAL CENTER EVERETT</v>
      </c>
      <c r="D39" s="9">
        <f>ROUND(SUM('Acute Care'!Q34:R34),0)</f>
        <v>127484906</v>
      </c>
      <c r="E39" s="9">
        <f>ROUND(+'Acute Care'!F34,0)</f>
        <v>70765</v>
      </c>
      <c r="F39" s="13">
        <f t="shared" si="0"/>
        <v>1801.52</v>
      </c>
      <c r="G39" s="9">
        <f>ROUND(SUM('Acute Care'!Q135:R135),0)</f>
        <v>0</v>
      </c>
      <c r="H39" s="9">
        <f>ROUND(+'Acute Care'!F135,0)</f>
        <v>0</v>
      </c>
      <c r="I39" s="13" t="str">
        <f t="shared" si="1"/>
        <v/>
      </c>
      <c r="K39" s="21" t="str">
        <f t="shared" si="2"/>
        <v/>
      </c>
    </row>
    <row r="40" spans="1:11" x14ac:dyDescent="0.2">
      <c r="A40" s="9"/>
      <c r="B40" s="9">
        <f>+'Acute Care'!A35</f>
        <v>85</v>
      </c>
      <c r="C40" s="9" t="str">
        <f>+'Acute Care'!B35</f>
        <v>JEFFERSON HEALTHCARE</v>
      </c>
      <c r="D40" s="9">
        <f>ROUND(SUM('Acute Care'!Q35:R35),0)</f>
        <v>5170275</v>
      </c>
      <c r="E40" s="9">
        <f>ROUND(+'Acute Care'!F35,0)</f>
        <v>3432</v>
      </c>
      <c r="F40" s="13">
        <f t="shared" si="0"/>
        <v>1506.49</v>
      </c>
      <c r="G40" s="9">
        <f>ROUND(SUM('Acute Care'!Q136:R136),0)</f>
        <v>136536257</v>
      </c>
      <c r="H40" s="9">
        <f>ROUND(+'Acute Care'!F136,0)</f>
        <v>90120</v>
      </c>
      <c r="I40" s="13">
        <f t="shared" si="1"/>
        <v>1515.05</v>
      </c>
      <c r="K40" s="21">
        <f t="shared" si="2"/>
        <v>5.7000000000000002E-3</v>
      </c>
    </row>
    <row r="41" spans="1:11" x14ac:dyDescent="0.2">
      <c r="A41" s="9"/>
      <c r="B41" s="9">
        <f>+'Acute Care'!A36</f>
        <v>96</v>
      </c>
      <c r="C41" s="9" t="str">
        <f>+'Acute Care'!B36</f>
        <v>SKYLINE HOSPITAL</v>
      </c>
      <c r="D41" s="9">
        <f>ROUND(SUM('Acute Care'!Q36:R36),0)</f>
        <v>4075191</v>
      </c>
      <c r="E41" s="9">
        <f>ROUND(+'Acute Care'!F36,0)</f>
        <v>748</v>
      </c>
      <c r="F41" s="13">
        <f t="shared" si="0"/>
        <v>5448.12</v>
      </c>
      <c r="G41" s="9">
        <f>ROUND(SUM('Acute Care'!Q137:R137),0)</f>
        <v>5993534</v>
      </c>
      <c r="H41" s="9">
        <f>ROUND(+'Acute Care'!F137,0)</f>
        <v>3928</v>
      </c>
      <c r="I41" s="13">
        <f t="shared" si="1"/>
        <v>1525.85</v>
      </c>
      <c r="K41" s="21">
        <f t="shared" si="2"/>
        <v>-0.71989999999999998</v>
      </c>
    </row>
    <row r="42" spans="1:11" x14ac:dyDescent="0.2">
      <c r="A42" s="9"/>
      <c r="B42" s="9">
        <f>+'Acute Care'!A37</f>
        <v>102</v>
      </c>
      <c r="C42" s="9" t="str">
        <f>+'Acute Care'!B37</f>
        <v>YAKIMA REGIONAL MEDICAL AND CARDIAC CENTER</v>
      </c>
      <c r="D42" s="9">
        <f>ROUND(SUM('Acute Care'!Q37:R37),0)</f>
        <v>7296381</v>
      </c>
      <c r="E42" s="9">
        <f>ROUND(+'Acute Care'!F37,0)</f>
        <v>5868</v>
      </c>
      <c r="F42" s="13">
        <f t="shared" si="0"/>
        <v>1243.42</v>
      </c>
      <c r="G42" s="9">
        <f>ROUND(SUM('Acute Care'!Q138:R138),0)</f>
        <v>4448070</v>
      </c>
      <c r="H42" s="9">
        <f>ROUND(+'Acute Care'!F138,0)</f>
        <v>821</v>
      </c>
      <c r="I42" s="13">
        <f t="shared" si="1"/>
        <v>5417.87</v>
      </c>
      <c r="K42" s="21">
        <f t="shared" si="2"/>
        <v>3.3572000000000002</v>
      </c>
    </row>
    <row r="43" spans="1:11" x14ac:dyDescent="0.2">
      <c r="A43" s="9"/>
      <c r="B43" s="9">
        <f>+'Acute Care'!A38</f>
        <v>104</v>
      </c>
      <c r="C43" s="9" t="str">
        <f>+'Acute Care'!B38</f>
        <v>VALLEY GENERAL HOSPITAL</v>
      </c>
      <c r="D43" s="9">
        <f>ROUND(SUM('Acute Care'!Q38:R38),0)</f>
        <v>0</v>
      </c>
      <c r="E43" s="9">
        <f>ROUND(+'Acute Care'!F38,0)</f>
        <v>0</v>
      </c>
      <c r="F43" s="13" t="str">
        <f t="shared" si="0"/>
        <v/>
      </c>
      <c r="G43" s="9">
        <f>ROUND(SUM('Acute Care'!Q139:R139),0)</f>
        <v>7028909</v>
      </c>
      <c r="H43" s="9">
        <f>ROUND(+'Acute Care'!F139,0)</f>
        <v>5792</v>
      </c>
      <c r="I43" s="13">
        <f t="shared" si="1"/>
        <v>1213.55</v>
      </c>
      <c r="K43" s="21" t="str">
        <f t="shared" si="2"/>
        <v/>
      </c>
    </row>
    <row r="44" spans="1:11" x14ac:dyDescent="0.2">
      <c r="A44" s="9"/>
      <c r="B44" s="9">
        <f>+'Acute Care'!A39</f>
        <v>106</v>
      </c>
      <c r="C44" s="9" t="str">
        <f>+'Acute Care'!B39</f>
        <v>CASCADE VALLEY HOSPITAL</v>
      </c>
      <c r="D44" s="9">
        <f>ROUND(SUM('Acute Care'!Q39:R39),0)</f>
        <v>9095738</v>
      </c>
      <c r="E44" s="9">
        <f>ROUND(+'Acute Care'!F39,0)</f>
        <v>4522</v>
      </c>
      <c r="F44" s="13">
        <f t="shared" si="0"/>
        <v>2011.44</v>
      </c>
      <c r="G44" s="9">
        <f>ROUND(SUM('Acute Care'!Q140:R140),0)</f>
        <v>0</v>
      </c>
      <c r="H44" s="9">
        <f>ROUND(+'Acute Care'!F140,0)</f>
        <v>0</v>
      </c>
      <c r="I44" s="13" t="str">
        <f t="shared" si="1"/>
        <v/>
      </c>
      <c r="K44" s="21" t="str">
        <f t="shared" si="2"/>
        <v/>
      </c>
    </row>
    <row r="45" spans="1:11" x14ac:dyDescent="0.2">
      <c r="A45" s="9"/>
      <c r="B45" s="9">
        <f>+'Acute Care'!A40</f>
        <v>107</v>
      </c>
      <c r="C45" s="9" t="str">
        <f>+'Acute Care'!B40</f>
        <v>NORTH VALLEY HOSPITAL</v>
      </c>
      <c r="D45" s="9">
        <f>ROUND(SUM('Acute Care'!Q40:R40),0)</f>
        <v>2114913</v>
      </c>
      <c r="E45" s="9">
        <f>ROUND(+'Acute Care'!F40,0)</f>
        <v>1065</v>
      </c>
      <c r="F45" s="13">
        <f t="shared" si="0"/>
        <v>1985.83</v>
      </c>
      <c r="G45" s="9">
        <f>ROUND(SUM('Acute Care'!Q141:R141),0)</f>
        <v>0</v>
      </c>
      <c r="H45" s="9">
        <f>ROUND(+'Acute Care'!F141,0)</f>
        <v>0</v>
      </c>
      <c r="I45" s="13" t="str">
        <f t="shared" si="1"/>
        <v/>
      </c>
      <c r="K45" s="21" t="str">
        <f t="shared" si="2"/>
        <v/>
      </c>
    </row>
    <row r="46" spans="1:11" x14ac:dyDescent="0.2">
      <c r="A46" s="9"/>
      <c r="B46" s="9">
        <f>+'Acute Care'!A41</f>
        <v>108</v>
      </c>
      <c r="C46" s="9" t="str">
        <f>+'Acute Care'!B41</f>
        <v>TRI-STATE MEMORIAL HOSPITAL</v>
      </c>
      <c r="D46" s="9">
        <f>ROUND(SUM('Acute Care'!Q41:R41),0)</f>
        <v>4286239</v>
      </c>
      <c r="E46" s="9">
        <f>ROUND(+'Acute Care'!F41,0)</f>
        <v>2678</v>
      </c>
      <c r="F46" s="13">
        <f t="shared" si="0"/>
        <v>1600.54</v>
      </c>
      <c r="G46" s="9">
        <f>ROUND(SUM('Acute Care'!Q142:R142),0)</f>
        <v>2079144</v>
      </c>
      <c r="H46" s="9">
        <f>ROUND(+'Acute Care'!F142,0)</f>
        <v>1026</v>
      </c>
      <c r="I46" s="13">
        <f t="shared" si="1"/>
        <v>2026.46</v>
      </c>
      <c r="K46" s="21">
        <f t="shared" si="2"/>
        <v>0.2661</v>
      </c>
    </row>
    <row r="47" spans="1:11" x14ac:dyDescent="0.2">
      <c r="A47" s="9"/>
      <c r="B47" s="9">
        <f>+'Acute Care'!A42</f>
        <v>111</v>
      </c>
      <c r="C47" s="9" t="str">
        <f>+'Acute Care'!B42</f>
        <v>EAST ADAMS RURAL HEALTHCARE</v>
      </c>
      <c r="D47" s="9">
        <f>ROUND(SUM('Acute Care'!Q42:R42),0)</f>
        <v>1270368</v>
      </c>
      <c r="E47" s="9">
        <f>ROUND(+'Acute Care'!F42,0)</f>
        <v>89</v>
      </c>
      <c r="F47" s="13">
        <f t="shared" si="0"/>
        <v>14273.8</v>
      </c>
      <c r="G47" s="9">
        <f>ROUND(SUM('Acute Care'!Q143:R143),0)</f>
        <v>4438622</v>
      </c>
      <c r="H47" s="9">
        <f>ROUND(+'Acute Care'!F143,0)</f>
        <v>2471</v>
      </c>
      <c r="I47" s="13">
        <f t="shared" si="1"/>
        <v>1796.29</v>
      </c>
      <c r="K47" s="21">
        <f t="shared" si="2"/>
        <v>-0.87419999999999998</v>
      </c>
    </row>
    <row r="48" spans="1:11" x14ac:dyDescent="0.2">
      <c r="A48" s="9"/>
      <c r="B48" s="9">
        <f>+'Acute Care'!A43</f>
        <v>125</v>
      </c>
      <c r="C48" s="9" t="str">
        <f>+'Acute Care'!B43</f>
        <v>OTHELLO COMMUNITY HOSPITAL</v>
      </c>
      <c r="D48" s="9">
        <f>ROUND(SUM('Acute Care'!Q43:R43),0)</f>
        <v>0</v>
      </c>
      <c r="E48" s="9">
        <f>ROUND(+'Acute Care'!F43,0)</f>
        <v>0</v>
      </c>
      <c r="F48" s="13" t="str">
        <f t="shared" si="0"/>
        <v/>
      </c>
      <c r="G48" s="9">
        <f>ROUND(SUM('Acute Care'!Q144:R144),0)</f>
        <v>1059411</v>
      </c>
      <c r="H48" s="9">
        <f>ROUND(+'Acute Care'!F144,0)</f>
        <v>77</v>
      </c>
      <c r="I48" s="13">
        <f t="shared" si="1"/>
        <v>13758.58</v>
      </c>
      <c r="K48" s="21" t="str">
        <f t="shared" si="2"/>
        <v/>
      </c>
    </row>
    <row r="49" spans="1:11" x14ac:dyDescent="0.2">
      <c r="A49" s="9"/>
      <c r="B49" s="9">
        <f>+'Acute Care'!A44</f>
        <v>126</v>
      </c>
      <c r="C49" s="9" t="str">
        <f>+'Acute Care'!B44</f>
        <v>HIGHLINE MEDICAL CENTER</v>
      </c>
      <c r="D49" s="9">
        <f>ROUND(SUM('Acute Care'!Q44:R44),0)</f>
        <v>23782792</v>
      </c>
      <c r="E49" s="9">
        <f>ROUND(+'Acute Care'!F44,0)</f>
        <v>26417</v>
      </c>
      <c r="F49" s="13">
        <f t="shared" si="0"/>
        <v>900.28</v>
      </c>
      <c r="G49" s="9">
        <f>ROUND(SUM('Acute Care'!Q145:R145),0)</f>
        <v>0</v>
      </c>
      <c r="H49" s="9">
        <f>ROUND(+'Acute Care'!F145,0)</f>
        <v>0</v>
      </c>
      <c r="I49" s="13" t="str">
        <f t="shared" si="1"/>
        <v/>
      </c>
      <c r="K49" s="21" t="str">
        <f t="shared" si="2"/>
        <v/>
      </c>
    </row>
    <row r="50" spans="1:11" x14ac:dyDescent="0.2">
      <c r="A50" s="9"/>
      <c r="B50" s="9">
        <f>+'Acute Care'!A45</f>
        <v>128</v>
      </c>
      <c r="C50" s="9" t="str">
        <f>+'Acute Care'!B45</f>
        <v>UNIVERSITY OF WASHINGTON MEDICAL CENTER</v>
      </c>
      <c r="D50" s="9">
        <f>ROUND(SUM('Acute Care'!Q45:R45),0)</f>
        <v>127560442</v>
      </c>
      <c r="E50" s="9">
        <f>ROUND(+'Acute Care'!F45,0)</f>
        <v>83825</v>
      </c>
      <c r="F50" s="13">
        <f t="shared" si="0"/>
        <v>1521.75</v>
      </c>
      <c r="G50" s="9">
        <f>ROUND(SUM('Acute Care'!Q146:R146),0)</f>
        <v>31074330</v>
      </c>
      <c r="H50" s="9">
        <f>ROUND(+'Acute Care'!F146,0)</f>
        <v>23161</v>
      </c>
      <c r="I50" s="13">
        <f t="shared" si="1"/>
        <v>1341.67</v>
      </c>
      <c r="K50" s="21">
        <f t="shared" si="2"/>
        <v>-0.1183</v>
      </c>
    </row>
    <row r="51" spans="1:11" x14ac:dyDescent="0.2">
      <c r="A51" s="9"/>
      <c r="B51" s="9">
        <f>+'Acute Care'!A46</f>
        <v>129</v>
      </c>
      <c r="C51" s="9" t="str">
        <f>+'Acute Care'!B46</f>
        <v>QUINCY VALLEY MEDICAL CENTER</v>
      </c>
      <c r="D51" s="9">
        <f>ROUND(SUM('Acute Care'!Q46:R46),0)</f>
        <v>0</v>
      </c>
      <c r="E51" s="9">
        <f>ROUND(+'Acute Care'!F46,0)</f>
        <v>0</v>
      </c>
      <c r="F51" s="13" t="str">
        <f t="shared" si="0"/>
        <v/>
      </c>
      <c r="G51" s="9">
        <f>ROUND(SUM('Acute Care'!Q147:R147),0)</f>
        <v>129804760</v>
      </c>
      <c r="H51" s="9">
        <f>ROUND(+'Acute Care'!F147,0)</f>
        <v>85560</v>
      </c>
      <c r="I51" s="13">
        <f t="shared" si="1"/>
        <v>1517.12</v>
      </c>
      <c r="K51" s="21" t="str">
        <f t="shared" si="2"/>
        <v/>
      </c>
    </row>
    <row r="52" spans="1:11" x14ac:dyDescent="0.2">
      <c r="A52" s="9"/>
      <c r="B52" s="9">
        <f>+'Acute Care'!A47</f>
        <v>130</v>
      </c>
      <c r="C52" s="9" t="str">
        <f>+'Acute Care'!B47</f>
        <v>UW MEDICINE/NORTHWEST HOSPITAL</v>
      </c>
      <c r="D52" s="9">
        <f>ROUND(SUM('Acute Care'!Q47:R47),0)</f>
        <v>28419720</v>
      </c>
      <c r="E52" s="9">
        <f>ROUND(+'Acute Care'!F47,0)</f>
        <v>23570</v>
      </c>
      <c r="F52" s="13">
        <f t="shared" si="0"/>
        <v>1205.76</v>
      </c>
      <c r="G52" s="9">
        <f>ROUND(SUM('Acute Care'!Q148:R148),0)</f>
        <v>243579</v>
      </c>
      <c r="H52" s="9">
        <f>ROUND(+'Acute Care'!F148,0)</f>
        <v>141</v>
      </c>
      <c r="I52" s="13">
        <f t="shared" si="1"/>
        <v>1727.51</v>
      </c>
      <c r="K52" s="21">
        <f t="shared" si="2"/>
        <v>0.43269999999999997</v>
      </c>
    </row>
    <row r="53" spans="1:11" x14ac:dyDescent="0.2">
      <c r="A53" s="9"/>
      <c r="B53" s="9">
        <f>+'Acute Care'!A48</f>
        <v>131</v>
      </c>
      <c r="C53" s="9" t="str">
        <f>+'Acute Care'!B48</f>
        <v>OVERLAKE HOSPITAL MEDICAL CENTER</v>
      </c>
      <c r="D53" s="9">
        <f>ROUND(SUM('Acute Care'!Q48:R48),0)</f>
        <v>70627186</v>
      </c>
      <c r="E53" s="9">
        <f>ROUND(+'Acute Care'!F48,0)</f>
        <v>46431</v>
      </c>
      <c r="F53" s="13">
        <f t="shared" si="0"/>
        <v>1521.12</v>
      </c>
      <c r="G53" s="9">
        <f>ROUND(SUM('Acute Care'!Q149:R149),0)</f>
        <v>32873631</v>
      </c>
      <c r="H53" s="9">
        <f>ROUND(+'Acute Care'!F149,0)</f>
        <v>26193</v>
      </c>
      <c r="I53" s="13">
        <f t="shared" si="1"/>
        <v>1255.05</v>
      </c>
      <c r="K53" s="21">
        <f t="shared" si="2"/>
        <v>-0.1749</v>
      </c>
    </row>
    <row r="54" spans="1:11" x14ac:dyDescent="0.2">
      <c r="A54" s="9"/>
      <c r="B54" s="9">
        <f>+'Acute Care'!A49</f>
        <v>132</v>
      </c>
      <c r="C54" s="9" t="str">
        <f>+'Acute Care'!B49</f>
        <v>ST CLARE HOSPITAL</v>
      </c>
      <c r="D54" s="9">
        <f>ROUND(SUM('Acute Care'!Q49:R49),0)</f>
        <v>19986847</v>
      </c>
      <c r="E54" s="9">
        <f>ROUND(+'Acute Care'!F49,0)</f>
        <v>25932</v>
      </c>
      <c r="F54" s="13">
        <f t="shared" si="0"/>
        <v>770.74</v>
      </c>
      <c r="G54" s="9">
        <f>ROUND(SUM('Acute Care'!Q150:R150),0)</f>
        <v>76346659</v>
      </c>
      <c r="H54" s="9">
        <f>ROUND(+'Acute Care'!F150,0)</f>
        <v>47825</v>
      </c>
      <c r="I54" s="13">
        <f t="shared" si="1"/>
        <v>1596.38</v>
      </c>
      <c r="K54" s="21">
        <f t="shared" si="2"/>
        <v>1.0711999999999999</v>
      </c>
    </row>
    <row r="55" spans="1:11" x14ac:dyDescent="0.2">
      <c r="A55" s="9"/>
      <c r="B55" s="9">
        <f>+'Acute Care'!A50</f>
        <v>134</v>
      </c>
      <c r="C55" s="9" t="str">
        <f>+'Acute Care'!B50</f>
        <v>ISLAND HOSPITAL</v>
      </c>
      <c r="D55" s="9">
        <f>ROUND(SUM('Acute Care'!Q50:R50),0)</f>
        <v>9278842</v>
      </c>
      <c r="E55" s="9">
        <f>ROUND(+'Acute Care'!F50,0)</f>
        <v>8069</v>
      </c>
      <c r="F55" s="13">
        <f t="shared" si="0"/>
        <v>1149.94</v>
      </c>
      <c r="G55" s="9">
        <f>ROUND(SUM('Acute Care'!Q151:R151),0)</f>
        <v>20078533</v>
      </c>
      <c r="H55" s="9">
        <f>ROUND(+'Acute Care'!F151,0)</f>
        <v>26270</v>
      </c>
      <c r="I55" s="13">
        <f t="shared" si="1"/>
        <v>764.31</v>
      </c>
      <c r="K55" s="21">
        <f t="shared" si="2"/>
        <v>-0.33529999999999999</v>
      </c>
    </row>
    <row r="56" spans="1:11" x14ac:dyDescent="0.2">
      <c r="A56" s="9"/>
      <c r="B56" s="9">
        <f>+'Acute Care'!A51</f>
        <v>137</v>
      </c>
      <c r="C56" s="9" t="str">
        <f>+'Acute Care'!B51</f>
        <v>LINCOLN HOSPITAL</v>
      </c>
      <c r="D56" s="9">
        <f>ROUND(SUM('Acute Care'!Q51:R51),0)</f>
        <v>3884511</v>
      </c>
      <c r="E56" s="9">
        <f>ROUND(+'Acute Care'!F51,0)</f>
        <v>1229</v>
      </c>
      <c r="F56" s="13">
        <f t="shared" si="0"/>
        <v>3160.71</v>
      </c>
      <c r="G56" s="9">
        <f>ROUND(SUM('Acute Care'!Q152:R152),0)</f>
        <v>9816269</v>
      </c>
      <c r="H56" s="9">
        <f>ROUND(+'Acute Care'!F152,0)</f>
        <v>8290</v>
      </c>
      <c r="I56" s="13">
        <f t="shared" si="1"/>
        <v>1184.1099999999999</v>
      </c>
      <c r="K56" s="21">
        <f t="shared" si="2"/>
        <v>-0.62539999999999996</v>
      </c>
    </row>
    <row r="57" spans="1:11" x14ac:dyDescent="0.2">
      <c r="A57" s="9"/>
      <c r="B57" s="9">
        <f>+'Acute Care'!A52</f>
        <v>138</v>
      </c>
      <c r="C57" s="9" t="str">
        <f>+'Acute Care'!B52</f>
        <v>SWEDISH EDMONDS</v>
      </c>
      <c r="D57" s="9">
        <f>ROUND(SUM('Acute Care'!Q52:R52),0)</f>
        <v>10208282</v>
      </c>
      <c r="E57" s="9">
        <f>ROUND(+'Acute Care'!F52,0)</f>
        <v>7842</v>
      </c>
      <c r="F57" s="13">
        <f t="shared" si="0"/>
        <v>1301.74</v>
      </c>
      <c r="G57" s="9">
        <f>ROUND(SUM('Acute Care'!Q153:R153),0)</f>
        <v>3577124</v>
      </c>
      <c r="H57" s="9">
        <f>ROUND(+'Acute Care'!F153,0)</f>
        <v>981</v>
      </c>
      <c r="I57" s="13">
        <f t="shared" si="1"/>
        <v>3646.41</v>
      </c>
      <c r="K57" s="21">
        <f t="shared" si="2"/>
        <v>1.8011999999999999</v>
      </c>
    </row>
    <row r="58" spans="1:11" x14ac:dyDescent="0.2">
      <c r="A58" s="9"/>
      <c r="B58" s="9">
        <f>+'Acute Care'!A53</f>
        <v>139</v>
      </c>
      <c r="C58" s="9" t="str">
        <f>+'Acute Care'!B53</f>
        <v>PROVIDENCE HOLY FAMILY HOSPITAL</v>
      </c>
      <c r="D58" s="9">
        <f>ROUND(SUM('Acute Care'!Q53:R53),0)</f>
        <v>21540737</v>
      </c>
      <c r="E58" s="9">
        <f>ROUND(+'Acute Care'!F53,0)</f>
        <v>19290</v>
      </c>
      <c r="F58" s="13">
        <f t="shared" si="0"/>
        <v>1116.68</v>
      </c>
      <c r="G58" s="9">
        <f>ROUND(SUM('Acute Care'!Q154:R154),0)</f>
        <v>15386522</v>
      </c>
      <c r="H58" s="9">
        <f>ROUND(+'Acute Care'!F154,0)</f>
        <v>0</v>
      </c>
      <c r="I58" s="13" t="str">
        <f t="shared" si="1"/>
        <v/>
      </c>
      <c r="K58" s="21" t="str">
        <f t="shared" si="2"/>
        <v/>
      </c>
    </row>
    <row r="59" spans="1:11" x14ac:dyDescent="0.2">
      <c r="A59" s="9"/>
      <c r="B59" s="9">
        <f>+'Acute Care'!A54</f>
        <v>140</v>
      </c>
      <c r="C59" s="9" t="str">
        <f>+'Acute Care'!B54</f>
        <v>KITTITAS VALLEY HEALTHCARE</v>
      </c>
      <c r="D59" s="9">
        <f>ROUND(SUM('Acute Care'!Q54:R54),0)</f>
        <v>4203543</v>
      </c>
      <c r="E59" s="9">
        <f>ROUND(+'Acute Care'!F54,0)</f>
        <v>3307</v>
      </c>
      <c r="F59" s="13">
        <f t="shared" si="0"/>
        <v>1271.0999999999999</v>
      </c>
      <c r="G59" s="9">
        <f>ROUND(SUM('Acute Care'!Q155:R155),0)</f>
        <v>22208341</v>
      </c>
      <c r="H59" s="9">
        <f>ROUND(+'Acute Care'!F155,0)</f>
        <v>20218</v>
      </c>
      <c r="I59" s="13">
        <f t="shared" si="1"/>
        <v>1098.44</v>
      </c>
      <c r="K59" s="21">
        <f t="shared" si="2"/>
        <v>-0.1358</v>
      </c>
    </row>
    <row r="60" spans="1:11" x14ac:dyDescent="0.2">
      <c r="A60" s="9"/>
      <c r="B60" s="9">
        <f>+'Acute Care'!A55</f>
        <v>141</v>
      </c>
      <c r="C60" s="9" t="str">
        <f>+'Acute Care'!B55</f>
        <v>DAYTON GENERAL HOSPITAL</v>
      </c>
      <c r="D60" s="9">
        <f>ROUND(SUM('Acute Care'!Q55:R55),0)</f>
        <v>0</v>
      </c>
      <c r="E60" s="9">
        <f>ROUND(+'Acute Care'!F55,0)</f>
        <v>0</v>
      </c>
      <c r="F60" s="13" t="str">
        <f t="shared" si="0"/>
        <v/>
      </c>
      <c r="G60" s="9">
        <f>ROUND(SUM('Acute Care'!Q156:R156),0)</f>
        <v>3926050</v>
      </c>
      <c r="H60" s="9">
        <f>ROUND(+'Acute Care'!F156,0)</f>
        <v>2775</v>
      </c>
      <c r="I60" s="13">
        <f t="shared" si="1"/>
        <v>1414.79</v>
      </c>
      <c r="K60" s="21" t="str">
        <f t="shared" si="2"/>
        <v/>
      </c>
    </row>
    <row r="61" spans="1:11" x14ac:dyDescent="0.2">
      <c r="A61" s="9"/>
      <c r="B61" s="9">
        <f>+'Acute Care'!A56</f>
        <v>142</v>
      </c>
      <c r="C61" s="9" t="str">
        <f>+'Acute Care'!B56</f>
        <v>HARRISON MEDICAL CENTER</v>
      </c>
      <c r="D61" s="9">
        <f>ROUND(SUM('Acute Care'!Q56:R56),0)</f>
        <v>71553297</v>
      </c>
      <c r="E61" s="9">
        <f>ROUND(+'Acute Care'!F56,0)</f>
        <v>50486</v>
      </c>
      <c r="F61" s="13">
        <f t="shared" si="0"/>
        <v>1417.29</v>
      </c>
      <c r="G61" s="9">
        <f>ROUND(SUM('Acute Care'!Q157:R157),0)</f>
        <v>178886</v>
      </c>
      <c r="H61" s="9">
        <f>ROUND(+'Acute Care'!F157,0)</f>
        <v>216</v>
      </c>
      <c r="I61" s="13">
        <f t="shared" si="1"/>
        <v>828.18</v>
      </c>
      <c r="K61" s="21">
        <f t="shared" si="2"/>
        <v>-0.41570000000000001</v>
      </c>
    </row>
    <row r="62" spans="1:11" x14ac:dyDescent="0.2">
      <c r="A62" s="9"/>
      <c r="B62" s="9">
        <f>+'Acute Care'!A57</f>
        <v>145</v>
      </c>
      <c r="C62" s="9" t="str">
        <f>+'Acute Care'!B57</f>
        <v>PEACEHEALTH ST JOSEPH HOSPITAL</v>
      </c>
      <c r="D62" s="9">
        <f>ROUND(SUM('Acute Care'!Q57:R57),0)</f>
        <v>46051241</v>
      </c>
      <c r="E62" s="9">
        <f>ROUND(+'Acute Care'!F57,0)</f>
        <v>38219</v>
      </c>
      <c r="F62" s="13">
        <f t="shared" si="0"/>
        <v>1204.93</v>
      </c>
      <c r="G62" s="9">
        <f>ROUND(SUM('Acute Care'!Q158:R158),0)</f>
        <v>94203785</v>
      </c>
      <c r="H62" s="9">
        <f>ROUND(+'Acute Care'!F158,0)</f>
        <v>50590</v>
      </c>
      <c r="I62" s="13">
        <f t="shared" si="1"/>
        <v>1862.1</v>
      </c>
      <c r="K62" s="21">
        <f t="shared" si="2"/>
        <v>0.5454</v>
      </c>
    </row>
    <row r="63" spans="1:11" x14ac:dyDescent="0.2">
      <c r="A63" s="9"/>
      <c r="B63" s="9">
        <f>+'Acute Care'!A58</f>
        <v>147</v>
      </c>
      <c r="C63" s="9" t="str">
        <f>+'Acute Care'!B58</f>
        <v>MID VALLEY HOSPITAL</v>
      </c>
      <c r="D63" s="9">
        <f>ROUND(SUM('Acute Care'!Q58:R58),0)</f>
        <v>4364532</v>
      </c>
      <c r="E63" s="9">
        <f>ROUND(+'Acute Care'!F58,0)</f>
        <v>2372</v>
      </c>
      <c r="F63" s="13">
        <f t="shared" si="0"/>
        <v>1840.02</v>
      </c>
      <c r="G63" s="9">
        <f>ROUND(SUM('Acute Care'!Q159:R159),0)</f>
        <v>51903601</v>
      </c>
      <c r="H63" s="9">
        <f>ROUND(+'Acute Care'!F159,0)</f>
        <v>41013</v>
      </c>
      <c r="I63" s="13">
        <f t="shared" si="1"/>
        <v>1265.54</v>
      </c>
      <c r="K63" s="21">
        <f t="shared" si="2"/>
        <v>-0.31219999999999998</v>
      </c>
    </row>
    <row r="64" spans="1:11" x14ac:dyDescent="0.2">
      <c r="A64" s="9"/>
      <c r="B64" s="9">
        <f>+'Acute Care'!A59</f>
        <v>148</v>
      </c>
      <c r="C64" s="9" t="str">
        <f>+'Acute Care'!B59</f>
        <v>KINDRED HOSPITAL SEATTLE - NORTHGATE</v>
      </c>
      <c r="D64" s="9">
        <f>ROUND(SUM('Acute Care'!Q59:R59),0)</f>
        <v>18335279</v>
      </c>
      <c r="E64" s="9">
        <f>ROUND(+'Acute Care'!F59,0)</f>
        <v>17191</v>
      </c>
      <c r="F64" s="13">
        <f t="shared" si="0"/>
        <v>1066.56</v>
      </c>
      <c r="G64" s="9">
        <f>ROUND(SUM('Acute Care'!Q160:R160),0)</f>
        <v>4398027</v>
      </c>
      <c r="H64" s="9">
        <f>ROUND(+'Acute Care'!F160,0)</f>
        <v>2464</v>
      </c>
      <c r="I64" s="13">
        <f t="shared" si="1"/>
        <v>1784.91</v>
      </c>
      <c r="K64" s="21">
        <f t="shared" si="2"/>
        <v>0.67349999999999999</v>
      </c>
    </row>
    <row r="65" spans="1:11" x14ac:dyDescent="0.2">
      <c r="A65" s="9"/>
      <c r="B65" s="9">
        <f>+'Acute Care'!A60</f>
        <v>150</v>
      </c>
      <c r="C65" s="9" t="str">
        <f>+'Acute Care'!B60</f>
        <v>COULEE MEDICAL CENTER</v>
      </c>
      <c r="D65" s="9">
        <f>ROUND(SUM('Acute Care'!Q60:R60),0)</f>
        <v>3648372</v>
      </c>
      <c r="E65" s="9">
        <f>ROUND(+'Acute Care'!F60,0)</f>
        <v>887</v>
      </c>
      <c r="F65" s="13">
        <f t="shared" si="0"/>
        <v>4113.16</v>
      </c>
      <c r="G65" s="9">
        <f>ROUND(SUM('Acute Care'!Q161:R161),0)</f>
        <v>20856576</v>
      </c>
      <c r="H65" s="9">
        <f>ROUND(+'Acute Care'!F161,0)</f>
        <v>20825</v>
      </c>
      <c r="I65" s="13">
        <f t="shared" si="1"/>
        <v>1001.52</v>
      </c>
      <c r="K65" s="21">
        <f t="shared" si="2"/>
        <v>-0.75649999999999995</v>
      </c>
    </row>
    <row r="66" spans="1:11" x14ac:dyDescent="0.2">
      <c r="A66" s="9"/>
      <c r="B66" s="9">
        <f>+'Acute Care'!A61</f>
        <v>152</v>
      </c>
      <c r="C66" s="9" t="str">
        <f>+'Acute Care'!B61</f>
        <v>MASON GENERAL HOSPITAL</v>
      </c>
      <c r="D66" s="9">
        <f>ROUND(SUM('Acute Care'!Q61:R61),0)</f>
        <v>12065565</v>
      </c>
      <c r="E66" s="9">
        <f>ROUND(+'Acute Care'!F61,0)</f>
        <v>3658</v>
      </c>
      <c r="F66" s="13">
        <f t="shared" si="0"/>
        <v>3298.4</v>
      </c>
      <c r="G66" s="9">
        <f>ROUND(SUM('Acute Care'!Q162:R162),0)</f>
        <v>5019696</v>
      </c>
      <c r="H66" s="9">
        <f>ROUND(+'Acute Care'!F162,0)</f>
        <v>1163</v>
      </c>
      <c r="I66" s="13">
        <f t="shared" si="1"/>
        <v>4316.16</v>
      </c>
      <c r="K66" s="21">
        <f t="shared" si="2"/>
        <v>0.30859999999999999</v>
      </c>
    </row>
    <row r="67" spans="1:11" x14ac:dyDescent="0.2">
      <c r="A67" s="9"/>
      <c r="B67" s="9">
        <f>+'Acute Care'!A62</f>
        <v>153</v>
      </c>
      <c r="C67" s="9" t="str">
        <f>+'Acute Care'!B62</f>
        <v>WHITMAN HOSPITAL AND MEDICAL CENTER</v>
      </c>
      <c r="D67" s="9">
        <f>ROUND(SUM('Acute Care'!Q62:R62),0)</f>
        <v>6216477</v>
      </c>
      <c r="E67" s="9">
        <f>ROUND(+'Acute Care'!F62,0)</f>
        <v>1979</v>
      </c>
      <c r="F67" s="13">
        <f t="shared" si="0"/>
        <v>3141.22</v>
      </c>
      <c r="G67" s="9">
        <f>ROUND(SUM('Acute Care'!Q163:R163),0)</f>
        <v>13735356</v>
      </c>
      <c r="H67" s="9">
        <f>ROUND(+'Acute Care'!F163,0)</f>
        <v>3844</v>
      </c>
      <c r="I67" s="13">
        <f t="shared" si="1"/>
        <v>3573.19</v>
      </c>
      <c r="K67" s="21">
        <f t="shared" si="2"/>
        <v>0.13750000000000001</v>
      </c>
    </row>
    <row r="68" spans="1:11" x14ac:dyDescent="0.2">
      <c r="A68" s="9"/>
      <c r="B68" s="9">
        <f>+'Acute Care'!A63</f>
        <v>155</v>
      </c>
      <c r="C68" s="9" t="str">
        <f>+'Acute Care'!B63</f>
        <v>UW MEDICINE/VALLEY MEDICAL CENTER</v>
      </c>
      <c r="D68" s="9">
        <f>ROUND(SUM('Acute Care'!Q63:R63),0)</f>
        <v>56023713</v>
      </c>
      <c r="E68" s="9">
        <f>ROUND(+'Acute Care'!F63,0)</f>
        <v>53489</v>
      </c>
      <c r="F68" s="13">
        <f t="shared" si="0"/>
        <v>1047.3900000000001</v>
      </c>
      <c r="G68" s="9">
        <f>ROUND(SUM('Acute Care'!Q164:R164),0)</f>
        <v>5745068</v>
      </c>
      <c r="H68" s="9">
        <f>ROUND(+'Acute Care'!F164,0)</f>
        <v>1868</v>
      </c>
      <c r="I68" s="13">
        <f t="shared" si="1"/>
        <v>3075.52</v>
      </c>
      <c r="K68" s="21">
        <f t="shared" si="2"/>
        <v>1.9363999999999999</v>
      </c>
    </row>
    <row r="69" spans="1:11" x14ac:dyDescent="0.2">
      <c r="A69" s="9"/>
      <c r="B69" s="9">
        <f>+'Acute Care'!A64</f>
        <v>156</v>
      </c>
      <c r="C69" s="9" t="str">
        <f>+'Acute Care'!B64</f>
        <v>WHIDBEY GENERAL HOSPITAL</v>
      </c>
      <c r="D69" s="9">
        <f>ROUND(SUM('Acute Care'!Q64:R64),0)</f>
        <v>6364825</v>
      </c>
      <c r="E69" s="9">
        <f>ROUND(+'Acute Care'!F64,0)</f>
        <v>4621</v>
      </c>
      <c r="F69" s="13">
        <f t="shared" si="0"/>
        <v>1377.37</v>
      </c>
      <c r="G69" s="9">
        <f>ROUND(SUM('Acute Care'!Q165:R165),0)</f>
        <v>58566802</v>
      </c>
      <c r="H69" s="9">
        <f>ROUND(+'Acute Care'!F165,0)</f>
        <v>53743</v>
      </c>
      <c r="I69" s="13">
        <f t="shared" si="1"/>
        <v>1089.76</v>
      </c>
      <c r="K69" s="21">
        <f t="shared" si="2"/>
        <v>-0.20880000000000001</v>
      </c>
    </row>
    <row r="70" spans="1:11" x14ac:dyDescent="0.2">
      <c r="A70" s="9"/>
      <c r="B70" s="9">
        <f>+'Acute Care'!A65</f>
        <v>157</v>
      </c>
      <c r="C70" s="9" t="str">
        <f>+'Acute Care'!B65</f>
        <v>ST LUKES REHABILIATION INSTITUTE</v>
      </c>
      <c r="D70" s="9">
        <f>ROUND(SUM('Acute Care'!Q65:R65),0)</f>
        <v>0</v>
      </c>
      <c r="E70" s="9">
        <f>ROUND(+'Acute Care'!F65,0)</f>
        <v>0</v>
      </c>
      <c r="F70" s="13" t="str">
        <f t="shared" si="0"/>
        <v/>
      </c>
      <c r="G70" s="9">
        <f>ROUND(SUM('Acute Care'!Q166:R166),0)</f>
        <v>9207215</v>
      </c>
      <c r="H70" s="9">
        <f>ROUND(+'Acute Care'!F166,0)</f>
        <v>4742</v>
      </c>
      <c r="I70" s="13">
        <f t="shared" si="1"/>
        <v>1941.63</v>
      </c>
      <c r="K70" s="21" t="str">
        <f t="shared" si="2"/>
        <v/>
      </c>
    </row>
    <row r="71" spans="1:11" x14ac:dyDescent="0.2">
      <c r="A71" s="9"/>
      <c r="B71" s="9">
        <f>+'Acute Care'!A66</f>
        <v>158</v>
      </c>
      <c r="C71" s="9" t="str">
        <f>+'Acute Care'!B66</f>
        <v>CASCADE MEDICAL CENTER</v>
      </c>
      <c r="D71" s="9">
        <f>ROUND(SUM('Acute Care'!Q66:R66),0)</f>
        <v>1050904</v>
      </c>
      <c r="E71" s="9">
        <f>ROUND(+'Acute Care'!F66,0)</f>
        <v>265</v>
      </c>
      <c r="F71" s="13">
        <f t="shared" si="0"/>
        <v>3965.68</v>
      </c>
      <c r="G71" s="9">
        <f>ROUND(SUM('Acute Care'!Q167:R167),0)</f>
        <v>0</v>
      </c>
      <c r="H71" s="9">
        <f>ROUND(+'Acute Care'!F167,0)</f>
        <v>0</v>
      </c>
      <c r="I71" s="13" t="str">
        <f t="shared" si="1"/>
        <v/>
      </c>
      <c r="K71" s="21" t="str">
        <f t="shared" si="2"/>
        <v/>
      </c>
    </row>
    <row r="72" spans="1:11" x14ac:dyDescent="0.2">
      <c r="A72" s="9"/>
      <c r="B72" s="9">
        <f>+'Acute Care'!A67</f>
        <v>159</v>
      </c>
      <c r="C72" s="9" t="str">
        <f>+'Acute Care'!B67</f>
        <v>PROVIDENCE ST PETER HOSPITAL</v>
      </c>
      <c r="D72" s="9">
        <f>ROUND(SUM('Acute Care'!Q67:R67),0)</f>
        <v>58553740</v>
      </c>
      <c r="E72" s="9">
        <f>ROUND(+'Acute Care'!F67,0)</f>
        <v>45901</v>
      </c>
      <c r="F72" s="13">
        <f t="shared" si="0"/>
        <v>1275.6500000000001</v>
      </c>
      <c r="G72" s="9">
        <f>ROUND(SUM('Acute Care'!Q168:R168),0)</f>
        <v>1183371</v>
      </c>
      <c r="H72" s="9">
        <f>ROUND(+'Acute Care'!F168,0)</f>
        <v>284</v>
      </c>
      <c r="I72" s="13">
        <f t="shared" si="1"/>
        <v>4166.8</v>
      </c>
      <c r="K72" s="21">
        <f t="shared" si="2"/>
        <v>2.2664</v>
      </c>
    </row>
    <row r="73" spans="1:11" x14ac:dyDescent="0.2">
      <c r="A73" s="9"/>
      <c r="B73" s="9">
        <f>+'Acute Care'!A68</f>
        <v>161</v>
      </c>
      <c r="C73" s="9" t="str">
        <f>+'Acute Care'!B68</f>
        <v>KADLEC REGIONAL MEDICAL CENTER</v>
      </c>
      <c r="D73" s="9">
        <f>ROUND(SUM('Acute Care'!Q68:R68),0)</f>
        <v>49117369</v>
      </c>
      <c r="E73" s="9">
        <f>ROUND(+'Acute Care'!F68,0)</f>
        <v>40261</v>
      </c>
      <c r="F73" s="13">
        <f t="shared" si="0"/>
        <v>1219.97</v>
      </c>
      <c r="G73" s="9">
        <f>ROUND(SUM('Acute Care'!Q169:R169),0)</f>
        <v>63580448</v>
      </c>
      <c r="H73" s="9">
        <f>ROUND(+'Acute Care'!F169,0)</f>
        <v>45542</v>
      </c>
      <c r="I73" s="13">
        <f t="shared" si="1"/>
        <v>1396.08</v>
      </c>
      <c r="K73" s="21">
        <f t="shared" si="2"/>
        <v>0.1444</v>
      </c>
    </row>
    <row r="74" spans="1:11" x14ac:dyDescent="0.2">
      <c r="A74" s="9"/>
      <c r="B74" s="9">
        <f>+'Acute Care'!A69</f>
        <v>162</v>
      </c>
      <c r="C74" s="9" t="str">
        <f>+'Acute Care'!B69</f>
        <v>PROVIDENCE SACRED HEART MEDICAL CENTER</v>
      </c>
      <c r="D74" s="9">
        <f>ROUND(SUM('Acute Care'!Q69:R69),0)</f>
        <v>104503429</v>
      </c>
      <c r="E74" s="9">
        <f>ROUND(+'Acute Care'!F69,0)</f>
        <v>91921</v>
      </c>
      <c r="F74" s="13">
        <f t="shared" si="0"/>
        <v>1136.8800000000001</v>
      </c>
      <c r="G74" s="9">
        <f>ROUND(SUM('Acute Care'!Q170:R170),0)</f>
        <v>71947186</v>
      </c>
      <c r="H74" s="9">
        <f>ROUND(+'Acute Care'!F170,0)</f>
        <v>43532</v>
      </c>
      <c r="I74" s="13">
        <f t="shared" si="1"/>
        <v>1652.74</v>
      </c>
      <c r="K74" s="21">
        <f t="shared" si="2"/>
        <v>0.45379999999999998</v>
      </c>
    </row>
    <row r="75" spans="1:11" x14ac:dyDescent="0.2">
      <c r="A75" s="9"/>
      <c r="B75" s="9">
        <f>+'Acute Care'!A70</f>
        <v>164</v>
      </c>
      <c r="C75" s="9" t="str">
        <f>+'Acute Care'!B70</f>
        <v>EVERGREENHEALTH MEDICAL CENTER</v>
      </c>
      <c r="D75" s="9">
        <f>ROUND(SUM('Acute Care'!Q70:R70),0)</f>
        <v>28481348</v>
      </c>
      <c r="E75" s="9">
        <f>ROUND(+'Acute Care'!F70,0)</f>
        <v>25086</v>
      </c>
      <c r="F75" s="13">
        <f t="shared" ref="F75:F107" si="3">IF(D75=0,"",IF(E75=0,"",ROUND(D75/E75,2)))</f>
        <v>1135.3499999999999</v>
      </c>
      <c r="G75" s="9">
        <f>ROUND(SUM('Acute Care'!Q171:R171),0)</f>
        <v>122552782</v>
      </c>
      <c r="H75" s="9">
        <f>ROUND(+'Acute Care'!F171,0)</f>
        <v>104107</v>
      </c>
      <c r="I75" s="13">
        <f t="shared" ref="I75:I107" si="4">IF(G75=0,"",IF(H75=0,"",ROUND(G75/H75,2)))</f>
        <v>1177.18</v>
      </c>
      <c r="K75" s="21">
        <f t="shared" ref="K75:K107" si="5">IF(D75=0,"",IF(E75=0,"",IF(G75=0,"",IF(H75=0,"",ROUND(I75/F75-1,4)))))</f>
        <v>3.6799999999999999E-2</v>
      </c>
    </row>
    <row r="76" spans="1:11" x14ac:dyDescent="0.2">
      <c r="A76" s="9"/>
      <c r="B76" s="9">
        <f>+'Acute Care'!A71</f>
        <v>165</v>
      </c>
      <c r="C76" s="9" t="str">
        <f>+'Acute Care'!B71</f>
        <v>LAKE CHELAN COMMUNITY HOSPITAL</v>
      </c>
      <c r="D76" s="9">
        <f>ROUND(SUM('Acute Care'!Q71:R71),0)</f>
        <v>1962924</v>
      </c>
      <c r="E76" s="9">
        <f>ROUND(+'Acute Care'!F71,0)</f>
        <v>782</v>
      </c>
      <c r="F76" s="13">
        <f t="shared" si="3"/>
        <v>2510.13</v>
      </c>
      <c r="G76" s="9">
        <f>ROUND(SUM('Acute Care'!Q172:R172),0)</f>
        <v>33800583</v>
      </c>
      <c r="H76" s="9">
        <f>ROUND(+'Acute Care'!F172,0)</f>
        <v>29587</v>
      </c>
      <c r="I76" s="13">
        <f t="shared" si="4"/>
        <v>1142.4100000000001</v>
      </c>
      <c r="K76" s="21">
        <f t="shared" si="5"/>
        <v>-0.54490000000000005</v>
      </c>
    </row>
    <row r="77" spans="1:11" x14ac:dyDescent="0.2">
      <c r="A77" s="9"/>
      <c r="B77" s="9">
        <f>+'Acute Care'!A72</f>
        <v>167</v>
      </c>
      <c r="C77" s="9" t="str">
        <f>+'Acute Care'!B72</f>
        <v>FERRY COUNTY MEMORIAL HOSPITAL</v>
      </c>
      <c r="D77" s="9">
        <f>ROUND(SUM('Acute Care'!Q72:R72),0)</f>
        <v>0</v>
      </c>
      <c r="E77" s="9">
        <f>ROUND(+'Acute Care'!F72,0)</f>
        <v>0</v>
      </c>
      <c r="F77" s="13" t="str">
        <f t="shared" si="3"/>
        <v/>
      </c>
      <c r="G77" s="9">
        <f>ROUND(SUM('Acute Care'!Q173:R173),0)</f>
        <v>2100581</v>
      </c>
      <c r="H77" s="9">
        <f>ROUND(+'Acute Care'!F173,0)</f>
        <v>752</v>
      </c>
      <c r="I77" s="13">
        <f t="shared" si="4"/>
        <v>2793.33</v>
      </c>
      <c r="K77" s="21" t="str">
        <f t="shared" si="5"/>
        <v/>
      </c>
    </row>
    <row r="78" spans="1:11" x14ac:dyDescent="0.2">
      <c r="A78" s="9"/>
      <c r="B78" s="9">
        <f>+'Acute Care'!A73</f>
        <v>168</v>
      </c>
      <c r="C78" s="9" t="str">
        <f>+'Acute Care'!B73</f>
        <v>CENTRAL WASHINGTON HOSPITAL</v>
      </c>
      <c r="D78" s="9">
        <f>ROUND(SUM('Acute Care'!Q73:R73),0)</f>
        <v>34691084</v>
      </c>
      <c r="E78" s="9">
        <f>ROUND(+'Acute Care'!F73,0)</f>
        <v>24060</v>
      </c>
      <c r="F78" s="13">
        <f t="shared" si="3"/>
        <v>1441.86</v>
      </c>
      <c r="G78" s="9">
        <f>ROUND(SUM('Acute Care'!Q174:R174),0)</f>
        <v>0</v>
      </c>
      <c r="H78" s="9">
        <f>ROUND(+'Acute Care'!F174,0)</f>
        <v>0</v>
      </c>
      <c r="I78" s="13" t="str">
        <f t="shared" si="4"/>
        <v/>
      </c>
      <c r="K78" s="21" t="str">
        <f t="shared" si="5"/>
        <v/>
      </c>
    </row>
    <row r="79" spans="1:11" x14ac:dyDescent="0.2">
      <c r="A79" s="9"/>
      <c r="B79" s="9">
        <f>+'Acute Care'!A74</f>
        <v>170</v>
      </c>
      <c r="C79" s="9" t="str">
        <f>+'Acute Care'!B74</f>
        <v>PEACEHEALTH SOUTHWEST MEDICAL CENTER</v>
      </c>
      <c r="D79" s="9">
        <f>ROUND(SUM('Acute Care'!Q74:R74),0)</f>
        <v>65933104</v>
      </c>
      <c r="E79" s="9">
        <f>ROUND(+'Acute Care'!F74,0)</f>
        <v>55627</v>
      </c>
      <c r="F79" s="13">
        <f t="shared" si="3"/>
        <v>1185.27</v>
      </c>
      <c r="G79" s="9">
        <f>ROUND(SUM('Acute Care'!Q175:R175),0)</f>
        <v>39759778</v>
      </c>
      <c r="H79" s="9">
        <f>ROUND(+'Acute Care'!F175,0)</f>
        <v>26485</v>
      </c>
      <c r="I79" s="13">
        <f t="shared" si="4"/>
        <v>1501.22</v>
      </c>
      <c r="K79" s="21">
        <f t="shared" si="5"/>
        <v>0.2666</v>
      </c>
    </row>
    <row r="80" spans="1:11" x14ac:dyDescent="0.2">
      <c r="A80" s="9"/>
      <c r="B80" s="9">
        <f>+'Acute Care'!A75</f>
        <v>172</v>
      </c>
      <c r="C80" s="9" t="str">
        <f>+'Acute Care'!B75</f>
        <v>PULLMAN REGIONAL HOSPITAL</v>
      </c>
      <c r="D80" s="9">
        <f>ROUND(SUM('Acute Care'!Q75:R75),0)</f>
        <v>5474047</v>
      </c>
      <c r="E80" s="9">
        <f>ROUND(+'Acute Care'!F75,0)</f>
        <v>3305</v>
      </c>
      <c r="F80" s="13">
        <f t="shared" si="3"/>
        <v>1656.29</v>
      </c>
      <c r="G80" s="9">
        <f>ROUND(SUM('Acute Care'!Q176:R176),0)</f>
        <v>88118113</v>
      </c>
      <c r="H80" s="9">
        <f>ROUND(+'Acute Care'!F176,0)</f>
        <v>52465</v>
      </c>
      <c r="I80" s="13">
        <f t="shared" si="4"/>
        <v>1679.56</v>
      </c>
      <c r="K80" s="21">
        <f t="shared" si="5"/>
        <v>1.4E-2</v>
      </c>
    </row>
    <row r="81" spans="1:11" x14ac:dyDescent="0.2">
      <c r="A81" s="9"/>
      <c r="B81" s="9">
        <f>+'Acute Care'!A76</f>
        <v>173</v>
      </c>
      <c r="C81" s="9" t="str">
        <f>+'Acute Care'!B76</f>
        <v>MORTON GENERAL HOSPITAL</v>
      </c>
      <c r="D81" s="9">
        <f>ROUND(SUM('Acute Care'!Q76:R76),0)</f>
        <v>5017022</v>
      </c>
      <c r="E81" s="9">
        <f>ROUND(+'Acute Care'!F76,0)</f>
        <v>691</v>
      </c>
      <c r="F81" s="13">
        <f t="shared" si="3"/>
        <v>7260.52</v>
      </c>
      <c r="G81" s="9">
        <f>ROUND(SUM('Acute Care'!Q177:R177),0)</f>
        <v>5376659</v>
      </c>
      <c r="H81" s="9">
        <f>ROUND(+'Acute Care'!F177,0)</f>
        <v>3336</v>
      </c>
      <c r="I81" s="13">
        <f t="shared" si="4"/>
        <v>1611.71</v>
      </c>
      <c r="K81" s="21">
        <f t="shared" si="5"/>
        <v>-0.77800000000000002</v>
      </c>
    </row>
    <row r="82" spans="1:11" x14ac:dyDescent="0.2">
      <c r="A82" s="9"/>
      <c r="B82" s="9">
        <f>+'Acute Care'!A77</f>
        <v>175</v>
      </c>
      <c r="C82" s="9" t="str">
        <f>+'Acute Care'!B77</f>
        <v>MARY BRIDGE CHILDRENS HEALTH CENTER</v>
      </c>
      <c r="D82" s="9">
        <f>ROUND(SUM('Acute Care'!Q77:R77),0)</f>
        <v>17675961</v>
      </c>
      <c r="E82" s="9">
        <f>ROUND(+'Acute Care'!F77,0)</f>
        <v>9459</v>
      </c>
      <c r="F82" s="13">
        <f t="shared" si="3"/>
        <v>1868.69</v>
      </c>
      <c r="G82" s="9">
        <f>ROUND(SUM('Acute Care'!Q178:R178),0)</f>
        <v>5059764</v>
      </c>
      <c r="H82" s="9">
        <f>ROUND(+'Acute Care'!F178,0)</f>
        <v>743</v>
      </c>
      <c r="I82" s="13">
        <f t="shared" si="4"/>
        <v>6809.91</v>
      </c>
      <c r="K82" s="21">
        <f t="shared" si="5"/>
        <v>2.6442000000000001</v>
      </c>
    </row>
    <row r="83" spans="1:11" x14ac:dyDescent="0.2">
      <c r="A83" s="9"/>
      <c r="B83" s="9">
        <f>+'Acute Care'!A78</f>
        <v>176</v>
      </c>
      <c r="C83" s="9" t="str">
        <f>+'Acute Care'!B78</f>
        <v>TACOMA GENERAL/ALLENMORE HOSPITAL</v>
      </c>
      <c r="D83" s="9">
        <f>ROUND(SUM('Acute Care'!Q78:R78),0)</f>
        <v>29662348</v>
      </c>
      <c r="E83" s="9">
        <f>ROUND(+'Acute Care'!F78,0)</f>
        <v>24750</v>
      </c>
      <c r="F83" s="13">
        <f t="shared" si="3"/>
        <v>1198.48</v>
      </c>
      <c r="G83" s="9">
        <f>ROUND(SUM('Acute Care'!Q179:R179),0)</f>
        <v>20023293</v>
      </c>
      <c r="H83" s="9">
        <f>ROUND(+'Acute Care'!F179,0)</f>
        <v>9379</v>
      </c>
      <c r="I83" s="13">
        <f t="shared" si="4"/>
        <v>2134.91</v>
      </c>
      <c r="K83" s="21">
        <f t="shared" si="5"/>
        <v>0.78129999999999999</v>
      </c>
    </row>
    <row r="84" spans="1:11" x14ac:dyDescent="0.2">
      <c r="A84" s="9"/>
      <c r="B84" s="9">
        <f>+'Acute Care'!A79</f>
        <v>180</v>
      </c>
      <c r="C84" s="9" t="str">
        <f>+'Acute Care'!B79</f>
        <v>VALLEY HOSPITAL</v>
      </c>
      <c r="D84" s="9">
        <f>ROUND(SUM('Acute Care'!Q79:R79),0)</f>
        <v>14807437</v>
      </c>
      <c r="E84" s="9">
        <f>ROUND(+'Acute Care'!F79,0)</f>
        <v>12811</v>
      </c>
      <c r="F84" s="13">
        <f t="shared" si="3"/>
        <v>1155.8399999999999</v>
      </c>
      <c r="G84" s="9">
        <f>ROUND(SUM('Acute Care'!Q180:R180),0)</f>
        <v>31667727</v>
      </c>
      <c r="H84" s="9">
        <f>ROUND(+'Acute Care'!F180,0)</f>
        <v>26017</v>
      </c>
      <c r="I84" s="13">
        <f t="shared" si="4"/>
        <v>1217.19</v>
      </c>
      <c r="K84" s="21">
        <f t="shared" si="5"/>
        <v>5.3100000000000001E-2</v>
      </c>
    </row>
    <row r="85" spans="1:11" x14ac:dyDescent="0.2">
      <c r="A85" s="9"/>
      <c r="B85" s="9">
        <f>+'Acute Care'!A80</f>
        <v>183</v>
      </c>
      <c r="C85" s="9" t="str">
        <f>+'Acute Care'!B80</f>
        <v>MULTICARE AUBURN MEDICAL CENTER</v>
      </c>
      <c r="D85" s="9">
        <f>ROUND(SUM('Acute Care'!Q80:R80),0)</f>
        <v>12871155</v>
      </c>
      <c r="E85" s="9">
        <f>ROUND(+'Acute Care'!F80,0)</f>
        <v>10075</v>
      </c>
      <c r="F85" s="13">
        <f t="shared" si="3"/>
        <v>1277.53</v>
      </c>
      <c r="G85" s="9">
        <f>ROUND(SUM('Acute Care'!Q181:R181),0)</f>
        <v>12147660</v>
      </c>
      <c r="H85" s="9">
        <f>ROUND(+'Acute Care'!F181,0)</f>
        <v>13856</v>
      </c>
      <c r="I85" s="13">
        <f t="shared" si="4"/>
        <v>876.71</v>
      </c>
      <c r="K85" s="21">
        <f t="shared" si="5"/>
        <v>-0.31369999999999998</v>
      </c>
    </row>
    <row r="86" spans="1:11" x14ac:dyDescent="0.2">
      <c r="A86" s="9"/>
      <c r="B86" s="9">
        <f>+'Acute Care'!A81</f>
        <v>186</v>
      </c>
      <c r="C86" s="9" t="str">
        <f>+'Acute Care'!B81</f>
        <v>SUMMIT PACIFIC MEDICAL CENTER</v>
      </c>
      <c r="D86" s="9">
        <f>ROUND(SUM('Acute Care'!Q81:R81),0)</f>
        <v>3160136</v>
      </c>
      <c r="E86" s="9">
        <f>ROUND(+'Acute Care'!F81,0)</f>
        <v>744</v>
      </c>
      <c r="F86" s="13">
        <f t="shared" si="3"/>
        <v>4247.49</v>
      </c>
      <c r="G86" s="9">
        <f>ROUND(SUM('Acute Care'!Q182:R182),0)</f>
        <v>14793121</v>
      </c>
      <c r="H86" s="9">
        <f>ROUND(+'Acute Care'!F182,0)</f>
        <v>10687</v>
      </c>
      <c r="I86" s="13">
        <f t="shared" si="4"/>
        <v>1384.22</v>
      </c>
      <c r="K86" s="21">
        <f t="shared" si="5"/>
        <v>-0.67410000000000003</v>
      </c>
    </row>
    <row r="87" spans="1:11" x14ac:dyDescent="0.2">
      <c r="A87" s="9"/>
      <c r="B87" s="9">
        <f>+'Acute Care'!A82</f>
        <v>191</v>
      </c>
      <c r="C87" s="9" t="str">
        <f>+'Acute Care'!B82</f>
        <v>PROVIDENCE CENTRALIA HOSPITAL</v>
      </c>
      <c r="D87" s="9">
        <f>ROUND(SUM('Acute Care'!Q82:R82),0)</f>
        <v>21082992</v>
      </c>
      <c r="E87" s="9">
        <f>ROUND(+'Acute Care'!F82,0)</f>
        <v>13757</v>
      </c>
      <c r="F87" s="13">
        <f t="shared" si="3"/>
        <v>1532.53</v>
      </c>
      <c r="G87" s="9">
        <f>ROUND(SUM('Acute Care'!Q183:R183),0)</f>
        <v>3157573</v>
      </c>
      <c r="H87" s="9">
        <f>ROUND(+'Acute Care'!F183,0)</f>
        <v>474</v>
      </c>
      <c r="I87" s="13">
        <f t="shared" si="4"/>
        <v>6661.55</v>
      </c>
      <c r="K87" s="21">
        <f t="shared" si="5"/>
        <v>3.3468</v>
      </c>
    </row>
    <row r="88" spans="1:11" x14ac:dyDescent="0.2">
      <c r="A88" s="9"/>
      <c r="B88" s="9">
        <f>+'Acute Care'!A83</f>
        <v>193</v>
      </c>
      <c r="C88" s="9" t="str">
        <f>+'Acute Care'!B83</f>
        <v>PROVIDENCE MOUNT CARMEL HOSPITAL</v>
      </c>
      <c r="D88" s="9">
        <f>ROUND(SUM('Acute Care'!Q83:R83),0)</f>
        <v>8177466</v>
      </c>
      <c r="E88" s="9">
        <f>ROUND(+'Acute Care'!F83,0)</f>
        <v>2996</v>
      </c>
      <c r="F88" s="13">
        <f t="shared" si="3"/>
        <v>2729.46</v>
      </c>
      <c r="G88" s="9">
        <f>ROUND(SUM('Acute Care'!Q184:R184),0)</f>
        <v>23791495</v>
      </c>
      <c r="H88" s="9">
        <f>ROUND(+'Acute Care'!F184,0)</f>
        <v>14616</v>
      </c>
      <c r="I88" s="13">
        <f t="shared" si="4"/>
        <v>1627.77</v>
      </c>
      <c r="K88" s="21">
        <f t="shared" si="5"/>
        <v>-0.40360000000000001</v>
      </c>
    </row>
    <row r="89" spans="1:11" x14ac:dyDescent="0.2">
      <c r="A89" s="9"/>
      <c r="B89" s="9">
        <f>+'Acute Care'!A84</f>
        <v>194</v>
      </c>
      <c r="C89" s="9" t="str">
        <f>+'Acute Care'!B84</f>
        <v>PROVIDENCE ST JOSEPHS HOSPITAL</v>
      </c>
      <c r="D89" s="9">
        <f>ROUND(SUM('Acute Care'!Q84:R84),0)</f>
        <v>2846380</v>
      </c>
      <c r="E89" s="9">
        <f>ROUND(+'Acute Care'!F84,0)</f>
        <v>2350</v>
      </c>
      <c r="F89" s="13">
        <f t="shared" si="3"/>
        <v>1211.23</v>
      </c>
      <c r="G89" s="9">
        <f>ROUND(SUM('Acute Care'!Q185:R185),0)</f>
        <v>7996342</v>
      </c>
      <c r="H89" s="9">
        <f>ROUND(+'Acute Care'!F185,0)</f>
        <v>3059</v>
      </c>
      <c r="I89" s="13">
        <f t="shared" si="4"/>
        <v>2614.04</v>
      </c>
      <c r="K89" s="21">
        <f t="shared" si="5"/>
        <v>1.1581999999999999</v>
      </c>
    </row>
    <row r="90" spans="1:11" x14ac:dyDescent="0.2">
      <c r="A90" s="9"/>
      <c r="B90" s="9">
        <f>+'Acute Care'!A85</f>
        <v>195</v>
      </c>
      <c r="C90" s="9" t="str">
        <f>+'Acute Care'!B85</f>
        <v>SNOQUALMIE VALLEY HOSPITAL</v>
      </c>
      <c r="D90" s="9">
        <f>ROUND(SUM('Acute Care'!Q85:R85),0)</f>
        <v>491342</v>
      </c>
      <c r="E90" s="9">
        <f>ROUND(+'Acute Care'!F85,0)</f>
        <v>194</v>
      </c>
      <c r="F90" s="13">
        <f t="shared" si="3"/>
        <v>2532.69</v>
      </c>
      <c r="G90" s="9">
        <f>ROUND(SUM('Acute Care'!Q186:R186),0)</f>
        <v>2961124</v>
      </c>
      <c r="H90" s="9">
        <f>ROUND(+'Acute Care'!F186,0)</f>
        <v>1264</v>
      </c>
      <c r="I90" s="13">
        <f t="shared" si="4"/>
        <v>2342.66</v>
      </c>
      <c r="K90" s="21">
        <f t="shared" si="5"/>
        <v>-7.4999999999999997E-2</v>
      </c>
    </row>
    <row r="91" spans="1:11" x14ac:dyDescent="0.2">
      <c r="A91" s="9"/>
      <c r="B91" s="9">
        <f>+'Acute Care'!A86</f>
        <v>197</v>
      </c>
      <c r="C91" s="9" t="str">
        <f>+'Acute Care'!B86</f>
        <v>CAPITAL MEDICAL CENTER</v>
      </c>
      <c r="D91" s="9">
        <f>ROUND(SUM('Acute Care'!Q86:R86),0)</f>
        <v>7074056</v>
      </c>
      <c r="E91" s="9">
        <f>ROUND(+'Acute Care'!F86,0)</f>
        <v>6894</v>
      </c>
      <c r="F91" s="13">
        <f t="shared" si="3"/>
        <v>1026.1199999999999</v>
      </c>
      <c r="G91" s="9">
        <f>ROUND(SUM('Acute Care'!Q187:R187),0)</f>
        <v>9383106</v>
      </c>
      <c r="H91" s="9">
        <f>ROUND(+'Acute Care'!F187,0)</f>
        <v>190</v>
      </c>
      <c r="I91" s="13">
        <f t="shared" si="4"/>
        <v>49384.77</v>
      </c>
      <c r="K91" s="21">
        <f t="shared" si="5"/>
        <v>47.127699999999997</v>
      </c>
    </row>
    <row r="92" spans="1:11" x14ac:dyDescent="0.2">
      <c r="A92" s="9"/>
      <c r="B92" s="9">
        <f>+'Acute Care'!A87</f>
        <v>198</v>
      </c>
      <c r="C92" s="9" t="str">
        <f>+'Acute Care'!B87</f>
        <v>SUNNYSIDE COMMUNITY HOSPITAL</v>
      </c>
      <c r="D92" s="9">
        <f>ROUND(SUM('Acute Care'!Q87:R87),0)</f>
        <v>8055550</v>
      </c>
      <c r="E92" s="9">
        <f>ROUND(+'Acute Care'!F87,0)</f>
        <v>4727</v>
      </c>
      <c r="F92" s="13">
        <f t="shared" si="3"/>
        <v>1704.16</v>
      </c>
      <c r="G92" s="9">
        <f>ROUND(SUM('Acute Care'!Q188:R188),0)</f>
        <v>7966426</v>
      </c>
      <c r="H92" s="9">
        <f>ROUND(+'Acute Care'!F188,0)</f>
        <v>7589</v>
      </c>
      <c r="I92" s="13">
        <f t="shared" si="4"/>
        <v>1049.73</v>
      </c>
      <c r="K92" s="21">
        <f t="shared" si="5"/>
        <v>-0.38400000000000001</v>
      </c>
    </row>
    <row r="93" spans="1:11" x14ac:dyDescent="0.2">
      <c r="A93" s="9"/>
      <c r="B93" s="9">
        <f>+'Acute Care'!A88</f>
        <v>199</v>
      </c>
      <c r="C93" s="9" t="str">
        <f>+'Acute Care'!B88</f>
        <v>TOPPENISH COMMUNITY HOSPITAL</v>
      </c>
      <c r="D93" s="9">
        <f>ROUND(SUM('Acute Care'!Q88:R88),0)</f>
        <v>2056371</v>
      </c>
      <c r="E93" s="9">
        <f>ROUND(+'Acute Care'!F88,0)</f>
        <v>2224</v>
      </c>
      <c r="F93" s="13">
        <f t="shared" si="3"/>
        <v>924.63</v>
      </c>
      <c r="G93" s="9">
        <f>ROUND(SUM('Acute Care'!Q189:R189),0)</f>
        <v>7967201</v>
      </c>
      <c r="H93" s="9">
        <f>ROUND(+'Acute Care'!F189,0)</f>
        <v>4779</v>
      </c>
      <c r="I93" s="13">
        <f t="shared" si="4"/>
        <v>1667.13</v>
      </c>
      <c r="K93" s="21">
        <f t="shared" si="5"/>
        <v>0.80300000000000005</v>
      </c>
    </row>
    <row r="94" spans="1:11" x14ac:dyDescent="0.2">
      <c r="A94" s="9"/>
      <c r="B94" s="9">
        <f>+'Acute Care'!A89</f>
        <v>201</v>
      </c>
      <c r="C94" s="9" t="str">
        <f>+'Acute Care'!B89</f>
        <v>ST FRANCIS COMMUNITY HOSPITAL</v>
      </c>
      <c r="D94" s="9">
        <f>ROUND(SUM('Acute Care'!Q89:R89),0)</f>
        <v>29041576</v>
      </c>
      <c r="E94" s="9">
        <f>ROUND(+'Acute Care'!F89,0)</f>
        <v>26613</v>
      </c>
      <c r="F94" s="13">
        <f t="shared" si="3"/>
        <v>1091.26</v>
      </c>
      <c r="G94" s="9">
        <f>ROUND(SUM('Acute Care'!Q190:R190),0)</f>
        <v>2245994</v>
      </c>
      <c r="H94" s="9">
        <f>ROUND(+'Acute Care'!F190,0)</f>
        <v>2460</v>
      </c>
      <c r="I94" s="13">
        <f t="shared" si="4"/>
        <v>913.01</v>
      </c>
      <c r="K94" s="21">
        <f t="shared" si="5"/>
        <v>-0.1633</v>
      </c>
    </row>
    <row r="95" spans="1:11" x14ac:dyDescent="0.2">
      <c r="A95" s="9"/>
      <c r="B95" s="9">
        <f>+'Acute Care'!A90</f>
        <v>202</v>
      </c>
      <c r="C95" s="9" t="str">
        <f>+'Acute Care'!B90</f>
        <v>REGIONAL HOSPITAL</v>
      </c>
      <c r="D95" s="9">
        <f>ROUND(SUM('Acute Care'!Q90:R90),0)</f>
        <v>5291479</v>
      </c>
      <c r="E95" s="9">
        <f>ROUND(+'Acute Care'!F90,0)</f>
        <v>3987</v>
      </c>
      <c r="F95" s="13">
        <f t="shared" si="3"/>
        <v>1327.18</v>
      </c>
      <c r="G95" s="9">
        <f>ROUND(SUM('Acute Care'!Q191:R191),0)</f>
        <v>28345696</v>
      </c>
      <c r="H95" s="9">
        <f>ROUND(+'Acute Care'!F191,0)</f>
        <v>28344</v>
      </c>
      <c r="I95" s="13">
        <f t="shared" si="4"/>
        <v>1000.06</v>
      </c>
      <c r="K95" s="21">
        <f t="shared" si="5"/>
        <v>-0.2465</v>
      </c>
    </row>
    <row r="96" spans="1:11" x14ac:dyDescent="0.2">
      <c r="A96" s="9"/>
      <c r="B96" s="9">
        <f>+'Acute Care'!A91</f>
        <v>204</v>
      </c>
      <c r="C96" s="9" t="str">
        <f>+'Acute Care'!B91</f>
        <v>SEATTLE CANCER CARE ALLIANCE</v>
      </c>
      <c r="D96" s="9">
        <f>ROUND(SUM('Acute Care'!Q91:R91),0)</f>
        <v>0</v>
      </c>
      <c r="E96" s="9">
        <f>ROUND(+'Acute Care'!F91,0)</f>
        <v>0</v>
      </c>
      <c r="F96" s="13" t="str">
        <f t="shared" si="3"/>
        <v/>
      </c>
      <c r="G96" s="9">
        <f>ROUND(SUM('Acute Care'!Q192:R192),0)</f>
        <v>9681498</v>
      </c>
      <c r="H96" s="9">
        <f>ROUND(+'Acute Care'!F192,0)</f>
        <v>7120</v>
      </c>
      <c r="I96" s="13">
        <f t="shared" si="4"/>
        <v>1359.76</v>
      </c>
      <c r="K96" s="21" t="str">
        <f t="shared" si="5"/>
        <v/>
      </c>
    </row>
    <row r="97" spans="1:11" x14ac:dyDescent="0.2">
      <c r="A97" s="9"/>
      <c r="B97" s="9">
        <f>+'Acute Care'!A92</f>
        <v>205</v>
      </c>
      <c r="C97" s="9" t="str">
        <f>+'Acute Care'!B92</f>
        <v>WENATCHEE VALLEY HOSPITAL</v>
      </c>
      <c r="D97" s="9">
        <f>ROUND(SUM('Acute Care'!Q92:R92),0)</f>
        <v>22723032</v>
      </c>
      <c r="E97" s="9">
        <f>ROUND(+'Acute Care'!F92,0)</f>
        <v>753</v>
      </c>
      <c r="F97" s="13">
        <f t="shared" si="3"/>
        <v>30176.67</v>
      </c>
      <c r="G97" s="9">
        <f>ROUND(SUM('Acute Care'!Q193:R193),0)</f>
        <v>0</v>
      </c>
      <c r="H97" s="9">
        <f>ROUND(+'Acute Care'!F193,0)</f>
        <v>0</v>
      </c>
      <c r="I97" s="13" t="str">
        <f t="shared" si="4"/>
        <v/>
      </c>
      <c r="K97" s="21" t="str">
        <f t="shared" si="5"/>
        <v/>
      </c>
    </row>
    <row r="98" spans="1:11" x14ac:dyDescent="0.2">
      <c r="A98" s="9"/>
      <c r="B98" s="9">
        <f>+'Acute Care'!A93</f>
        <v>206</v>
      </c>
      <c r="C98" s="9" t="str">
        <f>+'Acute Care'!B93</f>
        <v>PEACEHEALTH UNITED GENERAL MEDICAL CENTER</v>
      </c>
      <c r="D98" s="9">
        <f>ROUND(SUM('Acute Care'!Q93:R93),0)</f>
        <v>1105895</v>
      </c>
      <c r="E98" s="9">
        <f>ROUND(+'Acute Care'!F93,0)</f>
        <v>618</v>
      </c>
      <c r="F98" s="13">
        <f t="shared" si="3"/>
        <v>1789.47</v>
      </c>
      <c r="G98" s="9">
        <f>ROUND(SUM('Acute Care'!Q194:R194),0)</f>
        <v>3286580</v>
      </c>
      <c r="H98" s="9">
        <f>ROUND(+'Acute Care'!F194,0)</f>
        <v>559</v>
      </c>
      <c r="I98" s="13">
        <f t="shared" si="4"/>
        <v>5879.39</v>
      </c>
      <c r="K98" s="21">
        <f t="shared" si="5"/>
        <v>2.2854999999999999</v>
      </c>
    </row>
    <row r="99" spans="1:11" x14ac:dyDescent="0.2">
      <c r="A99" s="9"/>
      <c r="B99" s="9">
        <f>+'Acute Care'!A94</f>
        <v>207</v>
      </c>
      <c r="C99" s="9" t="str">
        <f>+'Acute Care'!B94</f>
        <v>SKAGIT VALLEY HOSPITAL</v>
      </c>
      <c r="D99" s="9">
        <f>ROUND(SUM('Acute Care'!Q94:R94),0)</f>
        <v>29233507</v>
      </c>
      <c r="E99" s="9">
        <f>ROUND(+'Acute Care'!F94,0)</f>
        <v>16893</v>
      </c>
      <c r="F99" s="13">
        <f t="shared" si="3"/>
        <v>1730.51</v>
      </c>
      <c r="G99" s="9">
        <f>ROUND(SUM('Acute Care'!Q195:R195),0)</f>
        <v>5343526</v>
      </c>
      <c r="H99" s="9">
        <f>ROUND(+'Acute Care'!F195,0)</f>
        <v>2240</v>
      </c>
      <c r="I99" s="13">
        <f t="shared" si="4"/>
        <v>2385.5</v>
      </c>
      <c r="K99" s="21">
        <f t="shared" si="5"/>
        <v>0.3785</v>
      </c>
    </row>
    <row r="100" spans="1:11" x14ac:dyDescent="0.2">
      <c r="A100" s="9"/>
      <c r="B100" s="9">
        <f>+'Acute Care'!A95</f>
        <v>208</v>
      </c>
      <c r="C100" s="9" t="str">
        <f>+'Acute Care'!B95</f>
        <v>LEGACY SALMON CREEK HOSPITAL</v>
      </c>
      <c r="D100" s="9">
        <f>ROUND(SUM('Acute Care'!Q95:R95),0)</f>
        <v>28547593</v>
      </c>
      <c r="E100" s="9">
        <f>ROUND(+'Acute Care'!F95,0)</f>
        <v>16831</v>
      </c>
      <c r="F100" s="13">
        <f t="shared" si="3"/>
        <v>1696.13</v>
      </c>
      <c r="G100" s="9">
        <f>ROUND(SUM('Acute Care'!Q196:R196),0)</f>
        <v>33109689</v>
      </c>
      <c r="H100" s="9">
        <f>ROUND(+'Acute Care'!F196,0)</f>
        <v>20137</v>
      </c>
      <c r="I100" s="13">
        <f t="shared" si="4"/>
        <v>1644.22</v>
      </c>
      <c r="K100" s="21">
        <f t="shared" si="5"/>
        <v>-3.0599999999999999E-2</v>
      </c>
    </row>
    <row r="101" spans="1:11" x14ac:dyDescent="0.2">
      <c r="A101" s="9"/>
      <c r="B101" s="9">
        <f>+'Acute Care'!A96</f>
        <v>209</v>
      </c>
      <c r="C101" s="9" t="str">
        <f>+'Acute Care'!B96</f>
        <v>ST ANTHONY HOSPITAL</v>
      </c>
      <c r="D101" s="9">
        <f>ROUND(SUM('Acute Care'!Q96:R96),0)</f>
        <v>21866585</v>
      </c>
      <c r="E101" s="9">
        <f>ROUND(+'Acute Care'!F96,0)</f>
        <v>15880</v>
      </c>
      <c r="F101" s="13">
        <f t="shared" si="3"/>
        <v>1376.99</v>
      </c>
      <c r="G101" s="9">
        <f>ROUND(SUM('Acute Care'!Q197:R197),0)</f>
        <v>31564457</v>
      </c>
      <c r="H101" s="9">
        <f>ROUND(+'Acute Care'!F197,0)</f>
        <v>20567</v>
      </c>
      <c r="I101" s="13">
        <f t="shared" si="4"/>
        <v>1534.71</v>
      </c>
      <c r="K101" s="21">
        <f t="shared" si="5"/>
        <v>0.1145</v>
      </c>
    </row>
    <row r="102" spans="1:11" x14ac:dyDescent="0.2">
      <c r="A102" s="9"/>
      <c r="B102" s="9">
        <f>+'Acute Care'!A97</f>
        <v>210</v>
      </c>
      <c r="C102" s="9" t="str">
        <f>+'Acute Care'!B97</f>
        <v>SWEDISH MEDICAL CENTER - ISSAQUAH CAMPUS</v>
      </c>
      <c r="D102" s="9">
        <f>ROUND(SUM('Acute Care'!Q97:R97),0)</f>
        <v>16345730</v>
      </c>
      <c r="E102" s="9">
        <f>ROUND(+'Acute Care'!F97,0)</f>
        <v>7398</v>
      </c>
      <c r="F102" s="13">
        <f t="shared" si="3"/>
        <v>2209.48</v>
      </c>
      <c r="G102" s="9">
        <f>ROUND(SUM('Acute Care'!Q198:R198),0)</f>
        <v>22037956</v>
      </c>
      <c r="H102" s="9">
        <f>ROUND(+'Acute Care'!F198,0)</f>
        <v>17662</v>
      </c>
      <c r="I102" s="13">
        <f t="shared" si="4"/>
        <v>1247.76</v>
      </c>
      <c r="K102" s="21">
        <f t="shared" si="5"/>
        <v>-0.43530000000000002</v>
      </c>
    </row>
    <row r="103" spans="1:11" x14ac:dyDescent="0.2">
      <c r="A103" s="9"/>
      <c r="B103" s="9">
        <f>+'Acute Care'!A98</f>
        <v>211</v>
      </c>
      <c r="C103" s="9" t="str">
        <f>+'Acute Care'!B98</f>
        <v>PEACEHEALTH PEACE ISLAND MEDICAL CENTER</v>
      </c>
      <c r="D103" s="9">
        <f>ROUND(SUM('Acute Care'!Q98:R98),0)</f>
        <v>989615</v>
      </c>
      <c r="E103" s="9">
        <f>ROUND(+'Acute Care'!F98,0)</f>
        <v>230</v>
      </c>
      <c r="F103" s="13">
        <f t="shared" si="3"/>
        <v>4302.67</v>
      </c>
      <c r="G103" s="9">
        <f>ROUND(SUM('Acute Care'!Q199:R199),0)</f>
        <v>22413111</v>
      </c>
      <c r="H103" s="9">
        <f>ROUND(+'Acute Care'!F199,0)</f>
        <v>9333</v>
      </c>
      <c r="I103" s="13">
        <f t="shared" si="4"/>
        <v>2401.4899999999998</v>
      </c>
      <c r="K103" s="21">
        <f t="shared" si="5"/>
        <v>-0.44190000000000002</v>
      </c>
    </row>
    <row r="104" spans="1:11" x14ac:dyDescent="0.2">
      <c r="A104" s="9"/>
      <c r="B104" s="9">
        <f>+'Acute Care'!A99</f>
        <v>904</v>
      </c>
      <c r="C104" s="9" t="str">
        <f>+'Acute Care'!B99</f>
        <v>BHC FAIRFAX HOSPITAL</v>
      </c>
      <c r="D104" s="9">
        <f>ROUND(SUM('Acute Care'!Q99:R99),0)</f>
        <v>0</v>
      </c>
      <c r="E104" s="9">
        <f>ROUND(+'Acute Care'!F99,0)</f>
        <v>0</v>
      </c>
      <c r="F104" s="13" t="str">
        <f t="shared" si="3"/>
        <v/>
      </c>
      <c r="G104" s="9">
        <f>ROUND(SUM('Acute Care'!Q200:R200),0)</f>
        <v>931397</v>
      </c>
      <c r="H104" s="9">
        <f>ROUND(+'Acute Care'!F200,0)</f>
        <v>207</v>
      </c>
      <c r="I104" s="13">
        <f t="shared" si="4"/>
        <v>4499.5</v>
      </c>
      <c r="K104" s="21" t="str">
        <f t="shared" si="5"/>
        <v/>
      </c>
    </row>
    <row r="105" spans="1:11" x14ac:dyDescent="0.2">
      <c r="A105" s="9"/>
      <c r="B105" s="9">
        <f>+'Acute Care'!A100</f>
        <v>915</v>
      </c>
      <c r="C105" s="9" t="str">
        <f>+'Acute Care'!B100</f>
        <v>LOURDES COUNSELING CENTER</v>
      </c>
      <c r="D105" s="9">
        <f>ROUND(SUM('Acute Care'!Q100:R100),0)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Care'!Q201:R201),0)</f>
        <v>0</v>
      </c>
      <c r="H105" s="9">
        <f>ROUND(+'Acute Care'!F201,0)</f>
        <v>0</v>
      </c>
      <c r="I105" s="13" t="str">
        <f t="shared" si="4"/>
        <v/>
      </c>
      <c r="K105" s="21" t="str">
        <f t="shared" si="5"/>
        <v/>
      </c>
    </row>
    <row r="106" spans="1:11" x14ac:dyDescent="0.2">
      <c r="A106" s="9"/>
      <c r="B106" s="9">
        <f>+'Acute Care'!A101</f>
        <v>919</v>
      </c>
      <c r="C106" s="9" t="str">
        <f>+'Acute Care'!B101</f>
        <v>NAVOS</v>
      </c>
      <c r="D106" s="9">
        <f>ROUND(SUM('Acute Care'!Q101:R101),0)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Care'!Q202:R202),0)</f>
        <v>0</v>
      </c>
      <c r="H106" s="9">
        <f>ROUND(+'Acute Care'!F202,0)</f>
        <v>0</v>
      </c>
      <c r="I106" s="13" t="str">
        <f t="shared" si="4"/>
        <v/>
      </c>
      <c r="K106" s="21" t="str">
        <f t="shared" si="5"/>
        <v/>
      </c>
    </row>
    <row r="107" spans="1:11" x14ac:dyDescent="0.2">
      <c r="A107" s="9"/>
      <c r="B107" s="9">
        <f>+'Acute Care'!A102</f>
        <v>921</v>
      </c>
      <c r="C107" s="9" t="str">
        <f>+'Acute Care'!B102</f>
        <v>Cascade Behavioral Health</v>
      </c>
      <c r="D107" s="9">
        <f>ROUND(SUM('Acute Care'!Q102:R102),0)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Care'!Q203:R203),0)</f>
        <v>0</v>
      </c>
      <c r="H107" s="9">
        <f>ROUND(+'Acute Care'!F203,0)</f>
        <v>0</v>
      </c>
      <c r="I107" s="13" t="str">
        <f t="shared" si="4"/>
        <v/>
      </c>
      <c r="K107" s="21" t="str">
        <f t="shared" si="5"/>
        <v/>
      </c>
    </row>
    <row r="108" spans="1:11" x14ac:dyDescent="0.2">
      <c r="A108" s="9"/>
      <c r="B108" s="9">
        <f>+'Acute Care'!A103</f>
        <v>922</v>
      </c>
      <c r="C108" s="9" t="str">
        <f>+'Acute Care'!B103</f>
        <v>FAIRFAX EVERETT</v>
      </c>
      <c r="D108" s="9">
        <f>ROUND(SUM('Acute Care'!Q103:R103),0)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ROUND(SUM('Acute Care'!Q204:R204),0)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8"/>
  <sheetViews>
    <sheetView zoomScale="75" workbookViewId="0">
      <selection activeCell="C110" sqref="C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20"/>
      <c r="E1" s="4"/>
      <c r="F1" s="4"/>
      <c r="G1" s="4"/>
      <c r="H1" s="4"/>
      <c r="I1" s="4"/>
      <c r="J1" s="4"/>
    </row>
    <row r="2" spans="1:11" x14ac:dyDescent="0.2">
      <c r="D2" s="5"/>
      <c r="F2" s="1"/>
      <c r="K2" s="6" t="s">
        <v>54</v>
      </c>
    </row>
    <row r="3" spans="1:11" x14ac:dyDescent="0.2">
      <c r="D3" s="2">
        <v>65</v>
      </c>
      <c r="F3" s="1"/>
      <c r="K3" s="19">
        <v>65</v>
      </c>
    </row>
    <row r="4" spans="1:11" x14ac:dyDescent="0.2">
      <c r="A4" s="3" t="s">
        <v>1</v>
      </c>
      <c r="B4" s="3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3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6"/>
    </row>
    <row r="8" spans="1:11" x14ac:dyDescent="0.2">
      <c r="A8" s="10"/>
      <c r="B8" s="9"/>
      <c r="C8" s="9"/>
      <c r="D8" s="1"/>
      <c r="E8" s="1"/>
      <c r="F8" s="6" t="s">
        <v>4</v>
      </c>
      <c r="G8" s="6"/>
      <c r="H8" s="6"/>
      <c r="I8" s="6" t="s">
        <v>4</v>
      </c>
      <c r="J8" s="6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11</v>
      </c>
      <c r="E9" s="1" t="s">
        <v>6</v>
      </c>
      <c r="F9" s="6" t="s">
        <v>6</v>
      </c>
      <c r="G9" s="6" t="s">
        <v>11</v>
      </c>
      <c r="H9" s="6" t="s">
        <v>6</v>
      </c>
      <c r="I9" s="6" t="s">
        <v>6</v>
      </c>
      <c r="J9" s="6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Care'!G5,0)</f>
        <v>41292929</v>
      </c>
      <c r="E10" s="9">
        <f>ROUND(+'Acute Care'!F5,0)</f>
        <v>71212</v>
      </c>
      <c r="F10" s="13">
        <f>IF(D10=0,"",IF(E10=0,"",ROUND(D10/E10,2)))</f>
        <v>579.86</v>
      </c>
      <c r="G10" s="9">
        <f>ROUND(+'Acute Care'!G106,0)</f>
        <v>46913821</v>
      </c>
      <c r="H10" s="9">
        <f>ROUND(+'Acute Care'!F106,0)</f>
        <v>97690</v>
      </c>
      <c r="I10" s="13">
        <f>IF(G10=0,"",IF(H10=0,"",ROUND(G10/H10,2)))</f>
        <v>480.23</v>
      </c>
      <c r="J10" s="13"/>
      <c r="K10" s="21">
        <f>IF(D10=0,"",IF(E10=0,"",IF(G10=0,"",IF(H10=0,"",ROUND(I10/F10-1,4)))))</f>
        <v>-0.17180000000000001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Care'!G6,0)</f>
        <v>11033547</v>
      </c>
      <c r="E11" s="9">
        <f>ROUND(+'Acute Care'!F6,0)</f>
        <v>19539</v>
      </c>
      <c r="F11" s="13">
        <f t="shared" ref="F11:F74" si="0">IF(D11=0,"",IF(E11=0,"",ROUND(D11/E11,2)))</f>
        <v>564.69000000000005</v>
      </c>
      <c r="G11" s="9">
        <f>ROUND(+'Acute Care'!G107,0)</f>
        <v>13715761</v>
      </c>
      <c r="H11" s="9">
        <f>ROUND(+'Acute Care'!F107,0)</f>
        <v>23513</v>
      </c>
      <c r="I11" s="13">
        <f t="shared" ref="I11:I74" si="1">IF(G11=0,"",IF(H11=0,"",ROUND(G11/H11,2)))</f>
        <v>583.33000000000004</v>
      </c>
      <c r="J11" s="13"/>
      <c r="K11" s="21">
        <f t="shared" ref="K11:K74" si="2">IF(D11=0,"",IF(E11=0,"",IF(G11=0,"",IF(H11=0,"",ROUND(I11/F11-1,4)))))</f>
        <v>3.3000000000000002E-2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Care'!G7,0)</f>
        <v>1295009</v>
      </c>
      <c r="E12" s="9">
        <f>ROUND(+'Acute Care'!F7,0)</f>
        <v>616</v>
      </c>
      <c r="F12" s="13">
        <f t="shared" si="0"/>
        <v>2102.29</v>
      </c>
      <c r="G12" s="9">
        <f>ROUND(+'Acute Care'!G108,0)</f>
        <v>1449298</v>
      </c>
      <c r="H12" s="9">
        <f>ROUND(+'Acute Care'!F108,0)</f>
        <v>724</v>
      </c>
      <c r="I12" s="13">
        <f t="shared" si="1"/>
        <v>2001.79</v>
      </c>
      <c r="J12" s="13"/>
      <c r="K12" s="21">
        <f t="shared" si="2"/>
        <v>-4.7800000000000002E-2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Care'!G8,0)</f>
        <v>39389694</v>
      </c>
      <c r="E13" s="9">
        <f>ROUND(+'Acute Care'!F8,0)</f>
        <v>67729</v>
      </c>
      <c r="F13" s="13">
        <f t="shared" si="0"/>
        <v>581.58000000000004</v>
      </c>
      <c r="G13" s="9">
        <f>ROUND(+'Acute Care'!G109,0)</f>
        <v>40673800</v>
      </c>
      <c r="H13" s="9">
        <f>ROUND(+'Acute Care'!F109,0)</f>
        <v>65799</v>
      </c>
      <c r="I13" s="13">
        <f t="shared" si="1"/>
        <v>618.15</v>
      </c>
      <c r="J13" s="13"/>
      <c r="K13" s="21">
        <f t="shared" si="2"/>
        <v>6.2899999999999998E-2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Care'!G9,0)</f>
        <v>35015698</v>
      </c>
      <c r="E14" s="9">
        <f>ROUND(+'Acute Care'!F9,0)</f>
        <v>56682</v>
      </c>
      <c r="F14" s="13">
        <f t="shared" si="0"/>
        <v>617.76</v>
      </c>
      <c r="G14" s="9">
        <f>ROUND(+'Acute Care'!G110,0)</f>
        <v>35862033</v>
      </c>
      <c r="H14" s="9">
        <f>ROUND(+'Acute Care'!F110,0)</f>
        <v>57055</v>
      </c>
      <c r="I14" s="13">
        <f t="shared" si="1"/>
        <v>628.54999999999995</v>
      </c>
      <c r="J14" s="13"/>
      <c r="K14" s="21">
        <f t="shared" si="2"/>
        <v>1.7500000000000002E-2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Care'!G10,0)</f>
        <v>0</v>
      </c>
      <c r="E15" s="9">
        <f>ROUND(+'Acute Care'!F10,0)</f>
        <v>0</v>
      </c>
      <c r="F15" s="13" t="str">
        <f t="shared" si="0"/>
        <v/>
      </c>
      <c r="G15" s="9">
        <f>ROUND(+'Acute Care'!G111,0)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Care'!G11,0)</f>
        <v>1711111</v>
      </c>
      <c r="E16" s="9">
        <f>ROUND(+'Acute Care'!F11,0)</f>
        <v>1151</v>
      </c>
      <c r="F16" s="13">
        <f t="shared" si="0"/>
        <v>1486.63</v>
      </c>
      <c r="G16" s="9">
        <f>ROUND(+'Acute Care'!G112,0)</f>
        <v>1680825</v>
      </c>
      <c r="H16" s="9">
        <f>ROUND(+'Acute Care'!F112,0)</f>
        <v>1280</v>
      </c>
      <c r="I16" s="13">
        <f t="shared" si="1"/>
        <v>1313.14</v>
      </c>
      <c r="J16" s="13"/>
      <c r="K16" s="21">
        <f t="shared" si="2"/>
        <v>-0.1167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Care'!G12,0)</f>
        <v>2737502</v>
      </c>
      <c r="E17" s="9">
        <f>ROUND(+'Acute Care'!F12,0)</f>
        <v>4809</v>
      </c>
      <c r="F17" s="13">
        <f t="shared" si="0"/>
        <v>569.25</v>
      </c>
      <c r="G17" s="9">
        <f>ROUND(+'Acute Care'!G113,0)</f>
        <v>2503984</v>
      </c>
      <c r="H17" s="9">
        <f>ROUND(+'Acute Care'!F113,0)</f>
        <v>4809</v>
      </c>
      <c r="I17" s="13">
        <f t="shared" si="1"/>
        <v>520.69000000000005</v>
      </c>
      <c r="J17" s="13"/>
      <c r="K17" s="21">
        <f t="shared" si="2"/>
        <v>-8.5300000000000001E-2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Care'!G13,0)</f>
        <v>601169</v>
      </c>
      <c r="E18" s="9">
        <f>ROUND(+'Acute Care'!F13,0)</f>
        <v>586</v>
      </c>
      <c r="F18" s="13">
        <f t="shared" si="0"/>
        <v>1025.8900000000001</v>
      </c>
      <c r="G18" s="9">
        <f>ROUND(+'Acute Care'!G114,0)</f>
        <v>773773</v>
      </c>
      <c r="H18" s="9">
        <f>ROUND(+'Acute Care'!F114,0)</f>
        <v>737</v>
      </c>
      <c r="I18" s="13">
        <f t="shared" si="1"/>
        <v>1049.9000000000001</v>
      </c>
      <c r="J18" s="13"/>
      <c r="K18" s="21">
        <f t="shared" si="2"/>
        <v>2.3400000000000001E-2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Care'!G14,0)</f>
        <v>10532755</v>
      </c>
      <c r="E19" s="9">
        <f>ROUND(+'Acute Care'!F14,0)</f>
        <v>18000</v>
      </c>
      <c r="F19" s="13">
        <f t="shared" si="0"/>
        <v>585.15</v>
      </c>
      <c r="G19" s="9">
        <f>ROUND(+'Acute Care'!G115,0)</f>
        <v>11025495</v>
      </c>
      <c r="H19" s="9">
        <f>ROUND(+'Acute Care'!F115,0)</f>
        <v>16897</v>
      </c>
      <c r="I19" s="13">
        <f t="shared" si="1"/>
        <v>652.51</v>
      </c>
      <c r="J19" s="13"/>
      <c r="K19" s="21">
        <f t="shared" si="2"/>
        <v>0.11509999999999999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Care'!G15,0)</f>
        <v>40144223</v>
      </c>
      <c r="E20" s="9">
        <f>ROUND(+'Acute Care'!F15,0)</f>
        <v>74635</v>
      </c>
      <c r="F20" s="13">
        <f t="shared" si="0"/>
        <v>537.87</v>
      </c>
      <c r="G20" s="9">
        <f>ROUND(+'Acute Care'!G116,0)</f>
        <v>42148284</v>
      </c>
      <c r="H20" s="9">
        <f>ROUND(+'Acute Care'!F116,0)</f>
        <v>79461</v>
      </c>
      <c r="I20" s="13">
        <f t="shared" si="1"/>
        <v>530.42999999999995</v>
      </c>
      <c r="J20" s="13"/>
      <c r="K20" s="21">
        <f t="shared" si="2"/>
        <v>-1.38E-2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Care'!G16,0)</f>
        <v>25355433</v>
      </c>
      <c r="E21" s="9">
        <f>ROUND(+'Acute Care'!F16,0)</f>
        <v>69858</v>
      </c>
      <c r="F21" s="13">
        <f t="shared" si="0"/>
        <v>362.96</v>
      </c>
      <c r="G21" s="9">
        <f>ROUND(+'Acute Care'!G117,0)</f>
        <v>25847816</v>
      </c>
      <c r="H21" s="9">
        <f>ROUND(+'Acute Care'!F117,0)</f>
        <v>75146</v>
      </c>
      <c r="I21" s="13">
        <f t="shared" si="1"/>
        <v>343.97</v>
      </c>
      <c r="J21" s="13"/>
      <c r="K21" s="21">
        <f t="shared" si="2"/>
        <v>-5.2299999999999999E-2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Care'!G17,0)</f>
        <v>2934452</v>
      </c>
      <c r="E22" s="9">
        <f>ROUND(+'Acute Care'!F17,0)</f>
        <v>4954</v>
      </c>
      <c r="F22" s="13">
        <f t="shared" si="0"/>
        <v>592.34</v>
      </c>
      <c r="G22" s="9">
        <f>ROUND(+'Acute Care'!G118,0)</f>
        <v>3148832</v>
      </c>
      <c r="H22" s="9">
        <f>ROUND(+'Acute Care'!F118,0)</f>
        <v>4868</v>
      </c>
      <c r="I22" s="13">
        <f t="shared" si="1"/>
        <v>646.84</v>
      </c>
      <c r="J22" s="13"/>
      <c r="K22" s="21">
        <f t="shared" si="2"/>
        <v>9.1999999999999998E-2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Care'!G18,0)</f>
        <v>12061270</v>
      </c>
      <c r="E23" s="9">
        <f>ROUND(+'Acute Care'!F18,0)</f>
        <v>31878</v>
      </c>
      <c r="F23" s="13">
        <f t="shared" si="0"/>
        <v>378.36</v>
      </c>
      <c r="G23" s="9">
        <f>ROUND(+'Acute Care'!G119,0)</f>
        <v>12392394</v>
      </c>
      <c r="H23" s="9">
        <f>ROUND(+'Acute Care'!F119,0)</f>
        <v>30307</v>
      </c>
      <c r="I23" s="13">
        <f t="shared" si="1"/>
        <v>408.9</v>
      </c>
      <c r="J23" s="13"/>
      <c r="K23" s="21">
        <f t="shared" si="2"/>
        <v>8.0699999999999994E-2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Care'!G19,0)</f>
        <v>5588386</v>
      </c>
      <c r="E24" s="9">
        <f>ROUND(+'Acute Care'!F19,0)</f>
        <v>10431</v>
      </c>
      <c r="F24" s="13">
        <f t="shared" si="0"/>
        <v>535.75</v>
      </c>
      <c r="G24" s="9">
        <f>ROUND(+'Acute Care'!G120,0)</f>
        <v>5924636</v>
      </c>
      <c r="H24" s="9">
        <f>ROUND(+'Acute Care'!F120,0)</f>
        <v>10343</v>
      </c>
      <c r="I24" s="13">
        <f t="shared" si="1"/>
        <v>572.82000000000005</v>
      </c>
      <c r="J24" s="13"/>
      <c r="K24" s="21">
        <f t="shared" si="2"/>
        <v>6.9199999999999998E-2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Care'!G20,0)</f>
        <v>5497871</v>
      </c>
      <c r="E25" s="9">
        <f>ROUND(+'Acute Care'!F20,0)</f>
        <v>11753</v>
      </c>
      <c r="F25" s="13">
        <f t="shared" si="0"/>
        <v>467.78</v>
      </c>
      <c r="G25" s="9">
        <f>ROUND(+'Acute Care'!G121,0)</f>
        <v>6497177</v>
      </c>
      <c r="H25" s="9">
        <f>ROUND(+'Acute Care'!F121,0)</f>
        <v>14467</v>
      </c>
      <c r="I25" s="13">
        <f t="shared" si="1"/>
        <v>449.1</v>
      </c>
      <c r="J25" s="13"/>
      <c r="K25" s="21">
        <f t="shared" si="2"/>
        <v>-3.9899999999999998E-2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Care'!G21,0)</f>
        <v>1023887</v>
      </c>
      <c r="E26" s="9">
        <f>ROUND(+'Acute Care'!F21,0)</f>
        <v>2271</v>
      </c>
      <c r="F26" s="13">
        <f t="shared" si="0"/>
        <v>450.85</v>
      </c>
      <c r="G26" s="9">
        <f>ROUND(+'Acute Care'!G122,0)</f>
        <v>1207040</v>
      </c>
      <c r="H26" s="9">
        <f>ROUND(+'Acute Care'!F122,0)</f>
        <v>1154</v>
      </c>
      <c r="I26" s="13">
        <f t="shared" si="1"/>
        <v>1045.96</v>
      </c>
      <c r="J26" s="13"/>
      <c r="K26" s="21">
        <f t="shared" si="2"/>
        <v>1.32</v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Care'!G22,0)</f>
        <v>0</v>
      </c>
      <c r="E27" s="9">
        <f>ROUND(+'Acute Care'!F22,0)</f>
        <v>401</v>
      </c>
      <c r="F27" s="13" t="str">
        <f t="shared" si="0"/>
        <v/>
      </c>
      <c r="G27" s="9">
        <f>ROUND(+'Acute Care'!G123,0)</f>
        <v>0</v>
      </c>
      <c r="H27" s="9">
        <f>ROUND(+'Acute Care'!F123,0)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Care'!G23,0)</f>
        <v>0</v>
      </c>
      <c r="E28" s="9">
        <f>ROUND(+'Acute Care'!F23,0)</f>
        <v>0</v>
      </c>
      <c r="F28" s="13" t="str">
        <f t="shared" si="0"/>
        <v/>
      </c>
      <c r="G28" s="9">
        <f>ROUND(+'Acute Care'!G124,0)</f>
        <v>0</v>
      </c>
      <c r="H28" s="9">
        <f>ROUND(+'Acute Care'!F124,0)</f>
        <v>341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Care'!G24,0)</f>
        <v>2362118</v>
      </c>
      <c r="E29" s="9">
        <f>ROUND(+'Acute Care'!F24,0)</f>
        <v>4249</v>
      </c>
      <c r="F29" s="13">
        <f t="shared" si="0"/>
        <v>555.91999999999996</v>
      </c>
      <c r="G29" s="9">
        <f>ROUND(+'Acute Care'!G125,0)</f>
        <v>2236399</v>
      </c>
      <c r="H29" s="9">
        <f>ROUND(+'Acute Care'!F125,0)</f>
        <v>4442</v>
      </c>
      <c r="I29" s="13">
        <f t="shared" si="1"/>
        <v>503.47</v>
      </c>
      <c r="J29" s="13"/>
      <c r="K29" s="21">
        <f t="shared" si="2"/>
        <v>-9.4299999999999995E-2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Care'!G25,0)</f>
        <v>651402</v>
      </c>
      <c r="E30" s="9">
        <f>ROUND(+'Acute Care'!F25,0)</f>
        <v>858</v>
      </c>
      <c r="F30" s="13">
        <f t="shared" si="0"/>
        <v>759.21</v>
      </c>
      <c r="G30" s="9">
        <f>ROUND(+'Acute Care'!G126,0)</f>
        <v>2748082</v>
      </c>
      <c r="H30" s="9">
        <f>ROUND(+'Acute Care'!F126,0)</f>
        <v>4484</v>
      </c>
      <c r="I30" s="13">
        <f t="shared" si="1"/>
        <v>612.86</v>
      </c>
      <c r="J30" s="13"/>
      <c r="K30" s="21">
        <f t="shared" si="2"/>
        <v>-0.1928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Care'!G26,0)</f>
        <v>1778157</v>
      </c>
      <c r="E31" s="9">
        <f>ROUND(+'Acute Care'!F26,0)</f>
        <v>814</v>
      </c>
      <c r="F31" s="13">
        <f t="shared" si="0"/>
        <v>2184.4699999999998</v>
      </c>
      <c r="G31" s="9">
        <f>ROUND(+'Acute Care'!G127,0)</f>
        <v>637563</v>
      </c>
      <c r="H31" s="9">
        <f>ROUND(+'Acute Care'!F127,0)</f>
        <v>926</v>
      </c>
      <c r="I31" s="13">
        <f t="shared" si="1"/>
        <v>688.51</v>
      </c>
      <c r="J31" s="13"/>
      <c r="K31" s="21">
        <f t="shared" si="2"/>
        <v>-0.68479999999999996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Care'!G27,0)</f>
        <v>14382577</v>
      </c>
      <c r="E32" s="9">
        <f>ROUND(+'Acute Care'!F27,0)</f>
        <v>30330</v>
      </c>
      <c r="F32" s="13">
        <f t="shared" si="0"/>
        <v>474.2</v>
      </c>
      <c r="G32" s="9">
        <f>ROUND(+'Acute Care'!G128,0)</f>
        <v>1789213</v>
      </c>
      <c r="H32" s="9">
        <f>ROUND(+'Acute Care'!F128,0)</f>
        <v>792</v>
      </c>
      <c r="I32" s="13">
        <f t="shared" si="1"/>
        <v>2259.11</v>
      </c>
      <c r="J32" s="13"/>
      <c r="K32" s="21">
        <f t="shared" si="2"/>
        <v>3.7639999999999998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Care'!G28,0)</f>
        <v>7020931</v>
      </c>
      <c r="E33" s="9">
        <f>ROUND(+'Acute Care'!F28,0)</f>
        <v>9728</v>
      </c>
      <c r="F33" s="13">
        <f t="shared" si="0"/>
        <v>721.72</v>
      </c>
      <c r="G33" s="9">
        <f>ROUND(+'Acute Care'!G129,0)</f>
        <v>14532777</v>
      </c>
      <c r="H33" s="9">
        <f>ROUND(+'Acute Care'!F129,0)</f>
        <v>29435</v>
      </c>
      <c r="I33" s="13">
        <f t="shared" si="1"/>
        <v>493.72</v>
      </c>
      <c r="J33" s="13"/>
      <c r="K33" s="21">
        <f t="shared" si="2"/>
        <v>-0.31590000000000001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Care'!G29,0)</f>
        <v>1830236</v>
      </c>
      <c r="E34" s="9">
        <f>ROUND(+'Acute Care'!F29,0)</f>
        <v>3643</v>
      </c>
      <c r="F34" s="13">
        <f t="shared" si="0"/>
        <v>502.4</v>
      </c>
      <c r="G34" s="9">
        <f>ROUND(+'Acute Care'!G130,0)</f>
        <v>6851242</v>
      </c>
      <c r="H34" s="9">
        <f>ROUND(+'Acute Care'!F130,0)</f>
        <v>8484</v>
      </c>
      <c r="I34" s="13">
        <f t="shared" si="1"/>
        <v>807.55</v>
      </c>
      <c r="J34" s="13"/>
      <c r="K34" s="21">
        <f t="shared" si="2"/>
        <v>0.60740000000000005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Care'!G30,0)</f>
        <v>1750255</v>
      </c>
      <c r="E35" s="9">
        <f>ROUND(+'Acute Care'!F30,0)</f>
        <v>1124</v>
      </c>
      <c r="F35" s="13">
        <f t="shared" si="0"/>
        <v>1557.17</v>
      </c>
      <c r="G35" s="9">
        <f>ROUND(+'Acute Care'!G131,0)</f>
        <v>1794003</v>
      </c>
      <c r="H35" s="9">
        <f>ROUND(+'Acute Care'!F131,0)</f>
        <v>3539</v>
      </c>
      <c r="I35" s="13">
        <f t="shared" si="1"/>
        <v>506.92</v>
      </c>
      <c r="J35" s="13"/>
      <c r="K35" s="21">
        <f t="shared" si="2"/>
        <v>-0.67449999999999999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Care'!G31,0)</f>
        <v>41651</v>
      </c>
      <c r="E36" s="9">
        <f>ROUND(+'Acute Care'!F31,0)</f>
        <v>10</v>
      </c>
      <c r="F36" s="13">
        <f t="shared" si="0"/>
        <v>4165.1000000000004</v>
      </c>
      <c r="G36" s="9">
        <f>ROUND(+'Acute Care'!G132,0)</f>
        <v>1640286</v>
      </c>
      <c r="H36" s="9">
        <f>ROUND(+'Acute Care'!F132,0)</f>
        <v>559</v>
      </c>
      <c r="I36" s="13">
        <f t="shared" si="1"/>
        <v>2934.32</v>
      </c>
      <c r="J36" s="13"/>
      <c r="K36" s="21">
        <f t="shared" si="2"/>
        <v>-0.29549999999999998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Care'!G32,0)</f>
        <v>17029478</v>
      </c>
      <c r="E37" s="9">
        <f>ROUND(+'Acute Care'!F32,0)</f>
        <v>33832</v>
      </c>
      <c r="F37" s="13">
        <f t="shared" si="0"/>
        <v>503.35</v>
      </c>
      <c r="G37" s="9">
        <f>ROUND(+'Acute Care'!G133,0)</f>
        <v>71678</v>
      </c>
      <c r="H37" s="9">
        <f>ROUND(+'Acute Care'!F133,0)</f>
        <v>40</v>
      </c>
      <c r="I37" s="13">
        <f t="shared" si="1"/>
        <v>1791.95</v>
      </c>
      <c r="J37" s="13"/>
      <c r="K37" s="21">
        <f t="shared" si="2"/>
        <v>2.56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Care'!G33,0)</f>
        <v>338634</v>
      </c>
      <c r="E38" s="9">
        <f>ROUND(+'Acute Care'!F33,0)</f>
        <v>71</v>
      </c>
      <c r="F38" s="13">
        <f t="shared" si="0"/>
        <v>4769.49</v>
      </c>
      <c r="G38" s="9">
        <f>ROUND(+'Acute Care'!G134,0)</f>
        <v>9993706</v>
      </c>
      <c r="H38" s="9">
        <f>ROUND(+'Acute Care'!F134,0)</f>
        <v>20490</v>
      </c>
      <c r="I38" s="13">
        <f t="shared" si="1"/>
        <v>487.74</v>
      </c>
      <c r="J38" s="13"/>
      <c r="K38" s="21">
        <f t="shared" si="2"/>
        <v>-0.89770000000000005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Care'!G34,0)</f>
        <v>35768647</v>
      </c>
      <c r="E39" s="9">
        <f>ROUND(+'Acute Care'!F34,0)</f>
        <v>70765</v>
      </c>
      <c r="F39" s="13">
        <f t="shared" si="0"/>
        <v>505.46</v>
      </c>
      <c r="G39" s="9">
        <f>ROUND(+'Acute Care'!G135,0)</f>
        <v>0</v>
      </c>
      <c r="H39" s="9">
        <f>ROUND(+'Acute Care'!F135,0)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Care'!G35,0)</f>
        <v>2341398</v>
      </c>
      <c r="E40" s="9">
        <f>ROUND(+'Acute Care'!F35,0)</f>
        <v>3432</v>
      </c>
      <c r="F40" s="13">
        <f t="shared" si="0"/>
        <v>682.23</v>
      </c>
      <c r="G40" s="9">
        <f>ROUND(+'Acute Care'!G136,0)</f>
        <v>38968029</v>
      </c>
      <c r="H40" s="9">
        <f>ROUND(+'Acute Care'!F136,0)</f>
        <v>90120</v>
      </c>
      <c r="I40" s="13">
        <f t="shared" si="1"/>
        <v>432.4</v>
      </c>
      <c r="J40" s="13"/>
      <c r="K40" s="21">
        <f t="shared" si="2"/>
        <v>-0.36620000000000003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Care'!G36,0)</f>
        <v>1178659</v>
      </c>
      <c r="E41" s="9">
        <f>ROUND(+'Acute Care'!F36,0)</f>
        <v>748</v>
      </c>
      <c r="F41" s="13">
        <f t="shared" si="0"/>
        <v>1575.75</v>
      </c>
      <c r="G41" s="9">
        <f>ROUND(+'Acute Care'!G137,0)</f>
        <v>2427015</v>
      </c>
      <c r="H41" s="9">
        <f>ROUND(+'Acute Care'!F137,0)</f>
        <v>3928</v>
      </c>
      <c r="I41" s="13">
        <f t="shared" si="1"/>
        <v>617.88</v>
      </c>
      <c r="J41" s="13"/>
      <c r="K41" s="21">
        <f t="shared" si="2"/>
        <v>-0.6079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Care'!G37,0)</f>
        <v>2694780</v>
      </c>
      <c r="E42" s="9">
        <f>ROUND(+'Acute Care'!F37,0)</f>
        <v>5868</v>
      </c>
      <c r="F42" s="13">
        <f t="shared" si="0"/>
        <v>459.23</v>
      </c>
      <c r="G42" s="9">
        <f>ROUND(+'Acute Care'!G138,0)</f>
        <v>1776127</v>
      </c>
      <c r="H42" s="9">
        <f>ROUND(+'Acute Care'!F138,0)</f>
        <v>821</v>
      </c>
      <c r="I42" s="13">
        <f t="shared" si="1"/>
        <v>2163.37</v>
      </c>
      <c r="J42" s="13"/>
      <c r="K42" s="21">
        <f t="shared" si="2"/>
        <v>3.7109000000000001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Care'!G38,0)</f>
        <v>0</v>
      </c>
      <c r="E43" s="9">
        <f>ROUND(+'Acute Care'!F38,0)</f>
        <v>0</v>
      </c>
      <c r="F43" s="13" t="str">
        <f t="shared" si="0"/>
        <v/>
      </c>
      <c r="G43" s="9">
        <f>ROUND(+'Acute Care'!G139,0)</f>
        <v>2292157</v>
      </c>
      <c r="H43" s="9">
        <f>ROUND(+'Acute Care'!F139,0)</f>
        <v>5792</v>
      </c>
      <c r="I43" s="13">
        <f t="shared" si="1"/>
        <v>395.75</v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Care'!G39,0)</f>
        <v>3441399</v>
      </c>
      <c r="E44" s="9">
        <f>ROUND(+'Acute Care'!F39,0)</f>
        <v>4522</v>
      </c>
      <c r="F44" s="13">
        <f t="shared" si="0"/>
        <v>761.03</v>
      </c>
      <c r="G44" s="9">
        <f>ROUND(+'Acute Care'!G140,0)</f>
        <v>0</v>
      </c>
      <c r="H44" s="9">
        <f>ROUND(+'Acute Care'!F140,0)</f>
        <v>0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Care'!G40,0)</f>
        <v>717748</v>
      </c>
      <c r="E45" s="9">
        <f>ROUND(+'Acute Care'!F40,0)</f>
        <v>1065</v>
      </c>
      <c r="F45" s="13">
        <f t="shared" si="0"/>
        <v>673.94</v>
      </c>
      <c r="G45" s="9">
        <f>ROUND(+'Acute Care'!G141,0)</f>
        <v>0</v>
      </c>
      <c r="H45" s="9">
        <f>ROUND(+'Acute Care'!F141,0)</f>
        <v>0</v>
      </c>
      <c r="I45" s="13" t="str">
        <f t="shared" si="1"/>
        <v/>
      </c>
      <c r="J45" s="13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Care'!G41,0)</f>
        <v>1543104</v>
      </c>
      <c r="E46" s="9">
        <f>ROUND(+'Acute Care'!F41,0)</f>
        <v>2678</v>
      </c>
      <c r="F46" s="13">
        <f t="shared" si="0"/>
        <v>576.22</v>
      </c>
      <c r="G46" s="9">
        <f>ROUND(+'Acute Care'!G142,0)</f>
        <v>891298</v>
      </c>
      <c r="H46" s="9">
        <f>ROUND(+'Acute Care'!F142,0)</f>
        <v>1026</v>
      </c>
      <c r="I46" s="13">
        <f t="shared" si="1"/>
        <v>868.71</v>
      </c>
      <c r="J46" s="13"/>
      <c r="K46" s="21">
        <f t="shared" si="2"/>
        <v>0.50760000000000005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Care'!G42,0)</f>
        <v>732096</v>
      </c>
      <c r="E47" s="9">
        <f>ROUND(+'Acute Care'!F42,0)</f>
        <v>89</v>
      </c>
      <c r="F47" s="13">
        <f t="shared" si="0"/>
        <v>8225.7999999999993</v>
      </c>
      <c r="G47" s="9">
        <f>ROUND(+'Acute Care'!G143,0)</f>
        <v>1578057</v>
      </c>
      <c r="H47" s="9">
        <f>ROUND(+'Acute Care'!F143,0)</f>
        <v>2471</v>
      </c>
      <c r="I47" s="13">
        <f t="shared" si="1"/>
        <v>638.63</v>
      </c>
      <c r="J47" s="13"/>
      <c r="K47" s="21">
        <f t="shared" si="2"/>
        <v>-0.9224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Care'!G43,0)</f>
        <v>0</v>
      </c>
      <c r="E48" s="9">
        <f>ROUND(+'Acute Care'!F43,0)</f>
        <v>0</v>
      </c>
      <c r="F48" s="13" t="str">
        <f t="shared" si="0"/>
        <v/>
      </c>
      <c r="G48" s="9">
        <f>ROUND(+'Acute Care'!G144,0)</f>
        <v>559871</v>
      </c>
      <c r="H48" s="9">
        <f>ROUND(+'Acute Care'!F144,0)</f>
        <v>77</v>
      </c>
      <c r="I48" s="13">
        <f t="shared" si="1"/>
        <v>7271.05</v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Care'!G44,0)</f>
        <v>13288567</v>
      </c>
      <c r="E49" s="9">
        <f>ROUND(+'Acute Care'!F44,0)</f>
        <v>26417</v>
      </c>
      <c r="F49" s="13">
        <f t="shared" si="0"/>
        <v>503.03</v>
      </c>
      <c r="G49" s="9">
        <f>ROUND(+'Acute Care'!G145,0)</f>
        <v>0</v>
      </c>
      <c r="H49" s="9">
        <f>ROUND(+'Acute Care'!F145,0)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Care'!G45,0)</f>
        <v>51370614</v>
      </c>
      <c r="E50" s="9">
        <f>ROUND(+'Acute Care'!F45,0)</f>
        <v>83825</v>
      </c>
      <c r="F50" s="13">
        <f t="shared" si="0"/>
        <v>612.83000000000004</v>
      </c>
      <c r="G50" s="9">
        <f>ROUND(+'Acute Care'!G146,0)</f>
        <v>14462558</v>
      </c>
      <c r="H50" s="9">
        <f>ROUND(+'Acute Care'!F146,0)</f>
        <v>23161</v>
      </c>
      <c r="I50" s="13">
        <f t="shared" si="1"/>
        <v>624.44000000000005</v>
      </c>
      <c r="J50" s="13"/>
      <c r="K50" s="21">
        <f t="shared" si="2"/>
        <v>1.89E-2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Care'!G46,0)</f>
        <v>0</v>
      </c>
      <c r="E51" s="9">
        <f>ROUND(+'Acute Care'!F46,0)</f>
        <v>0</v>
      </c>
      <c r="F51" s="13" t="str">
        <f t="shared" si="0"/>
        <v/>
      </c>
      <c r="G51" s="9">
        <f>ROUND(+'Acute Care'!G147,0)</f>
        <v>54083821</v>
      </c>
      <c r="H51" s="9">
        <f>ROUND(+'Acute Care'!F147,0)</f>
        <v>85560</v>
      </c>
      <c r="I51" s="13">
        <f t="shared" si="1"/>
        <v>632.12</v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Care'!G47,0)</f>
        <v>12976235</v>
      </c>
      <c r="E52" s="9">
        <f>ROUND(+'Acute Care'!F47,0)</f>
        <v>23570</v>
      </c>
      <c r="F52" s="13">
        <f t="shared" si="0"/>
        <v>550.54</v>
      </c>
      <c r="G52" s="9">
        <f>ROUND(+'Acute Care'!G148,0)</f>
        <v>35664</v>
      </c>
      <c r="H52" s="9">
        <f>ROUND(+'Acute Care'!F148,0)</f>
        <v>141</v>
      </c>
      <c r="I52" s="13">
        <f t="shared" si="1"/>
        <v>252.94</v>
      </c>
      <c r="J52" s="13"/>
      <c r="K52" s="21">
        <f t="shared" si="2"/>
        <v>-0.54059999999999997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Care'!G48,0)</f>
        <v>26129417</v>
      </c>
      <c r="E53" s="9">
        <f>ROUND(+'Acute Care'!F48,0)</f>
        <v>46431</v>
      </c>
      <c r="F53" s="13">
        <f t="shared" si="0"/>
        <v>562.76</v>
      </c>
      <c r="G53" s="9">
        <f>ROUND(+'Acute Care'!G149,0)</f>
        <v>13963871</v>
      </c>
      <c r="H53" s="9">
        <f>ROUND(+'Acute Care'!F149,0)</f>
        <v>26193</v>
      </c>
      <c r="I53" s="13">
        <f t="shared" si="1"/>
        <v>533.11</v>
      </c>
      <c r="J53" s="13"/>
      <c r="K53" s="21">
        <f t="shared" si="2"/>
        <v>-5.2699999999999997E-2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Care'!G49,0)</f>
        <v>8326863</v>
      </c>
      <c r="E54" s="9">
        <f>ROUND(+'Acute Care'!F49,0)</f>
        <v>25932</v>
      </c>
      <c r="F54" s="13">
        <f t="shared" si="0"/>
        <v>321.10000000000002</v>
      </c>
      <c r="G54" s="9">
        <f>ROUND(+'Acute Care'!G150,0)</f>
        <v>27057600</v>
      </c>
      <c r="H54" s="9">
        <f>ROUND(+'Acute Care'!F150,0)</f>
        <v>47825</v>
      </c>
      <c r="I54" s="13">
        <f t="shared" si="1"/>
        <v>565.76</v>
      </c>
      <c r="J54" s="13"/>
      <c r="K54" s="21">
        <f t="shared" si="2"/>
        <v>0.76190000000000002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Care'!G50,0)</f>
        <v>4147503</v>
      </c>
      <c r="E55" s="9">
        <f>ROUND(+'Acute Care'!F50,0)</f>
        <v>8069</v>
      </c>
      <c r="F55" s="13">
        <f t="shared" si="0"/>
        <v>514</v>
      </c>
      <c r="G55" s="9">
        <f>ROUND(+'Acute Care'!G151,0)</f>
        <v>8189594</v>
      </c>
      <c r="H55" s="9">
        <f>ROUND(+'Acute Care'!F151,0)</f>
        <v>26270</v>
      </c>
      <c r="I55" s="13">
        <f t="shared" si="1"/>
        <v>311.75</v>
      </c>
      <c r="J55" s="13"/>
      <c r="K55" s="21">
        <f t="shared" si="2"/>
        <v>-0.39350000000000002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Care'!G51,0)</f>
        <v>1610898</v>
      </c>
      <c r="E56" s="9">
        <f>ROUND(+'Acute Care'!F51,0)</f>
        <v>1229</v>
      </c>
      <c r="F56" s="13">
        <f t="shared" si="0"/>
        <v>1310.74</v>
      </c>
      <c r="G56" s="9">
        <f>ROUND(+'Acute Care'!G152,0)</f>
        <v>4224213</v>
      </c>
      <c r="H56" s="9">
        <f>ROUND(+'Acute Care'!F152,0)</f>
        <v>8290</v>
      </c>
      <c r="I56" s="13">
        <f t="shared" si="1"/>
        <v>509.56</v>
      </c>
      <c r="J56" s="13"/>
      <c r="K56" s="21">
        <f t="shared" si="2"/>
        <v>-0.61119999999999997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Care'!G52,0)</f>
        <v>4283209</v>
      </c>
      <c r="E57" s="9">
        <f>ROUND(+'Acute Care'!F52,0)</f>
        <v>7842</v>
      </c>
      <c r="F57" s="13">
        <f t="shared" si="0"/>
        <v>546.19000000000005</v>
      </c>
      <c r="G57" s="9">
        <f>ROUND(+'Acute Care'!G153,0)</f>
        <v>1468715</v>
      </c>
      <c r="H57" s="9">
        <f>ROUND(+'Acute Care'!F153,0)</f>
        <v>981</v>
      </c>
      <c r="I57" s="13">
        <f t="shared" si="1"/>
        <v>1497.16</v>
      </c>
      <c r="J57" s="13"/>
      <c r="K57" s="21">
        <f t="shared" si="2"/>
        <v>1.7411000000000001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Care'!G53,0)</f>
        <v>7571541</v>
      </c>
      <c r="E58" s="9">
        <f>ROUND(+'Acute Care'!F53,0)</f>
        <v>19290</v>
      </c>
      <c r="F58" s="13">
        <f t="shared" si="0"/>
        <v>392.51</v>
      </c>
      <c r="G58" s="9">
        <f>ROUND(+'Acute Care'!G154,0)</f>
        <v>5308464</v>
      </c>
      <c r="H58" s="9">
        <f>ROUND(+'Acute Care'!F154,0)</f>
        <v>0</v>
      </c>
      <c r="I58" s="13" t="str">
        <f t="shared" si="1"/>
        <v/>
      </c>
      <c r="J58" s="13"/>
      <c r="K58" s="21" t="str">
        <f t="shared" si="2"/>
        <v/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Care'!G54,0)</f>
        <v>1572800</v>
      </c>
      <c r="E59" s="9">
        <f>ROUND(+'Acute Care'!F54,0)</f>
        <v>3307</v>
      </c>
      <c r="F59" s="13">
        <f t="shared" si="0"/>
        <v>475.6</v>
      </c>
      <c r="G59" s="9">
        <f>ROUND(+'Acute Care'!G155,0)</f>
        <v>8279625</v>
      </c>
      <c r="H59" s="9">
        <f>ROUND(+'Acute Care'!F155,0)</f>
        <v>20218</v>
      </c>
      <c r="I59" s="13">
        <f t="shared" si="1"/>
        <v>409.52</v>
      </c>
      <c r="J59" s="13"/>
      <c r="K59" s="21">
        <f t="shared" si="2"/>
        <v>-0.1389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Care'!G55,0)</f>
        <v>0</v>
      </c>
      <c r="E60" s="9">
        <f>ROUND(+'Acute Care'!F55,0)</f>
        <v>0</v>
      </c>
      <c r="F60" s="13" t="str">
        <f t="shared" si="0"/>
        <v/>
      </c>
      <c r="G60" s="9">
        <f>ROUND(+'Acute Care'!G156,0)</f>
        <v>1432579</v>
      </c>
      <c r="H60" s="9">
        <f>ROUND(+'Acute Care'!F156,0)</f>
        <v>2775</v>
      </c>
      <c r="I60" s="13">
        <f t="shared" si="1"/>
        <v>516.24</v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Care'!G56,0)</f>
        <v>26148133</v>
      </c>
      <c r="E61" s="9">
        <f>ROUND(+'Acute Care'!F56,0)</f>
        <v>50486</v>
      </c>
      <c r="F61" s="13">
        <f t="shared" si="0"/>
        <v>517.92999999999995</v>
      </c>
      <c r="G61" s="9">
        <f>ROUND(+'Acute Care'!G157,0)</f>
        <v>56315</v>
      </c>
      <c r="H61" s="9">
        <f>ROUND(+'Acute Care'!F157,0)</f>
        <v>216</v>
      </c>
      <c r="I61" s="13">
        <f t="shared" si="1"/>
        <v>260.72000000000003</v>
      </c>
      <c r="J61" s="13"/>
      <c r="K61" s="21">
        <f t="shared" si="2"/>
        <v>-0.49659999999999999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Care'!G57,0)</f>
        <v>19168633</v>
      </c>
      <c r="E62" s="9">
        <f>ROUND(+'Acute Care'!F57,0)</f>
        <v>38219</v>
      </c>
      <c r="F62" s="13">
        <f t="shared" si="0"/>
        <v>501.55</v>
      </c>
      <c r="G62" s="9">
        <f>ROUND(+'Acute Care'!G158,0)</f>
        <v>26183668</v>
      </c>
      <c r="H62" s="9">
        <f>ROUND(+'Acute Care'!F158,0)</f>
        <v>50590</v>
      </c>
      <c r="I62" s="13">
        <f t="shared" si="1"/>
        <v>517.57000000000005</v>
      </c>
      <c r="J62" s="13"/>
      <c r="K62" s="21">
        <f t="shared" si="2"/>
        <v>3.1899999999999998E-2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Care'!G58,0)</f>
        <v>1870421</v>
      </c>
      <c r="E63" s="9">
        <f>ROUND(+'Acute Care'!F58,0)</f>
        <v>2372</v>
      </c>
      <c r="F63" s="13">
        <f t="shared" si="0"/>
        <v>788.54</v>
      </c>
      <c r="G63" s="9">
        <f>ROUND(+'Acute Care'!G159,0)</f>
        <v>20540324</v>
      </c>
      <c r="H63" s="9">
        <f>ROUND(+'Acute Care'!F159,0)</f>
        <v>41013</v>
      </c>
      <c r="I63" s="13">
        <f t="shared" si="1"/>
        <v>500.82</v>
      </c>
      <c r="J63" s="13"/>
      <c r="K63" s="21">
        <f t="shared" si="2"/>
        <v>-0.3649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Care'!G59,0)</f>
        <v>5294912</v>
      </c>
      <c r="E64" s="9">
        <f>ROUND(+'Acute Care'!F59,0)</f>
        <v>17191</v>
      </c>
      <c r="F64" s="13">
        <f t="shared" si="0"/>
        <v>308</v>
      </c>
      <c r="G64" s="9">
        <f>ROUND(+'Acute Care'!G160,0)</f>
        <v>1911061</v>
      </c>
      <c r="H64" s="9">
        <f>ROUND(+'Acute Care'!F160,0)</f>
        <v>2464</v>
      </c>
      <c r="I64" s="13">
        <f t="shared" si="1"/>
        <v>775.59</v>
      </c>
      <c r="J64" s="13"/>
      <c r="K64" s="21">
        <f t="shared" si="2"/>
        <v>1.5181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Care'!G60,0)</f>
        <v>2732311</v>
      </c>
      <c r="E65" s="9">
        <f>ROUND(+'Acute Care'!F60,0)</f>
        <v>887</v>
      </c>
      <c r="F65" s="13">
        <f t="shared" si="0"/>
        <v>3080.4</v>
      </c>
      <c r="G65" s="9">
        <f>ROUND(+'Acute Care'!G161,0)</f>
        <v>6765228</v>
      </c>
      <c r="H65" s="9">
        <f>ROUND(+'Acute Care'!F161,0)</f>
        <v>20825</v>
      </c>
      <c r="I65" s="13">
        <f t="shared" si="1"/>
        <v>324.86</v>
      </c>
      <c r="J65" s="13"/>
      <c r="K65" s="21">
        <f t="shared" si="2"/>
        <v>-0.89449999999999996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Care'!G61,0)</f>
        <v>4186242</v>
      </c>
      <c r="E66" s="9">
        <f>ROUND(+'Acute Care'!F61,0)</f>
        <v>3658</v>
      </c>
      <c r="F66" s="13">
        <f t="shared" si="0"/>
        <v>1144.4100000000001</v>
      </c>
      <c r="G66" s="9">
        <f>ROUND(+'Acute Care'!G162,0)</f>
        <v>2653369</v>
      </c>
      <c r="H66" s="9">
        <f>ROUND(+'Acute Care'!F162,0)</f>
        <v>1163</v>
      </c>
      <c r="I66" s="13">
        <f t="shared" si="1"/>
        <v>2281.4899999999998</v>
      </c>
      <c r="J66" s="13"/>
      <c r="K66" s="21">
        <f t="shared" si="2"/>
        <v>0.99360000000000004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Care'!G62,0)</f>
        <v>2580466</v>
      </c>
      <c r="E67" s="9">
        <f>ROUND(+'Acute Care'!F62,0)</f>
        <v>1979</v>
      </c>
      <c r="F67" s="13">
        <f t="shared" si="0"/>
        <v>1303.92</v>
      </c>
      <c r="G67" s="9">
        <f>ROUND(+'Acute Care'!G163,0)</f>
        <v>5125478</v>
      </c>
      <c r="H67" s="9">
        <f>ROUND(+'Acute Care'!F163,0)</f>
        <v>3844</v>
      </c>
      <c r="I67" s="13">
        <f t="shared" si="1"/>
        <v>1333.37</v>
      </c>
      <c r="J67" s="13"/>
      <c r="K67" s="21">
        <f t="shared" si="2"/>
        <v>2.2599999999999999E-2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Care'!G63,0)</f>
        <v>24838578</v>
      </c>
      <c r="E68" s="9">
        <f>ROUND(+'Acute Care'!F63,0)</f>
        <v>53489</v>
      </c>
      <c r="F68" s="13">
        <f t="shared" si="0"/>
        <v>464.37</v>
      </c>
      <c r="G68" s="9">
        <f>ROUND(+'Acute Care'!G164,0)</f>
        <v>2592304</v>
      </c>
      <c r="H68" s="9">
        <f>ROUND(+'Acute Care'!F164,0)</f>
        <v>1868</v>
      </c>
      <c r="I68" s="13">
        <f t="shared" si="1"/>
        <v>1387.74</v>
      </c>
      <c r="J68" s="13"/>
      <c r="K68" s="21">
        <f t="shared" si="2"/>
        <v>1.9883999999999999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Care'!G64,0)</f>
        <v>3401410</v>
      </c>
      <c r="E69" s="9">
        <f>ROUND(+'Acute Care'!F64,0)</f>
        <v>4621</v>
      </c>
      <c r="F69" s="13">
        <f t="shared" si="0"/>
        <v>736.08</v>
      </c>
      <c r="G69" s="9">
        <f>ROUND(+'Acute Care'!G165,0)</f>
        <v>27171683</v>
      </c>
      <c r="H69" s="9">
        <f>ROUND(+'Acute Care'!F165,0)</f>
        <v>53743</v>
      </c>
      <c r="I69" s="13">
        <f t="shared" si="1"/>
        <v>505.59</v>
      </c>
      <c r="J69" s="13"/>
      <c r="K69" s="21">
        <f t="shared" si="2"/>
        <v>-0.31309999999999999</v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Care'!G65,0)</f>
        <v>0</v>
      </c>
      <c r="E70" s="9">
        <f>ROUND(+'Acute Care'!F65,0)</f>
        <v>0</v>
      </c>
      <c r="F70" s="13" t="str">
        <f t="shared" si="0"/>
        <v/>
      </c>
      <c r="G70" s="9">
        <f>ROUND(+'Acute Care'!G166,0)</f>
        <v>3936987</v>
      </c>
      <c r="H70" s="9">
        <f>ROUND(+'Acute Care'!F166,0)</f>
        <v>4742</v>
      </c>
      <c r="I70" s="13">
        <f t="shared" si="1"/>
        <v>830.24</v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Care'!G66,0)</f>
        <v>359923</v>
      </c>
      <c r="E71" s="9">
        <f>ROUND(+'Acute Care'!F66,0)</f>
        <v>265</v>
      </c>
      <c r="F71" s="13">
        <f t="shared" si="0"/>
        <v>1358.2</v>
      </c>
      <c r="G71" s="9">
        <f>ROUND(+'Acute Care'!G167,0)</f>
        <v>0</v>
      </c>
      <c r="H71" s="9">
        <f>ROUND(+'Acute Care'!F167,0)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Care'!G67,0)</f>
        <v>22919467</v>
      </c>
      <c r="E72" s="9">
        <f>ROUND(+'Acute Care'!F67,0)</f>
        <v>45901</v>
      </c>
      <c r="F72" s="13">
        <f t="shared" si="0"/>
        <v>499.32</v>
      </c>
      <c r="G72" s="9">
        <f>ROUND(+'Acute Care'!G168,0)</f>
        <v>350150</v>
      </c>
      <c r="H72" s="9">
        <f>ROUND(+'Acute Care'!F168,0)</f>
        <v>284</v>
      </c>
      <c r="I72" s="13">
        <f t="shared" si="1"/>
        <v>1232.92</v>
      </c>
      <c r="J72" s="13"/>
      <c r="K72" s="21">
        <f t="shared" si="2"/>
        <v>1.4692000000000001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Care'!G68,0)</f>
        <v>16933480</v>
      </c>
      <c r="E73" s="9">
        <f>ROUND(+'Acute Care'!F68,0)</f>
        <v>40261</v>
      </c>
      <c r="F73" s="13">
        <f t="shared" si="0"/>
        <v>420.59</v>
      </c>
      <c r="G73" s="9">
        <f>ROUND(+'Acute Care'!G169,0)</f>
        <v>26067091</v>
      </c>
      <c r="H73" s="9">
        <f>ROUND(+'Acute Care'!F169,0)</f>
        <v>45542</v>
      </c>
      <c r="I73" s="13">
        <f t="shared" si="1"/>
        <v>572.37</v>
      </c>
      <c r="J73" s="13"/>
      <c r="K73" s="21">
        <f t="shared" si="2"/>
        <v>0.3609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Care'!G69,0)</f>
        <v>44704257</v>
      </c>
      <c r="E74" s="9">
        <f>ROUND(+'Acute Care'!F69,0)</f>
        <v>91921</v>
      </c>
      <c r="F74" s="13">
        <f t="shared" si="0"/>
        <v>486.33</v>
      </c>
      <c r="G74" s="9">
        <f>ROUND(+'Acute Care'!G170,0)</f>
        <v>29519419</v>
      </c>
      <c r="H74" s="9">
        <f>ROUND(+'Acute Care'!F170,0)</f>
        <v>43532</v>
      </c>
      <c r="I74" s="13">
        <f t="shared" si="1"/>
        <v>678.11</v>
      </c>
      <c r="J74" s="13"/>
      <c r="K74" s="21">
        <f t="shared" si="2"/>
        <v>0.39429999999999998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Care'!G70,0)</f>
        <v>13016117</v>
      </c>
      <c r="E75" s="9">
        <f>ROUND(+'Acute Care'!F70,0)</f>
        <v>25086</v>
      </c>
      <c r="F75" s="13">
        <f t="shared" ref="F75:F107" si="3">IF(D75=0,"",IF(E75=0,"",ROUND(D75/E75,2)))</f>
        <v>518.86</v>
      </c>
      <c r="G75" s="9">
        <f>ROUND(+'Acute Care'!G171,0)</f>
        <v>49396288</v>
      </c>
      <c r="H75" s="9">
        <f>ROUND(+'Acute Care'!F171,0)</f>
        <v>104107</v>
      </c>
      <c r="I75" s="13">
        <f t="shared" ref="I75:I107" si="4">IF(G75=0,"",IF(H75=0,"",ROUND(G75/H75,2)))</f>
        <v>474.48</v>
      </c>
      <c r="J75" s="13"/>
      <c r="K75" s="21">
        <f t="shared" ref="K75:K107" si="5">IF(D75=0,"",IF(E75=0,"",IF(G75=0,"",IF(H75=0,"",ROUND(I75/F75-1,4)))))</f>
        <v>-8.5500000000000007E-2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Care'!G71,0)</f>
        <v>803484</v>
      </c>
      <c r="E76" s="9">
        <f>ROUND(+'Acute Care'!F71,0)</f>
        <v>782</v>
      </c>
      <c r="F76" s="13">
        <f t="shared" si="3"/>
        <v>1027.47</v>
      </c>
      <c r="G76" s="9">
        <f>ROUND(+'Acute Care'!G172,0)</f>
        <v>16039022</v>
      </c>
      <c r="H76" s="9">
        <f>ROUND(+'Acute Care'!F172,0)</f>
        <v>29587</v>
      </c>
      <c r="I76" s="13">
        <f t="shared" si="4"/>
        <v>542.1</v>
      </c>
      <c r="J76" s="13"/>
      <c r="K76" s="21">
        <f t="shared" si="5"/>
        <v>-0.47239999999999999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Care'!G72,0)</f>
        <v>0</v>
      </c>
      <c r="E77" s="9">
        <f>ROUND(+'Acute Care'!F72,0)</f>
        <v>0</v>
      </c>
      <c r="F77" s="13" t="str">
        <f t="shared" si="3"/>
        <v/>
      </c>
      <c r="G77" s="9">
        <f>ROUND(+'Acute Care'!G173,0)</f>
        <v>849943</v>
      </c>
      <c r="H77" s="9">
        <f>ROUND(+'Acute Care'!F173,0)</f>
        <v>752</v>
      </c>
      <c r="I77" s="13">
        <f t="shared" si="4"/>
        <v>1130.24</v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Care'!G73,0)</f>
        <v>11795394</v>
      </c>
      <c r="E78" s="9">
        <f>ROUND(+'Acute Care'!F73,0)</f>
        <v>24060</v>
      </c>
      <c r="F78" s="13">
        <f t="shared" si="3"/>
        <v>490.25</v>
      </c>
      <c r="G78" s="9">
        <f>ROUND(+'Acute Care'!G174,0)</f>
        <v>0</v>
      </c>
      <c r="H78" s="9">
        <f>ROUND(+'Acute Care'!F174,0)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Care'!G74,0)</f>
        <v>25630526</v>
      </c>
      <c r="E79" s="9">
        <f>ROUND(+'Acute Care'!F74,0)</f>
        <v>55627</v>
      </c>
      <c r="F79" s="13">
        <f t="shared" si="3"/>
        <v>460.76</v>
      </c>
      <c r="G79" s="9">
        <f>ROUND(+'Acute Care'!G175,0)</f>
        <v>13775689</v>
      </c>
      <c r="H79" s="9">
        <f>ROUND(+'Acute Care'!F175,0)</f>
        <v>26485</v>
      </c>
      <c r="I79" s="13">
        <f t="shared" si="4"/>
        <v>520.13</v>
      </c>
      <c r="J79" s="13"/>
      <c r="K79" s="21">
        <f t="shared" si="5"/>
        <v>0.12889999999999999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Care'!G75,0)</f>
        <v>2214495</v>
      </c>
      <c r="E80" s="9">
        <f>ROUND(+'Acute Care'!F75,0)</f>
        <v>3305</v>
      </c>
      <c r="F80" s="13">
        <f t="shared" si="3"/>
        <v>670.04</v>
      </c>
      <c r="G80" s="9">
        <f>ROUND(+'Acute Care'!G176,0)</f>
        <v>26839077</v>
      </c>
      <c r="H80" s="9">
        <f>ROUND(+'Acute Care'!F176,0)</f>
        <v>52465</v>
      </c>
      <c r="I80" s="13">
        <f t="shared" si="4"/>
        <v>511.56</v>
      </c>
      <c r="J80" s="13"/>
      <c r="K80" s="21">
        <f t="shared" si="5"/>
        <v>-0.23649999999999999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Care'!G76,0)</f>
        <v>1806476</v>
      </c>
      <c r="E81" s="9">
        <f>ROUND(+'Acute Care'!F76,0)</f>
        <v>691</v>
      </c>
      <c r="F81" s="13">
        <f t="shared" si="3"/>
        <v>2614.29</v>
      </c>
      <c r="G81" s="9">
        <f>ROUND(+'Acute Care'!G177,0)</f>
        <v>2394602</v>
      </c>
      <c r="H81" s="9">
        <f>ROUND(+'Acute Care'!F177,0)</f>
        <v>3336</v>
      </c>
      <c r="I81" s="13">
        <f t="shared" si="4"/>
        <v>717.81</v>
      </c>
      <c r="J81" s="13"/>
      <c r="K81" s="21">
        <f t="shared" si="5"/>
        <v>-0.72540000000000004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Care'!G77,0)</f>
        <v>6715703</v>
      </c>
      <c r="E82" s="9">
        <f>ROUND(+'Acute Care'!F77,0)</f>
        <v>9459</v>
      </c>
      <c r="F82" s="13">
        <f t="shared" si="3"/>
        <v>709.98</v>
      </c>
      <c r="G82" s="9">
        <f>ROUND(+'Acute Care'!G178,0)</f>
        <v>1804794</v>
      </c>
      <c r="H82" s="9">
        <f>ROUND(+'Acute Care'!F178,0)</f>
        <v>743</v>
      </c>
      <c r="I82" s="13">
        <f t="shared" si="4"/>
        <v>2429.06</v>
      </c>
      <c r="J82" s="13"/>
      <c r="K82" s="21">
        <f t="shared" si="5"/>
        <v>2.4213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Care'!G78,0)</f>
        <v>13009508</v>
      </c>
      <c r="E83" s="9">
        <f>ROUND(+'Acute Care'!F78,0)</f>
        <v>24750</v>
      </c>
      <c r="F83" s="13">
        <f t="shared" si="3"/>
        <v>525.64</v>
      </c>
      <c r="G83" s="9">
        <f>ROUND(+'Acute Care'!G179,0)</f>
        <v>7147337</v>
      </c>
      <c r="H83" s="9">
        <f>ROUND(+'Acute Care'!F179,0)</f>
        <v>9379</v>
      </c>
      <c r="I83" s="13">
        <f t="shared" si="4"/>
        <v>762.06</v>
      </c>
      <c r="J83" s="13"/>
      <c r="K83" s="21">
        <f t="shared" si="5"/>
        <v>0.44979999999999998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Care'!G79,0)</f>
        <v>5994550</v>
      </c>
      <c r="E84" s="9">
        <f>ROUND(+'Acute Care'!F79,0)</f>
        <v>12811</v>
      </c>
      <c r="F84" s="13">
        <f t="shared" si="3"/>
        <v>467.92</v>
      </c>
      <c r="G84" s="9">
        <f>ROUND(+'Acute Care'!G180,0)</f>
        <v>13139322</v>
      </c>
      <c r="H84" s="9">
        <f>ROUND(+'Acute Care'!F180,0)</f>
        <v>26017</v>
      </c>
      <c r="I84" s="13">
        <f t="shared" si="4"/>
        <v>505.03</v>
      </c>
      <c r="J84" s="13"/>
      <c r="K84" s="21">
        <f t="shared" si="5"/>
        <v>7.9299999999999995E-2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Care'!G80,0)</f>
        <v>4927453</v>
      </c>
      <c r="E85" s="9">
        <f>ROUND(+'Acute Care'!F80,0)</f>
        <v>10075</v>
      </c>
      <c r="F85" s="13">
        <f t="shared" si="3"/>
        <v>489.08</v>
      </c>
      <c r="G85" s="9">
        <f>ROUND(+'Acute Care'!G181,0)</f>
        <v>5298882</v>
      </c>
      <c r="H85" s="9">
        <f>ROUND(+'Acute Care'!F181,0)</f>
        <v>13856</v>
      </c>
      <c r="I85" s="13">
        <f t="shared" si="4"/>
        <v>382.43</v>
      </c>
      <c r="J85" s="13"/>
      <c r="K85" s="21">
        <f t="shared" si="5"/>
        <v>-0.21809999999999999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Care'!G81,0)</f>
        <v>1330741</v>
      </c>
      <c r="E86" s="9">
        <f>ROUND(+'Acute Care'!F81,0)</f>
        <v>744</v>
      </c>
      <c r="F86" s="13">
        <f t="shared" si="3"/>
        <v>1788.63</v>
      </c>
      <c r="G86" s="9">
        <f>ROUND(+'Acute Care'!G182,0)</f>
        <v>5319739</v>
      </c>
      <c r="H86" s="9">
        <f>ROUND(+'Acute Care'!F182,0)</f>
        <v>10687</v>
      </c>
      <c r="I86" s="13">
        <f t="shared" si="4"/>
        <v>497.78</v>
      </c>
      <c r="J86" s="13"/>
      <c r="K86" s="21">
        <f t="shared" si="5"/>
        <v>-0.72170000000000001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Care'!G82,0)</f>
        <v>9099064</v>
      </c>
      <c r="E87" s="9">
        <f>ROUND(+'Acute Care'!F82,0)</f>
        <v>13757</v>
      </c>
      <c r="F87" s="13">
        <f t="shared" si="3"/>
        <v>661.41</v>
      </c>
      <c r="G87" s="9">
        <f>ROUND(+'Acute Care'!G183,0)</f>
        <v>1543827</v>
      </c>
      <c r="H87" s="9">
        <f>ROUND(+'Acute Care'!F183,0)</f>
        <v>474</v>
      </c>
      <c r="I87" s="13">
        <f t="shared" si="4"/>
        <v>3257.02</v>
      </c>
      <c r="J87" s="13"/>
      <c r="K87" s="21">
        <f t="shared" si="5"/>
        <v>3.9243999999999999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Care'!G83,0)</f>
        <v>2204815</v>
      </c>
      <c r="E88" s="9">
        <f>ROUND(+'Acute Care'!F83,0)</f>
        <v>2996</v>
      </c>
      <c r="F88" s="13">
        <f t="shared" si="3"/>
        <v>735.92</v>
      </c>
      <c r="G88" s="9">
        <f>ROUND(+'Acute Care'!G184,0)</f>
        <v>9932349</v>
      </c>
      <c r="H88" s="9">
        <f>ROUND(+'Acute Care'!F184,0)</f>
        <v>14616</v>
      </c>
      <c r="I88" s="13">
        <f t="shared" si="4"/>
        <v>679.55</v>
      </c>
      <c r="J88" s="13"/>
      <c r="K88" s="21">
        <f t="shared" si="5"/>
        <v>-7.6600000000000001E-2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Care'!G84,0)</f>
        <v>1077667</v>
      </c>
      <c r="E89" s="9">
        <f>ROUND(+'Acute Care'!F84,0)</f>
        <v>2350</v>
      </c>
      <c r="F89" s="13">
        <f t="shared" si="3"/>
        <v>458.58</v>
      </c>
      <c r="G89" s="9">
        <f>ROUND(+'Acute Care'!G185,0)</f>
        <v>2223997</v>
      </c>
      <c r="H89" s="9">
        <f>ROUND(+'Acute Care'!F185,0)</f>
        <v>3059</v>
      </c>
      <c r="I89" s="13">
        <f t="shared" si="4"/>
        <v>727.03</v>
      </c>
      <c r="J89" s="13"/>
      <c r="K89" s="21">
        <f t="shared" si="5"/>
        <v>0.58540000000000003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Care'!G85,0)</f>
        <v>116838</v>
      </c>
      <c r="E90" s="9">
        <f>ROUND(+'Acute Care'!F85,0)</f>
        <v>194</v>
      </c>
      <c r="F90" s="13">
        <f t="shared" si="3"/>
        <v>602.26</v>
      </c>
      <c r="G90" s="9">
        <f>ROUND(+'Acute Care'!G186,0)</f>
        <v>1122961</v>
      </c>
      <c r="H90" s="9">
        <f>ROUND(+'Acute Care'!F186,0)</f>
        <v>1264</v>
      </c>
      <c r="I90" s="13">
        <f t="shared" si="4"/>
        <v>888.42</v>
      </c>
      <c r="J90" s="13"/>
      <c r="K90" s="21">
        <f t="shared" si="5"/>
        <v>0.47510000000000002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Care'!G86,0)</f>
        <v>2796355</v>
      </c>
      <c r="E91" s="9">
        <f>ROUND(+'Acute Care'!F86,0)</f>
        <v>6894</v>
      </c>
      <c r="F91" s="13">
        <f t="shared" si="3"/>
        <v>405.62</v>
      </c>
      <c r="G91" s="9">
        <f>ROUND(+'Acute Care'!G187,0)</f>
        <v>4099584</v>
      </c>
      <c r="H91" s="9">
        <f>ROUND(+'Acute Care'!F187,0)</f>
        <v>190</v>
      </c>
      <c r="I91" s="13">
        <f t="shared" si="4"/>
        <v>21576.76</v>
      </c>
      <c r="J91" s="13"/>
      <c r="K91" s="21">
        <f t="shared" si="5"/>
        <v>52.194499999999998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Care'!G87,0)</f>
        <v>3208139</v>
      </c>
      <c r="E92" s="9">
        <f>ROUND(+'Acute Care'!F87,0)</f>
        <v>4727</v>
      </c>
      <c r="F92" s="13">
        <f t="shared" si="3"/>
        <v>678.68</v>
      </c>
      <c r="G92" s="9">
        <f>ROUND(+'Acute Care'!G188,0)</f>
        <v>3252851</v>
      </c>
      <c r="H92" s="9">
        <f>ROUND(+'Acute Care'!F188,0)</f>
        <v>7589</v>
      </c>
      <c r="I92" s="13">
        <f t="shared" si="4"/>
        <v>428.63</v>
      </c>
      <c r="J92" s="13"/>
      <c r="K92" s="21">
        <f t="shared" si="5"/>
        <v>-0.36840000000000001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Care'!G88,0)</f>
        <v>791796</v>
      </c>
      <c r="E93" s="9">
        <f>ROUND(+'Acute Care'!F88,0)</f>
        <v>2224</v>
      </c>
      <c r="F93" s="13">
        <f t="shared" si="3"/>
        <v>356.02</v>
      </c>
      <c r="G93" s="9">
        <f>ROUND(+'Acute Care'!G189,0)</f>
        <v>3169826</v>
      </c>
      <c r="H93" s="9">
        <f>ROUND(+'Acute Care'!F189,0)</f>
        <v>4779</v>
      </c>
      <c r="I93" s="13">
        <f t="shared" si="4"/>
        <v>663.28</v>
      </c>
      <c r="J93" s="13"/>
      <c r="K93" s="21">
        <f t="shared" si="5"/>
        <v>0.86299999999999999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Care'!G89,0)</f>
        <v>12457252</v>
      </c>
      <c r="E94" s="9">
        <f>ROUND(+'Acute Care'!F89,0)</f>
        <v>26613</v>
      </c>
      <c r="F94" s="13">
        <f t="shared" si="3"/>
        <v>468.09</v>
      </c>
      <c r="G94" s="9">
        <f>ROUND(+'Acute Care'!G190,0)</f>
        <v>945909</v>
      </c>
      <c r="H94" s="9">
        <f>ROUND(+'Acute Care'!F190,0)</f>
        <v>2460</v>
      </c>
      <c r="I94" s="13">
        <f t="shared" si="4"/>
        <v>384.52</v>
      </c>
      <c r="J94" s="13"/>
      <c r="K94" s="21">
        <f t="shared" si="5"/>
        <v>-0.17849999999999999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Care'!G90,0)</f>
        <v>2347207</v>
      </c>
      <c r="E95" s="9">
        <f>ROUND(+'Acute Care'!F90,0)</f>
        <v>3987</v>
      </c>
      <c r="F95" s="13">
        <f t="shared" si="3"/>
        <v>588.72</v>
      </c>
      <c r="G95" s="9">
        <f>ROUND(+'Acute Care'!G191,0)</f>
        <v>12244110</v>
      </c>
      <c r="H95" s="9">
        <f>ROUND(+'Acute Care'!F191,0)</f>
        <v>28344</v>
      </c>
      <c r="I95" s="13">
        <f t="shared" si="4"/>
        <v>431.98</v>
      </c>
      <c r="J95" s="13"/>
      <c r="K95" s="21">
        <f t="shared" si="5"/>
        <v>-0.26619999999999999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Care'!G91,0)</f>
        <v>0</v>
      </c>
      <c r="E96" s="9">
        <f>ROUND(+'Acute Care'!F91,0)</f>
        <v>0</v>
      </c>
      <c r="F96" s="13" t="str">
        <f t="shared" si="3"/>
        <v/>
      </c>
      <c r="G96" s="9">
        <f>ROUND(+'Acute Care'!G192,0)</f>
        <v>4212696</v>
      </c>
      <c r="H96" s="9">
        <f>ROUND(+'Acute Care'!F192,0)</f>
        <v>7120</v>
      </c>
      <c r="I96" s="13">
        <f t="shared" si="4"/>
        <v>591.66999999999996</v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Care'!G92,0)</f>
        <v>2040892</v>
      </c>
      <c r="E97" s="9">
        <f>ROUND(+'Acute Care'!F92,0)</f>
        <v>753</v>
      </c>
      <c r="F97" s="13">
        <f t="shared" si="3"/>
        <v>2710.35</v>
      </c>
      <c r="G97" s="9">
        <f>ROUND(+'Acute Care'!G193,0)</f>
        <v>0</v>
      </c>
      <c r="H97" s="9">
        <f>ROUND(+'Acute Care'!F193,0)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Care'!G93,0)</f>
        <v>360469</v>
      </c>
      <c r="E98" s="9">
        <f>ROUND(+'Acute Care'!F93,0)</f>
        <v>618</v>
      </c>
      <c r="F98" s="13">
        <f t="shared" si="3"/>
        <v>583.28</v>
      </c>
      <c r="G98" s="9">
        <f>ROUND(+'Acute Care'!G194,0)</f>
        <v>1503472</v>
      </c>
      <c r="H98" s="9">
        <f>ROUND(+'Acute Care'!F194,0)</f>
        <v>559</v>
      </c>
      <c r="I98" s="13">
        <f t="shared" si="4"/>
        <v>2689.57</v>
      </c>
      <c r="J98" s="13"/>
      <c r="K98" s="21">
        <f t="shared" si="5"/>
        <v>3.6111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Care'!G94,0)</f>
        <v>12959982</v>
      </c>
      <c r="E99" s="9">
        <f>ROUND(+'Acute Care'!F94,0)</f>
        <v>16893</v>
      </c>
      <c r="F99" s="13">
        <f t="shared" si="3"/>
        <v>767.18</v>
      </c>
      <c r="G99" s="9">
        <f>ROUND(+'Acute Care'!G195,0)</f>
        <v>1665370</v>
      </c>
      <c r="H99" s="9">
        <f>ROUND(+'Acute Care'!F195,0)</f>
        <v>2240</v>
      </c>
      <c r="I99" s="13">
        <f t="shared" si="4"/>
        <v>743.47</v>
      </c>
      <c r="J99" s="13"/>
      <c r="K99" s="21">
        <f t="shared" si="5"/>
        <v>-3.09E-2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Care'!G95,0)</f>
        <v>13972567</v>
      </c>
      <c r="E100" s="9">
        <f>ROUND(+'Acute Care'!F95,0)</f>
        <v>16831</v>
      </c>
      <c r="F100" s="13">
        <f t="shared" si="3"/>
        <v>830.17</v>
      </c>
      <c r="G100" s="9">
        <f>ROUND(+'Acute Care'!G196,0)</f>
        <v>13225421</v>
      </c>
      <c r="H100" s="9">
        <f>ROUND(+'Acute Care'!F196,0)</f>
        <v>20137</v>
      </c>
      <c r="I100" s="13">
        <f t="shared" si="4"/>
        <v>656.77</v>
      </c>
      <c r="J100" s="13"/>
      <c r="K100" s="21">
        <f t="shared" si="5"/>
        <v>-0.2089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Care'!G96,0)</f>
        <v>8539102</v>
      </c>
      <c r="E101" s="9">
        <f>ROUND(+'Acute Care'!F96,0)</f>
        <v>15880</v>
      </c>
      <c r="F101" s="13">
        <f t="shared" si="3"/>
        <v>537.73</v>
      </c>
      <c r="G101" s="9">
        <f>ROUND(+'Acute Care'!G197,0)</f>
        <v>16482181</v>
      </c>
      <c r="H101" s="9">
        <f>ROUND(+'Acute Care'!F197,0)</f>
        <v>20567</v>
      </c>
      <c r="I101" s="13">
        <f t="shared" si="4"/>
        <v>801.39</v>
      </c>
      <c r="J101" s="13"/>
      <c r="K101" s="21">
        <f t="shared" si="5"/>
        <v>0.49030000000000001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Care'!G97,0)</f>
        <v>4333221</v>
      </c>
      <c r="E102" s="9">
        <f>ROUND(+'Acute Care'!F97,0)</f>
        <v>7398</v>
      </c>
      <c r="F102" s="13">
        <f t="shared" si="3"/>
        <v>585.73</v>
      </c>
      <c r="G102" s="9">
        <f>ROUND(+'Acute Care'!G198,0)</f>
        <v>9298105</v>
      </c>
      <c r="H102" s="9">
        <f>ROUND(+'Acute Care'!F198,0)</f>
        <v>17662</v>
      </c>
      <c r="I102" s="13">
        <f t="shared" si="4"/>
        <v>526.45000000000005</v>
      </c>
      <c r="J102" s="13"/>
      <c r="K102" s="21">
        <f t="shared" si="5"/>
        <v>-0.1012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Care'!G98,0)</f>
        <v>433099</v>
      </c>
      <c r="E103" s="9">
        <f>ROUND(+'Acute Care'!F98,0)</f>
        <v>230</v>
      </c>
      <c r="F103" s="13">
        <f t="shared" si="3"/>
        <v>1883.04</v>
      </c>
      <c r="G103" s="9">
        <f>ROUND(+'Acute Care'!G199,0)</f>
        <v>5823263</v>
      </c>
      <c r="H103" s="9">
        <f>ROUND(+'Acute Care'!F199,0)</f>
        <v>9333</v>
      </c>
      <c r="I103" s="13">
        <f t="shared" si="4"/>
        <v>623.94000000000005</v>
      </c>
      <c r="J103" s="13"/>
      <c r="K103" s="21">
        <f t="shared" si="5"/>
        <v>-0.66869999999999996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Care'!G99,0)</f>
        <v>0</v>
      </c>
      <c r="E104" s="9">
        <f>ROUND(+'Acute Care'!F99,0)</f>
        <v>0</v>
      </c>
      <c r="F104" s="13" t="str">
        <f t="shared" si="3"/>
        <v/>
      </c>
      <c r="G104" s="9">
        <f>ROUND(+'Acute Care'!G200,0)</f>
        <v>339008</v>
      </c>
      <c r="H104" s="9">
        <f>ROUND(+'Acute Care'!F200,0)</f>
        <v>207</v>
      </c>
      <c r="I104" s="13">
        <f t="shared" si="4"/>
        <v>1637.72</v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Care'!G100,0)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Care'!G201,0)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Care'!G101,0)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Care'!G202,0)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Care'!G102,0)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Care'!G203,0)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Care'!G103,0)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Care'!G204,0)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67</v>
      </c>
      <c r="F3" s="1"/>
      <c r="K3" s="19">
        <v>67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6"/>
    </row>
    <row r="8" spans="1:11" x14ac:dyDescent="0.2">
      <c r="A8" s="10"/>
      <c r="B8" s="9"/>
      <c r="C8" s="9"/>
      <c r="D8" s="1" t="s">
        <v>13</v>
      </c>
      <c r="E8" s="6"/>
      <c r="F8" s="1" t="s">
        <v>4</v>
      </c>
      <c r="G8" s="1" t="s">
        <v>13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14</v>
      </c>
      <c r="E9" s="1" t="s">
        <v>6</v>
      </c>
      <c r="F9" s="1" t="s">
        <v>6</v>
      </c>
      <c r="G9" s="1" t="s">
        <v>14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Care'!H5,0)</f>
        <v>8112061</v>
      </c>
      <c r="E10" s="9">
        <f>ROUND(+'Acute Care'!F5,0)</f>
        <v>71212</v>
      </c>
      <c r="F10" s="13">
        <f>IF(D10=0,"",IF(E10=0,"",ROUND(D10/E10,2)))</f>
        <v>113.91</v>
      </c>
      <c r="G10" s="9">
        <f>ROUND(+'Acute Care'!H106,0)</f>
        <v>-5644</v>
      </c>
      <c r="H10" s="9">
        <f>ROUND(+'Acute Care'!F106,0)</f>
        <v>97690</v>
      </c>
      <c r="I10" s="13">
        <f>IF(G10=0,"",IF(H10=0,"",ROUND(G10/H10,2)))</f>
        <v>-0.06</v>
      </c>
      <c r="J10" s="13"/>
      <c r="K10" s="21">
        <f>IF(D10=0,"",IF(E10=0,"",IF(G10=0,"",IF(H10=0,"",ROUND(I10/F10-1,4)))))</f>
        <v>-1.0004999999999999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Care'!H6,0)</f>
        <v>1677539</v>
      </c>
      <c r="E11" s="9">
        <f>ROUND(+'Acute Care'!F6,0)</f>
        <v>19539</v>
      </c>
      <c r="F11" s="13">
        <f t="shared" ref="F11:F74" si="0">IF(D11=0,"",IF(E11=0,"",ROUND(D11/E11,2)))</f>
        <v>85.86</v>
      </c>
      <c r="G11" s="9">
        <f>ROUND(+'Acute Care'!H107,0)</f>
        <v>3247</v>
      </c>
      <c r="H11" s="9">
        <f>ROUND(+'Acute Care'!F107,0)</f>
        <v>23513</v>
      </c>
      <c r="I11" s="13">
        <f t="shared" ref="I11:I74" si="1">IF(G11=0,"",IF(H11=0,"",ROUND(G11/H11,2)))</f>
        <v>0.14000000000000001</v>
      </c>
      <c r="J11" s="13"/>
      <c r="K11" s="21">
        <f t="shared" ref="K11:K74" si="2">IF(D11=0,"",IF(E11=0,"",IF(G11=0,"",IF(H11=0,"",ROUND(I11/F11-1,4)))))</f>
        <v>-0.99839999999999995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Care'!H7,0)</f>
        <v>306079</v>
      </c>
      <c r="E12" s="9">
        <f>ROUND(+'Acute Care'!F7,0)</f>
        <v>616</v>
      </c>
      <c r="F12" s="13">
        <f t="shared" si="0"/>
        <v>496.88</v>
      </c>
      <c r="G12" s="9">
        <f>ROUND(+'Acute Care'!H108,0)</f>
        <v>331836</v>
      </c>
      <c r="H12" s="9">
        <f>ROUND(+'Acute Care'!F108,0)</f>
        <v>724</v>
      </c>
      <c r="I12" s="13">
        <f t="shared" si="1"/>
        <v>458.34</v>
      </c>
      <c r="J12" s="13"/>
      <c r="K12" s="21">
        <f t="shared" si="2"/>
        <v>-7.7600000000000002E-2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Care'!H8,0)</f>
        <v>7125405</v>
      </c>
      <c r="E13" s="9">
        <f>ROUND(+'Acute Care'!F8,0)</f>
        <v>67729</v>
      </c>
      <c r="F13" s="13">
        <f t="shared" si="0"/>
        <v>105.2</v>
      </c>
      <c r="G13" s="9">
        <f>ROUND(+'Acute Care'!H109,0)</f>
        <v>8301081</v>
      </c>
      <c r="H13" s="9">
        <f>ROUND(+'Acute Care'!F109,0)</f>
        <v>65799</v>
      </c>
      <c r="I13" s="13">
        <f t="shared" si="1"/>
        <v>126.16</v>
      </c>
      <c r="J13" s="13"/>
      <c r="K13" s="21">
        <f t="shared" si="2"/>
        <v>0.19919999999999999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Care'!H9,0)</f>
        <v>9806576</v>
      </c>
      <c r="E14" s="9">
        <f>ROUND(+'Acute Care'!F9,0)</f>
        <v>56682</v>
      </c>
      <c r="F14" s="13">
        <f t="shared" si="0"/>
        <v>173.01</v>
      </c>
      <c r="G14" s="9">
        <f>ROUND(+'Acute Care'!H110,0)</f>
        <v>10168467</v>
      </c>
      <c r="H14" s="9">
        <f>ROUND(+'Acute Care'!F110,0)</f>
        <v>57055</v>
      </c>
      <c r="I14" s="13">
        <f t="shared" si="1"/>
        <v>178.22</v>
      </c>
      <c r="J14" s="13"/>
      <c r="K14" s="21">
        <f t="shared" si="2"/>
        <v>3.0099999999999998E-2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Care'!H10,0)</f>
        <v>0</v>
      </c>
      <c r="E15" s="9">
        <f>ROUND(+'Acute Care'!F10,0)</f>
        <v>0</v>
      </c>
      <c r="F15" s="13" t="str">
        <f t="shared" si="0"/>
        <v/>
      </c>
      <c r="G15" s="9">
        <f>ROUND(+'Acute Care'!H111,0)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Care'!H11,0)</f>
        <v>411137</v>
      </c>
      <c r="E16" s="9">
        <f>ROUND(+'Acute Care'!F11,0)</f>
        <v>1151</v>
      </c>
      <c r="F16" s="13">
        <f t="shared" si="0"/>
        <v>357.2</v>
      </c>
      <c r="G16" s="9">
        <f>ROUND(+'Acute Care'!H112,0)</f>
        <v>419966</v>
      </c>
      <c r="H16" s="9">
        <f>ROUND(+'Acute Care'!F112,0)</f>
        <v>1280</v>
      </c>
      <c r="I16" s="13">
        <f t="shared" si="1"/>
        <v>328.1</v>
      </c>
      <c r="J16" s="13"/>
      <c r="K16" s="21">
        <f t="shared" si="2"/>
        <v>-8.1500000000000003E-2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Care'!H12,0)</f>
        <v>802420</v>
      </c>
      <c r="E17" s="9">
        <f>ROUND(+'Acute Care'!F12,0)</f>
        <v>4809</v>
      </c>
      <c r="F17" s="13">
        <f t="shared" si="0"/>
        <v>166.86</v>
      </c>
      <c r="G17" s="9">
        <f>ROUND(+'Acute Care'!H113,0)</f>
        <v>686546</v>
      </c>
      <c r="H17" s="9">
        <f>ROUND(+'Acute Care'!F113,0)</f>
        <v>4809</v>
      </c>
      <c r="I17" s="13">
        <f t="shared" si="1"/>
        <v>142.76</v>
      </c>
      <c r="J17" s="13"/>
      <c r="K17" s="21">
        <f t="shared" si="2"/>
        <v>-0.1444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Care'!H13,0)</f>
        <v>116270</v>
      </c>
      <c r="E18" s="9">
        <f>ROUND(+'Acute Care'!F13,0)</f>
        <v>586</v>
      </c>
      <c r="F18" s="13">
        <f t="shared" si="0"/>
        <v>198.41</v>
      </c>
      <c r="G18" s="9">
        <f>ROUND(+'Acute Care'!H114,0)</f>
        <v>149904</v>
      </c>
      <c r="H18" s="9">
        <f>ROUND(+'Acute Care'!F114,0)</f>
        <v>737</v>
      </c>
      <c r="I18" s="13">
        <f t="shared" si="1"/>
        <v>203.4</v>
      </c>
      <c r="J18" s="13"/>
      <c r="K18" s="21">
        <f t="shared" si="2"/>
        <v>2.5100000000000001E-2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Care'!H14,0)</f>
        <v>3679611</v>
      </c>
      <c r="E19" s="9">
        <f>ROUND(+'Acute Care'!F14,0)</f>
        <v>18000</v>
      </c>
      <c r="F19" s="13">
        <f t="shared" si="0"/>
        <v>204.42</v>
      </c>
      <c r="G19" s="9">
        <f>ROUND(+'Acute Care'!H115,0)</f>
        <v>3104077</v>
      </c>
      <c r="H19" s="9">
        <f>ROUND(+'Acute Care'!F115,0)</f>
        <v>16897</v>
      </c>
      <c r="I19" s="13">
        <f t="shared" si="1"/>
        <v>183.71</v>
      </c>
      <c r="J19" s="13"/>
      <c r="K19" s="21">
        <f t="shared" si="2"/>
        <v>-0.1013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Care'!H15,0)</f>
        <v>12214676</v>
      </c>
      <c r="E20" s="9">
        <f>ROUND(+'Acute Care'!F15,0)</f>
        <v>74635</v>
      </c>
      <c r="F20" s="13">
        <f t="shared" si="0"/>
        <v>163.66</v>
      </c>
      <c r="G20" s="9">
        <f>ROUND(+'Acute Care'!H116,0)</f>
        <v>12142381</v>
      </c>
      <c r="H20" s="9">
        <f>ROUND(+'Acute Care'!F116,0)</f>
        <v>79461</v>
      </c>
      <c r="I20" s="13">
        <f t="shared" si="1"/>
        <v>152.81</v>
      </c>
      <c r="J20" s="13"/>
      <c r="K20" s="21">
        <f t="shared" si="2"/>
        <v>-6.6299999999999998E-2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Care'!H16,0)</f>
        <v>7314737</v>
      </c>
      <c r="E21" s="9">
        <f>ROUND(+'Acute Care'!F16,0)</f>
        <v>69858</v>
      </c>
      <c r="F21" s="13">
        <f t="shared" si="0"/>
        <v>104.71</v>
      </c>
      <c r="G21" s="9">
        <f>ROUND(+'Acute Care'!H117,0)</f>
        <v>7623853</v>
      </c>
      <c r="H21" s="9">
        <f>ROUND(+'Acute Care'!F117,0)</f>
        <v>75146</v>
      </c>
      <c r="I21" s="13">
        <f t="shared" si="1"/>
        <v>101.45</v>
      </c>
      <c r="J21" s="13"/>
      <c r="K21" s="21">
        <f t="shared" si="2"/>
        <v>-3.1099999999999999E-2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Care'!H17,0)</f>
        <v>696768</v>
      </c>
      <c r="E22" s="9">
        <f>ROUND(+'Acute Care'!F17,0)</f>
        <v>4954</v>
      </c>
      <c r="F22" s="13">
        <f t="shared" si="0"/>
        <v>140.65</v>
      </c>
      <c r="G22" s="9">
        <f>ROUND(+'Acute Care'!H118,0)</f>
        <v>744657</v>
      </c>
      <c r="H22" s="9">
        <f>ROUND(+'Acute Care'!F118,0)</f>
        <v>4868</v>
      </c>
      <c r="I22" s="13">
        <f t="shared" si="1"/>
        <v>152.97</v>
      </c>
      <c r="J22" s="13"/>
      <c r="K22" s="21">
        <f t="shared" si="2"/>
        <v>8.7599999999999997E-2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Care'!H18,0)</f>
        <v>3343415</v>
      </c>
      <c r="E23" s="9">
        <f>ROUND(+'Acute Care'!F18,0)</f>
        <v>31878</v>
      </c>
      <c r="F23" s="13">
        <f t="shared" si="0"/>
        <v>104.88</v>
      </c>
      <c r="G23" s="9">
        <f>ROUND(+'Acute Care'!H119,0)</f>
        <v>3312404</v>
      </c>
      <c r="H23" s="9">
        <f>ROUND(+'Acute Care'!F119,0)</f>
        <v>30307</v>
      </c>
      <c r="I23" s="13">
        <f t="shared" si="1"/>
        <v>109.3</v>
      </c>
      <c r="J23" s="13"/>
      <c r="K23" s="21">
        <f t="shared" si="2"/>
        <v>4.2099999999999999E-2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Care'!H19,0)</f>
        <v>1582490</v>
      </c>
      <c r="E24" s="9">
        <f>ROUND(+'Acute Care'!F19,0)</f>
        <v>10431</v>
      </c>
      <c r="F24" s="13">
        <f t="shared" si="0"/>
        <v>151.71</v>
      </c>
      <c r="G24" s="9">
        <f>ROUND(+'Acute Care'!H120,0)</f>
        <v>1749067</v>
      </c>
      <c r="H24" s="9">
        <f>ROUND(+'Acute Care'!F120,0)</f>
        <v>10343</v>
      </c>
      <c r="I24" s="13">
        <f t="shared" si="1"/>
        <v>169.11</v>
      </c>
      <c r="J24" s="13"/>
      <c r="K24" s="21">
        <f t="shared" si="2"/>
        <v>0.1147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Care'!H20,0)</f>
        <v>1341753</v>
      </c>
      <c r="E25" s="9">
        <f>ROUND(+'Acute Care'!F20,0)</f>
        <v>11753</v>
      </c>
      <c r="F25" s="13">
        <f t="shared" si="0"/>
        <v>114.16</v>
      </c>
      <c r="G25" s="9">
        <f>ROUND(+'Acute Care'!H121,0)</f>
        <v>1614090</v>
      </c>
      <c r="H25" s="9">
        <f>ROUND(+'Acute Care'!F121,0)</f>
        <v>14467</v>
      </c>
      <c r="I25" s="13">
        <f t="shared" si="1"/>
        <v>111.57</v>
      </c>
      <c r="J25" s="13"/>
      <c r="K25" s="21">
        <f t="shared" si="2"/>
        <v>-2.2700000000000001E-2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Care'!H21,0)</f>
        <v>357813</v>
      </c>
      <c r="E26" s="9">
        <f>ROUND(+'Acute Care'!F21,0)</f>
        <v>2271</v>
      </c>
      <c r="F26" s="13">
        <f t="shared" si="0"/>
        <v>157.56</v>
      </c>
      <c r="G26" s="9">
        <f>ROUND(+'Acute Care'!H122,0)</f>
        <v>412734</v>
      </c>
      <c r="H26" s="9">
        <f>ROUND(+'Acute Care'!F122,0)</f>
        <v>1154</v>
      </c>
      <c r="I26" s="13">
        <f t="shared" si="1"/>
        <v>357.66</v>
      </c>
      <c r="J26" s="13"/>
      <c r="K26" s="21">
        <f t="shared" si="2"/>
        <v>1.27</v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Care'!H22,0)</f>
        <v>0</v>
      </c>
      <c r="E27" s="9">
        <f>ROUND(+'Acute Care'!F22,0)</f>
        <v>401</v>
      </c>
      <c r="F27" s="13" t="str">
        <f t="shared" si="0"/>
        <v/>
      </c>
      <c r="G27" s="9">
        <f>ROUND(+'Acute Care'!H123,0)</f>
        <v>0</v>
      </c>
      <c r="H27" s="9">
        <f>ROUND(+'Acute Care'!F123,0)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Care'!H23,0)</f>
        <v>0</v>
      </c>
      <c r="E28" s="9">
        <f>ROUND(+'Acute Care'!F23,0)</f>
        <v>0</v>
      </c>
      <c r="F28" s="13" t="str">
        <f t="shared" si="0"/>
        <v/>
      </c>
      <c r="G28" s="9">
        <f>ROUND(+'Acute Care'!H124,0)</f>
        <v>0</v>
      </c>
      <c r="H28" s="9">
        <f>ROUND(+'Acute Care'!F124,0)</f>
        <v>341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Care'!H24,0)</f>
        <v>236868</v>
      </c>
      <c r="E29" s="9">
        <f>ROUND(+'Acute Care'!F24,0)</f>
        <v>4249</v>
      </c>
      <c r="F29" s="13">
        <f t="shared" si="0"/>
        <v>55.75</v>
      </c>
      <c r="G29" s="9">
        <f>ROUND(+'Acute Care'!H125,0)</f>
        <v>384044</v>
      </c>
      <c r="H29" s="9">
        <f>ROUND(+'Acute Care'!F125,0)</f>
        <v>4442</v>
      </c>
      <c r="I29" s="13">
        <f t="shared" si="1"/>
        <v>86.46</v>
      </c>
      <c r="J29" s="13"/>
      <c r="K29" s="21">
        <f t="shared" si="2"/>
        <v>0.55089999999999995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Care'!H25,0)</f>
        <v>196804</v>
      </c>
      <c r="E30" s="9">
        <f>ROUND(+'Acute Care'!F25,0)</f>
        <v>858</v>
      </c>
      <c r="F30" s="13">
        <f t="shared" si="0"/>
        <v>229.38</v>
      </c>
      <c r="G30" s="9">
        <f>ROUND(+'Acute Care'!H126,0)</f>
        <v>243394</v>
      </c>
      <c r="H30" s="9">
        <f>ROUND(+'Acute Care'!F126,0)</f>
        <v>4484</v>
      </c>
      <c r="I30" s="13">
        <f t="shared" si="1"/>
        <v>54.28</v>
      </c>
      <c r="J30" s="13"/>
      <c r="K30" s="21">
        <f t="shared" si="2"/>
        <v>-0.76339999999999997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Care'!H26,0)</f>
        <v>470715</v>
      </c>
      <c r="E31" s="9">
        <f>ROUND(+'Acute Care'!F26,0)</f>
        <v>814</v>
      </c>
      <c r="F31" s="13">
        <f t="shared" si="0"/>
        <v>578.27</v>
      </c>
      <c r="G31" s="9">
        <f>ROUND(+'Acute Care'!H127,0)</f>
        <v>195392</v>
      </c>
      <c r="H31" s="9">
        <f>ROUND(+'Acute Care'!F127,0)</f>
        <v>926</v>
      </c>
      <c r="I31" s="13">
        <f t="shared" si="1"/>
        <v>211.01</v>
      </c>
      <c r="J31" s="13"/>
      <c r="K31" s="21">
        <f t="shared" si="2"/>
        <v>-0.6351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Care'!H27,0)</f>
        <v>3716432</v>
      </c>
      <c r="E32" s="9">
        <f>ROUND(+'Acute Care'!F27,0)</f>
        <v>30330</v>
      </c>
      <c r="F32" s="13">
        <f t="shared" si="0"/>
        <v>122.53</v>
      </c>
      <c r="G32" s="9">
        <f>ROUND(+'Acute Care'!H128,0)</f>
        <v>544264</v>
      </c>
      <c r="H32" s="9">
        <f>ROUND(+'Acute Care'!F128,0)</f>
        <v>792</v>
      </c>
      <c r="I32" s="13">
        <f t="shared" si="1"/>
        <v>687.2</v>
      </c>
      <c r="J32" s="13"/>
      <c r="K32" s="21">
        <f t="shared" si="2"/>
        <v>4.6083999999999996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Care'!H28,0)</f>
        <v>3194752</v>
      </c>
      <c r="E33" s="9">
        <f>ROUND(+'Acute Care'!F28,0)</f>
        <v>9728</v>
      </c>
      <c r="F33" s="13">
        <f t="shared" si="0"/>
        <v>328.41</v>
      </c>
      <c r="G33" s="9">
        <f>ROUND(+'Acute Care'!H129,0)</f>
        <v>4553844</v>
      </c>
      <c r="H33" s="9">
        <f>ROUND(+'Acute Care'!F129,0)</f>
        <v>29435</v>
      </c>
      <c r="I33" s="13">
        <f t="shared" si="1"/>
        <v>154.71</v>
      </c>
      <c r="J33" s="13"/>
      <c r="K33" s="21">
        <f t="shared" si="2"/>
        <v>-0.52890000000000004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Care'!H29,0)</f>
        <v>445476</v>
      </c>
      <c r="E34" s="9">
        <f>ROUND(+'Acute Care'!F29,0)</f>
        <v>3643</v>
      </c>
      <c r="F34" s="13">
        <f t="shared" si="0"/>
        <v>122.28</v>
      </c>
      <c r="G34" s="9">
        <f>ROUND(+'Acute Care'!H130,0)</f>
        <v>2719575</v>
      </c>
      <c r="H34" s="9">
        <f>ROUND(+'Acute Care'!F130,0)</f>
        <v>8484</v>
      </c>
      <c r="I34" s="13">
        <f t="shared" si="1"/>
        <v>320.55</v>
      </c>
      <c r="J34" s="13"/>
      <c r="K34" s="21">
        <f t="shared" si="2"/>
        <v>1.6214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Care'!H30,0)</f>
        <v>550237</v>
      </c>
      <c r="E35" s="9">
        <f>ROUND(+'Acute Care'!F30,0)</f>
        <v>1124</v>
      </c>
      <c r="F35" s="13">
        <f t="shared" si="0"/>
        <v>489.53</v>
      </c>
      <c r="G35" s="9">
        <f>ROUND(+'Acute Care'!H131,0)</f>
        <v>483496</v>
      </c>
      <c r="H35" s="9">
        <f>ROUND(+'Acute Care'!F131,0)</f>
        <v>3539</v>
      </c>
      <c r="I35" s="13">
        <f t="shared" si="1"/>
        <v>136.62</v>
      </c>
      <c r="J35" s="13"/>
      <c r="K35" s="21">
        <f t="shared" si="2"/>
        <v>-0.72089999999999999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Care'!H31,0)</f>
        <v>10828</v>
      </c>
      <c r="E36" s="9">
        <f>ROUND(+'Acute Care'!F31,0)</f>
        <v>10</v>
      </c>
      <c r="F36" s="13">
        <f t="shared" si="0"/>
        <v>1082.8</v>
      </c>
      <c r="G36" s="9">
        <f>ROUND(+'Acute Care'!H132,0)</f>
        <v>477357</v>
      </c>
      <c r="H36" s="9">
        <f>ROUND(+'Acute Care'!F132,0)</f>
        <v>559</v>
      </c>
      <c r="I36" s="13">
        <f t="shared" si="1"/>
        <v>853.95</v>
      </c>
      <c r="J36" s="13"/>
      <c r="K36" s="21">
        <f t="shared" si="2"/>
        <v>-0.2114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Care'!H32,0)</f>
        <v>4961537</v>
      </c>
      <c r="E37" s="9">
        <f>ROUND(+'Acute Care'!F32,0)</f>
        <v>33832</v>
      </c>
      <c r="F37" s="13">
        <f t="shared" si="0"/>
        <v>146.65</v>
      </c>
      <c r="G37" s="9">
        <f>ROUND(+'Acute Care'!H133,0)</f>
        <v>18971</v>
      </c>
      <c r="H37" s="9">
        <f>ROUND(+'Acute Care'!F133,0)</f>
        <v>40</v>
      </c>
      <c r="I37" s="13">
        <f t="shared" si="1"/>
        <v>474.28</v>
      </c>
      <c r="J37" s="13"/>
      <c r="K37" s="21">
        <f t="shared" si="2"/>
        <v>2.2341000000000002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Care'!H33,0)</f>
        <v>106018</v>
      </c>
      <c r="E38" s="9">
        <f>ROUND(+'Acute Care'!F33,0)</f>
        <v>71</v>
      </c>
      <c r="F38" s="13">
        <f t="shared" si="0"/>
        <v>1493.21</v>
      </c>
      <c r="G38" s="9">
        <f>ROUND(+'Acute Care'!H134,0)</f>
        <v>3114374</v>
      </c>
      <c r="H38" s="9">
        <f>ROUND(+'Acute Care'!F134,0)</f>
        <v>20490</v>
      </c>
      <c r="I38" s="13">
        <f t="shared" si="1"/>
        <v>151.99</v>
      </c>
      <c r="J38" s="13"/>
      <c r="K38" s="21">
        <f t="shared" si="2"/>
        <v>-0.8982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Care'!H34,0)</f>
        <v>3440210</v>
      </c>
      <c r="E39" s="9">
        <f>ROUND(+'Acute Care'!F34,0)</f>
        <v>70765</v>
      </c>
      <c r="F39" s="13">
        <f t="shared" si="0"/>
        <v>48.61</v>
      </c>
      <c r="G39" s="9">
        <f>ROUND(+'Acute Care'!H135,0)</f>
        <v>0</v>
      </c>
      <c r="H39" s="9">
        <f>ROUND(+'Acute Care'!F135,0)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Care'!H35,0)</f>
        <v>554395</v>
      </c>
      <c r="E40" s="9">
        <f>ROUND(+'Acute Care'!F35,0)</f>
        <v>3432</v>
      </c>
      <c r="F40" s="13">
        <f t="shared" si="0"/>
        <v>161.54</v>
      </c>
      <c r="G40" s="9">
        <f>ROUND(+'Acute Care'!H136,0)</f>
        <v>2921567</v>
      </c>
      <c r="H40" s="9">
        <f>ROUND(+'Acute Care'!F136,0)</f>
        <v>90120</v>
      </c>
      <c r="I40" s="13">
        <f t="shared" si="1"/>
        <v>32.42</v>
      </c>
      <c r="J40" s="13"/>
      <c r="K40" s="21">
        <f t="shared" si="2"/>
        <v>-0.79930000000000001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Care'!H36,0)</f>
        <v>262587</v>
      </c>
      <c r="E41" s="9">
        <f>ROUND(+'Acute Care'!F36,0)</f>
        <v>748</v>
      </c>
      <c r="F41" s="13">
        <f t="shared" si="0"/>
        <v>351.05</v>
      </c>
      <c r="G41" s="9">
        <f>ROUND(+'Acute Care'!H137,0)</f>
        <v>583538</v>
      </c>
      <c r="H41" s="9">
        <f>ROUND(+'Acute Care'!F137,0)</f>
        <v>3928</v>
      </c>
      <c r="I41" s="13">
        <f t="shared" si="1"/>
        <v>148.56</v>
      </c>
      <c r="J41" s="13"/>
      <c r="K41" s="21">
        <f t="shared" si="2"/>
        <v>-0.57679999999999998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Care'!H37,0)</f>
        <v>701452</v>
      </c>
      <c r="E42" s="9">
        <f>ROUND(+'Acute Care'!F37,0)</f>
        <v>5868</v>
      </c>
      <c r="F42" s="13">
        <f t="shared" si="0"/>
        <v>119.54</v>
      </c>
      <c r="G42" s="9">
        <f>ROUND(+'Acute Care'!H138,0)</f>
        <v>468389</v>
      </c>
      <c r="H42" s="9">
        <f>ROUND(+'Acute Care'!F138,0)</f>
        <v>821</v>
      </c>
      <c r="I42" s="13">
        <f t="shared" si="1"/>
        <v>570.51</v>
      </c>
      <c r="J42" s="13"/>
      <c r="K42" s="21">
        <f t="shared" si="2"/>
        <v>3.7725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Care'!H38,0)</f>
        <v>0</v>
      </c>
      <c r="E43" s="9">
        <f>ROUND(+'Acute Care'!F38,0)</f>
        <v>0</v>
      </c>
      <c r="F43" s="13" t="str">
        <f t="shared" si="0"/>
        <v/>
      </c>
      <c r="G43" s="9">
        <f>ROUND(+'Acute Care'!H139,0)</f>
        <v>571028</v>
      </c>
      <c r="H43" s="9">
        <f>ROUND(+'Acute Care'!F139,0)</f>
        <v>5792</v>
      </c>
      <c r="I43" s="13">
        <f t="shared" si="1"/>
        <v>98.59</v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Care'!H39,0)</f>
        <v>756152</v>
      </c>
      <c r="E44" s="9">
        <f>ROUND(+'Acute Care'!F39,0)</f>
        <v>4522</v>
      </c>
      <c r="F44" s="13">
        <f t="shared" si="0"/>
        <v>167.22</v>
      </c>
      <c r="G44" s="9">
        <f>ROUND(+'Acute Care'!H140,0)</f>
        <v>0</v>
      </c>
      <c r="H44" s="9">
        <f>ROUND(+'Acute Care'!F140,0)</f>
        <v>0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Care'!H40,0)</f>
        <v>268724</v>
      </c>
      <c r="E45" s="9">
        <f>ROUND(+'Acute Care'!F40,0)</f>
        <v>1065</v>
      </c>
      <c r="F45" s="13">
        <f t="shared" si="0"/>
        <v>252.32</v>
      </c>
      <c r="G45" s="9">
        <f>ROUND(+'Acute Care'!H141,0)</f>
        <v>0</v>
      </c>
      <c r="H45" s="9">
        <f>ROUND(+'Acute Care'!F141,0)</f>
        <v>0</v>
      </c>
      <c r="I45" s="13" t="str">
        <f t="shared" si="1"/>
        <v/>
      </c>
      <c r="J45" s="13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Care'!H41,0)</f>
        <v>359652</v>
      </c>
      <c r="E46" s="9">
        <f>ROUND(+'Acute Care'!F41,0)</f>
        <v>2678</v>
      </c>
      <c r="F46" s="13">
        <f t="shared" si="0"/>
        <v>134.30000000000001</v>
      </c>
      <c r="G46" s="9">
        <f>ROUND(+'Acute Care'!H142,0)</f>
        <v>204762</v>
      </c>
      <c r="H46" s="9">
        <f>ROUND(+'Acute Care'!F142,0)</f>
        <v>1026</v>
      </c>
      <c r="I46" s="13">
        <f t="shared" si="1"/>
        <v>199.57</v>
      </c>
      <c r="J46" s="13"/>
      <c r="K46" s="21">
        <f t="shared" si="2"/>
        <v>0.48599999999999999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Care'!H42,0)</f>
        <v>150403</v>
      </c>
      <c r="E47" s="9">
        <f>ROUND(+'Acute Care'!F42,0)</f>
        <v>89</v>
      </c>
      <c r="F47" s="13">
        <f t="shared" si="0"/>
        <v>1689.92</v>
      </c>
      <c r="G47" s="9">
        <f>ROUND(+'Acute Care'!H143,0)</f>
        <v>360009</v>
      </c>
      <c r="H47" s="9">
        <f>ROUND(+'Acute Care'!F143,0)</f>
        <v>2471</v>
      </c>
      <c r="I47" s="13">
        <f t="shared" si="1"/>
        <v>145.69</v>
      </c>
      <c r="J47" s="13"/>
      <c r="K47" s="21">
        <f t="shared" si="2"/>
        <v>-0.91379999999999995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Care'!H43,0)</f>
        <v>0</v>
      </c>
      <c r="E48" s="9">
        <f>ROUND(+'Acute Care'!F43,0)</f>
        <v>0</v>
      </c>
      <c r="F48" s="13" t="str">
        <f t="shared" si="0"/>
        <v/>
      </c>
      <c r="G48" s="9">
        <f>ROUND(+'Acute Care'!H144,0)</f>
        <v>115371</v>
      </c>
      <c r="H48" s="9">
        <f>ROUND(+'Acute Care'!F144,0)</f>
        <v>77</v>
      </c>
      <c r="I48" s="13">
        <f t="shared" si="1"/>
        <v>1498.32</v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Care'!H44,0)</f>
        <v>4115845</v>
      </c>
      <c r="E49" s="9">
        <f>ROUND(+'Acute Care'!F44,0)</f>
        <v>26417</v>
      </c>
      <c r="F49" s="13">
        <f t="shared" si="0"/>
        <v>155.80000000000001</v>
      </c>
      <c r="G49" s="9">
        <f>ROUND(+'Acute Care'!H145,0)</f>
        <v>0</v>
      </c>
      <c r="H49" s="9">
        <f>ROUND(+'Acute Care'!F145,0)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Care'!H45,0)</f>
        <v>16103585</v>
      </c>
      <c r="E50" s="9">
        <f>ROUND(+'Acute Care'!F45,0)</f>
        <v>83825</v>
      </c>
      <c r="F50" s="13">
        <f t="shared" si="0"/>
        <v>192.11</v>
      </c>
      <c r="G50" s="9">
        <f>ROUND(+'Acute Care'!H146,0)</f>
        <v>3899850</v>
      </c>
      <c r="H50" s="9">
        <f>ROUND(+'Acute Care'!F146,0)</f>
        <v>23161</v>
      </c>
      <c r="I50" s="13">
        <f t="shared" si="1"/>
        <v>168.38</v>
      </c>
      <c r="J50" s="13"/>
      <c r="K50" s="21">
        <f t="shared" si="2"/>
        <v>-0.1235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Care'!H46,0)</f>
        <v>0</v>
      </c>
      <c r="E51" s="9">
        <f>ROUND(+'Acute Care'!F46,0)</f>
        <v>0</v>
      </c>
      <c r="F51" s="13" t="str">
        <f t="shared" si="0"/>
        <v/>
      </c>
      <c r="G51" s="9">
        <f>ROUND(+'Acute Care'!H147,0)</f>
        <v>15466325</v>
      </c>
      <c r="H51" s="9">
        <f>ROUND(+'Acute Care'!F147,0)</f>
        <v>85560</v>
      </c>
      <c r="I51" s="13">
        <f t="shared" si="1"/>
        <v>180.77</v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Care'!H47,0)</f>
        <v>3502671</v>
      </c>
      <c r="E52" s="9">
        <f>ROUND(+'Acute Care'!F47,0)</f>
        <v>23570</v>
      </c>
      <c r="F52" s="13">
        <f t="shared" si="0"/>
        <v>148.61000000000001</v>
      </c>
      <c r="G52" s="9">
        <f>ROUND(+'Acute Care'!H148,0)</f>
        <v>8014</v>
      </c>
      <c r="H52" s="9">
        <f>ROUND(+'Acute Care'!F148,0)</f>
        <v>141</v>
      </c>
      <c r="I52" s="13">
        <f t="shared" si="1"/>
        <v>56.84</v>
      </c>
      <c r="J52" s="13"/>
      <c r="K52" s="21">
        <f t="shared" si="2"/>
        <v>-0.61750000000000005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Care'!H48,0)</f>
        <v>6112980</v>
      </c>
      <c r="E53" s="9">
        <f>ROUND(+'Acute Care'!F48,0)</f>
        <v>46431</v>
      </c>
      <c r="F53" s="13">
        <f t="shared" si="0"/>
        <v>131.66</v>
      </c>
      <c r="G53" s="9">
        <f>ROUND(+'Acute Care'!H149,0)</f>
        <v>3770244</v>
      </c>
      <c r="H53" s="9">
        <f>ROUND(+'Acute Care'!F149,0)</f>
        <v>26193</v>
      </c>
      <c r="I53" s="13">
        <f t="shared" si="1"/>
        <v>143.94</v>
      </c>
      <c r="J53" s="13"/>
      <c r="K53" s="21">
        <f t="shared" si="2"/>
        <v>9.3299999999999994E-2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Care'!H49,0)</f>
        <v>2207576</v>
      </c>
      <c r="E54" s="9">
        <f>ROUND(+'Acute Care'!F49,0)</f>
        <v>25932</v>
      </c>
      <c r="F54" s="13">
        <f t="shared" si="0"/>
        <v>85.13</v>
      </c>
      <c r="G54" s="9">
        <f>ROUND(+'Acute Care'!H150,0)</f>
        <v>6208913</v>
      </c>
      <c r="H54" s="9">
        <f>ROUND(+'Acute Care'!F150,0)</f>
        <v>47825</v>
      </c>
      <c r="I54" s="13">
        <f t="shared" si="1"/>
        <v>129.83000000000001</v>
      </c>
      <c r="J54" s="13"/>
      <c r="K54" s="21">
        <f t="shared" si="2"/>
        <v>0.52510000000000001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Care'!H50,0)</f>
        <v>1093197</v>
      </c>
      <c r="E55" s="9">
        <f>ROUND(+'Acute Care'!F50,0)</f>
        <v>8069</v>
      </c>
      <c r="F55" s="13">
        <f t="shared" si="0"/>
        <v>135.47999999999999</v>
      </c>
      <c r="G55" s="9">
        <f>ROUND(+'Acute Care'!H151,0)</f>
        <v>2225331</v>
      </c>
      <c r="H55" s="9">
        <f>ROUND(+'Acute Care'!F151,0)</f>
        <v>26270</v>
      </c>
      <c r="I55" s="13">
        <f t="shared" si="1"/>
        <v>84.71</v>
      </c>
      <c r="J55" s="13"/>
      <c r="K55" s="21">
        <f t="shared" si="2"/>
        <v>-0.37469999999999998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Care'!H51,0)</f>
        <v>452710</v>
      </c>
      <c r="E56" s="9">
        <f>ROUND(+'Acute Care'!F51,0)</f>
        <v>1229</v>
      </c>
      <c r="F56" s="13">
        <f t="shared" si="0"/>
        <v>368.36</v>
      </c>
      <c r="G56" s="9">
        <f>ROUND(+'Acute Care'!H152,0)</f>
        <v>1131847</v>
      </c>
      <c r="H56" s="9">
        <f>ROUND(+'Acute Care'!F152,0)</f>
        <v>8290</v>
      </c>
      <c r="I56" s="13">
        <f t="shared" si="1"/>
        <v>136.53</v>
      </c>
      <c r="J56" s="13"/>
      <c r="K56" s="21">
        <f t="shared" si="2"/>
        <v>-0.62939999999999996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Care'!H52,0)</f>
        <v>669613</v>
      </c>
      <c r="E57" s="9">
        <f>ROUND(+'Acute Care'!F52,0)</f>
        <v>7842</v>
      </c>
      <c r="F57" s="13">
        <f t="shared" si="0"/>
        <v>85.39</v>
      </c>
      <c r="G57" s="9">
        <f>ROUND(+'Acute Care'!H153,0)</f>
        <v>375500</v>
      </c>
      <c r="H57" s="9">
        <f>ROUND(+'Acute Care'!F153,0)</f>
        <v>981</v>
      </c>
      <c r="I57" s="13">
        <f t="shared" si="1"/>
        <v>382.77</v>
      </c>
      <c r="J57" s="13"/>
      <c r="K57" s="21">
        <f t="shared" si="2"/>
        <v>3.4826000000000001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Care'!H53,0)</f>
        <v>708796</v>
      </c>
      <c r="E58" s="9">
        <f>ROUND(+'Acute Care'!F53,0)</f>
        <v>19290</v>
      </c>
      <c r="F58" s="13">
        <f t="shared" si="0"/>
        <v>36.74</v>
      </c>
      <c r="G58" s="9">
        <f>ROUND(+'Acute Care'!H154,0)</f>
        <v>352664</v>
      </c>
      <c r="H58" s="9">
        <f>ROUND(+'Acute Care'!F154,0)</f>
        <v>0</v>
      </c>
      <c r="I58" s="13" t="str">
        <f t="shared" si="1"/>
        <v/>
      </c>
      <c r="J58" s="13"/>
      <c r="K58" s="21" t="str">
        <f t="shared" si="2"/>
        <v/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Care'!H54,0)</f>
        <v>345901</v>
      </c>
      <c r="E59" s="9">
        <f>ROUND(+'Acute Care'!F54,0)</f>
        <v>3307</v>
      </c>
      <c r="F59" s="13">
        <f t="shared" si="0"/>
        <v>104.6</v>
      </c>
      <c r="G59" s="9">
        <f>ROUND(+'Acute Care'!H155,0)</f>
        <v>755546</v>
      </c>
      <c r="H59" s="9">
        <f>ROUND(+'Acute Care'!F155,0)</f>
        <v>20218</v>
      </c>
      <c r="I59" s="13">
        <f t="shared" si="1"/>
        <v>37.369999999999997</v>
      </c>
      <c r="J59" s="13"/>
      <c r="K59" s="21">
        <f t="shared" si="2"/>
        <v>-0.64270000000000005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Care'!H55,0)</f>
        <v>0</v>
      </c>
      <c r="E60" s="9">
        <f>ROUND(+'Acute Care'!F55,0)</f>
        <v>0</v>
      </c>
      <c r="F60" s="13" t="str">
        <f t="shared" si="0"/>
        <v/>
      </c>
      <c r="G60" s="9">
        <f>ROUND(+'Acute Care'!H156,0)</f>
        <v>342035</v>
      </c>
      <c r="H60" s="9">
        <f>ROUND(+'Acute Care'!F156,0)</f>
        <v>2775</v>
      </c>
      <c r="I60" s="13">
        <f t="shared" si="1"/>
        <v>123.26</v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Care'!H56,0)</f>
        <v>6974703</v>
      </c>
      <c r="E61" s="9">
        <f>ROUND(+'Acute Care'!F56,0)</f>
        <v>50486</v>
      </c>
      <c r="F61" s="13">
        <f t="shared" si="0"/>
        <v>138.15</v>
      </c>
      <c r="G61" s="9">
        <f>ROUND(+'Acute Care'!H157,0)</f>
        <v>10598</v>
      </c>
      <c r="H61" s="9">
        <f>ROUND(+'Acute Care'!F157,0)</f>
        <v>216</v>
      </c>
      <c r="I61" s="13">
        <f t="shared" si="1"/>
        <v>49.06</v>
      </c>
      <c r="J61" s="13"/>
      <c r="K61" s="21">
        <f t="shared" si="2"/>
        <v>-0.64490000000000003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Care'!H57,0)</f>
        <v>6344050</v>
      </c>
      <c r="E62" s="9">
        <f>ROUND(+'Acute Care'!F57,0)</f>
        <v>38219</v>
      </c>
      <c r="F62" s="13">
        <f t="shared" si="0"/>
        <v>165.99</v>
      </c>
      <c r="G62" s="9">
        <f>ROUND(+'Acute Care'!H158,0)</f>
        <v>7320931</v>
      </c>
      <c r="H62" s="9">
        <f>ROUND(+'Acute Care'!F158,0)</f>
        <v>50590</v>
      </c>
      <c r="I62" s="13">
        <f t="shared" si="1"/>
        <v>144.71</v>
      </c>
      <c r="J62" s="13"/>
      <c r="K62" s="21">
        <f t="shared" si="2"/>
        <v>-0.12820000000000001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Care'!H58,0)</f>
        <v>477011</v>
      </c>
      <c r="E63" s="9">
        <f>ROUND(+'Acute Care'!F58,0)</f>
        <v>2372</v>
      </c>
      <c r="F63" s="13">
        <f t="shared" si="0"/>
        <v>201.1</v>
      </c>
      <c r="G63" s="9">
        <f>ROUND(+'Acute Care'!H159,0)</f>
        <v>5890997</v>
      </c>
      <c r="H63" s="9">
        <f>ROUND(+'Acute Care'!F159,0)</f>
        <v>41013</v>
      </c>
      <c r="I63" s="13">
        <f t="shared" si="1"/>
        <v>143.63999999999999</v>
      </c>
      <c r="J63" s="13"/>
      <c r="K63" s="21">
        <f t="shared" si="2"/>
        <v>-0.28570000000000001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Care'!H59,0)</f>
        <v>713324</v>
      </c>
      <c r="E64" s="9">
        <f>ROUND(+'Acute Care'!F59,0)</f>
        <v>17191</v>
      </c>
      <c r="F64" s="13">
        <f t="shared" si="0"/>
        <v>41.49</v>
      </c>
      <c r="G64" s="9">
        <f>ROUND(+'Acute Care'!H160,0)</f>
        <v>501393</v>
      </c>
      <c r="H64" s="9">
        <f>ROUND(+'Acute Care'!F160,0)</f>
        <v>2464</v>
      </c>
      <c r="I64" s="13">
        <f t="shared" si="1"/>
        <v>203.49</v>
      </c>
      <c r="J64" s="13"/>
      <c r="K64" s="21">
        <f t="shared" si="2"/>
        <v>3.9045999999999998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Care'!H60,0)</f>
        <v>424973</v>
      </c>
      <c r="E65" s="9">
        <f>ROUND(+'Acute Care'!F60,0)</f>
        <v>887</v>
      </c>
      <c r="F65" s="13">
        <f t="shared" si="0"/>
        <v>479.11</v>
      </c>
      <c r="G65" s="9">
        <f>ROUND(+'Acute Care'!H161,0)</f>
        <v>829223</v>
      </c>
      <c r="H65" s="9">
        <f>ROUND(+'Acute Care'!F161,0)</f>
        <v>20825</v>
      </c>
      <c r="I65" s="13">
        <f t="shared" si="1"/>
        <v>39.82</v>
      </c>
      <c r="J65" s="13"/>
      <c r="K65" s="21">
        <f t="shared" si="2"/>
        <v>-0.91690000000000005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Care'!H61,0)</f>
        <v>1534237</v>
      </c>
      <c r="E66" s="9">
        <f>ROUND(+'Acute Care'!F61,0)</f>
        <v>3658</v>
      </c>
      <c r="F66" s="13">
        <f t="shared" si="0"/>
        <v>419.42</v>
      </c>
      <c r="G66" s="9">
        <f>ROUND(+'Acute Care'!H162,0)</f>
        <v>508997</v>
      </c>
      <c r="H66" s="9">
        <f>ROUND(+'Acute Care'!F162,0)</f>
        <v>1163</v>
      </c>
      <c r="I66" s="13">
        <f t="shared" si="1"/>
        <v>437.66</v>
      </c>
      <c r="J66" s="13"/>
      <c r="K66" s="21">
        <f t="shared" si="2"/>
        <v>4.3499999999999997E-2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Care'!H62,0)</f>
        <v>626165</v>
      </c>
      <c r="E67" s="9">
        <f>ROUND(+'Acute Care'!F62,0)</f>
        <v>1979</v>
      </c>
      <c r="F67" s="13">
        <f t="shared" si="0"/>
        <v>316.39999999999998</v>
      </c>
      <c r="G67" s="9">
        <f>ROUND(+'Acute Care'!H163,0)</f>
        <v>1776295</v>
      </c>
      <c r="H67" s="9">
        <f>ROUND(+'Acute Care'!F163,0)</f>
        <v>3844</v>
      </c>
      <c r="I67" s="13">
        <f t="shared" si="1"/>
        <v>462.1</v>
      </c>
      <c r="J67" s="13"/>
      <c r="K67" s="21">
        <f t="shared" si="2"/>
        <v>0.46050000000000002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Care'!H63,0)</f>
        <v>7372432</v>
      </c>
      <c r="E68" s="9">
        <f>ROUND(+'Acute Care'!F63,0)</f>
        <v>53489</v>
      </c>
      <c r="F68" s="13">
        <f t="shared" si="0"/>
        <v>137.83000000000001</v>
      </c>
      <c r="G68" s="9">
        <f>ROUND(+'Acute Care'!H164,0)</f>
        <v>342803</v>
      </c>
      <c r="H68" s="9">
        <f>ROUND(+'Acute Care'!F164,0)</f>
        <v>1868</v>
      </c>
      <c r="I68" s="13">
        <f t="shared" si="1"/>
        <v>183.51</v>
      </c>
      <c r="J68" s="13"/>
      <c r="K68" s="21">
        <f t="shared" si="2"/>
        <v>0.33139999999999997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Care'!H64,0)</f>
        <v>857129</v>
      </c>
      <c r="E69" s="9">
        <f>ROUND(+'Acute Care'!F64,0)</f>
        <v>4621</v>
      </c>
      <c r="F69" s="13">
        <f t="shared" si="0"/>
        <v>185.49</v>
      </c>
      <c r="G69" s="9">
        <f>ROUND(+'Acute Care'!H165,0)</f>
        <v>7659684</v>
      </c>
      <c r="H69" s="9">
        <f>ROUND(+'Acute Care'!F165,0)</f>
        <v>53743</v>
      </c>
      <c r="I69" s="13">
        <f t="shared" si="1"/>
        <v>142.52000000000001</v>
      </c>
      <c r="J69" s="13"/>
      <c r="K69" s="21">
        <f t="shared" si="2"/>
        <v>-0.23169999999999999</v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Care'!H65,0)</f>
        <v>0</v>
      </c>
      <c r="E70" s="9">
        <f>ROUND(+'Acute Care'!F65,0)</f>
        <v>0</v>
      </c>
      <c r="F70" s="13" t="str">
        <f t="shared" si="0"/>
        <v/>
      </c>
      <c r="G70" s="9">
        <f>ROUND(+'Acute Care'!H166,0)</f>
        <v>1009519</v>
      </c>
      <c r="H70" s="9">
        <f>ROUND(+'Acute Care'!F166,0)</f>
        <v>4742</v>
      </c>
      <c r="I70" s="13">
        <f t="shared" si="1"/>
        <v>212.89</v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Care'!H66,0)</f>
        <v>81130</v>
      </c>
      <c r="E71" s="9">
        <f>ROUND(+'Acute Care'!F66,0)</f>
        <v>265</v>
      </c>
      <c r="F71" s="13">
        <f t="shared" si="0"/>
        <v>306.14999999999998</v>
      </c>
      <c r="G71" s="9">
        <f>ROUND(+'Acute Care'!H167,0)</f>
        <v>0</v>
      </c>
      <c r="H71" s="9">
        <f>ROUND(+'Acute Care'!F167,0)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Care'!H67,0)</f>
        <v>2256616</v>
      </c>
      <c r="E72" s="9">
        <f>ROUND(+'Acute Care'!F67,0)</f>
        <v>45901</v>
      </c>
      <c r="F72" s="13">
        <f t="shared" si="0"/>
        <v>49.16</v>
      </c>
      <c r="G72" s="9">
        <f>ROUND(+'Acute Care'!H168,0)</f>
        <v>79031</v>
      </c>
      <c r="H72" s="9">
        <f>ROUND(+'Acute Care'!F168,0)</f>
        <v>284</v>
      </c>
      <c r="I72" s="13">
        <f t="shared" si="1"/>
        <v>278.27999999999997</v>
      </c>
      <c r="J72" s="13"/>
      <c r="K72" s="21">
        <f t="shared" si="2"/>
        <v>4.6607000000000003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Care'!H68,0)</f>
        <v>3635635</v>
      </c>
      <c r="E73" s="9">
        <f>ROUND(+'Acute Care'!F68,0)</f>
        <v>40261</v>
      </c>
      <c r="F73" s="13">
        <f t="shared" si="0"/>
        <v>90.3</v>
      </c>
      <c r="G73" s="9">
        <f>ROUND(+'Acute Care'!H169,0)</f>
        <v>1872800</v>
      </c>
      <c r="H73" s="9">
        <f>ROUND(+'Acute Care'!F169,0)</f>
        <v>45542</v>
      </c>
      <c r="I73" s="13">
        <f t="shared" si="1"/>
        <v>41.12</v>
      </c>
      <c r="J73" s="13"/>
      <c r="K73" s="21">
        <f t="shared" si="2"/>
        <v>-0.54459999999999997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Care'!H69,0)</f>
        <v>4050613</v>
      </c>
      <c r="E74" s="9">
        <f>ROUND(+'Acute Care'!F69,0)</f>
        <v>91921</v>
      </c>
      <c r="F74" s="13">
        <f t="shared" si="0"/>
        <v>44.07</v>
      </c>
      <c r="G74" s="9">
        <f>ROUND(+'Acute Care'!H170,0)</f>
        <v>5106746</v>
      </c>
      <c r="H74" s="9">
        <f>ROUND(+'Acute Care'!F170,0)</f>
        <v>43532</v>
      </c>
      <c r="I74" s="13">
        <f t="shared" si="1"/>
        <v>117.31</v>
      </c>
      <c r="J74" s="13"/>
      <c r="K74" s="21">
        <f t="shared" si="2"/>
        <v>1.6618999999999999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Care'!H70,0)</f>
        <v>3459581</v>
      </c>
      <c r="E75" s="9">
        <f>ROUND(+'Acute Care'!F70,0)</f>
        <v>25086</v>
      </c>
      <c r="F75" s="13">
        <f t="shared" ref="F75:F107" si="3">IF(D75=0,"",IF(E75=0,"",ROUND(D75/E75,2)))</f>
        <v>137.91</v>
      </c>
      <c r="G75" s="9">
        <f>ROUND(+'Acute Care'!H171,0)</f>
        <v>4196796</v>
      </c>
      <c r="H75" s="9">
        <f>ROUND(+'Acute Care'!F171,0)</f>
        <v>104107</v>
      </c>
      <c r="I75" s="13">
        <f t="shared" ref="I75:I107" si="4">IF(G75=0,"",IF(H75=0,"",ROUND(G75/H75,2)))</f>
        <v>40.31</v>
      </c>
      <c r="J75" s="13"/>
      <c r="K75" s="21">
        <f t="shared" ref="K75:K107" si="5">IF(D75=0,"",IF(E75=0,"",IF(G75=0,"",IF(H75=0,"",ROUND(I75/F75-1,4)))))</f>
        <v>-0.7077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Care'!H71,0)</f>
        <v>205296</v>
      </c>
      <c r="E76" s="9">
        <f>ROUND(+'Acute Care'!F71,0)</f>
        <v>782</v>
      </c>
      <c r="F76" s="13">
        <f t="shared" si="3"/>
        <v>262.52999999999997</v>
      </c>
      <c r="G76" s="9">
        <f>ROUND(+'Acute Care'!H172,0)</f>
        <v>3763473</v>
      </c>
      <c r="H76" s="9">
        <f>ROUND(+'Acute Care'!F172,0)</f>
        <v>29587</v>
      </c>
      <c r="I76" s="13">
        <f t="shared" si="4"/>
        <v>127.2</v>
      </c>
      <c r="J76" s="13"/>
      <c r="K76" s="21">
        <f t="shared" si="5"/>
        <v>-0.51549999999999996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Care'!H72,0)</f>
        <v>0</v>
      </c>
      <c r="E77" s="9">
        <f>ROUND(+'Acute Care'!F72,0)</f>
        <v>0</v>
      </c>
      <c r="F77" s="13" t="str">
        <f t="shared" si="3"/>
        <v/>
      </c>
      <c r="G77" s="9">
        <f>ROUND(+'Acute Care'!H173,0)</f>
        <v>185266</v>
      </c>
      <c r="H77" s="9">
        <f>ROUND(+'Acute Care'!F173,0)</f>
        <v>752</v>
      </c>
      <c r="I77" s="13">
        <f t="shared" si="4"/>
        <v>246.36</v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Care'!H73,0)</f>
        <v>3318219</v>
      </c>
      <c r="E78" s="9">
        <f>ROUND(+'Acute Care'!F73,0)</f>
        <v>24060</v>
      </c>
      <c r="F78" s="13">
        <f t="shared" si="3"/>
        <v>137.91</v>
      </c>
      <c r="G78" s="9">
        <f>ROUND(+'Acute Care'!H174,0)</f>
        <v>0</v>
      </c>
      <c r="H78" s="9">
        <f>ROUND(+'Acute Care'!F174,0)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Care'!H74,0)</f>
        <v>7496678</v>
      </c>
      <c r="E79" s="9">
        <f>ROUND(+'Acute Care'!F74,0)</f>
        <v>55627</v>
      </c>
      <c r="F79" s="13">
        <f t="shared" si="3"/>
        <v>134.77000000000001</v>
      </c>
      <c r="G79" s="9">
        <f>ROUND(+'Acute Care'!H175,0)</f>
        <v>3807639</v>
      </c>
      <c r="H79" s="9">
        <f>ROUND(+'Acute Care'!F175,0)</f>
        <v>26485</v>
      </c>
      <c r="I79" s="13">
        <f t="shared" si="4"/>
        <v>143.77000000000001</v>
      </c>
      <c r="J79" s="13"/>
      <c r="K79" s="21">
        <f t="shared" si="5"/>
        <v>6.6799999999999998E-2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Care'!H75,0)</f>
        <v>474222</v>
      </c>
      <c r="E80" s="9">
        <f>ROUND(+'Acute Care'!F75,0)</f>
        <v>3305</v>
      </c>
      <c r="F80" s="13">
        <f t="shared" si="3"/>
        <v>143.49</v>
      </c>
      <c r="G80" s="9">
        <f>ROUND(+'Acute Care'!H176,0)</f>
        <v>7189188</v>
      </c>
      <c r="H80" s="9">
        <f>ROUND(+'Acute Care'!F176,0)</f>
        <v>52465</v>
      </c>
      <c r="I80" s="13">
        <f t="shared" si="4"/>
        <v>137.03</v>
      </c>
      <c r="J80" s="13"/>
      <c r="K80" s="21">
        <f t="shared" si="5"/>
        <v>-4.4999999999999998E-2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Care'!H76,0)</f>
        <v>547398</v>
      </c>
      <c r="E81" s="9">
        <f>ROUND(+'Acute Care'!F76,0)</f>
        <v>691</v>
      </c>
      <c r="F81" s="13">
        <f t="shared" si="3"/>
        <v>792.18</v>
      </c>
      <c r="G81" s="9">
        <f>ROUND(+'Acute Care'!H177,0)</f>
        <v>538113</v>
      </c>
      <c r="H81" s="9">
        <f>ROUND(+'Acute Care'!F177,0)</f>
        <v>3336</v>
      </c>
      <c r="I81" s="13">
        <f t="shared" si="4"/>
        <v>161.30000000000001</v>
      </c>
      <c r="J81" s="13"/>
      <c r="K81" s="21">
        <f t="shared" si="5"/>
        <v>-0.7964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Care'!H77,0)</f>
        <v>2012471</v>
      </c>
      <c r="E82" s="9">
        <f>ROUND(+'Acute Care'!F77,0)</f>
        <v>9459</v>
      </c>
      <c r="F82" s="13">
        <f t="shared" si="3"/>
        <v>212.76</v>
      </c>
      <c r="G82" s="9">
        <f>ROUND(+'Acute Care'!H178,0)</f>
        <v>447061</v>
      </c>
      <c r="H82" s="9">
        <f>ROUND(+'Acute Care'!F178,0)</f>
        <v>743</v>
      </c>
      <c r="I82" s="13">
        <f t="shared" si="4"/>
        <v>601.70000000000005</v>
      </c>
      <c r="J82" s="13"/>
      <c r="K82" s="21">
        <f t="shared" si="5"/>
        <v>1.8281000000000001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Care'!H78,0)</f>
        <v>3343338</v>
      </c>
      <c r="E83" s="9">
        <f>ROUND(+'Acute Care'!F78,0)</f>
        <v>24750</v>
      </c>
      <c r="F83" s="13">
        <f t="shared" si="3"/>
        <v>135.08000000000001</v>
      </c>
      <c r="G83" s="9">
        <f>ROUND(+'Acute Care'!H179,0)</f>
        <v>2112118</v>
      </c>
      <c r="H83" s="9">
        <f>ROUND(+'Acute Care'!F179,0)</f>
        <v>9379</v>
      </c>
      <c r="I83" s="13">
        <f t="shared" si="4"/>
        <v>225.2</v>
      </c>
      <c r="J83" s="13"/>
      <c r="K83" s="21">
        <f t="shared" si="5"/>
        <v>0.66720000000000002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Care'!H79,0)</f>
        <v>1587879</v>
      </c>
      <c r="E84" s="9">
        <f>ROUND(+'Acute Care'!F79,0)</f>
        <v>12811</v>
      </c>
      <c r="F84" s="13">
        <f t="shared" si="3"/>
        <v>123.95</v>
      </c>
      <c r="G84" s="9">
        <f>ROUND(+'Acute Care'!H180,0)</f>
        <v>3364291</v>
      </c>
      <c r="H84" s="9">
        <f>ROUND(+'Acute Care'!F180,0)</f>
        <v>26017</v>
      </c>
      <c r="I84" s="13">
        <f t="shared" si="4"/>
        <v>129.31</v>
      </c>
      <c r="J84" s="13"/>
      <c r="K84" s="21">
        <f t="shared" si="5"/>
        <v>4.3200000000000002E-2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Care'!H80,0)</f>
        <v>1405904</v>
      </c>
      <c r="E85" s="9">
        <f>ROUND(+'Acute Care'!F80,0)</f>
        <v>10075</v>
      </c>
      <c r="F85" s="13">
        <f t="shared" si="3"/>
        <v>139.54</v>
      </c>
      <c r="G85" s="9">
        <f>ROUND(+'Acute Care'!H181,0)</f>
        <v>1492327</v>
      </c>
      <c r="H85" s="9">
        <f>ROUND(+'Acute Care'!F181,0)</f>
        <v>13856</v>
      </c>
      <c r="I85" s="13">
        <f t="shared" si="4"/>
        <v>107.7</v>
      </c>
      <c r="J85" s="13"/>
      <c r="K85" s="21">
        <f t="shared" si="5"/>
        <v>-0.22819999999999999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Care'!H81,0)</f>
        <v>192660</v>
      </c>
      <c r="E86" s="9">
        <f>ROUND(+'Acute Care'!F81,0)</f>
        <v>744</v>
      </c>
      <c r="F86" s="13">
        <f t="shared" si="3"/>
        <v>258.95</v>
      </c>
      <c r="G86" s="9">
        <f>ROUND(+'Acute Care'!H182,0)</f>
        <v>1614046</v>
      </c>
      <c r="H86" s="9">
        <f>ROUND(+'Acute Care'!F182,0)</f>
        <v>10687</v>
      </c>
      <c r="I86" s="13">
        <f t="shared" si="4"/>
        <v>151.03</v>
      </c>
      <c r="J86" s="13"/>
      <c r="K86" s="21">
        <f t="shared" si="5"/>
        <v>-0.4168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Care'!H82,0)</f>
        <v>626648</v>
      </c>
      <c r="E87" s="9">
        <f>ROUND(+'Acute Care'!F82,0)</f>
        <v>13757</v>
      </c>
      <c r="F87" s="13">
        <f t="shared" si="3"/>
        <v>45.55</v>
      </c>
      <c r="G87" s="9">
        <f>ROUND(+'Acute Care'!H183,0)</f>
        <v>208217</v>
      </c>
      <c r="H87" s="9">
        <f>ROUND(+'Acute Care'!F183,0)</f>
        <v>474</v>
      </c>
      <c r="I87" s="13">
        <f t="shared" si="4"/>
        <v>439.28</v>
      </c>
      <c r="J87" s="13"/>
      <c r="K87" s="21">
        <f t="shared" si="5"/>
        <v>8.6439000000000004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Care'!H83,0)</f>
        <v>202969</v>
      </c>
      <c r="E88" s="9">
        <f>ROUND(+'Acute Care'!F83,0)</f>
        <v>2996</v>
      </c>
      <c r="F88" s="13">
        <f t="shared" si="3"/>
        <v>67.75</v>
      </c>
      <c r="G88" s="9">
        <f>ROUND(+'Acute Care'!H184,0)</f>
        <v>655396</v>
      </c>
      <c r="H88" s="9">
        <f>ROUND(+'Acute Care'!F184,0)</f>
        <v>14616</v>
      </c>
      <c r="I88" s="13">
        <f t="shared" si="4"/>
        <v>44.84</v>
      </c>
      <c r="J88" s="13"/>
      <c r="K88" s="21">
        <f t="shared" si="5"/>
        <v>-0.3382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Care'!H84,0)</f>
        <v>99065</v>
      </c>
      <c r="E89" s="9">
        <f>ROUND(+'Acute Care'!F84,0)</f>
        <v>2350</v>
      </c>
      <c r="F89" s="13">
        <f t="shared" si="3"/>
        <v>42.16</v>
      </c>
      <c r="G89" s="9">
        <f>ROUND(+'Acute Care'!H185,0)</f>
        <v>207196</v>
      </c>
      <c r="H89" s="9">
        <f>ROUND(+'Acute Care'!F185,0)</f>
        <v>3059</v>
      </c>
      <c r="I89" s="13">
        <f t="shared" si="4"/>
        <v>67.73</v>
      </c>
      <c r="J89" s="13"/>
      <c r="K89" s="21">
        <f t="shared" si="5"/>
        <v>0.60650000000000004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Care'!H85,0)</f>
        <v>33646</v>
      </c>
      <c r="E90" s="9">
        <f>ROUND(+'Acute Care'!F85,0)</f>
        <v>194</v>
      </c>
      <c r="F90" s="13">
        <f t="shared" si="3"/>
        <v>173.43</v>
      </c>
      <c r="G90" s="9">
        <f>ROUND(+'Acute Care'!H186,0)</f>
        <v>109320</v>
      </c>
      <c r="H90" s="9">
        <f>ROUND(+'Acute Care'!F186,0)</f>
        <v>1264</v>
      </c>
      <c r="I90" s="13">
        <f t="shared" si="4"/>
        <v>86.49</v>
      </c>
      <c r="J90" s="13"/>
      <c r="K90" s="21">
        <f t="shared" si="5"/>
        <v>-0.50129999999999997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Care'!H86,0)</f>
        <v>200730</v>
      </c>
      <c r="E91" s="9">
        <f>ROUND(+'Acute Care'!F86,0)</f>
        <v>6894</v>
      </c>
      <c r="F91" s="13">
        <f t="shared" si="3"/>
        <v>29.12</v>
      </c>
      <c r="G91" s="9">
        <f>ROUND(+'Acute Care'!H187,0)</f>
        <v>958333</v>
      </c>
      <c r="H91" s="9">
        <f>ROUND(+'Acute Care'!F187,0)</f>
        <v>190</v>
      </c>
      <c r="I91" s="13">
        <f t="shared" si="4"/>
        <v>5043.8599999999997</v>
      </c>
      <c r="J91" s="13"/>
      <c r="K91" s="21">
        <f t="shared" si="5"/>
        <v>172.20949999999999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Care'!H87,0)</f>
        <v>937184</v>
      </c>
      <c r="E92" s="9">
        <f>ROUND(+'Acute Care'!F87,0)</f>
        <v>4727</v>
      </c>
      <c r="F92" s="13">
        <f t="shared" si="3"/>
        <v>198.26</v>
      </c>
      <c r="G92" s="9">
        <f>ROUND(+'Acute Care'!H188,0)</f>
        <v>226262</v>
      </c>
      <c r="H92" s="9">
        <f>ROUND(+'Acute Care'!F188,0)</f>
        <v>7589</v>
      </c>
      <c r="I92" s="13">
        <f t="shared" si="4"/>
        <v>29.81</v>
      </c>
      <c r="J92" s="13"/>
      <c r="K92" s="21">
        <f t="shared" si="5"/>
        <v>-0.84960000000000002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Care'!H88,0)</f>
        <v>210806</v>
      </c>
      <c r="E93" s="9">
        <f>ROUND(+'Acute Care'!F88,0)</f>
        <v>2224</v>
      </c>
      <c r="F93" s="13">
        <f t="shared" si="3"/>
        <v>94.79</v>
      </c>
      <c r="G93" s="9">
        <f>ROUND(+'Acute Care'!H189,0)</f>
        <v>746515</v>
      </c>
      <c r="H93" s="9">
        <f>ROUND(+'Acute Care'!F189,0)</f>
        <v>4779</v>
      </c>
      <c r="I93" s="13">
        <f t="shared" si="4"/>
        <v>156.21</v>
      </c>
      <c r="J93" s="13"/>
      <c r="K93" s="21">
        <f t="shared" si="5"/>
        <v>0.64800000000000002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Care'!H89,0)</f>
        <v>3229770</v>
      </c>
      <c r="E94" s="9">
        <f>ROUND(+'Acute Care'!F89,0)</f>
        <v>26613</v>
      </c>
      <c r="F94" s="13">
        <f t="shared" si="3"/>
        <v>121.36</v>
      </c>
      <c r="G94" s="9">
        <f>ROUND(+'Acute Care'!H190,0)</f>
        <v>241147</v>
      </c>
      <c r="H94" s="9">
        <f>ROUND(+'Acute Care'!F190,0)</f>
        <v>2460</v>
      </c>
      <c r="I94" s="13">
        <f t="shared" si="4"/>
        <v>98.03</v>
      </c>
      <c r="J94" s="13"/>
      <c r="K94" s="21">
        <f t="shared" si="5"/>
        <v>-0.19220000000000001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Care'!H90,0)</f>
        <v>737348</v>
      </c>
      <c r="E95" s="9">
        <f>ROUND(+'Acute Care'!F90,0)</f>
        <v>3987</v>
      </c>
      <c r="F95" s="13">
        <f t="shared" si="3"/>
        <v>184.94</v>
      </c>
      <c r="G95" s="9">
        <f>ROUND(+'Acute Care'!H191,0)</f>
        <v>3191501</v>
      </c>
      <c r="H95" s="9">
        <f>ROUND(+'Acute Care'!F191,0)</f>
        <v>28344</v>
      </c>
      <c r="I95" s="13">
        <f t="shared" si="4"/>
        <v>112.6</v>
      </c>
      <c r="J95" s="13"/>
      <c r="K95" s="21">
        <f t="shared" si="5"/>
        <v>-0.39119999999999999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Care'!H91,0)</f>
        <v>0</v>
      </c>
      <c r="E96" s="9">
        <f>ROUND(+'Acute Care'!F91,0)</f>
        <v>0</v>
      </c>
      <c r="F96" s="13" t="str">
        <f t="shared" si="3"/>
        <v/>
      </c>
      <c r="G96" s="9">
        <f>ROUND(+'Acute Care'!H192,0)</f>
        <v>1507470</v>
      </c>
      <c r="H96" s="9">
        <f>ROUND(+'Acute Care'!F192,0)</f>
        <v>7120</v>
      </c>
      <c r="I96" s="13">
        <f t="shared" si="4"/>
        <v>211.72</v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Care'!H92,0)</f>
        <v>362485</v>
      </c>
      <c r="E97" s="9">
        <f>ROUND(+'Acute Care'!F92,0)</f>
        <v>753</v>
      </c>
      <c r="F97" s="13">
        <f t="shared" si="3"/>
        <v>481.39</v>
      </c>
      <c r="G97" s="9">
        <f>ROUND(+'Acute Care'!H193,0)</f>
        <v>0</v>
      </c>
      <c r="H97" s="9">
        <f>ROUND(+'Acute Care'!F193,0)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Care'!H93,0)</f>
        <v>103291</v>
      </c>
      <c r="E98" s="9">
        <f>ROUND(+'Acute Care'!F93,0)</f>
        <v>618</v>
      </c>
      <c r="F98" s="13">
        <f t="shared" si="3"/>
        <v>167.14</v>
      </c>
      <c r="G98" s="9">
        <f>ROUND(+'Acute Care'!H194,0)</f>
        <v>397541</v>
      </c>
      <c r="H98" s="9">
        <f>ROUND(+'Acute Care'!F194,0)</f>
        <v>559</v>
      </c>
      <c r="I98" s="13">
        <f t="shared" si="4"/>
        <v>711.16</v>
      </c>
      <c r="J98" s="13"/>
      <c r="K98" s="21">
        <f t="shared" si="5"/>
        <v>3.2549000000000001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Care'!H94,0)</f>
        <v>2663887</v>
      </c>
      <c r="E99" s="9">
        <f>ROUND(+'Acute Care'!F94,0)</f>
        <v>16893</v>
      </c>
      <c r="F99" s="13">
        <f t="shared" si="3"/>
        <v>157.69</v>
      </c>
      <c r="G99" s="9">
        <f>ROUND(+'Acute Care'!H195,0)</f>
        <v>443993</v>
      </c>
      <c r="H99" s="9">
        <f>ROUND(+'Acute Care'!F195,0)</f>
        <v>2240</v>
      </c>
      <c r="I99" s="13">
        <f t="shared" si="4"/>
        <v>198.21</v>
      </c>
      <c r="J99" s="13"/>
      <c r="K99" s="21">
        <f t="shared" si="5"/>
        <v>0.25700000000000001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Care'!H95,0)</f>
        <v>3779960</v>
      </c>
      <c r="E100" s="9">
        <f>ROUND(+'Acute Care'!F95,0)</f>
        <v>16831</v>
      </c>
      <c r="F100" s="13">
        <f t="shared" si="3"/>
        <v>224.58</v>
      </c>
      <c r="G100" s="9">
        <f>ROUND(+'Acute Care'!H196,0)</f>
        <v>2866958</v>
      </c>
      <c r="H100" s="9">
        <f>ROUND(+'Acute Care'!F196,0)</f>
        <v>20137</v>
      </c>
      <c r="I100" s="13">
        <f t="shared" si="4"/>
        <v>142.37</v>
      </c>
      <c r="J100" s="13"/>
      <c r="K100" s="21">
        <f t="shared" si="5"/>
        <v>-0.36609999999999998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Care'!H96,0)</f>
        <v>2253125</v>
      </c>
      <c r="E101" s="9">
        <f>ROUND(+'Acute Care'!F96,0)</f>
        <v>15880</v>
      </c>
      <c r="F101" s="13">
        <f t="shared" si="3"/>
        <v>141.88</v>
      </c>
      <c r="G101" s="9">
        <f>ROUND(+'Acute Care'!H197,0)</f>
        <v>4391007</v>
      </c>
      <c r="H101" s="9">
        <f>ROUND(+'Acute Care'!F197,0)</f>
        <v>20567</v>
      </c>
      <c r="I101" s="13">
        <f t="shared" si="4"/>
        <v>213.5</v>
      </c>
      <c r="J101" s="13"/>
      <c r="K101" s="21">
        <f t="shared" si="5"/>
        <v>0.50480000000000003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Care'!H97,0)</f>
        <v>863868</v>
      </c>
      <c r="E102" s="9">
        <f>ROUND(+'Acute Care'!F97,0)</f>
        <v>7398</v>
      </c>
      <c r="F102" s="13">
        <f t="shared" si="3"/>
        <v>116.77</v>
      </c>
      <c r="G102" s="9">
        <f>ROUND(+'Acute Care'!H198,0)</f>
        <v>2396220</v>
      </c>
      <c r="H102" s="9">
        <f>ROUND(+'Acute Care'!F198,0)</f>
        <v>17662</v>
      </c>
      <c r="I102" s="13">
        <f t="shared" si="4"/>
        <v>135.66999999999999</v>
      </c>
      <c r="J102" s="13"/>
      <c r="K102" s="21">
        <f t="shared" si="5"/>
        <v>0.16189999999999999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Care'!H98,0)</f>
        <v>131965</v>
      </c>
      <c r="E103" s="9">
        <f>ROUND(+'Acute Care'!F98,0)</f>
        <v>230</v>
      </c>
      <c r="F103" s="13">
        <f t="shared" si="3"/>
        <v>573.76</v>
      </c>
      <c r="G103" s="9">
        <f>ROUND(+'Acute Care'!H199,0)</f>
        <v>-588</v>
      </c>
      <c r="H103" s="9">
        <f>ROUND(+'Acute Care'!F199,0)</f>
        <v>9333</v>
      </c>
      <c r="I103" s="13">
        <f t="shared" si="4"/>
        <v>-0.06</v>
      </c>
      <c r="J103" s="13"/>
      <c r="K103" s="21">
        <f t="shared" si="5"/>
        <v>-1.0001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Care'!H99,0)</f>
        <v>0</v>
      </c>
      <c r="E104" s="9">
        <f>ROUND(+'Acute Care'!F99,0)</f>
        <v>0</v>
      </c>
      <c r="F104" s="13" t="str">
        <f t="shared" si="3"/>
        <v/>
      </c>
      <c r="G104" s="9">
        <f>ROUND(+'Acute Care'!H200,0)</f>
        <v>83683</v>
      </c>
      <c r="H104" s="9">
        <f>ROUND(+'Acute Care'!F200,0)</f>
        <v>207</v>
      </c>
      <c r="I104" s="13">
        <f t="shared" si="4"/>
        <v>404.27</v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Care'!H100,0)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Care'!H201,0)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Care'!H101,0)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Care'!H202,0)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Care'!H102,0)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Care'!H203,0)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Care'!H103,0)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Care'!H204,0)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5.88671875" bestFit="1" customWidth="1"/>
    <col min="7" max="7" width="9.88671875" bestFit="1" customWidth="1"/>
    <col min="8" max="8" width="6.88671875" bestFit="1" customWidth="1"/>
    <col min="9" max="9" width="9" bestFit="1" customWidth="1"/>
    <col min="10" max="10" width="2.6640625" customWidth="1"/>
    <col min="11" max="11" width="11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69</v>
      </c>
      <c r="F3" s="1"/>
      <c r="K3" s="19">
        <v>69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6"/>
    </row>
    <row r="8" spans="1:11" x14ac:dyDescent="0.2">
      <c r="A8" s="10"/>
      <c r="B8" s="9"/>
      <c r="C8" s="9"/>
      <c r="D8" s="1" t="s">
        <v>16</v>
      </c>
      <c r="E8" s="6"/>
      <c r="F8" s="1" t="s">
        <v>4</v>
      </c>
      <c r="G8" s="1" t="s">
        <v>16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17</v>
      </c>
      <c r="E9" s="1" t="s">
        <v>6</v>
      </c>
      <c r="F9" s="1" t="s">
        <v>6</v>
      </c>
      <c r="G9" s="1" t="s">
        <v>17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Care'!I5,0)</f>
        <v>231593</v>
      </c>
      <c r="E10" s="9">
        <f>ROUND(+'Acute Care'!F5,0)</f>
        <v>71212</v>
      </c>
      <c r="F10" s="13">
        <f>IF(D10=0,"",IF(E10=0,"",ROUND(D10/E10,2)))</f>
        <v>3.25</v>
      </c>
      <c r="G10" s="9">
        <f>ROUND(+'Acute Care'!I106,0)</f>
        <v>336119</v>
      </c>
      <c r="H10" s="9">
        <f>ROUND(+'Acute Care'!F106,0)</f>
        <v>97690</v>
      </c>
      <c r="I10" s="13">
        <f>IF(G10=0,"",IF(H10=0,"",ROUND(G10/H10,2)))</f>
        <v>3.44</v>
      </c>
      <c r="J10" s="13"/>
      <c r="K10" s="21">
        <f>IF(D10=0,"",IF(E10=0,"",IF(G10=0,"",IF(H10=0,"",ROUND(I10/F10-1,4)))))</f>
        <v>5.8500000000000003E-2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Care'!I6,0)</f>
        <v>0</v>
      </c>
      <c r="E11" s="9">
        <f>ROUND(+'Acute Care'!F6,0)</f>
        <v>19539</v>
      </c>
      <c r="F11" s="13" t="str">
        <f t="shared" ref="F11:F74" si="0">IF(D11=0,"",IF(E11=0,"",ROUND(D11/E11,2)))</f>
        <v/>
      </c>
      <c r="G11" s="9">
        <f>ROUND(+'Acute Care'!I107,0)</f>
        <v>94748</v>
      </c>
      <c r="H11" s="9">
        <f>ROUND(+'Acute Care'!F107,0)</f>
        <v>23513</v>
      </c>
      <c r="I11" s="13">
        <f t="shared" ref="I11:I74" si="1">IF(G11=0,"",IF(H11=0,"",ROUND(G11/H11,2)))</f>
        <v>4.03</v>
      </c>
      <c r="J11" s="13"/>
      <c r="K11" s="21" t="str">
        <f t="shared" ref="K11:K74" si="2">IF(D11=0,"",IF(E11=0,"",IF(G11=0,"",IF(H11=0,"",ROUND(I11/F11-1,4)))))</f>
        <v/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Care'!I7,0)</f>
        <v>1016015</v>
      </c>
      <c r="E12" s="9">
        <f>ROUND(+'Acute Care'!F7,0)</f>
        <v>616</v>
      </c>
      <c r="F12" s="13">
        <f t="shared" si="0"/>
        <v>1649.38</v>
      </c>
      <c r="G12" s="9">
        <f>ROUND(+'Acute Care'!I108,0)</f>
        <v>900346</v>
      </c>
      <c r="H12" s="9">
        <f>ROUND(+'Acute Care'!F108,0)</f>
        <v>724</v>
      </c>
      <c r="I12" s="13">
        <f t="shared" si="1"/>
        <v>1243.57</v>
      </c>
      <c r="J12" s="13"/>
      <c r="K12" s="21">
        <f t="shared" si="2"/>
        <v>-0.246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Care'!I8,0)</f>
        <v>1192</v>
      </c>
      <c r="E13" s="9">
        <f>ROUND(+'Acute Care'!F8,0)</f>
        <v>67729</v>
      </c>
      <c r="F13" s="13">
        <f t="shared" si="0"/>
        <v>0.02</v>
      </c>
      <c r="G13" s="9">
        <f>ROUND(+'Acute Care'!I109,0)</f>
        <v>4871</v>
      </c>
      <c r="H13" s="9">
        <f>ROUND(+'Acute Care'!F109,0)</f>
        <v>65799</v>
      </c>
      <c r="I13" s="13">
        <f t="shared" si="1"/>
        <v>7.0000000000000007E-2</v>
      </c>
      <c r="J13" s="13"/>
      <c r="K13" s="21">
        <f t="shared" si="2"/>
        <v>2.5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Care'!I9,0)</f>
        <v>0</v>
      </c>
      <c r="E14" s="9">
        <f>ROUND(+'Acute Care'!F9,0)</f>
        <v>56682</v>
      </c>
      <c r="F14" s="13" t="str">
        <f t="shared" si="0"/>
        <v/>
      </c>
      <c r="G14" s="9">
        <f>ROUND(+'Acute Care'!I110,0)</f>
        <v>0</v>
      </c>
      <c r="H14" s="9">
        <f>ROUND(+'Acute Care'!F110,0)</f>
        <v>57055</v>
      </c>
      <c r="I14" s="13" t="str">
        <f t="shared" si="1"/>
        <v/>
      </c>
      <c r="J14" s="13"/>
      <c r="K14" s="21" t="str">
        <f t="shared" si="2"/>
        <v/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Care'!I10,0)</f>
        <v>0</v>
      </c>
      <c r="E15" s="9">
        <f>ROUND(+'Acute Care'!F10,0)</f>
        <v>0</v>
      </c>
      <c r="F15" s="13" t="str">
        <f t="shared" si="0"/>
        <v/>
      </c>
      <c r="G15" s="9">
        <f>ROUND(+'Acute Care'!I111,0)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Care'!I11,0)</f>
        <v>0</v>
      </c>
      <c r="E16" s="9">
        <f>ROUND(+'Acute Care'!F11,0)</f>
        <v>1151</v>
      </c>
      <c r="F16" s="13" t="str">
        <f t="shared" si="0"/>
        <v/>
      </c>
      <c r="G16" s="9">
        <f>ROUND(+'Acute Care'!I112,0)</f>
        <v>0</v>
      </c>
      <c r="H16" s="9">
        <f>ROUND(+'Acute Care'!F112,0)</f>
        <v>1280</v>
      </c>
      <c r="I16" s="13" t="str">
        <f t="shared" si="1"/>
        <v/>
      </c>
      <c r="J16" s="13"/>
      <c r="K16" s="21" t="str">
        <f t="shared" si="2"/>
        <v/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Care'!I12,0)</f>
        <v>0</v>
      </c>
      <c r="E17" s="9">
        <f>ROUND(+'Acute Care'!F12,0)</f>
        <v>4809</v>
      </c>
      <c r="F17" s="13" t="str">
        <f t="shared" si="0"/>
        <v/>
      </c>
      <c r="G17" s="9">
        <f>ROUND(+'Acute Care'!I113,0)</f>
        <v>0</v>
      </c>
      <c r="H17" s="9">
        <f>ROUND(+'Acute Care'!F113,0)</f>
        <v>4809</v>
      </c>
      <c r="I17" s="13" t="str">
        <f t="shared" si="1"/>
        <v/>
      </c>
      <c r="J17" s="13"/>
      <c r="K17" s="21" t="str">
        <f t="shared" si="2"/>
        <v/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Care'!I13,0)</f>
        <v>949</v>
      </c>
      <c r="E18" s="9">
        <f>ROUND(+'Acute Care'!F13,0)</f>
        <v>586</v>
      </c>
      <c r="F18" s="13">
        <f t="shared" si="0"/>
        <v>1.62</v>
      </c>
      <c r="G18" s="9">
        <f>ROUND(+'Acute Care'!I114,0)</f>
        <v>18451</v>
      </c>
      <c r="H18" s="9">
        <f>ROUND(+'Acute Care'!F114,0)</f>
        <v>737</v>
      </c>
      <c r="I18" s="13">
        <f t="shared" si="1"/>
        <v>25.04</v>
      </c>
      <c r="J18" s="13"/>
      <c r="K18" s="21">
        <f t="shared" si="2"/>
        <v>14.456799999999999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Care'!I14,0)</f>
        <v>0</v>
      </c>
      <c r="E19" s="9">
        <f>ROUND(+'Acute Care'!F14,0)</f>
        <v>18000</v>
      </c>
      <c r="F19" s="13" t="str">
        <f t="shared" si="0"/>
        <v/>
      </c>
      <c r="G19" s="9">
        <f>ROUND(+'Acute Care'!I115,0)</f>
        <v>0</v>
      </c>
      <c r="H19" s="9">
        <f>ROUND(+'Acute Care'!F115,0)</f>
        <v>16897</v>
      </c>
      <c r="I19" s="13" t="str">
        <f t="shared" si="1"/>
        <v/>
      </c>
      <c r="J19" s="13"/>
      <c r="K19" s="21" t="str">
        <f t="shared" si="2"/>
        <v/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Care'!I15,0)</f>
        <v>0</v>
      </c>
      <c r="E20" s="9">
        <f>ROUND(+'Acute Care'!F15,0)</f>
        <v>74635</v>
      </c>
      <c r="F20" s="13" t="str">
        <f t="shared" si="0"/>
        <v/>
      </c>
      <c r="G20" s="9">
        <f>ROUND(+'Acute Care'!I116,0)</f>
        <v>0</v>
      </c>
      <c r="H20" s="9">
        <f>ROUND(+'Acute Care'!F116,0)</f>
        <v>79461</v>
      </c>
      <c r="I20" s="13" t="str">
        <f t="shared" si="1"/>
        <v/>
      </c>
      <c r="J20" s="13"/>
      <c r="K20" s="21" t="str">
        <f t="shared" si="2"/>
        <v/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Care'!I16,0)</f>
        <v>46500</v>
      </c>
      <c r="E21" s="9">
        <f>ROUND(+'Acute Care'!F16,0)</f>
        <v>69858</v>
      </c>
      <c r="F21" s="13">
        <f t="shared" si="0"/>
        <v>0.67</v>
      </c>
      <c r="G21" s="9">
        <f>ROUND(+'Acute Care'!I117,0)</f>
        <v>46500</v>
      </c>
      <c r="H21" s="9">
        <f>ROUND(+'Acute Care'!F117,0)</f>
        <v>75146</v>
      </c>
      <c r="I21" s="13">
        <f t="shared" si="1"/>
        <v>0.62</v>
      </c>
      <c r="J21" s="13"/>
      <c r="K21" s="21">
        <f t="shared" si="2"/>
        <v>-7.46E-2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Care'!I17,0)</f>
        <v>0</v>
      </c>
      <c r="E22" s="9">
        <f>ROUND(+'Acute Care'!F17,0)</f>
        <v>4954</v>
      </c>
      <c r="F22" s="13" t="str">
        <f t="shared" si="0"/>
        <v/>
      </c>
      <c r="G22" s="9">
        <f>ROUND(+'Acute Care'!I118,0)</f>
        <v>0</v>
      </c>
      <c r="H22" s="9">
        <f>ROUND(+'Acute Care'!F118,0)</f>
        <v>4868</v>
      </c>
      <c r="I22" s="13" t="str">
        <f t="shared" si="1"/>
        <v/>
      </c>
      <c r="J22" s="13"/>
      <c r="K22" s="21" t="str">
        <f t="shared" si="2"/>
        <v/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Care'!I18,0)</f>
        <v>2829748</v>
      </c>
      <c r="E23" s="9">
        <f>ROUND(+'Acute Care'!F18,0)</f>
        <v>31878</v>
      </c>
      <c r="F23" s="13">
        <f t="shared" si="0"/>
        <v>88.77</v>
      </c>
      <c r="G23" s="9">
        <f>ROUND(+'Acute Care'!I119,0)</f>
        <v>1751033</v>
      </c>
      <c r="H23" s="9">
        <f>ROUND(+'Acute Care'!F119,0)</f>
        <v>30307</v>
      </c>
      <c r="I23" s="13">
        <f t="shared" si="1"/>
        <v>57.78</v>
      </c>
      <c r="J23" s="13"/>
      <c r="K23" s="21">
        <f t="shared" si="2"/>
        <v>-0.34910000000000002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Care'!I19,0)</f>
        <v>0</v>
      </c>
      <c r="E24" s="9">
        <f>ROUND(+'Acute Care'!F19,0)</f>
        <v>10431</v>
      </c>
      <c r="F24" s="13" t="str">
        <f t="shared" si="0"/>
        <v/>
      </c>
      <c r="G24" s="9">
        <f>ROUND(+'Acute Care'!I120,0)</f>
        <v>8586</v>
      </c>
      <c r="H24" s="9">
        <f>ROUND(+'Acute Care'!F120,0)</f>
        <v>10343</v>
      </c>
      <c r="I24" s="13">
        <f t="shared" si="1"/>
        <v>0.83</v>
      </c>
      <c r="J24" s="13"/>
      <c r="K24" s="21" t="str">
        <f t="shared" si="2"/>
        <v/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Care'!I20,0)</f>
        <v>183787</v>
      </c>
      <c r="E25" s="9">
        <f>ROUND(+'Acute Care'!F20,0)</f>
        <v>11753</v>
      </c>
      <c r="F25" s="13">
        <f t="shared" si="0"/>
        <v>15.64</v>
      </c>
      <c r="G25" s="9">
        <f>ROUND(+'Acute Care'!I121,0)</f>
        <v>452518</v>
      </c>
      <c r="H25" s="9">
        <f>ROUND(+'Acute Care'!F121,0)</f>
        <v>14467</v>
      </c>
      <c r="I25" s="13">
        <f t="shared" si="1"/>
        <v>31.28</v>
      </c>
      <c r="J25" s="13"/>
      <c r="K25" s="21">
        <f t="shared" si="2"/>
        <v>1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Care'!I21,0)</f>
        <v>11581</v>
      </c>
      <c r="E26" s="9">
        <f>ROUND(+'Acute Care'!F21,0)</f>
        <v>2271</v>
      </c>
      <c r="F26" s="13">
        <f t="shared" si="0"/>
        <v>5.0999999999999996</v>
      </c>
      <c r="G26" s="9">
        <f>ROUND(+'Acute Care'!I122,0)</f>
        <v>0</v>
      </c>
      <c r="H26" s="9">
        <f>ROUND(+'Acute Care'!F122,0)</f>
        <v>1154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Care'!I22,0)</f>
        <v>0</v>
      </c>
      <c r="E27" s="9">
        <f>ROUND(+'Acute Care'!F22,0)</f>
        <v>401</v>
      </c>
      <c r="F27" s="13" t="str">
        <f t="shared" si="0"/>
        <v/>
      </c>
      <c r="G27" s="9">
        <f>ROUND(+'Acute Care'!I123,0)</f>
        <v>0</v>
      </c>
      <c r="H27" s="9">
        <f>ROUND(+'Acute Care'!F123,0)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Care'!I23,0)</f>
        <v>0</v>
      </c>
      <c r="E28" s="9">
        <f>ROUND(+'Acute Care'!F23,0)</f>
        <v>0</v>
      </c>
      <c r="F28" s="13" t="str">
        <f t="shared" si="0"/>
        <v/>
      </c>
      <c r="G28" s="9">
        <f>ROUND(+'Acute Care'!I124,0)</f>
        <v>0</v>
      </c>
      <c r="H28" s="9">
        <f>ROUND(+'Acute Care'!F124,0)</f>
        <v>341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Care'!I24,0)</f>
        <v>1952</v>
      </c>
      <c r="E29" s="9">
        <f>ROUND(+'Acute Care'!F24,0)</f>
        <v>4249</v>
      </c>
      <c r="F29" s="13">
        <f t="shared" si="0"/>
        <v>0.46</v>
      </c>
      <c r="G29" s="9">
        <f>ROUND(+'Acute Care'!I125,0)</f>
        <v>1193451</v>
      </c>
      <c r="H29" s="9">
        <f>ROUND(+'Acute Care'!F125,0)</f>
        <v>4442</v>
      </c>
      <c r="I29" s="13">
        <f t="shared" si="1"/>
        <v>268.67</v>
      </c>
      <c r="J29" s="13"/>
      <c r="K29" s="21">
        <f t="shared" si="2"/>
        <v>583.0652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Care'!I25,0)</f>
        <v>4351</v>
      </c>
      <c r="E30" s="9">
        <f>ROUND(+'Acute Care'!F25,0)</f>
        <v>858</v>
      </c>
      <c r="F30" s="13">
        <f t="shared" si="0"/>
        <v>5.07</v>
      </c>
      <c r="G30" s="9">
        <f>ROUND(+'Acute Care'!I126,0)</f>
        <v>0</v>
      </c>
      <c r="H30" s="9">
        <f>ROUND(+'Acute Care'!F126,0)</f>
        <v>4484</v>
      </c>
      <c r="I30" s="13" t="str">
        <f t="shared" si="1"/>
        <v/>
      </c>
      <c r="J30" s="13"/>
      <c r="K30" s="21" t="str">
        <f t="shared" si="2"/>
        <v/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Care'!I26,0)</f>
        <v>0</v>
      </c>
      <c r="E31" s="9">
        <f>ROUND(+'Acute Care'!F26,0)</f>
        <v>814</v>
      </c>
      <c r="F31" s="13" t="str">
        <f t="shared" si="0"/>
        <v/>
      </c>
      <c r="G31" s="9">
        <f>ROUND(+'Acute Care'!I127,0)</f>
        <v>40</v>
      </c>
      <c r="H31" s="9">
        <f>ROUND(+'Acute Care'!F127,0)</f>
        <v>926</v>
      </c>
      <c r="I31" s="13">
        <f t="shared" si="1"/>
        <v>0.04</v>
      </c>
      <c r="J31" s="13"/>
      <c r="K31" s="21" t="str">
        <f t="shared" si="2"/>
        <v/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Care'!I27,0)</f>
        <v>509552</v>
      </c>
      <c r="E32" s="9">
        <f>ROUND(+'Acute Care'!F27,0)</f>
        <v>30330</v>
      </c>
      <c r="F32" s="13">
        <f t="shared" si="0"/>
        <v>16.8</v>
      </c>
      <c r="G32" s="9">
        <f>ROUND(+'Acute Care'!I128,0)</f>
        <v>0</v>
      </c>
      <c r="H32" s="9">
        <f>ROUND(+'Acute Care'!F128,0)</f>
        <v>792</v>
      </c>
      <c r="I32" s="13" t="str">
        <f t="shared" si="1"/>
        <v/>
      </c>
      <c r="J32" s="13"/>
      <c r="K32" s="21" t="str">
        <f t="shared" si="2"/>
        <v/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Care'!I28,0)</f>
        <v>5500</v>
      </c>
      <c r="E33" s="9">
        <f>ROUND(+'Acute Care'!F28,0)</f>
        <v>9728</v>
      </c>
      <c r="F33" s="13">
        <f t="shared" si="0"/>
        <v>0.56999999999999995</v>
      </c>
      <c r="G33" s="9">
        <f>ROUND(+'Acute Care'!I129,0)</f>
        <v>627132</v>
      </c>
      <c r="H33" s="9">
        <f>ROUND(+'Acute Care'!F129,0)</f>
        <v>29435</v>
      </c>
      <c r="I33" s="13">
        <f t="shared" si="1"/>
        <v>21.31</v>
      </c>
      <c r="J33" s="13"/>
      <c r="K33" s="21">
        <f t="shared" si="2"/>
        <v>36.386000000000003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Care'!I29,0)</f>
        <v>0</v>
      </c>
      <c r="E34" s="9">
        <f>ROUND(+'Acute Care'!F29,0)</f>
        <v>3643</v>
      </c>
      <c r="F34" s="13" t="str">
        <f t="shared" si="0"/>
        <v/>
      </c>
      <c r="G34" s="9">
        <f>ROUND(+'Acute Care'!I130,0)</f>
        <v>2500</v>
      </c>
      <c r="H34" s="9">
        <f>ROUND(+'Acute Care'!F130,0)</f>
        <v>8484</v>
      </c>
      <c r="I34" s="13">
        <f t="shared" si="1"/>
        <v>0.28999999999999998</v>
      </c>
      <c r="J34" s="13"/>
      <c r="K34" s="21" t="str">
        <f t="shared" si="2"/>
        <v/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Care'!I30,0)</f>
        <v>4278</v>
      </c>
      <c r="E35" s="9">
        <f>ROUND(+'Acute Care'!F30,0)</f>
        <v>1124</v>
      </c>
      <c r="F35" s="13">
        <f t="shared" si="0"/>
        <v>3.81</v>
      </c>
      <c r="G35" s="9">
        <f>ROUND(+'Acute Care'!I131,0)</f>
        <v>0</v>
      </c>
      <c r="H35" s="9">
        <f>ROUND(+'Acute Care'!F131,0)</f>
        <v>3539</v>
      </c>
      <c r="I35" s="13" t="str">
        <f t="shared" si="1"/>
        <v/>
      </c>
      <c r="J35" s="13"/>
      <c r="K35" s="21" t="str">
        <f t="shared" si="2"/>
        <v/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Care'!I31,0)</f>
        <v>7697</v>
      </c>
      <c r="E36" s="9">
        <f>ROUND(+'Acute Care'!F31,0)</f>
        <v>10</v>
      </c>
      <c r="F36" s="13">
        <f t="shared" si="0"/>
        <v>769.7</v>
      </c>
      <c r="G36" s="9">
        <f>ROUND(+'Acute Care'!I132,0)</f>
        <v>863</v>
      </c>
      <c r="H36" s="9">
        <f>ROUND(+'Acute Care'!F132,0)</f>
        <v>559</v>
      </c>
      <c r="I36" s="13">
        <f t="shared" si="1"/>
        <v>1.54</v>
      </c>
      <c r="J36" s="13"/>
      <c r="K36" s="21">
        <f t="shared" si="2"/>
        <v>-0.998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Care'!I32,0)</f>
        <v>0</v>
      </c>
      <c r="E37" s="9">
        <f>ROUND(+'Acute Care'!F32,0)</f>
        <v>33832</v>
      </c>
      <c r="F37" s="13" t="str">
        <f t="shared" si="0"/>
        <v/>
      </c>
      <c r="G37" s="9">
        <f>ROUND(+'Acute Care'!I133,0)</f>
        <v>16305</v>
      </c>
      <c r="H37" s="9">
        <f>ROUND(+'Acute Care'!F133,0)</f>
        <v>40</v>
      </c>
      <c r="I37" s="13">
        <f t="shared" si="1"/>
        <v>407.63</v>
      </c>
      <c r="J37" s="13"/>
      <c r="K37" s="21" t="str">
        <f t="shared" si="2"/>
        <v/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Care'!I33,0)</f>
        <v>83118</v>
      </c>
      <c r="E38" s="9">
        <f>ROUND(+'Acute Care'!F33,0)</f>
        <v>71</v>
      </c>
      <c r="F38" s="13">
        <f t="shared" si="0"/>
        <v>1170.68</v>
      </c>
      <c r="G38" s="9">
        <f>ROUND(+'Acute Care'!I134,0)</f>
        <v>0</v>
      </c>
      <c r="H38" s="9">
        <f>ROUND(+'Acute Care'!F134,0)</f>
        <v>20490</v>
      </c>
      <c r="I38" s="13" t="str">
        <f t="shared" si="1"/>
        <v/>
      </c>
      <c r="J38" s="13"/>
      <c r="K38" s="21" t="str">
        <f t="shared" si="2"/>
        <v/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Care'!I34,0)</f>
        <v>23154087</v>
      </c>
      <c r="E39" s="9">
        <f>ROUND(+'Acute Care'!F34,0)</f>
        <v>70765</v>
      </c>
      <c r="F39" s="13">
        <f t="shared" si="0"/>
        <v>327.2</v>
      </c>
      <c r="G39" s="9">
        <f>ROUND(+'Acute Care'!I135,0)</f>
        <v>0</v>
      </c>
      <c r="H39" s="9">
        <f>ROUND(+'Acute Care'!F135,0)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Care'!I35,0)</f>
        <v>0</v>
      </c>
      <c r="E40" s="9">
        <f>ROUND(+'Acute Care'!F35,0)</f>
        <v>3432</v>
      </c>
      <c r="F40" s="13" t="str">
        <f t="shared" si="0"/>
        <v/>
      </c>
      <c r="G40" s="9">
        <f>ROUND(+'Acute Care'!I136,0)</f>
        <v>24726512</v>
      </c>
      <c r="H40" s="9">
        <f>ROUND(+'Acute Care'!F136,0)</f>
        <v>90120</v>
      </c>
      <c r="I40" s="13">
        <f t="shared" si="1"/>
        <v>274.37</v>
      </c>
      <c r="J40" s="13"/>
      <c r="K40" s="21" t="str">
        <f t="shared" si="2"/>
        <v/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Care'!I36,0)</f>
        <v>479699</v>
      </c>
      <c r="E41" s="9">
        <f>ROUND(+'Acute Care'!F36,0)</f>
        <v>748</v>
      </c>
      <c r="F41" s="13">
        <f t="shared" si="0"/>
        <v>641.30999999999995</v>
      </c>
      <c r="G41" s="9">
        <f>ROUND(+'Acute Care'!I137,0)</f>
        <v>0</v>
      </c>
      <c r="H41" s="9">
        <f>ROUND(+'Acute Care'!F137,0)</f>
        <v>3928</v>
      </c>
      <c r="I41" s="13" t="str">
        <f t="shared" si="1"/>
        <v/>
      </c>
      <c r="J41" s="13"/>
      <c r="K41" s="21" t="str">
        <f t="shared" si="2"/>
        <v/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Care'!I37,0)</f>
        <v>0</v>
      </c>
      <c r="E42" s="9">
        <f>ROUND(+'Acute Care'!F37,0)</f>
        <v>5868</v>
      </c>
      <c r="F42" s="13" t="str">
        <f t="shared" si="0"/>
        <v/>
      </c>
      <c r="G42" s="9">
        <f>ROUND(+'Acute Care'!I138,0)</f>
        <v>0</v>
      </c>
      <c r="H42" s="9">
        <f>ROUND(+'Acute Care'!F138,0)</f>
        <v>821</v>
      </c>
      <c r="I42" s="13" t="str">
        <f t="shared" si="1"/>
        <v/>
      </c>
      <c r="J42" s="13"/>
      <c r="K42" s="21" t="str">
        <f t="shared" si="2"/>
        <v/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Care'!I38,0)</f>
        <v>0</v>
      </c>
      <c r="E43" s="9">
        <f>ROUND(+'Acute Care'!F38,0)</f>
        <v>0</v>
      </c>
      <c r="F43" s="13" t="str">
        <f t="shared" si="0"/>
        <v/>
      </c>
      <c r="G43" s="9">
        <f>ROUND(+'Acute Care'!I139,0)</f>
        <v>0</v>
      </c>
      <c r="H43" s="9">
        <f>ROUND(+'Acute Care'!F139,0)</f>
        <v>5792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Care'!I39,0)</f>
        <v>0</v>
      </c>
      <c r="E44" s="9">
        <f>ROUND(+'Acute Care'!F39,0)</f>
        <v>4522</v>
      </c>
      <c r="F44" s="13" t="str">
        <f t="shared" si="0"/>
        <v/>
      </c>
      <c r="G44" s="9">
        <f>ROUND(+'Acute Care'!I140,0)</f>
        <v>0</v>
      </c>
      <c r="H44" s="9">
        <f>ROUND(+'Acute Care'!F140,0)</f>
        <v>0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Care'!I40,0)</f>
        <v>696</v>
      </c>
      <c r="E45" s="9">
        <f>ROUND(+'Acute Care'!F40,0)</f>
        <v>1065</v>
      </c>
      <c r="F45" s="13">
        <f t="shared" si="0"/>
        <v>0.65</v>
      </c>
      <c r="G45" s="9">
        <f>ROUND(+'Acute Care'!I141,0)</f>
        <v>0</v>
      </c>
      <c r="H45" s="9">
        <f>ROUND(+'Acute Care'!F141,0)</f>
        <v>0</v>
      </c>
      <c r="I45" s="13" t="str">
        <f t="shared" si="1"/>
        <v/>
      </c>
      <c r="J45" s="13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Care'!I41,0)</f>
        <v>0</v>
      </c>
      <c r="E46" s="9">
        <f>ROUND(+'Acute Care'!F41,0)</f>
        <v>2678</v>
      </c>
      <c r="F46" s="13" t="str">
        <f t="shared" si="0"/>
        <v/>
      </c>
      <c r="G46" s="9">
        <f>ROUND(+'Acute Care'!I142,0)</f>
        <v>5052</v>
      </c>
      <c r="H46" s="9">
        <f>ROUND(+'Acute Care'!F142,0)</f>
        <v>1026</v>
      </c>
      <c r="I46" s="13">
        <f t="shared" si="1"/>
        <v>4.92</v>
      </c>
      <c r="J46" s="13"/>
      <c r="K46" s="21" t="str">
        <f t="shared" si="2"/>
        <v/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Care'!I42,0)</f>
        <v>0</v>
      </c>
      <c r="E47" s="9">
        <f>ROUND(+'Acute Care'!F42,0)</f>
        <v>89</v>
      </c>
      <c r="F47" s="13" t="str">
        <f t="shared" si="0"/>
        <v/>
      </c>
      <c r="G47" s="9">
        <f>ROUND(+'Acute Care'!I143,0)</f>
        <v>0</v>
      </c>
      <c r="H47" s="9">
        <f>ROUND(+'Acute Care'!F143,0)</f>
        <v>2471</v>
      </c>
      <c r="I47" s="13" t="str">
        <f t="shared" si="1"/>
        <v/>
      </c>
      <c r="J47" s="13"/>
      <c r="K47" s="21" t="str">
        <f t="shared" si="2"/>
        <v/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Care'!I43,0)</f>
        <v>0</v>
      </c>
      <c r="E48" s="9">
        <f>ROUND(+'Acute Care'!F43,0)</f>
        <v>0</v>
      </c>
      <c r="F48" s="13" t="str">
        <f t="shared" si="0"/>
        <v/>
      </c>
      <c r="G48" s="9">
        <f>ROUND(+'Acute Care'!I144,0)</f>
        <v>5908</v>
      </c>
      <c r="H48" s="9">
        <f>ROUND(+'Acute Care'!F144,0)</f>
        <v>77</v>
      </c>
      <c r="I48" s="13">
        <f t="shared" si="1"/>
        <v>76.73</v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Care'!I44,0)</f>
        <v>7598</v>
      </c>
      <c r="E49" s="9">
        <f>ROUND(+'Acute Care'!F44,0)</f>
        <v>26417</v>
      </c>
      <c r="F49" s="13">
        <f t="shared" si="0"/>
        <v>0.28999999999999998</v>
      </c>
      <c r="G49" s="9">
        <f>ROUND(+'Acute Care'!I145,0)</f>
        <v>0</v>
      </c>
      <c r="H49" s="9">
        <f>ROUND(+'Acute Care'!F145,0)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Care'!I45,0)</f>
        <v>0</v>
      </c>
      <c r="E50" s="9">
        <f>ROUND(+'Acute Care'!F45,0)</f>
        <v>83825</v>
      </c>
      <c r="F50" s="13" t="str">
        <f t="shared" si="0"/>
        <v/>
      </c>
      <c r="G50" s="9">
        <f>ROUND(+'Acute Care'!I146,0)</f>
        <v>1475</v>
      </c>
      <c r="H50" s="9">
        <f>ROUND(+'Acute Care'!F146,0)</f>
        <v>23161</v>
      </c>
      <c r="I50" s="13">
        <f t="shared" si="1"/>
        <v>0.06</v>
      </c>
      <c r="J50" s="13"/>
      <c r="K50" s="21" t="str">
        <f t="shared" si="2"/>
        <v/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Care'!I46,0)</f>
        <v>0</v>
      </c>
      <c r="E51" s="9">
        <f>ROUND(+'Acute Care'!F46,0)</f>
        <v>0</v>
      </c>
      <c r="F51" s="13" t="str">
        <f t="shared" si="0"/>
        <v/>
      </c>
      <c r="G51" s="9">
        <f>ROUND(+'Acute Care'!I147,0)</f>
        <v>0</v>
      </c>
      <c r="H51" s="9">
        <f>ROUND(+'Acute Care'!F147,0)</f>
        <v>85560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Care'!I47,0)</f>
        <v>0</v>
      </c>
      <c r="E52" s="9">
        <f>ROUND(+'Acute Care'!F47,0)</f>
        <v>23570</v>
      </c>
      <c r="F52" s="13" t="str">
        <f t="shared" si="0"/>
        <v/>
      </c>
      <c r="G52" s="9">
        <f>ROUND(+'Acute Care'!I148,0)</f>
        <v>541</v>
      </c>
      <c r="H52" s="9">
        <f>ROUND(+'Acute Care'!F148,0)</f>
        <v>141</v>
      </c>
      <c r="I52" s="13">
        <f t="shared" si="1"/>
        <v>3.84</v>
      </c>
      <c r="J52" s="13"/>
      <c r="K52" s="21" t="str">
        <f t="shared" si="2"/>
        <v/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Care'!I48,0)</f>
        <v>1307546</v>
      </c>
      <c r="E53" s="9">
        <f>ROUND(+'Acute Care'!F48,0)</f>
        <v>46431</v>
      </c>
      <c r="F53" s="13">
        <f t="shared" si="0"/>
        <v>28.16</v>
      </c>
      <c r="G53" s="9">
        <f>ROUND(+'Acute Care'!I149,0)</f>
        <v>41947</v>
      </c>
      <c r="H53" s="9">
        <f>ROUND(+'Acute Care'!F149,0)</f>
        <v>26193</v>
      </c>
      <c r="I53" s="13">
        <f t="shared" si="1"/>
        <v>1.6</v>
      </c>
      <c r="J53" s="13"/>
      <c r="K53" s="21">
        <f t="shared" si="2"/>
        <v>-0.94320000000000004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Care'!I49,0)</f>
        <v>46500</v>
      </c>
      <c r="E54" s="9">
        <f>ROUND(+'Acute Care'!F49,0)</f>
        <v>25932</v>
      </c>
      <c r="F54" s="13">
        <f t="shared" si="0"/>
        <v>1.79</v>
      </c>
      <c r="G54" s="9">
        <f>ROUND(+'Acute Care'!I150,0)</f>
        <v>1691291</v>
      </c>
      <c r="H54" s="9">
        <f>ROUND(+'Acute Care'!F150,0)</f>
        <v>47825</v>
      </c>
      <c r="I54" s="13">
        <f t="shared" si="1"/>
        <v>35.36</v>
      </c>
      <c r="J54" s="13"/>
      <c r="K54" s="21">
        <f t="shared" si="2"/>
        <v>18.754200000000001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Care'!I50,0)</f>
        <v>486918</v>
      </c>
      <c r="E55" s="9">
        <f>ROUND(+'Acute Care'!F50,0)</f>
        <v>8069</v>
      </c>
      <c r="F55" s="13">
        <f t="shared" si="0"/>
        <v>60.34</v>
      </c>
      <c r="G55" s="9">
        <f>ROUND(+'Acute Care'!I151,0)</f>
        <v>46500</v>
      </c>
      <c r="H55" s="9">
        <f>ROUND(+'Acute Care'!F151,0)</f>
        <v>26270</v>
      </c>
      <c r="I55" s="13">
        <f t="shared" si="1"/>
        <v>1.77</v>
      </c>
      <c r="J55" s="13"/>
      <c r="K55" s="21">
        <f t="shared" si="2"/>
        <v>-0.97070000000000001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Care'!I51,0)</f>
        <v>220946</v>
      </c>
      <c r="E56" s="9">
        <f>ROUND(+'Acute Care'!F51,0)</f>
        <v>1229</v>
      </c>
      <c r="F56" s="13">
        <f t="shared" si="0"/>
        <v>179.78</v>
      </c>
      <c r="G56" s="9">
        <f>ROUND(+'Acute Care'!I152,0)</f>
        <v>542936</v>
      </c>
      <c r="H56" s="9">
        <f>ROUND(+'Acute Care'!F152,0)</f>
        <v>8290</v>
      </c>
      <c r="I56" s="13">
        <f t="shared" si="1"/>
        <v>65.489999999999995</v>
      </c>
      <c r="J56" s="13"/>
      <c r="K56" s="21">
        <f t="shared" si="2"/>
        <v>-0.63570000000000004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Care'!I52,0)</f>
        <v>0</v>
      </c>
      <c r="E57" s="9">
        <f>ROUND(+'Acute Care'!F52,0)</f>
        <v>7842</v>
      </c>
      <c r="F57" s="13" t="str">
        <f t="shared" si="0"/>
        <v/>
      </c>
      <c r="G57" s="9">
        <f>ROUND(+'Acute Care'!I153,0)</f>
        <v>394104</v>
      </c>
      <c r="H57" s="9">
        <f>ROUND(+'Acute Care'!F153,0)</f>
        <v>981</v>
      </c>
      <c r="I57" s="13">
        <f t="shared" si="1"/>
        <v>401.74</v>
      </c>
      <c r="J57" s="13"/>
      <c r="K57" s="21" t="str">
        <f t="shared" si="2"/>
        <v/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Care'!I53,0)</f>
        <v>1240331</v>
      </c>
      <c r="E58" s="9">
        <f>ROUND(+'Acute Care'!F53,0)</f>
        <v>19290</v>
      </c>
      <c r="F58" s="13">
        <f t="shared" si="0"/>
        <v>64.3</v>
      </c>
      <c r="G58" s="9">
        <f>ROUND(+'Acute Care'!I154,0)</f>
        <v>1728</v>
      </c>
      <c r="H58" s="9">
        <f>ROUND(+'Acute Care'!F154,0)</f>
        <v>0</v>
      </c>
      <c r="I58" s="13" t="str">
        <f t="shared" si="1"/>
        <v/>
      </c>
      <c r="J58" s="13"/>
      <c r="K58" s="21" t="str">
        <f t="shared" si="2"/>
        <v/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Care'!I54,0)</f>
        <v>507</v>
      </c>
      <c r="E59" s="9">
        <f>ROUND(+'Acute Care'!F54,0)</f>
        <v>3307</v>
      </c>
      <c r="F59" s="13">
        <f t="shared" si="0"/>
        <v>0.15</v>
      </c>
      <c r="G59" s="9">
        <f>ROUND(+'Acute Care'!I155,0)</f>
        <v>-91000</v>
      </c>
      <c r="H59" s="9">
        <f>ROUND(+'Acute Care'!F155,0)</f>
        <v>20218</v>
      </c>
      <c r="I59" s="13">
        <f t="shared" si="1"/>
        <v>-4.5</v>
      </c>
      <c r="J59" s="13"/>
      <c r="K59" s="21">
        <f t="shared" si="2"/>
        <v>-31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Care'!I55,0)</f>
        <v>0</v>
      </c>
      <c r="E60" s="9">
        <f>ROUND(+'Acute Care'!F55,0)</f>
        <v>0</v>
      </c>
      <c r="F60" s="13" t="str">
        <f t="shared" si="0"/>
        <v/>
      </c>
      <c r="G60" s="9">
        <f>ROUND(+'Acute Care'!I156,0)</f>
        <v>2529</v>
      </c>
      <c r="H60" s="9">
        <f>ROUND(+'Acute Care'!F156,0)</f>
        <v>2775</v>
      </c>
      <c r="I60" s="13">
        <f t="shared" si="1"/>
        <v>0.91</v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Care'!I56,0)</f>
        <v>4240818</v>
      </c>
      <c r="E61" s="9">
        <f>ROUND(+'Acute Care'!F56,0)</f>
        <v>50486</v>
      </c>
      <c r="F61" s="13">
        <f t="shared" si="0"/>
        <v>84</v>
      </c>
      <c r="G61" s="9">
        <f>ROUND(+'Acute Care'!I157,0)</f>
        <v>3</v>
      </c>
      <c r="H61" s="9">
        <f>ROUND(+'Acute Care'!F157,0)</f>
        <v>216</v>
      </c>
      <c r="I61" s="13">
        <f t="shared" si="1"/>
        <v>0.01</v>
      </c>
      <c r="J61" s="13"/>
      <c r="K61" s="21">
        <f t="shared" si="2"/>
        <v>-0.99990000000000001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Care'!I57,0)</f>
        <v>0</v>
      </c>
      <c r="E62" s="9">
        <f>ROUND(+'Acute Care'!F57,0)</f>
        <v>38219</v>
      </c>
      <c r="F62" s="13" t="str">
        <f t="shared" si="0"/>
        <v/>
      </c>
      <c r="G62" s="9">
        <f>ROUND(+'Acute Care'!I158,0)</f>
        <v>3973541</v>
      </c>
      <c r="H62" s="9">
        <f>ROUND(+'Acute Care'!F158,0)</f>
        <v>50590</v>
      </c>
      <c r="I62" s="13">
        <f t="shared" si="1"/>
        <v>78.540000000000006</v>
      </c>
      <c r="J62" s="13"/>
      <c r="K62" s="21" t="str">
        <f t="shared" si="2"/>
        <v/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Care'!I58,0)</f>
        <v>325438</v>
      </c>
      <c r="E63" s="9">
        <f>ROUND(+'Acute Care'!F58,0)</f>
        <v>2372</v>
      </c>
      <c r="F63" s="13">
        <f t="shared" si="0"/>
        <v>137.19999999999999</v>
      </c>
      <c r="G63" s="9">
        <f>ROUND(+'Acute Care'!I159,0)</f>
        <v>0</v>
      </c>
      <c r="H63" s="9">
        <f>ROUND(+'Acute Care'!F159,0)</f>
        <v>41013</v>
      </c>
      <c r="I63" s="13" t="str">
        <f t="shared" si="1"/>
        <v/>
      </c>
      <c r="J63" s="13"/>
      <c r="K63" s="21" t="str">
        <f t="shared" si="2"/>
        <v/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Care'!I59,0)</f>
        <v>970490</v>
      </c>
      <c r="E64" s="9">
        <f>ROUND(+'Acute Care'!F59,0)</f>
        <v>17191</v>
      </c>
      <c r="F64" s="13">
        <f t="shared" si="0"/>
        <v>56.45</v>
      </c>
      <c r="G64" s="9">
        <f>ROUND(+'Acute Care'!I160,0)</f>
        <v>223633</v>
      </c>
      <c r="H64" s="9">
        <f>ROUND(+'Acute Care'!F160,0)</f>
        <v>2464</v>
      </c>
      <c r="I64" s="13">
        <f t="shared" si="1"/>
        <v>90.76</v>
      </c>
      <c r="J64" s="13"/>
      <c r="K64" s="21">
        <f t="shared" si="2"/>
        <v>0.60780000000000001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Care'!I60,0)</f>
        <v>0</v>
      </c>
      <c r="E65" s="9">
        <f>ROUND(+'Acute Care'!F60,0)</f>
        <v>887</v>
      </c>
      <c r="F65" s="13" t="str">
        <f t="shared" si="0"/>
        <v/>
      </c>
      <c r="G65" s="9">
        <f>ROUND(+'Acute Care'!I161,0)</f>
        <v>1037150</v>
      </c>
      <c r="H65" s="9">
        <f>ROUND(+'Acute Care'!F161,0)</f>
        <v>20825</v>
      </c>
      <c r="I65" s="13">
        <f t="shared" si="1"/>
        <v>49.8</v>
      </c>
      <c r="J65" s="13"/>
      <c r="K65" s="21" t="str">
        <f t="shared" si="2"/>
        <v/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Care'!I61,0)</f>
        <v>0</v>
      </c>
      <c r="E66" s="9">
        <f>ROUND(+'Acute Care'!F61,0)</f>
        <v>3658</v>
      </c>
      <c r="F66" s="13" t="str">
        <f t="shared" si="0"/>
        <v/>
      </c>
      <c r="G66" s="9">
        <f>ROUND(+'Acute Care'!I162,0)</f>
        <v>0</v>
      </c>
      <c r="H66" s="9">
        <f>ROUND(+'Acute Care'!F162,0)</f>
        <v>1163</v>
      </c>
      <c r="I66" s="13" t="str">
        <f t="shared" si="1"/>
        <v/>
      </c>
      <c r="J66" s="13"/>
      <c r="K66" s="21" t="str">
        <f t="shared" si="2"/>
        <v/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Care'!I62,0)</f>
        <v>0</v>
      </c>
      <c r="E67" s="9">
        <f>ROUND(+'Acute Care'!F62,0)</f>
        <v>1979</v>
      </c>
      <c r="F67" s="13" t="str">
        <f t="shared" si="0"/>
        <v/>
      </c>
      <c r="G67" s="9">
        <f>ROUND(+'Acute Care'!I163,0)</f>
        <v>0</v>
      </c>
      <c r="H67" s="9">
        <f>ROUND(+'Acute Care'!F163,0)</f>
        <v>3844</v>
      </c>
      <c r="I67" s="13" t="str">
        <f t="shared" si="1"/>
        <v/>
      </c>
      <c r="J67" s="13"/>
      <c r="K67" s="21" t="str">
        <f t="shared" si="2"/>
        <v/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Care'!I63,0)</f>
        <v>277230</v>
      </c>
      <c r="E68" s="9">
        <f>ROUND(+'Acute Care'!F63,0)</f>
        <v>53489</v>
      </c>
      <c r="F68" s="13">
        <f t="shared" si="0"/>
        <v>5.18</v>
      </c>
      <c r="G68" s="9">
        <f>ROUND(+'Acute Care'!I164,0)</f>
        <v>0</v>
      </c>
      <c r="H68" s="9">
        <f>ROUND(+'Acute Care'!F164,0)</f>
        <v>1868</v>
      </c>
      <c r="I68" s="13" t="str">
        <f t="shared" si="1"/>
        <v/>
      </c>
      <c r="J68" s="13"/>
      <c r="K68" s="21" t="str">
        <f t="shared" si="2"/>
        <v/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Care'!I64,0)</f>
        <v>0</v>
      </c>
      <c r="E69" s="9">
        <f>ROUND(+'Acute Care'!F64,0)</f>
        <v>4621</v>
      </c>
      <c r="F69" s="13" t="str">
        <f t="shared" si="0"/>
        <v/>
      </c>
      <c r="G69" s="9">
        <f>ROUND(+'Acute Care'!I165,0)</f>
        <v>240962</v>
      </c>
      <c r="H69" s="9">
        <f>ROUND(+'Acute Care'!F165,0)</f>
        <v>53743</v>
      </c>
      <c r="I69" s="13">
        <f t="shared" si="1"/>
        <v>4.4800000000000004</v>
      </c>
      <c r="J69" s="13"/>
      <c r="K69" s="21" t="str">
        <f t="shared" si="2"/>
        <v/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Care'!I65,0)</f>
        <v>0</v>
      </c>
      <c r="E70" s="9">
        <f>ROUND(+'Acute Care'!F65,0)</f>
        <v>0</v>
      </c>
      <c r="F70" s="13" t="str">
        <f t="shared" si="0"/>
        <v/>
      </c>
      <c r="G70" s="9">
        <f>ROUND(+'Acute Care'!I166,0)</f>
        <v>1364433</v>
      </c>
      <c r="H70" s="9">
        <f>ROUND(+'Acute Care'!F166,0)</f>
        <v>4742</v>
      </c>
      <c r="I70" s="13">
        <f t="shared" si="1"/>
        <v>287.73</v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Care'!I66,0)</f>
        <v>0</v>
      </c>
      <c r="E71" s="9">
        <f>ROUND(+'Acute Care'!F66,0)</f>
        <v>265</v>
      </c>
      <c r="F71" s="13" t="str">
        <f t="shared" si="0"/>
        <v/>
      </c>
      <c r="G71" s="9">
        <f>ROUND(+'Acute Care'!I167,0)</f>
        <v>0</v>
      </c>
      <c r="H71" s="9">
        <f>ROUND(+'Acute Care'!F167,0)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Care'!I67,0)</f>
        <v>87245</v>
      </c>
      <c r="E72" s="9">
        <f>ROUND(+'Acute Care'!F67,0)</f>
        <v>45901</v>
      </c>
      <c r="F72" s="13">
        <f t="shared" si="0"/>
        <v>1.9</v>
      </c>
      <c r="G72" s="9">
        <f>ROUND(+'Acute Care'!I168,0)</f>
        <v>0</v>
      </c>
      <c r="H72" s="9">
        <f>ROUND(+'Acute Care'!F168,0)</f>
        <v>284</v>
      </c>
      <c r="I72" s="13" t="str">
        <f t="shared" si="1"/>
        <v/>
      </c>
      <c r="J72" s="13"/>
      <c r="K72" s="21" t="str">
        <f t="shared" si="2"/>
        <v/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Care'!I68,0)</f>
        <v>74630</v>
      </c>
      <c r="E73" s="9">
        <f>ROUND(+'Acute Care'!F68,0)</f>
        <v>40261</v>
      </c>
      <c r="F73" s="13">
        <f t="shared" si="0"/>
        <v>1.85</v>
      </c>
      <c r="G73" s="9">
        <f>ROUND(+'Acute Care'!I169,0)</f>
        <v>183826</v>
      </c>
      <c r="H73" s="9">
        <f>ROUND(+'Acute Care'!F169,0)</f>
        <v>45542</v>
      </c>
      <c r="I73" s="13">
        <f t="shared" si="1"/>
        <v>4.04</v>
      </c>
      <c r="J73" s="13"/>
      <c r="K73" s="21">
        <f t="shared" si="2"/>
        <v>1.1838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Care'!I69,0)</f>
        <v>8250</v>
      </c>
      <c r="E74" s="9">
        <f>ROUND(+'Acute Care'!F69,0)</f>
        <v>91921</v>
      </c>
      <c r="F74" s="13">
        <f t="shared" si="0"/>
        <v>0.09</v>
      </c>
      <c r="G74" s="9">
        <f>ROUND(+'Acute Care'!I170,0)</f>
        <v>1036594</v>
      </c>
      <c r="H74" s="9">
        <f>ROUND(+'Acute Care'!F170,0)</f>
        <v>43532</v>
      </c>
      <c r="I74" s="13">
        <f t="shared" si="1"/>
        <v>23.81</v>
      </c>
      <c r="J74" s="13"/>
      <c r="K74" s="21">
        <f t="shared" si="2"/>
        <v>263.55560000000003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Care'!I70,0)</f>
        <v>1986</v>
      </c>
      <c r="E75" s="9">
        <f>ROUND(+'Acute Care'!F70,0)</f>
        <v>25086</v>
      </c>
      <c r="F75" s="13">
        <f t="shared" ref="F75:F107" si="3">IF(D75=0,"",IF(E75=0,"",ROUND(D75/E75,2)))</f>
        <v>0.08</v>
      </c>
      <c r="G75" s="9">
        <f>ROUND(+'Acute Care'!I171,0)</f>
        <v>72250</v>
      </c>
      <c r="H75" s="9">
        <f>ROUND(+'Acute Care'!F171,0)</f>
        <v>104107</v>
      </c>
      <c r="I75" s="13">
        <f t="shared" ref="I75:I107" si="4">IF(G75=0,"",IF(H75=0,"",ROUND(G75/H75,2)))</f>
        <v>0.69</v>
      </c>
      <c r="J75" s="13"/>
      <c r="K75" s="21">
        <f t="shared" ref="K75:K107" si="5">IF(D75=0,"",IF(E75=0,"",IF(G75=0,"",IF(H75=0,"",ROUND(I75/F75-1,4)))))</f>
        <v>7.625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Care'!I71,0)</f>
        <v>0</v>
      </c>
      <c r="E76" s="9">
        <f>ROUND(+'Acute Care'!F71,0)</f>
        <v>782</v>
      </c>
      <c r="F76" s="13" t="str">
        <f t="shared" si="3"/>
        <v/>
      </c>
      <c r="G76" s="9">
        <f>ROUND(+'Acute Care'!I172,0)</f>
        <v>0</v>
      </c>
      <c r="H76" s="9">
        <f>ROUND(+'Acute Care'!F172,0)</f>
        <v>29587</v>
      </c>
      <c r="I76" s="13" t="str">
        <f t="shared" si="4"/>
        <v/>
      </c>
      <c r="J76" s="13"/>
      <c r="K76" s="21" t="str">
        <f t="shared" si="5"/>
        <v/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Care'!I72,0)</f>
        <v>0</v>
      </c>
      <c r="E77" s="9">
        <f>ROUND(+'Acute Care'!F72,0)</f>
        <v>0</v>
      </c>
      <c r="F77" s="13" t="str">
        <f t="shared" si="3"/>
        <v/>
      </c>
      <c r="G77" s="9">
        <f>ROUND(+'Acute Care'!I173,0)</f>
        <v>0</v>
      </c>
      <c r="H77" s="9">
        <f>ROUND(+'Acute Care'!F173,0)</f>
        <v>752</v>
      </c>
      <c r="I77" s="13" t="str">
        <f t="shared" si="4"/>
        <v/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Care'!I73,0)</f>
        <v>31936</v>
      </c>
      <c r="E78" s="9">
        <f>ROUND(+'Acute Care'!F73,0)</f>
        <v>24060</v>
      </c>
      <c r="F78" s="13">
        <f t="shared" si="3"/>
        <v>1.33</v>
      </c>
      <c r="G78" s="9">
        <f>ROUND(+'Acute Care'!I174,0)</f>
        <v>0</v>
      </c>
      <c r="H78" s="9">
        <f>ROUND(+'Acute Care'!F174,0)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Care'!I74,0)</f>
        <v>0</v>
      </c>
      <c r="E79" s="9">
        <f>ROUND(+'Acute Care'!F74,0)</f>
        <v>55627</v>
      </c>
      <c r="F79" s="13" t="str">
        <f t="shared" si="3"/>
        <v/>
      </c>
      <c r="G79" s="9">
        <f>ROUND(+'Acute Care'!I175,0)</f>
        <v>22330</v>
      </c>
      <c r="H79" s="9">
        <f>ROUND(+'Acute Care'!F175,0)</f>
        <v>26485</v>
      </c>
      <c r="I79" s="13">
        <f t="shared" si="4"/>
        <v>0.84</v>
      </c>
      <c r="J79" s="13"/>
      <c r="K79" s="21" t="str">
        <f t="shared" si="5"/>
        <v/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Care'!I75,0)</f>
        <v>381670</v>
      </c>
      <c r="E80" s="9">
        <f>ROUND(+'Acute Care'!F75,0)</f>
        <v>3305</v>
      </c>
      <c r="F80" s="13">
        <f t="shared" si="3"/>
        <v>115.48</v>
      </c>
      <c r="G80" s="9">
        <f>ROUND(+'Acute Care'!I176,0)</f>
        <v>0</v>
      </c>
      <c r="H80" s="9">
        <f>ROUND(+'Acute Care'!F176,0)</f>
        <v>52465</v>
      </c>
      <c r="I80" s="13" t="str">
        <f t="shared" si="4"/>
        <v/>
      </c>
      <c r="J80" s="13"/>
      <c r="K80" s="21" t="str">
        <f t="shared" si="5"/>
        <v/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Care'!I76,0)</f>
        <v>43161</v>
      </c>
      <c r="E81" s="9">
        <f>ROUND(+'Acute Care'!F76,0)</f>
        <v>691</v>
      </c>
      <c r="F81" s="13">
        <f t="shared" si="3"/>
        <v>62.46</v>
      </c>
      <c r="G81" s="9">
        <f>ROUND(+'Acute Care'!I177,0)</f>
        <v>280883</v>
      </c>
      <c r="H81" s="9">
        <f>ROUND(+'Acute Care'!F177,0)</f>
        <v>3336</v>
      </c>
      <c r="I81" s="13">
        <f t="shared" si="4"/>
        <v>84.2</v>
      </c>
      <c r="J81" s="13"/>
      <c r="K81" s="21">
        <f t="shared" si="5"/>
        <v>0.34810000000000002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Care'!I77,0)</f>
        <v>0</v>
      </c>
      <c r="E82" s="9">
        <f>ROUND(+'Acute Care'!F77,0)</f>
        <v>9459</v>
      </c>
      <c r="F82" s="13" t="str">
        <f t="shared" si="3"/>
        <v/>
      </c>
      <c r="G82" s="9">
        <f>ROUND(+'Acute Care'!I178,0)</f>
        <v>35000</v>
      </c>
      <c r="H82" s="9">
        <f>ROUND(+'Acute Care'!F178,0)</f>
        <v>743</v>
      </c>
      <c r="I82" s="13">
        <f t="shared" si="4"/>
        <v>47.11</v>
      </c>
      <c r="J82" s="13"/>
      <c r="K82" s="21" t="str">
        <f t="shared" si="5"/>
        <v/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Care'!I78,0)</f>
        <v>0</v>
      </c>
      <c r="E83" s="9">
        <f>ROUND(+'Acute Care'!F78,0)</f>
        <v>24750</v>
      </c>
      <c r="F83" s="13" t="str">
        <f t="shared" si="3"/>
        <v/>
      </c>
      <c r="G83" s="9">
        <f>ROUND(+'Acute Care'!I179,0)</f>
        <v>0</v>
      </c>
      <c r="H83" s="9">
        <f>ROUND(+'Acute Care'!F179,0)</f>
        <v>9379</v>
      </c>
      <c r="I83" s="13" t="str">
        <f t="shared" si="4"/>
        <v/>
      </c>
      <c r="J83" s="13"/>
      <c r="K83" s="21" t="str">
        <f t="shared" si="5"/>
        <v/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Care'!I79,0)</f>
        <v>1004799</v>
      </c>
      <c r="E84" s="9">
        <f>ROUND(+'Acute Care'!F79,0)</f>
        <v>12811</v>
      </c>
      <c r="F84" s="13">
        <f t="shared" si="3"/>
        <v>78.430000000000007</v>
      </c>
      <c r="G84" s="9">
        <f>ROUND(+'Acute Care'!I180,0)</f>
        <v>0</v>
      </c>
      <c r="H84" s="9">
        <f>ROUND(+'Acute Care'!F180,0)</f>
        <v>26017</v>
      </c>
      <c r="I84" s="13" t="str">
        <f t="shared" si="4"/>
        <v/>
      </c>
      <c r="J84" s="13"/>
      <c r="K84" s="21" t="str">
        <f t="shared" si="5"/>
        <v/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Care'!I80,0)</f>
        <v>0</v>
      </c>
      <c r="E85" s="9">
        <f>ROUND(+'Acute Care'!F80,0)</f>
        <v>10075</v>
      </c>
      <c r="F85" s="13" t="str">
        <f t="shared" si="3"/>
        <v/>
      </c>
      <c r="G85" s="9">
        <f>ROUND(+'Acute Care'!I181,0)</f>
        <v>208041</v>
      </c>
      <c r="H85" s="9">
        <f>ROUND(+'Acute Care'!F181,0)</f>
        <v>13856</v>
      </c>
      <c r="I85" s="13">
        <f t="shared" si="4"/>
        <v>15.01</v>
      </c>
      <c r="J85" s="13"/>
      <c r="K85" s="21" t="str">
        <f t="shared" si="5"/>
        <v/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Care'!I81,0)</f>
        <v>180075</v>
      </c>
      <c r="E86" s="9">
        <f>ROUND(+'Acute Care'!F81,0)</f>
        <v>744</v>
      </c>
      <c r="F86" s="13">
        <f t="shared" si="3"/>
        <v>242.04</v>
      </c>
      <c r="G86" s="9">
        <f>ROUND(+'Acute Care'!I182,0)</f>
        <v>0</v>
      </c>
      <c r="H86" s="9">
        <f>ROUND(+'Acute Care'!F182,0)</f>
        <v>10687</v>
      </c>
      <c r="I86" s="13" t="str">
        <f t="shared" si="4"/>
        <v/>
      </c>
      <c r="J86" s="13"/>
      <c r="K86" s="21" t="str">
        <f t="shared" si="5"/>
        <v/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Care'!I82,0)</f>
        <v>3062</v>
      </c>
      <c r="E87" s="9">
        <f>ROUND(+'Acute Care'!F82,0)</f>
        <v>13757</v>
      </c>
      <c r="F87" s="13">
        <f t="shared" si="3"/>
        <v>0.22</v>
      </c>
      <c r="G87" s="9">
        <f>ROUND(+'Acute Care'!I183,0)</f>
        <v>170270</v>
      </c>
      <c r="H87" s="9">
        <f>ROUND(+'Acute Care'!F183,0)</f>
        <v>474</v>
      </c>
      <c r="I87" s="13">
        <f t="shared" si="4"/>
        <v>359.22</v>
      </c>
      <c r="J87" s="13"/>
      <c r="K87" s="21">
        <f t="shared" si="5"/>
        <v>1631.8181999999999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Care'!I83,0)</f>
        <v>0</v>
      </c>
      <c r="E88" s="9">
        <f>ROUND(+'Acute Care'!F83,0)</f>
        <v>2996</v>
      </c>
      <c r="F88" s="13" t="str">
        <f t="shared" si="3"/>
        <v/>
      </c>
      <c r="G88" s="9">
        <f>ROUND(+'Acute Care'!I184,0)</f>
        <v>20487</v>
      </c>
      <c r="H88" s="9">
        <f>ROUND(+'Acute Care'!F184,0)</f>
        <v>14616</v>
      </c>
      <c r="I88" s="13">
        <f t="shared" si="4"/>
        <v>1.4</v>
      </c>
      <c r="J88" s="13"/>
      <c r="K88" s="21" t="str">
        <f t="shared" si="5"/>
        <v/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Care'!I84,0)</f>
        <v>0</v>
      </c>
      <c r="E89" s="9">
        <f>ROUND(+'Acute Care'!F84,0)</f>
        <v>2350</v>
      </c>
      <c r="F89" s="13" t="str">
        <f t="shared" si="3"/>
        <v/>
      </c>
      <c r="G89" s="9">
        <f>ROUND(+'Acute Care'!I185,0)</f>
        <v>0</v>
      </c>
      <c r="H89" s="9">
        <f>ROUND(+'Acute Care'!F185,0)</f>
        <v>3059</v>
      </c>
      <c r="I89" s="13" t="str">
        <f t="shared" si="4"/>
        <v/>
      </c>
      <c r="J89" s="13"/>
      <c r="K89" s="21" t="str">
        <f t="shared" si="5"/>
        <v/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Care'!I85,0)</f>
        <v>5329</v>
      </c>
      <c r="E90" s="9">
        <f>ROUND(+'Acute Care'!F85,0)</f>
        <v>194</v>
      </c>
      <c r="F90" s="13">
        <f t="shared" si="3"/>
        <v>27.47</v>
      </c>
      <c r="G90" s="9">
        <f>ROUND(+'Acute Care'!I186,0)</f>
        <v>0</v>
      </c>
      <c r="H90" s="9">
        <f>ROUND(+'Acute Care'!F186,0)</f>
        <v>1264</v>
      </c>
      <c r="I90" s="13" t="str">
        <f t="shared" si="4"/>
        <v/>
      </c>
      <c r="J90" s="13"/>
      <c r="K90" s="21" t="str">
        <f t="shared" si="5"/>
        <v/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Care'!I86,0)</f>
        <v>0</v>
      </c>
      <c r="E91" s="9">
        <f>ROUND(+'Acute Care'!F86,0)</f>
        <v>6894</v>
      </c>
      <c r="F91" s="13" t="str">
        <f t="shared" si="3"/>
        <v/>
      </c>
      <c r="G91" s="9">
        <f>ROUND(+'Acute Care'!I187,0)</f>
        <v>351009</v>
      </c>
      <c r="H91" s="9">
        <f>ROUND(+'Acute Care'!F187,0)</f>
        <v>190</v>
      </c>
      <c r="I91" s="13">
        <f t="shared" si="4"/>
        <v>1847.42</v>
      </c>
      <c r="J91" s="13"/>
      <c r="K91" s="21" t="str">
        <f t="shared" si="5"/>
        <v/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Care'!I87,0)</f>
        <v>30353</v>
      </c>
      <c r="E92" s="9">
        <f>ROUND(+'Acute Care'!F87,0)</f>
        <v>4727</v>
      </c>
      <c r="F92" s="13">
        <f t="shared" si="3"/>
        <v>6.42</v>
      </c>
      <c r="G92" s="9">
        <f>ROUND(+'Acute Care'!I188,0)</f>
        <v>0</v>
      </c>
      <c r="H92" s="9">
        <f>ROUND(+'Acute Care'!F188,0)</f>
        <v>7589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Care'!I88,0)</f>
        <v>0</v>
      </c>
      <c r="E93" s="9">
        <f>ROUND(+'Acute Care'!F88,0)</f>
        <v>2224</v>
      </c>
      <c r="F93" s="13" t="str">
        <f t="shared" si="3"/>
        <v/>
      </c>
      <c r="G93" s="9">
        <f>ROUND(+'Acute Care'!I189,0)</f>
        <v>117017</v>
      </c>
      <c r="H93" s="9">
        <f>ROUND(+'Acute Care'!F189,0)</f>
        <v>4779</v>
      </c>
      <c r="I93" s="13">
        <f t="shared" si="4"/>
        <v>24.49</v>
      </c>
      <c r="J93" s="13"/>
      <c r="K93" s="21" t="str">
        <f t="shared" si="5"/>
        <v/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Care'!I89,0)</f>
        <v>46500</v>
      </c>
      <c r="E94" s="9">
        <f>ROUND(+'Acute Care'!F89,0)</f>
        <v>26613</v>
      </c>
      <c r="F94" s="13">
        <f t="shared" si="3"/>
        <v>1.75</v>
      </c>
      <c r="G94" s="9">
        <f>ROUND(+'Acute Care'!I190,0)</f>
        <v>0</v>
      </c>
      <c r="H94" s="9">
        <f>ROUND(+'Acute Care'!F190,0)</f>
        <v>2460</v>
      </c>
      <c r="I94" s="13" t="str">
        <f t="shared" si="4"/>
        <v/>
      </c>
      <c r="J94" s="13"/>
      <c r="K94" s="21" t="str">
        <f t="shared" si="5"/>
        <v/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Care'!I90,0)</f>
        <v>0</v>
      </c>
      <c r="E95" s="9">
        <f>ROUND(+'Acute Care'!F90,0)</f>
        <v>3987</v>
      </c>
      <c r="F95" s="13" t="str">
        <f t="shared" si="3"/>
        <v/>
      </c>
      <c r="G95" s="9">
        <f>ROUND(+'Acute Care'!I191,0)</f>
        <v>46500</v>
      </c>
      <c r="H95" s="9">
        <f>ROUND(+'Acute Care'!F191,0)</f>
        <v>28344</v>
      </c>
      <c r="I95" s="13">
        <f t="shared" si="4"/>
        <v>1.64</v>
      </c>
      <c r="J95" s="13"/>
      <c r="K95" s="21" t="str">
        <f t="shared" si="5"/>
        <v/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Care'!I91,0)</f>
        <v>0</v>
      </c>
      <c r="E96" s="9">
        <f>ROUND(+'Acute Care'!F91,0)</f>
        <v>0</v>
      </c>
      <c r="F96" s="13" t="str">
        <f t="shared" si="3"/>
        <v/>
      </c>
      <c r="G96" s="9">
        <f>ROUND(+'Acute Care'!I192,0)</f>
        <v>0</v>
      </c>
      <c r="H96" s="9">
        <f>ROUND(+'Acute Care'!F192,0)</f>
        <v>7120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Care'!I92,0)</f>
        <v>0</v>
      </c>
      <c r="E97" s="9">
        <f>ROUND(+'Acute Care'!F92,0)</f>
        <v>753</v>
      </c>
      <c r="F97" s="13" t="str">
        <f t="shared" si="3"/>
        <v/>
      </c>
      <c r="G97" s="9">
        <f>ROUND(+'Acute Care'!I193,0)</f>
        <v>0</v>
      </c>
      <c r="H97" s="9">
        <f>ROUND(+'Acute Care'!F193,0)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Care'!I93,0)</f>
        <v>20000</v>
      </c>
      <c r="E98" s="9">
        <f>ROUND(+'Acute Care'!F93,0)</f>
        <v>618</v>
      </c>
      <c r="F98" s="13">
        <f t="shared" si="3"/>
        <v>32.36</v>
      </c>
      <c r="G98" s="9">
        <f>ROUND(+'Acute Care'!I194,0)</f>
        <v>0</v>
      </c>
      <c r="H98" s="9">
        <f>ROUND(+'Acute Care'!F194,0)</f>
        <v>559</v>
      </c>
      <c r="I98" s="13" t="str">
        <f t="shared" si="4"/>
        <v/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Care'!I94,0)</f>
        <v>951135</v>
      </c>
      <c r="E99" s="9">
        <f>ROUND(+'Acute Care'!F94,0)</f>
        <v>16893</v>
      </c>
      <c r="F99" s="13">
        <f t="shared" si="3"/>
        <v>56.3</v>
      </c>
      <c r="G99" s="9">
        <f>ROUND(+'Acute Care'!I195,0)</f>
        <v>-20000</v>
      </c>
      <c r="H99" s="9">
        <f>ROUND(+'Acute Care'!F195,0)</f>
        <v>2240</v>
      </c>
      <c r="I99" s="13">
        <f t="shared" si="4"/>
        <v>-8.93</v>
      </c>
      <c r="J99" s="13"/>
      <c r="K99" s="21">
        <f t="shared" si="5"/>
        <v>-1.1586000000000001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Care'!I95,0)</f>
        <v>113689</v>
      </c>
      <c r="E100" s="9">
        <f>ROUND(+'Acute Care'!F95,0)</f>
        <v>16831</v>
      </c>
      <c r="F100" s="13">
        <f t="shared" si="3"/>
        <v>6.75</v>
      </c>
      <c r="G100" s="9">
        <f>ROUND(+'Acute Care'!I196,0)</f>
        <v>1772666</v>
      </c>
      <c r="H100" s="9">
        <f>ROUND(+'Acute Care'!F196,0)</f>
        <v>20137</v>
      </c>
      <c r="I100" s="13">
        <f t="shared" si="4"/>
        <v>88.03</v>
      </c>
      <c r="J100" s="13"/>
      <c r="K100" s="21">
        <f t="shared" si="5"/>
        <v>12.041499999999999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Care'!I96,0)</f>
        <v>46500</v>
      </c>
      <c r="E101" s="9">
        <f>ROUND(+'Acute Care'!F96,0)</f>
        <v>15880</v>
      </c>
      <c r="F101" s="13">
        <f t="shared" si="3"/>
        <v>2.93</v>
      </c>
      <c r="G101" s="9">
        <f>ROUND(+'Acute Care'!I197,0)</f>
        <v>108951</v>
      </c>
      <c r="H101" s="9">
        <f>ROUND(+'Acute Care'!F197,0)</f>
        <v>20567</v>
      </c>
      <c r="I101" s="13">
        <f t="shared" si="4"/>
        <v>5.3</v>
      </c>
      <c r="J101" s="13"/>
      <c r="K101" s="21">
        <f t="shared" si="5"/>
        <v>0.80889999999999995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Care'!I97,0)</f>
        <v>149000</v>
      </c>
      <c r="E102" s="9">
        <f>ROUND(+'Acute Care'!F97,0)</f>
        <v>7398</v>
      </c>
      <c r="F102" s="13">
        <f t="shared" si="3"/>
        <v>20.14</v>
      </c>
      <c r="G102" s="9">
        <f>ROUND(+'Acute Care'!I198,0)</f>
        <v>46500</v>
      </c>
      <c r="H102" s="9">
        <f>ROUND(+'Acute Care'!F198,0)</f>
        <v>17662</v>
      </c>
      <c r="I102" s="13">
        <f t="shared" si="4"/>
        <v>2.63</v>
      </c>
      <c r="J102" s="13"/>
      <c r="K102" s="21">
        <f t="shared" si="5"/>
        <v>-0.86939999999999995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Care'!I98,0)</f>
        <v>0</v>
      </c>
      <c r="E103" s="9">
        <f>ROUND(+'Acute Care'!F98,0)</f>
        <v>230</v>
      </c>
      <c r="F103" s="13" t="str">
        <f t="shared" si="3"/>
        <v/>
      </c>
      <c r="G103" s="9">
        <f>ROUND(+'Acute Care'!I199,0)</f>
        <v>426796</v>
      </c>
      <c r="H103" s="9">
        <f>ROUND(+'Acute Care'!F199,0)</f>
        <v>9333</v>
      </c>
      <c r="I103" s="13">
        <f t="shared" si="4"/>
        <v>45.73</v>
      </c>
      <c r="J103" s="13"/>
      <c r="K103" s="21" t="str">
        <f t="shared" si="5"/>
        <v/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Care'!I99,0)</f>
        <v>0</v>
      </c>
      <c r="E104" s="9">
        <f>ROUND(+'Acute Care'!F99,0)</f>
        <v>0</v>
      </c>
      <c r="F104" s="13" t="str">
        <f t="shared" si="3"/>
        <v/>
      </c>
      <c r="G104" s="9">
        <f>ROUND(+'Acute Care'!I200,0)</f>
        <v>0</v>
      </c>
      <c r="H104" s="9">
        <f>ROUND(+'Acute Care'!F200,0)</f>
        <v>207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Care'!I100,0)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Care'!I201,0)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Care'!I101,0)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Care'!I202,0)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Care'!I102,0)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Care'!I203,0)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Care'!I103,0)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Care'!I204,0)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5.88671875" bestFit="1" customWidth="1"/>
    <col min="7" max="7" width="9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71</v>
      </c>
      <c r="F3" s="1"/>
      <c r="K3" s="19">
        <v>71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6"/>
    </row>
    <row r="8" spans="1:11" x14ac:dyDescent="0.2">
      <c r="A8" s="10"/>
      <c r="B8" s="9"/>
      <c r="C8" s="9"/>
      <c r="D8" s="6"/>
      <c r="E8" s="6"/>
      <c r="F8" s="1" t="s">
        <v>4</v>
      </c>
      <c r="G8" s="6"/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19</v>
      </c>
      <c r="E9" s="1" t="s">
        <v>6</v>
      </c>
      <c r="F9" s="1" t="s">
        <v>6</v>
      </c>
      <c r="G9" s="1" t="s">
        <v>19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Care'!J5,0)</f>
        <v>3407083</v>
      </c>
      <c r="E10" s="9">
        <f>ROUND(+'Acute Care'!F5,0)</f>
        <v>71212</v>
      </c>
      <c r="F10" s="13">
        <f>IF(D10=0,"",IF(E10=0,"",ROUND(D10/E10,2)))</f>
        <v>47.84</v>
      </c>
      <c r="G10" s="9">
        <f>ROUND(+'Acute Care'!J106,0)</f>
        <v>3142750</v>
      </c>
      <c r="H10" s="9">
        <f>ROUND(+'Acute Care'!F106,0)</f>
        <v>97690</v>
      </c>
      <c r="I10" s="13">
        <f>IF(G10=0,"",IF(H10=0,"",ROUND(G10/H10,2)))</f>
        <v>32.17</v>
      </c>
      <c r="J10" s="13"/>
      <c r="K10" s="21">
        <f>IF(D10=0,"",IF(E10=0,"",IF(G10=0,"",IF(H10=0,"",ROUND(I10/F10-1,4)))))</f>
        <v>-0.3276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Care'!J6,0)</f>
        <v>927701</v>
      </c>
      <c r="E11" s="9">
        <f>ROUND(+'Acute Care'!F6,0)</f>
        <v>19539</v>
      </c>
      <c r="F11" s="13">
        <f t="shared" ref="F11:F74" si="0">IF(D11=0,"",IF(E11=0,"",ROUND(D11/E11,2)))</f>
        <v>47.48</v>
      </c>
      <c r="G11" s="9">
        <f>ROUND(+'Acute Care'!J107,0)</f>
        <v>1062269</v>
      </c>
      <c r="H11" s="9">
        <f>ROUND(+'Acute Care'!F107,0)</f>
        <v>23513</v>
      </c>
      <c r="I11" s="13">
        <f t="shared" ref="I11:I74" si="1">IF(G11=0,"",IF(H11=0,"",ROUND(G11/H11,2)))</f>
        <v>45.18</v>
      </c>
      <c r="J11" s="13"/>
      <c r="K11" s="21">
        <f t="shared" ref="K11:K74" si="2">IF(D11=0,"",IF(E11=0,"",IF(G11=0,"",IF(H11=0,"",ROUND(I11/F11-1,4)))))</f>
        <v>-4.8399999999999999E-2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Care'!J7,0)</f>
        <v>86203</v>
      </c>
      <c r="E12" s="9">
        <f>ROUND(+'Acute Care'!F7,0)</f>
        <v>616</v>
      </c>
      <c r="F12" s="13">
        <f t="shared" si="0"/>
        <v>139.94</v>
      </c>
      <c r="G12" s="9">
        <f>ROUND(+'Acute Care'!J108,0)</f>
        <v>121928</v>
      </c>
      <c r="H12" s="9">
        <f>ROUND(+'Acute Care'!F108,0)</f>
        <v>724</v>
      </c>
      <c r="I12" s="13">
        <f t="shared" si="1"/>
        <v>168.41</v>
      </c>
      <c r="J12" s="13"/>
      <c r="K12" s="21">
        <f t="shared" si="2"/>
        <v>0.2034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Care'!J8,0)</f>
        <v>3502323</v>
      </c>
      <c r="E13" s="9">
        <f>ROUND(+'Acute Care'!F8,0)</f>
        <v>67729</v>
      </c>
      <c r="F13" s="13">
        <f t="shared" si="0"/>
        <v>51.71</v>
      </c>
      <c r="G13" s="9">
        <f>ROUND(+'Acute Care'!J109,0)</f>
        <v>3616392</v>
      </c>
      <c r="H13" s="9">
        <f>ROUND(+'Acute Care'!F109,0)</f>
        <v>65799</v>
      </c>
      <c r="I13" s="13">
        <f t="shared" si="1"/>
        <v>54.96</v>
      </c>
      <c r="J13" s="13"/>
      <c r="K13" s="21">
        <f t="shared" si="2"/>
        <v>6.2899999999999998E-2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Care'!J9,0)</f>
        <v>3270591</v>
      </c>
      <c r="E14" s="9">
        <f>ROUND(+'Acute Care'!F9,0)</f>
        <v>56682</v>
      </c>
      <c r="F14" s="13">
        <f t="shared" si="0"/>
        <v>57.7</v>
      </c>
      <c r="G14" s="9">
        <f>ROUND(+'Acute Care'!J110,0)</f>
        <v>3193508</v>
      </c>
      <c r="H14" s="9">
        <f>ROUND(+'Acute Care'!F110,0)</f>
        <v>57055</v>
      </c>
      <c r="I14" s="13">
        <f t="shared" si="1"/>
        <v>55.97</v>
      </c>
      <c r="J14" s="13"/>
      <c r="K14" s="21">
        <f t="shared" si="2"/>
        <v>-0.03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Care'!J10,0)</f>
        <v>0</v>
      </c>
      <c r="E15" s="9">
        <f>ROUND(+'Acute Care'!F10,0)</f>
        <v>0</v>
      </c>
      <c r="F15" s="13" t="str">
        <f t="shared" si="0"/>
        <v/>
      </c>
      <c r="G15" s="9">
        <f>ROUND(+'Acute Care'!J111,0)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Care'!J11,0)</f>
        <v>111871</v>
      </c>
      <c r="E16" s="9">
        <f>ROUND(+'Acute Care'!F11,0)</f>
        <v>1151</v>
      </c>
      <c r="F16" s="13">
        <f t="shared" si="0"/>
        <v>97.19</v>
      </c>
      <c r="G16" s="9">
        <f>ROUND(+'Acute Care'!J112,0)</f>
        <v>113182</v>
      </c>
      <c r="H16" s="9">
        <f>ROUND(+'Acute Care'!F112,0)</f>
        <v>1280</v>
      </c>
      <c r="I16" s="13">
        <f t="shared" si="1"/>
        <v>88.42</v>
      </c>
      <c r="J16" s="13"/>
      <c r="K16" s="21">
        <f t="shared" si="2"/>
        <v>-9.0200000000000002E-2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Care'!J12,0)</f>
        <v>208075</v>
      </c>
      <c r="E17" s="9">
        <f>ROUND(+'Acute Care'!F12,0)</f>
        <v>4809</v>
      </c>
      <c r="F17" s="13">
        <f t="shared" si="0"/>
        <v>43.27</v>
      </c>
      <c r="G17" s="9">
        <f>ROUND(+'Acute Care'!J113,0)</f>
        <v>160949</v>
      </c>
      <c r="H17" s="9">
        <f>ROUND(+'Acute Care'!F113,0)</f>
        <v>4809</v>
      </c>
      <c r="I17" s="13">
        <f t="shared" si="1"/>
        <v>33.47</v>
      </c>
      <c r="J17" s="13"/>
      <c r="K17" s="21">
        <f t="shared" si="2"/>
        <v>-0.22650000000000001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Care'!J13,0)</f>
        <v>9143</v>
      </c>
      <c r="E18" s="9">
        <f>ROUND(+'Acute Care'!F13,0)</f>
        <v>586</v>
      </c>
      <c r="F18" s="13">
        <f t="shared" si="0"/>
        <v>15.6</v>
      </c>
      <c r="G18" s="9">
        <f>ROUND(+'Acute Care'!J114,0)</f>
        <v>9539</v>
      </c>
      <c r="H18" s="9">
        <f>ROUND(+'Acute Care'!F114,0)</f>
        <v>737</v>
      </c>
      <c r="I18" s="13">
        <f t="shared" si="1"/>
        <v>12.94</v>
      </c>
      <c r="J18" s="13"/>
      <c r="K18" s="21">
        <f t="shared" si="2"/>
        <v>-0.17050000000000001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Care'!J14,0)</f>
        <v>799514</v>
      </c>
      <c r="E19" s="9">
        <f>ROUND(+'Acute Care'!F14,0)</f>
        <v>18000</v>
      </c>
      <c r="F19" s="13">
        <f t="shared" si="0"/>
        <v>44.42</v>
      </c>
      <c r="G19" s="9">
        <f>ROUND(+'Acute Care'!J115,0)</f>
        <v>873213</v>
      </c>
      <c r="H19" s="9">
        <f>ROUND(+'Acute Care'!F115,0)</f>
        <v>16897</v>
      </c>
      <c r="I19" s="13">
        <f t="shared" si="1"/>
        <v>51.68</v>
      </c>
      <c r="J19" s="13"/>
      <c r="K19" s="21">
        <f t="shared" si="2"/>
        <v>0.16339999999999999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Care'!J15,0)</f>
        <v>4326626</v>
      </c>
      <c r="E20" s="9">
        <f>ROUND(+'Acute Care'!F15,0)</f>
        <v>74635</v>
      </c>
      <c r="F20" s="13">
        <f t="shared" si="0"/>
        <v>57.97</v>
      </c>
      <c r="G20" s="9">
        <f>ROUND(+'Acute Care'!J116,0)</f>
        <v>4261102</v>
      </c>
      <c r="H20" s="9">
        <f>ROUND(+'Acute Care'!F116,0)</f>
        <v>79461</v>
      </c>
      <c r="I20" s="13">
        <f t="shared" si="1"/>
        <v>53.63</v>
      </c>
      <c r="J20" s="13"/>
      <c r="K20" s="21">
        <f t="shared" si="2"/>
        <v>-7.4899999999999994E-2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Care'!J16,0)</f>
        <v>2141004</v>
      </c>
      <c r="E21" s="9">
        <f>ROUND(+'Acute Care'!F16,0)</f>
        <v>69858</v>
      </c>
      <c r="F21" s="13">
        <f t="shared" si="0"/>
        <v>30.65</v>
      </c>
      <c r="G21" s="9">
        <f>ROUND(+'Acute Care'!J117,0)</f>
        <v>2419185</v>
      </c>
      <c r="H21" s="9">
        <f>ROUND(+'Acute Care'!F117,0)</f>
        <v>75146</v>
      </c>
      <c r="I21" s="13">
        <f t="shared" si="1"/>
        <v>32.19</v>
      </c>
      <c r="J21" s="13"/>
      <c r="K21" s="21">
        <f t="shared" si="2"/>
        <v>5.0200000000000002E-2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Care'!J17,0)</f>
        <v>235989</v>
      </c>
      <c r="E22" s="9">
        <f>ROUND(+'Acute Care'!F17,0)</f>
        <v>4954</v>
      </c>
      <c r="F22" s="13">
        <f t="shared" si="0"/>
        <v>47.64</v>
      </c>
      <c r="G22" s="9">
        <f>ROUND(+'Acute Care'!J118,0)</f>
        <v>208255</v>
      </c>
      <c r="H22" s="9">
        <f>ROUND(+'Acute Care'!F118,0)</f>
        <v>4868</v>
      </c>
      <c r="I22" s="13">
        <f t="shared" si="1"/>
        <v>42.78</v>
      </c>
      <c r="J22" s="13"/>
      <c r="K22" s="21">
        <f t="shared" si="2"/>
        <v>-0.10199999999999999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Care'!J18,0)</f>
        <v>880827</v>
      </c>
      <c r="E23" s="9">
        <f>ROUND(+'Acute Care'!F18,0)</f>
        <v>31878</v>
      </c>
      <c r="F23" s="13">
        <f t="shared" si="0"/>
        <v>27.63</v>
      </c>
      <c r="G23" s="9">
        <f>ROUND(+'Acute Care'!J119,0)</f>
        <v>949063</v>
      </c>
      <c r="H23" s="9">
        <f>ROUND(+'Acute Care'!F119,0)</f>
        <v>30307</v>
      </c>
      <c r="I23" s="13">
        <f t="shared" si="1"/>
        <v>31.31</v>
      </c>
      <c r="J23" s="13"/>
      <c r="K23" s="21">
        <f t="shared" si="2"/>
        <v>0.13320000000000001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Care'!J19,0)</f>
        <v>371642</v>
      </c>
      <c r="E24" s="9">
        <f>ROUND(+'Acute Care'!F19,0)</f>
        <v>10431</v>
      </c>
      <c r="F24" s="13">
        <f t="shared" si="0"/>
        <v>35.630000000000003</v>
      </c>
      <c r="G24" s="9">
        <f>ROUND(+'Acute Care'!J120,0)</f>
        <v>344609</v>
      </c>
      <c r="H24" s="9">
        <f>ROUND(+'Acute Care'!F120,0)</f>
        <v>10343</v>
      </c>
      <c r="I24" s="13">
        <f t="shared" si="1"/>
        <v>33.32</v>
      </c>
      <c r="J24" s="13"/>
      <c r="K24" s="21">
        <f t="shared" si="2"/>
        <v>-6.4799999999999996E-2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Care'!J20,0)</f>
        <v>635552</v>
      </c>
      <c r="E25" s="9">
        <f>ROUND(+'Acute Care'!F20,0)</f>
        <v>11753</v>
      </c>
      <c r="F25" s="13">
        <f t="shared" si="0"/>
        <v>54.08</v>
      </c>
      <c r="G25" s="9">
        <f>ROUND(+'Acute Care'!J121,0)</f>
        <v>677379</v>
      </c>
      <c r="H25" s="9">
        <f>ROUND(+'Acute Care'!F121,0)</f>
        <v>14467</v>
      </c>
      <c r="I25" s="13">
        <f t="shared" si="1"/>
        <v>46.82</v>
      </c>
      <c r="J25" s="13"/>
      <c r="K25" s="21">
        <f t="shared" si="2"/>
        <v>-0.13420000000000001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Care'!J21,0)</f>
        <v>83718</v>
      </c>
      <c r="E26" s="9">
        <f>ROUND(+'Acute Care'!F21,0)</f>
        <v>2271</v>
      </c>
      <c r="F26" s="13">
        <f t="shared" si="0"/>
        <v>36.86</v>
      </c>
      <c r="G26" s="9">
        <f>ROUND(+'Acute Care'!J122,0)</f>
        <v>1</v>
      </c>
      <c r="H26" s="9">
        <f>ROUND(+'Acute Care'!F122,0)</f>
        <v>1154</v>
      </c>
      <c r="I26" s="13">
        <f t="shared" si="1"/>
        <v>0</v>
      </c>
      <c r="J26" s="13"/>
      <c r="K26" s="21">
        <f t="shared" si="2"/>
        <v>-1</v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Care'!J22,0)</f>
        <v>16313</v>
      </c>
      <c r="E27" s="9">
        <f>ROUND(+'Acute Care'!F22,0)</f>
        <v>401</v>
      </c>
      <c r="F27" s="13">
        <f t="shared" si="0"/>
        <v>40.68</v>
      </c>
      <c r="G27" s="9">
        <f>ROUND(+'Acute Care'!J123,0)</f>
        <v>0</v>
      </c>
      <c r="H27" s="9">
        <f>ROUND(+'Acute Care'!F123,0)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Care'!J23,0)</f>
        <v>0</v>
      </c>
      <c r="E28" s="9">
        <f>ROUND(+'Acute Care'!F23,0)</f>
        <v>0</v>
      </c>
      <c r="F28" s="13" t="str">
        <f t="shared" si="0"/>
        <v/>
      </c>
      <c r="G28" s="9">
        <f>ROUND(+'Acute Care'!J124,0)</f>
        <v>21833</v>
      </c>
      <c r="H28" s="9">
        <f>ROUND(+'Acute Care'!F124,0)</f>
        <v>341</v>
      </c>
      <c r="I28" s="13">
        <f t="shared" si="1"/>
        <v>64.03</v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Care'!J24,0)</f>
        <v>259130</v>
      </c>
      <c r="E29" s="9">
        <f>ROUND(+'Acute Care'!F24,0)</f>
        <v>4249</v>
      </c>
      <c r="F29" s="13">
        <f t="shared" si="0"/>
        <v>60.99</v>
      </c>
      <c r="G29" s="9">
        <f>ROUND(+'Acute Care'!J125,0)</f>
        <v>106510</v>
      </c>
      <c r="H29" s="9">
        <f>ROUND(+'Acute Care'!F125,0)</f>
        <v>4442</v>
      </c>
      <c r="I29" s="13">
        <f t="shared" si="1"/>
        <v>23.98</v>
      </c>
      <c r="J29" s="13"/>
      <c r="K29" s="21">
        <f t="shared" si="2"/>
        <v>-0.60680000000000001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Care'!J25,0)</f>
        <v>63492</v>
      </c>
      <c r="E30" s="9">
        <f>ROUND(+'Acute Care'!F25,0)</f>
        <v>858</v>
      </c>
      <c r="F30" s="13">
        <f t="shared" si="0"/>
        <v>74</v>
      </c>
      <c r="G30" s="9">
        <f>ROUND(+'Acute Care'!J126,0)</f>
        <v>328128</v>
      </c>
      <c r="H30" s="9">
        <f>ROUND(+'Acute Care'!F126,0)</f>
        <v>4484</v>
      </c>
      <c r="I30" s="13">
        <f t="shared" si="1"/>
        <v>73.180000000000007</v>
      </c>
      <c r="J30" s="13"/>
      <c r="K30" s="21">
        <f t="shared" si="2"/>
        <v>-1.11E-2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Care'!J26,0)</f>
        <v>49799</v>
      </c>
      <c r="E31" s="9">
        <f>ROUND(+'Acute Care'!F26,0)</f>
        <v>814</v>
      </c>
      <c r="F31" s="13">
        <f t="shared" si="0"/>
        <v>61.18</v>
      </c>
      <c r="G31" s="9">
        <f>ROUND(+'Acute Care'!J127,0)</f>
        <v>63829</v>
      </c>
      <c r="H31" s="9">
        <f>ROUND(+'Acute Care'!F127,0)</f>
        <v>926</v>
      </c>
      <c r="I31" s="13">
        <f t="shared" si="1"/>
        <v>68.930000000000007</v>
      </c>
      <c r="J31" s="13"/>
      <c r="K31" s="21">
        <f t="shared" si="2"/>
        <v>0.12670000000000001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Care'!J27,0)</f>
        <v>758994</v>
      </c>
      <c r="E32" s="9">
        <f>ROUND(+'Acute Care'!F27,0)</f>
        <v>30330</v>
      </c>
      <c r="F32" s="13">
        <f t="shared" si="0"/>
        <v>25.02</v>
      </c>
      <c r="G32" s="9">
        <f>ROUND(+'Acute Care'!J128,0)</f>
        <v>66889</v>
      </c>
      <c r="H32" s="9">
        <f>ROUND(+'Acute Care'!F128,0)</f>
        <v>792</v>
      </c>
      <c r="I32" s="13">
        <f t="shared" si="1"/>
        <v>84.46</v>
      </c>
      <c r="J32" s="13"/>
      <c r="K32" s="21">
        <f t="shared" si="2"/>
        <v>2.3757000000000001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Care'!J28,0)</f>
        <v>624281</v>
      </c>
      <c r="E33" s="9">
        <f>ROUND(+'Acute Care'!F28,0)</f>
        <v>9728</v>
      </c>
      <c r="F33" s="13">
        <f t="shared" si="0"/>
        <v>64.17</v>
      </c>
      <c r="G33" s="9">
        <f>ROUND(+'Acute Care'!J129,0)</f>
        <v>738289</v>
      </c>
      <c r="H33" s="9">
        <f>ROUND(+'Acute Care'!F129,0)</f>
        <v>29435</v>
      </c>
      <c r="I33" s="13">
        <f t="shared" si="1"/>
        <v>25.08</v>
      </c>
      <c r="J33" s="13"/>
      <c r="K33" s="21">
        <f t="shared" si="2"/>
        <v>-0.60919999999999996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Care'!J29,0)</f>
        <v>150968</v>
      </c>
      <c r="E34" s="9">
        <f>ROUND(+'Acute Care'!F29,0)</f>
        <v>3643</v>
      </c>
      <c r="F34" s="13">
        <f t="shared" si="0"/>
        <v>41.44</v>
      </c>
      <c r="G34" s="9">
        <f>ROUND(+'Acute Care'!J130,0)</f>
        <v>663342</v>
      </c>
      <c r="H34" s="9">
        <f>ROUND(+'Acute Care'!F130,0)</f>
        <v>8484</v>
      </c>
      <c r="I34" s="13">
        <f t="shared" si="1"/>
        <v>78.19</v>
      </c>
      <c r="J34" s="13"/>
      <c r="K34" s="21">
        <f t="shared" si="2"/>
        <v>0.88680000000000003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Care'!J30,0)</f>
        <v>779190</v>
      </c>
      <c r="E35" s="9">
        <f>ROUND(+'Acute Care'!F30,0)</f>
        <v>1124</v>
      </c>
      <c r="F35" s="13">
        <f t="shared" si="0"/>
        <v>693.23</v>
      </c>
      <c r="G35" s="9">
        <f>ROUND(+'Acute Care'!J131,0)</f>
        <v>189880</v>
      </c>
      <c r="H35" s="9">
        <f>ROUND(+'Acute Care'!F131,0)</f>
        <v>3539</v>
      </c>
      <c r="I35" s="13">
        <f t="shared" si="1"/>
        <v>53.65</v>
      </c>
      <c r="J35" s="13"/>
      <c r="K35" s="21">
        <f t="shared" si="2"/>
        <v>-0.92259999999999998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Care'!J31,0)</f>
        <v>2186</v>
      </c>
      <c r="E36" s="9">
        <f>ROUND(+'Acute Care'!F31,0)</f>
        <v>10</v>
      </c>
      <c r="F36" s="13">
        <f t="shared" si="0"/>
        <v>218.6</v>
      </c>
      <c r="G36" s="9">
        <f>ROUND(+'Acute Care'!J132,0)</f>
        <v>670617</v>
      </c>
      <c r="H36" s="9">
        <f>ROUND(+'Acute Care'!F132,0)</f>
        <v>559</v>
      </c>
      <c r="I36" s="13">
        <f t="shared" si="1"/>
        <v>1199.67</v>
      </c>
      <c r="J36" s="13"/>
      <c r="K36" s="21">
        <f t="shared" si="2"/>
        <v>4.4880000000000004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Care'!J32,0)</f>
        <v>2195216</v>
      </c>
      <c r="E37" s="9">
        <f>ROUND(+'Acute Care'!F32,0)</f>
        <v>33832</v>
      </c>
      <c r="F37" s="13">
        <f t="shared" si="0"/>
        <v>64.89</v>
      </c>
      <c r="G37" s="9">
        <f>ROUND(+'Acute Care'!J133,0)</f>
        <v>4629</v>
      </c>
      <c r="H37" s="9">
        <f>ROUND(+'Acute Care'!F133,0)</f>
        <v>40</v>
      </c>
      <c r="I37" s="13">
        <f t="shared" si="1"/>
        <v>115.73</v>
      </c>
      <c r="J37" s="13"/>
      <c r="K37" s="21">
        <f t="shared" si="2"/>
        <v>0.78349999999999997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Care'!J33,0)</f>
        <v>14795</v>
      </c>
      <c r="E38" s="9">
        <f>ROUND(+'Acute Care'!F33,0)</f>
        <v>71</v>
      </c>
      <c r="F38" s="13">
        <f t="shared" si="0"/>
        <v>208.38</v>
      </c>
      <c r="G38" s="9">
        <f>ROUND(+'Acute Care'!J134,0)</f>
        <v>1092586</v>
      </c>
      <c r="H38" s="9">
        <f>ROUND(+'Acute Care'!F134,0)</f>
        <v>20490</v>
      </c>
      <c r="I38" s="13">
        <f t="shared" si="1"/>
        <v>53.32</v>
      </c>
      <c r="J38" s="13"/>
      <c r="K38" s="21">
        <f t="shared" si="2"/>
        <v>-0.74409999999999998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Care'!J34,0)</f>
        <v>3180552</v>
      </c>
      <c r="E39" s="9">
        <f>ROUND(+'Acute Care'!F34,0)</f>
        <v>70765</v>
      </c>
      <c r="F39" s="13">
        <f t="shared" si="0"/>
        <v>44.95</v>
      </c>
      <c r="G39" s="9">
        <f>ROUND(+'Acute Care'!J135,0)</f>
        <v>0</v>
      </c>
      <c r="H39" s="9">
        <f>ROUND(+'Acute Care'!F135,0)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Care'!J35,0)</f>
        <v>237049</v>
      </c>
      <c r="E40" s="9">
        <f>ROUND(+'Acute Care'!F35,0)</f>
        <v>3432</v>
      </c>
      <c r="F40" s="13">
        <f t="shared" si="0"/>
        <v>69.069999999999993</v>
      </c>
      <c r="G40" s="9">
        <f>ROUND(+'Acute Care'!J136,0)</f>
        <v>2938490</v>
      </c>
      <c r="H40" s="9">
        <f>ROUND(+'Acute Care'!F136,0)</f>
        <v>90120</v>
      </c>
      <c r="I40" s="13">
        <f t="shared" si="1"/>
        <v>32.61</v>
      </c>
      <c r="J40" s="13"/>
      <c r="K40" s="21">
        <f t="shared" si="2"/>
        <v>-0.52790000000000004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Care'!J36,0)</f>
        <v>55489</v>
      </c>
      <c r="E41" s="9">
        <f>ROUND(+'Acute Care'!F36,0)</f>
        <v>748</v>
      </c>
      <c r="F41" s="13">
        <f t="shared" si="0"/>
        <v>74.180000000000007</v>
      </c>
      <c r="G41" s="9">
        <f>ROUND(+'Acute Care'!J137,0)</f>
        <v>244283</v>
      </c>
      <c r="H41" s="9">
        <f>ROUND(+'Acute Care'!F137,0)</f>
        <v>3928</v>
      </c>
      <c r="I41" s="13">
        <f t="shared" si="1"/>
        <v>62.19</v>
      </c>
      <c r="J41" s="13"/>
      <c r="K41" s="21">
        <f t="shared" si="2"/>
        <v>-0.16159999999999999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Care'!J37,0)</f>
        <v>148125</v>
      </c>
      <c r="E42" s="9">
        <f>ROUND(+'Acute Care'!F37,0)</f>
        <v>5868</v>
      </c>
      <c r="F42" s="13">
        <f t="shared" si="0"/>
        <v>25.24</v>
      </c>
      <c r="G42" s="9">
        <f>ROUND(+'Acute Care'!J138,0)</f>
        <v>82774</v>
      </c>
      <c r="H42" s="9">
        <f>ROUND(+'Acute Care'!F138,0)</f>
        <v>821</v>
      </c>
      <c r="I42" s="13">
        <f t="shared" si="1"/>
        <v>100.82</v>
      </c>
      <c r="J42" s="13"/>
      <c r="K42" s="21">
        <f t="shared" si="2"/>
        <v>2.9944999999999999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Care'!J38,0)</f>
        <v>0</v>
      </c>
      <c r="E43" s="9">
        <f>ROUND(+'Acute Care'!F38,0)</f>
        <v>0</v>
      </c>
      <c r="F43" s="13" t="str">
        <f t="shared" si="0"/>
        <v/>
      </c>
      <c r="G43" s="9">
        <f>ROUND(+'Acute Care'!J139,0)</f>
        <v>111502</v>
      </c>
      <c r="H43" s="9">
        <f>ROUND(+'Acute Care'!F139,0)</f>
        <v>5792</v>
      </c>
      <c r="I43" s="13">
        <f t="shared" si="1"/>
        <v>19.25</v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Care'!J39,0)</f>
        <v>241783</v>
      </c>
      <c r="E44" s="9">
        <f>ROUND(+'Acute Care'!F39,0)</f>
        <v>4522</v>
      </c>
      <c r="F44" s="13">
        <f t="shared" si="0"/>
        <v>53.47</v>
      </c>
      <c r="G44" s="9">
        <f>ROUND(+'Acute Care'!J140,0)</f>
        <v>0</v>
      </c>
      <c r="H44" s="9">
        <f>ROUND(+'Acute Care'!F140,0)</f>
        <v>0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Care'!J40,0)</f>
        <v>35342</v>
      </c>
      <c r="E45" s="9">
        <f>ROUND(+'Acute Care'!F40,0)</f>
        <v>1065</v>
      </c>
      <c r="F45" s="13">
        <f t="shared" si="0"/>
        <v>33.18</v>
      </c>
      <c r="G45" s="9">
        <f>ROUND(+'Acute Care'!J141,0)</f>
        <v>0</v>
      </c>
      <c r="H45" s="9">
        <f>ROUND(+'Acute Care'!F141,0)</f>
        <v>0</v>
      </c>
      <c r="I45" s="13" t="str">
        <f t="shared" si="1"/>
        <v/>
      </c>
      <c r="J45" s="13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Care'!J41,0)</f>
        <v>181547</v>
      </c>
      <c r="E46" s="9">
        <f>ROUND(+'Acute Care'!F41,0)</f>
        <v>2678</v>
      </c>
      <c r="F46" s="13">
        <f t="shared" si="0"/>
        <v>67.790000000000006</v>
      </c>
      <c r="G46" s="9">
        <f>ROUND(+'Acute Care'!J142,0)</f>
        <v>40802</v>
      </c>
      <c r="H46" s="9">
        <f>ROUND(+'Acute Care'!F142,0)</f>
        <v>1026</v>
      </c>
      <c r="I46" s="13">
        <f t="shared" si="1"/>
        <v>39.770000000000003</v>
      </c>
      <c r="J46" s="13"/>
      <c r="K46" s="21">
        <f t="shared" si="2"/>
        <v>-0.4133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Care'!J42,0)</f>
        <v>8357</v>
      </c>
      <c r="E47" s="9">
        <f>ROUND(+'Acute Care'!F42,0)</f>
        <v>89</v>
      </c>
      <c r="F47" s="13">
        <f t="shared" si="0"/>
        <v>93.9</v>
      </c>
      <c r="G47" s="9">
        <f>ROUND(+'Acute Care'!J143,0)</f>
        <v>146006</v>
      </c>
      <c r="H47" s="9">
        <f>ROUND(+'Acute Care'!F143,0)</f>
        <v>2471</v>
      </c>
      <c r="I47" s="13">
        <f t="shared" si="1"/>
        <v>59.09</v>
      </c>
      <c r="J47" s="13"/>
      <c r="K47" s="21">
        <f t="shared" si="2"/>
        <v>-0.37069999999999997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Care'!J43,0)</f>
        <v>0</v>
      </c>
      <c r="E48" s="9">
        <f>ROUND(+'Acute Care'!F43,0)</f>
        <v>0</v>
      </c>
      <c r="F48" s="13" t="str">
        <f t="shared" si="0"/>
        <v/>
      </c>
      <c r="G48" s="9">
        <f>ROUND(+'Acute Care'!J144,0)</f>
        <v>5496</v>
      </c>
      <c r="H48" s="9">
        <f>ROUND(+'Acute Care'!F144,0)</f>
        <v>77</v>
      </c>
      <c r="I48" s="13">
        <f t="shared" si="1"/>
        <v>71.38</v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Care'!J44,0)</f>
        <v>1069687</v>
      </c>
      <c r="E49" s="9">
        <f>ROUND(+'Acute Care'!F44,0)</f>
        <v>26417</v>
      </c>
      <c r="F49" s="13">
        <f t="shared" si="0"/>
        <v>40.49</v>
      </c>
      <c r="G49" s="9">
        <f>ROUND(+'Acute Care'!J145,0)</f>
        <v>0</v>
      </c>
      <c r="H49" s="9">
        <f>ROUND(+'Acute Care'!F145,0)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Care'!J45,0)</f>
        <v>4323785</v>
      </c>
      <c r="E50" s="9">
        <f>ROUND(+'Acute Care'!F45,0)</f>
        <v>83825</v>
      </c>
      <c r="F50" s="13">
        <f t="shared" si="0"/>
        <v>51.58</v>
      </c>
      <c r="G50" s="9">
        <f>ROUND(+'Acute Care'!J146,0)</f>
        <v>1008138</v>
      </c>
      <c r="H50" s="9">
        <f>ROUND(+'Acute Care'!F146,0)</f>
        <v>23161</v>
      </c>
      <c r="I50" s="13">
        <f t="shared" si="1"/>
        <v>43.53</v>
      </c>
      <c r="J50" s="13"/>
      <c r="K50" s="21">
        <f t="shared" si="2"/>
        <v>-0.15609999999999999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Care'!J46,0)</f>
        <v>0</v>
      </c>
      <c r="E51" s="9">
        <f>ROUND(+'Acute Care'!F46,0)</f>
        <v>0</v>
      </c>
      <c r="F51" s="13" t="str">
        <f t="shared" si="0"/>
        <v/>
      </c>
      <c r="G51" s="9">
        <f>ROUND(+'Acute Care'!J147,0)</f>
        <v>4638889</v>
      </c>
      <c r="H51" s="9">
        <f>ROUND(+'Acute Care'!F147,0)</f>
        <v>85560</v>
      </c>
      <c r="I51" s="13">
        <f t="shared" si="1"/>
        <v>54.22</v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Care'!J47,0)</f>
        <v>666443</v>
      </c>
      <c r="E52" s="9">
        <f>ROUND(+'Acute Care'!F47,0)</f>
        <v>23570</v>
      </c>
      <c r="F52" s="13">
        <f t="shared" si="0"/>
        <v>28.28</v>
      </c>
      <c r="G52" s="9">
        <f>ROUND(+'Acute Care'!J148,0)</f>
        <v>1892</v>
      </c>
      <c r="H52" s="9">
        <f>ROUND(+'Acute Care'!F148,0)</f>
        <v>141</v>
      </c>
      <c r="I52" s="13">
        <f t="shared" si="1"/>
        <v>13.42</v>
      </c>
      <c r="J52" s="13"/>
      <c r="K52" s="21">
        <f t="shared" si="2"/>
        <v>-0.52549999999999997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Care'!J48,0)</f>
        <v>2109722</v>
      </c>
      <c r="E53" s="9">
        <f>ROUND(+'Acute Care'!F48,0)</f>
        <v>46431</v>
      </c>
      <c r="F53" s="13">
        <f t="shared" si="0"/>
        <v>45.44</v>
      </c>
      <c r="G53" s="9">
        <f>ROUND(+'Acute Care'!J149,0)</f>
        <v>689835</v>
      </c>
      <c r="H53" s="9">
        <f>ROUND(+'Acute Care'!F149,0)</f>
        <v>26193</v>
      </c>
      <c r="I53" s="13">
        <f t="shared" si="1"/>
        <v>26.34</v>
      </c>
      <c r="J53" s="13"/>
      <c r="K53" s="21">
        <f t="shared" si="2"/>
        <v>-0.42030000000000001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Care'!J49,0)</f>
        <v>842462</v>
      </c>
      <c r="E54" s="9">
        <f>ROUND(+'Acute Care'!F49,0)</f>
        <v>25932</v>
      </c>
      <c r="F54" s="13">
        <f t="shared" si="0"/>
        <v>32.49</v>
      </c>
      <c r="G54" s="9">
        <f>ROUND(+'Acute Care'!J150,0)</f>
        <v>2624167</v>
      </c>
      <c r="H54" s="9">
        <f>ROUND(+'Acute Care'!F150,0)</f>
        <v>47825</v>
      </c>
      <c r="I54" s="13">
        <f t="shared" si="1"/>
        <v>54.87</v>
      </c>
      <c r="J54" s="13"/>
      <c r="K54" s="21">
        <f t="shared" si="2"/>
        <v>0.68879999999999997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Care'!J50,0)</f>
        <v>220534</v>
      </c>
      <c r="E55" s="9">
        <f>ROUND(+'Acute Care'!F50,0)</f>
        <v>8069</v>
      </c>
      <c r="F55" s="13">
        <f t="shared" si="0"/>
        <v>27.33</v>
      </c>
      <c r="G55" s="9">
        <f>ROUND(+'Acute Care'!J151,0)</f>
        <v>1104199</v>
      </c>
      <c r="H55" s="9">
        <f>ROUND(+'Acute Care'!F151,0)</f>
        <v>26270</v>
      </c>
      <c r="I55" s="13">
        <f t="shared" si="1"/>
        <v>42.03</v>
      </c>
      <c r="J55" s="13"/>
      <c r="K55" s="21">
        <f t="shared" si="2"/>
        <v>0.53790000000000004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Care'!J51,0)</f>
        <v>105425</v>
      </c>
      <c r="E56" s="9">
        <f>ROUND(+'Acute Care'!F51,0)</f>
        <v>1229</v>
      </c>
      <c r="F56" s="13">
        <f t="shared" si="0"/>
        <v>85.78</v>
      </c>
      <c r="G56" s="9">
        <f>ROUND(+'Acute Care'!J152,0)</f>
        <v>231481</v>
      </c>
      <c r="H56" s="9">
        <f>ROUND(+'Acute Care'!F152,0)</f>
        <v>8290</v>
      </c>
      <c r="I56" s="13">
        <f t="shared" si="1"/>
        <v>27.92</v>
      </c>
      <c r="J56" s="13"/>
      <c r="K56" s="21">
        <f t="shared" si="2"/>
        <v>-0.67449999999999999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Care'!J52,0)</f>
        <v>296505</v>
      </c>
      <c r="E57" s="9">
        <f>ROUND(+'Acute Care'!F52,0)</f>
        <v>7842</v>
      </c>
      <c r="F57" s="13">
        <f t="shared" si="0"/>
        <v>37.81</v>
      </c>
      <c r="G57" s="9">
        <f>ROUND(+'Acute Care'!J153,0)</f>
        <v>134114</v>
      </c>
      <c r="H57" s="9">
        <f>ROUND(+'Acute Care'!F153,0)</f>
        <v>981</v>
      </c>
      <c r="I57" s="13">
        <f t="shared" si="1"/>
        <v>136.71</v>
      </c>
      <c r="J57" s="13"/>
      <c r="K57" s="21">
        <f t="shared" si="2"/>
        <v>2.6156999999999999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Care'!J53,0)</f>
        <v>722856</v>
      </c>
      <c r="E58" s="9">
        <f>ROUND(+'Acute Care'!F53,0)</f>
        <v>19290</v>
      </c>
      <c r="F58" s="13">
        <f t="shared" si="0"/>
        <v>37.47</v>
      </c>
      <c r="G58" s="9">
        <f>ROUND(+'Acute Care'!J154,0)</f>
        <v>362401</v>
      </c>
      <c r="H58" s="9">
        <f>ROUND(+'Acute Care'!F154,0)</f>
        <v>0</v>
      </c>
      <c r="I58" s="13" t="str">
        <f t="shared" si="1"/>
        <v/>
      </c>
      <c r="J58" s="13"/>
      <c r="K58" s="21" t="str">
        <f t="shared" si="2"/>
        <v/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Care'!J54,0)</f>
        <v>82550</v>
      </c>
      <c r="E59" s="9">
        <f>ROUND(+'Acute Care'!F54,0)</f>
        <v>3307</v>
      </c>
      <c r="F59" s="13">
        <f t="shared" si="0"/>
        <v>24.96</v>
      </c>
      <c r="G59" s="9">
        <f>ROUND(+'Acute Care'!J155,0)</f>
        <v>673672</v>
      </c>
      <c r="H59" s="9">
        <f>ROUND(+'Acute Care'!F155,0)</f>
        <v>20218</v>
      </c>
      <c r="I59" s="13">
        <f t="shared" si="1"/>
        <v>33.32</v>
      </c>
      <c r="J59" s="13"/>
      <c r="K59" s="21">
        <f t="shared" si="2"/>
        <v>0.33489999999999998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Care'!J55,0)</f>
        <v>0</v>
      </c>
      <c r="E60" s="9">
        <f>ROUND(+'Acute Care'!F55,0)</f>
        <v>0</v>
      </c>
      <c r="F60" s="13" t="str">
        <f t="shared" si="0"/>
        <v/>
      </c>
      <c r="G60" s="9">
        <f>ROUND(+'Acute Care'!J156,0)</f>
        <v>98200</v>
      </c>
      <c r="H60" s="9">
        <f>ROUND(+'Acute Care'!F156,0)</f>
        <v>2775</v>
      </c>
      <c r="I60" s="13">
        <f t="shared" si="1"/>
        <v>35.39</v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Care'!J56,0)</f>
        <v>2094199</v>
      </c>
      <c r="E61" s="9">
        <f>ROUND(+'Acute Care'!F56,0)</f>
        <v>50486</v>
      </c>
      <c r="F61" s="13">
        <f t="shared" si="0"/>
        <v>41.48</v>
      </c>
      <c r="G61" s="9">
        <f>ROUND(+'Acute Care'!J157,0)</f>
        <v>2959</v>
      </c>
      <c r="H61" s="9">
        <f>ROUND(+'Acute Care'!F157,0)</f>
        <v>216</v>
      </c>
      <c r="I61" s="13">
        <f t="shared" si="1"/>
        <v>13.7</v>
      </c>
      <c r="J61" s="13"/>
      <c r="K61" s="21">
        <f t="shared" si="2"/>
        <v>-0.66969999999999996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Care'!J57,0)</f>
        <v>1714643</v>
      </c>
      <c r="E62" s="9">
        <f>ROUND(+'Acute Care'!F57,0)</f>
        <v>38219</v>
      </c>
      <c r="F62" s="13">
        <f t="shared" si="0"/>
        <v>44.86</v>
      </c>
      <c r="G62" s="9">
        <f>ROUND(+'Acute Care'!J158,0)</f>
        <v>152383</v>
      </c>
      <c r="H62" s="9">
        <f>ROUND(+'Acute Care'!F158,0)</f>
        <v>50590</v>
      </c>
      <c r="I62" s="13">
        <f t="shared" si="1"/>
        <v>3.01</v>
      </c>
      <c r="J62" s="13"/>
      <c r="K62" s="21">
        <f t="shared" si="2"/>
        <v>-0.93289999999999995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Care'!J58,0)</f>
        <v>103786</v>
      </c>
      <c r="E63" s="9">
        <f>ROUND(+'Acute Care'!F58,0)</f>
        <v>2372</v>
      </c>
      <c r="F63" s="13">
        <f t="shared" si="0"/>
        <v>43.75</v>
      </c>
      <c r="G63" s="9">
        <f>ROUND(+'Acute Care'!J159,0)</f>
        <v>1840005</v>
      </c>
      <c r="H63" s="9">
        <f>ROUND(+'Acute Care'!F159,0)</f>
        <v>41013</v>
      </c>
      <c r="I63" s="13">
        <f t="shared" si="1"/>
        <v>44.86</v>
      </c>
      <c r="J63" s="13"/>
      <c r="K63" s="21">
        <f t="shared" si="2"/>
        <v>2.5399999999999999E-2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Care'!J59,0)</f>
        <v>746969</v>
      </c>
      <c r="E64" s="9">
        <f>ROUND(+'Acute Care'!F59,0)</f>
        <v>17191</v>
      </c>
      <c r="F64" s="13">
        <f t="shared" si="0"/>
        <v>43.45</v>
      </c>
      <c r="G64" s="9">
        <f>ROUND(+'Acute Care'!J160,0)</f>
        <v>126636</v>
      </c>
      <c r="H64" s="9">
        <f>ROUND(+'Acute Care'!F160,0)</f>
        <v>2464</v>
      </c>
      <c r="I64" s="13">
        <f t="shared" si="1"/>
        <v>51.39</v>
      </c>
      <c r="J64" s="13"/>
      <c r="K64" s="21">
        <f t="shared" si="2"/>
        <v>0.1827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Care'!J60,0)</f>
        <v>130162</v>
      </c>
      <c r="E65" s="9">
        <f>ROUND(+'Acute Care'!F60,0)</f>
        <v>887</v>
      </c>
      <c r="F65" s="13">
        <f t="shared" si="0"/>
        <v>146.74</v>
      </c>
      <c r="G65" s="9">
        <f>ROUND(+'Acute Care'!J161,0)</f>
        <v>845223</v>
      </c>
      <c r="H65" s="9">
        <f>ROUND(+'Acute Care'!F161,0)</f>
        <v>20825</v>
      </c>
      <c r="I65" s="13">
        <f t="shared" si="1"/>
        <v>40.590000000000003</v>
      </c>
      <c r="J65" s="13"/>
      <c r="K65" s="21">
        <f t="shared" si="2"/>
        <v>-0.72340000000000004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Care'!J61,0)</f>
        <v>172082</v>
      </c>
      <c r="E66" s="9">
        <f>ROUND(+'Acute Care'!F61,0)</f>
        <v>3658</v>
      </c>
      <c r="F66" s="13">
        <f t="shared" si="0"/>
        <v>47.04</v>
      </c>
      <c r="G66" s="9">
        <f>ROUND(+'Acute Care'!J162,0)</f>
        <v>157540</v>
      </c>
      <c r="H66" s="9">
        <f>ROUND(+'Acute Care'!F162,0)</f>
        <v>1163</v>
      </c>
      <c r="I66" s="13">
        <f t="shared" si="1"/>
        <v>135.46</v>
      </c>
      <c r="J66" s="13"/>
      <c r="K66" s="21">
        <f t="shared" si="2"/>
        <v>1.8796999999999999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Care'!J62,0)</f>
        <v>152017</v>
      </c>
      <c r="E67" s="9">
        <f>ROUND(+'Acute Care'!F62,0)</f>
        <v>1979</v>
      </c>
      <c r="F67" s="13">
        <f t="shared" si="0"/>
        <v>76.819999999999993</v>
      </c>
      <c r="G67" s="9">
        <f>ROUND(+'Acute Care'!J163,0)</f>
        <v>191128</v>
      </c>
      <c r="H67" s="9">
        <f>ROUND(+'Acute Care'!F163,0)</f>
        <v>3844</v>
      </c>
      <c r="I67" s="13">
        <f t="shared" si="1"/>
        <v>49.72</v>
      </c>
      <c r="J67" s="13"/>
      <c r="K67" s="21">
        <f t="shared" si="2"/>
        <v>-0.3528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Care'!J63,0)</f>
        <v>1672982</v>
      </c>
      <c r="E68" s="9">
        <f>ROUND(+'Acute Care'!F63,0)</f>
        <v>53489</v>
      </c>
      <c r="F68" s="13">
        <f t="shared" si="0"/>
        <v>31.28</v>
      </c>
      <c r="G68" s="9">
        <f>ROUND(+'Acute Care'!J164,0)</f>
        <v>189071</v>
      </c>
      <c r="H68" s="9">
        <f>ROUND(+'Acute Care'!F164,0)</f>
        <v>1868</v>
      </c>
      <c r="I68" s="13">
        <f t="shared" si="1"/>
        <v>101.22</v>
      </c>
      <c r="J68" s="13"/>
      <c r="K68" s="21">
        <f t="shared" si="2"/>
        <v>2.2359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Care'!J64,0)</f>
        <v>238927</v>
      </c>
      <c r="E69" s="9">
        <f>ROUND(+'Acute Care'!F64,0)</f>
        <v>4621</v>
      </c>
      <c r="F69" s="13">
        <f t="shared" si="0"/>
        <v>51.7</v>
      </c>
      <c r="G69" s="9">
        <f>ROUND(+'Acute Care'!J165,0)</f>
        <v>1888508</v>
      </c>
      <c r="H69" s="9">
        <f>ROUND(+'Acute Care'!F165,0)</f>
        <v>53743</v>
      </c>
      <c r="I69" s="13">
        <f t="shared" si="1"/>
        <v>35.14</v>
      </c>
      <c r="J69" s="13"/>
      <c r="K69" s="21">
        <f t="shared" si="2"/>
        <v>-0.32029999999999997</v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Care'!J65,0)</f>
        <v>0</v>
      </c>
      <c r="E70" s="9">
        <f>ROUND(+'Acute Care'!F65,0)</f>
        <v>0</v>
      </c>
      <c r="F70" s="13" t="str">
        <f t="shared" si="0"/>
        <v/>
      </c>
      <c r="G70" s="9">
        <f>ROUND(+'Acute Care'!J166,0)</f>
        <v>237703</v>
      </c>
      <c r="H70" s="9">
        <f>ROUND(+'Acute Care'!F166,0)</f>
        <v>4742</v>
      </c>
      <c r="I70" s="13">
        <f t="shared" si="1"/>
        <v>50.13</v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Care'!J66,0)</f>
        <v>32617</v>
      </c>
      <c r="E71" s="9">
        <f>ROUND(+'Acute Care'!F66,0)</f>
        <v>265</v>
      </c>
      <c r="F71" s="13">
        <f t="shared" si="0"/>
        <v>123.08</v>
      </c>
      <c r="G71" s="9">
        <f>ROUND(+'Acute Care'!J167,0)</f>
        <v>0</v>
      </c>
      <c r="H71" s="9">
        <f>ROUND(+'Acute Care'!F167,0)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Care'!J67,0)</f>
        <v>1259079</v>
      </c>
      <c r="E72" s="9">
        <f>ROUND(+'Acute Care'!F67,0)</f>
        <v>45901</v>
      </c>
      <c r="F72" s="13">
        <f t="shared" si="0"/>
        <v>27.43</v>
      </c>
      <c r="G72" s="9">
        <f>ROUND(+'Acute Care'!J168,0)</f>
        <v>13988</v>
      </c>
      <c r="H72" s="9">
        <f>ROUND(+'Acute Care'!F168,0)</f>
        <v>284</v>
      </c>
      <c r="I72" s="13">
        <f t="shared" si="1"/>
        <v>49.25</v>
      </c>
      <c r="J72" s="13"/>
      <c r="K72" s="21">
        <f t="shared" si="2"/>
        <v>0.79549999999999998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Care'!J68,0)</f>
        <v>1880676</v>
      </c>
      <c r="E73" s="9">
        <f>ROUND(+'Acute Care'!F68,0)</f>
        <v>40261</v>
      </c>
      <c r="F73" s="13">
        <f t="shared" si="0"/>
        <v>46.71</v>
      </c>
      <c r="G73" s="9">
        <f>ROUND(+'Acute Care'!J169,0)</f>
        <v>1553937</v>
      </c>
      <c r="H73" s="9">
        <f>ROUND(+'Acute Care'!F169,0)</f>
        <v>45542</v>
      </c>
      <c r="I73" s="13">
        <f t="shared" si="1"/>
        <v>34.119999999999997</v>
      </c>
      <c r="J73" s="13"/>
      <c r="K73" s="21">
        <f t="shared" si="2"/>
        <v>-0.26950000000000002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Care'!J69,0)</f>
        <v>2983515</v>
      </c>
      <c r="E74" s="9">
        <f>ROUND(+'Acute Care'!F69,0)</f>
        <v>91921</v>
      </c>
      <c r="F74" s="13">
        <f t="shared" si="0"/>
        <v>32.46</v>
      </c>
      <c r="G74" s="9">
        <f>ROUND(+'Acute Care'!J170,0)</f>
        <v>2498919</v>
      </c>
      <c r="H74" s="9">
        <f>ROUND(+'Acute Care'!F170,0)</f>
        <v>43532</v>
      </c>
      <c r="I74" s="13">
        <f t="shared" si="1"/>
        <v>57.4</v>
      </c>
      <c r="J74" s="13"/>
      <c r="K74" s="21">
        <f t="shared" si="2"/>
        <v>0.76829999999999998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Care'!J70,0)</f>
        <v>1310135</v>
      </c>
      <c r="E75" s="9">
        <f>ROUND(+'Acute Care'!F70,0)</f>
        <v>25086</v>
      </c>
      <c r="F75" s="13">
        <f t="shared" ref="F75:F107" si="3">IF(D75=0,"",IF(E75=0,"",ROUND(D75/E75,2)))</f>
        <v>52.23</v>
      </c>
      <c r="G75" s="9">
        <f>ROUND(+'Acute Care'!J171,0)</f>
        <v>3092687</v>
      </c>
      <c r="H75" s="9">
        <f>ROUND(+'Acute Care'!F171,0)</f>
        <v>104107</v>
      </c>
      <c r="I75" s="13">
        <f t="shared" ref="I75:I107" si="4">IF(G75=0,"",IF(H75=0,"",ROUND(G75/H75,2)))</f>
        <v>29.71</v>
      </c>
      <c r="J75" s="13"/>
      <c r="K75" s="21">
        <f t="shared" ref="K75:K107" si="5">IF(D75=0,"",IF(E75=0,"",IF(G75=0,"",IF(H75=0,"",ROUND(I75/F75-1,4)))))</f>
        <v>-0.43120000000000003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Care'!J71,0)</f>
        <v>28004</v>
      </c>
      <c r="E76" s="9">
        <f>ROUND(+'Acute Care'!F71,0)</f>
        <v>782</v>
      </c>
      <c r="F76" s="13">
        <f t="shared" si="3"/>
        <v>35.81</v>
      </c>
      <c r="G76" s="9">
        <f>ROUND(+'Acute Care'!J172,0)</f>
        <v>1559164</v>
      </c>
      <c r="H76" s="9">
        <f>ROUND(+'Acute Care'!F172,0)</f>
        <v>29587</v>
      </c>
      <c r="I76" s="13">
        <f t="shared" si="4"/>
        <v>52.7</v>
      </c>
      <c r="J76" s="13"/>
      <c r="K76" s="21">
        <f t="shared" si="5"/>
        <v>0.47170000000000001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Care'!J72,0)</f>
        <v>0</v>
      </c>
      <c r="E77" s="9">
        <f>ROUND(+'Acute Care'!F72,0)</f>
        <v>0</v>
      </c>
      <c r="F77" s="13" t="str">
        <f t="shared" si="3"/>
        <v/>
      </c>
      <c r="G77" s="9">
        <f>ROUND(+'Acute Care'!J173,0)</f>
        <v>30856</v>
      </c>
      <c r="H77" s="9">
        <f>ROUND(+'Acute Care'!F173,0)</f>
        <v>752</v>
      </c>
      <c r="I77" s="13">
        <f t="shared" si="4"/>
        <v>41.03</v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Care'!J73,0)</f>
        <v>768376</v>
      </c>
      <c r="E78" s="9">
        <f>ROUND(+'Acute Care'!F73,0)</f>
        <v>24060</v>
      </c>
      <c r="F78" s="13">
        <f t="shared" si="3"/>
        <v>31.94</v>
      </c>
      <c r="G78" s="9">
        <f>ROUND(+'Acute Care'!J174,0)</f>
        <v>0</v>
      </c>
      <c r="H78" s="9">
        <f>ROUND(+'Acute Care'!F174,0)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Care'!J74,0)</f>
        <v>1908184</v>
      </c>
      <c r="E79" s="9">
        <f>ROUND(+'Acute Care'!F74,0)</f>
        <v>55627</v>
      </c>
      <c r="F79" s="13">
        <f t="shared" si="3"/>
        <v>34.299999999999997</v>
      </c>
      <c r="G79" s="9">
        <f>ROUND(+'Acute Care'!J175,0)</f>
        <v>914388</v>
      </c>
      <c r="H79" s="9">
        <f>ROUND(+'Acute Care'!F175,0)</f>
        <v>26485</v>
      </c>
      <c r="I79" s="13">
        <f t="shared" si="4"/>
        <v>34.520000000000003</v>
      </c>
      <c r="J79" s="13"/>
      <c r="K79" s="21">
        <f t="shared" si="5"/>
        <v>6.4000000000000003E-3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Care'!J75,0)</f>
        <v>100653</v>
      </c>
      <c r="E80" s="9">
        <f>ROUND(+'Acute Care'!F75,0)</f>
        <v>3305</v>
      </c>
      <c r="F80" s="13">
        <f t="shared" si="3"/>
        <v>30.45</v>
      </c>
      <c r="G80" s="9">
        <f>ROUND(+'Acute Care'!J176,0)</f>
        <v>2116597</v>
      </c>
      <c r="H80" s="9">
        <f>ROUND(+'Acute Care'!F176,0)</f>
        <v>52465</v>
      </c>
      <c r="I80" s="13">
        <f t="shared" si="4"/>
        <v>40.340000000000003</v>
      </c>
      <c r="J80" s="13"/>
      <c r="K80" s="21">
        <f t="shared" si="5"/>
        <v>0.32479999999999998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Care'!J76,0)</f>
        <v>75748</v>
      </c>
      <c r="E81" s="9">
        <f>ROUND(+'Acute Care'!F76,0)</f>
        <v>691</v>
      </c>
      <c r="F81" s="13">
        <f t="shared" si="3"/>
        <v>109.62</v>
      </c>
      <c r="G81" s="9">
        <f>ROUND(+'Acute Care'!J177,0)</f>
        <v>97902</v>
      </c>
      <c r="H81" s="9">
        <f>ROUND(+'Acute Care'!F177,0)</f>
        <v>3336</v>
      </c>
      <c r="I81" s="13">
        <f t="shared" si="4"/>
        <v>29.35</v>
      </c>
      <c r="J81" s="13"/>
      <c r="K81" s="21">
        <f t="shared" si="5"/>
        <v>-0.73229999999999995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Care'!J77,0)</f>
        <v>469195</v>
      </c>
      <c r="E82" s="9">
        <f>ROUND(+'Acute Care'!F77,0)</f>
        <v>9459</v>
      </c>
      <c r="F82" s="13">
        <f t="shared" si="3"/>
        <v>49.6</v>
      </c>
      <c r="G82" s="9">
        <f>ROUND(+'Acute Care'!J178,0)</f>
        <v>84388</v>
      </c>
      <c r="H82" s="9">
        <f>ROUND(+'Acute Care'!F178,0)</f>
        <v>743</v>
      </c>
      <c r="I82" s="13">
        <f t="shared" si="4"/>
        <v>113.58</v>
      </c>
      <c r="J82" s="13"/>
      <c r="K82" s="21">
        <f t="shared" si="5"/>
        <v>1.2899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Care'!J78,0)</f>
        <v>884137</v>
      </c>
      <c r="E83" s="9">
        <f>ROUND(+'Acute Care'!F78,0)</f>
        <v>24750</v>
      </c>
      <c r="F83" s="13">
        <f t="shared" si="3"/>
        <v>35.72</v>
      </c>
      <c r="G83" s="9">
        <f>ROUND(+'Acute Care'!J179,0)</f>
        <v>482126</v>
      </c>
      <c r="H83" s="9">
        <f>ROUND(+'Acute Care'!F179,0)</f>
        <v>9379</v>
      </c>
      <c r="I83" s="13">
        <f t="shared" si="4"/>
        <v>51.4</v>
      </c>
      <c r="J83" s="13"/>
      <c r="K83" s="21">
        <f t="shared" si="5"/>
        <v>0.439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Care'!J79,0)</f>
        <v>507753</v>
      </c>
      <c r="E84" s="9">
        <f>ROUND(+'Acute Care'!F79,0)</f>
        <v>12811</v>
      </c>
      <c r="F84" s="13">
        <f t="shared" si="3"/>
        <v>39.630000000000003</v>
      </c>
      <c r="G84" s="9">
        <f>ROUND(+'Acute Care'!J180,0)</f>
        <v>1038642</v>
      </c>
      <c r="H84" s="9">
        <f>ROUND(+'Acute Care'!F180,0)</f>
        <v>26017</v>
      </c>
      <c r="I84" s="13">
        <f t="shared" si="4"/>
        <v>39.92</v>
      </c>
      <c r="J84" s="13"/>
      <c r="K84" s="21">
        <f t="shared" si="5"/>
        <v>7.3000000000000001E-3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Care'!J80,0)</f>
        <v>460988</v>
      </c>
      <c r="E85" s="9">
        <f>ROUND(+'Acute Care'!F80,0)</f>
        <v>10075</v>
      </c>
      <c r="F85" s="13">
        <f t="shared" si="3"/>
        <v>45.76</v>
      </c>
      <c r="G85" s="9">
        <f>ROUND(+'Acute Care'!J181,0)</f>
        <v>516027</v>
      </c>
      <c r="H85" s="9">
        <f>ROUND(+'Acute Care'!F181,0)</f>
        <v>13856</v>
      </c>
      <c r="I85" s="13">
        <f t="shared" si="4"/>
        <v>37.24</v>
      </c>
      <c r="J85" s="13"/>
      <c r="K85" s="21">
        <f t="shared" si="5"/>
        <v>-0.1862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Care'!J81,0)</f>
        <v>57004</v>
      </c>
      <c r="E86" s="9">
        <f>ROUND(+'Acute Care'!F81,0)</f>
        <v>744</v>
      </c>
      <c r="F86" s="13">
        <f t="shared" si="3"/>
        <v>76.62</v>
      </c>
      <c r="G86" s="9">
        <f>ROUND(+'Acute Care'!J182,0)</f>
        <v>537707</v>
      </c>
      <c r="H86" s="9">
        <f>ROUND(+'Acute Care'!F182,0)</f>
        <v>10687</v>
      </c>
      <c r="I86" s="13">
        <f t="shared" si="4"/>
        <v>50.31</v>
      </c>
      <c r="J86" s="13"/>
      <c r="K86" s="21">
        <f t="shared" si="5"/>
        <v>-0.34339999999999998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Care'!J82,0)</f>
        <v>257318</v>
      </c>
      <c r="E87" s="9">
        <f>ROUND(+'Acute Care'!F82,0)</f>
        <v>13757</v>
      </c>
      <c r="F87" s="13">
        <f t="shared" si="3"/>
        <v>18.7</v>
      </c>
      <c r="G87" s="9">
        <f>ROUND(+'Acute Care'!J183,0)</f>
        <v>68444</v>
      </c>
      <c r="H87" s="9">
        <f>ROUND(+'Acute Care'!F183,0)</f>
        <v>474</v>
      </c>
      <c r="I87" s="13">
        <f t="shared" si="4"/>
        <v>144.4</v>
      </c>
      <c r="J87" s="13"/>
      <c r="K87" s="21">
        <f t="shared" si="5"/>
        <v>6.7218999999999998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Care'!J83,0)</f>
        <v>116850</v>
      </c>
      <c r="E88" s="9">
        <f>ROUND(+'Acute Care'!F83,0)</f>
        <v>2996</v>
      </c>
      <c r="F88" s="13">
        <f t="shared" si="3"/>
        <v>39</v>
      </c>
      <c r="G88" s="9">
        <f>ROUND(+'Acute Care'!J184,0)</f>
        <v>664836</v>
      </c>
      <c r="H88" s="9">
        <f>ROUND(+'Acute Care'!F184,0)</f>
        <v>14616</v>
      </c>
      <c r="I88" s="13">
        <f t="shared" si="4"/>
        <v>45.49</v>
      </c>
      <c r="J88" s="13"/>
      <c r="K88" s="21">
        <f t="shared" si="5"/>
        <v>0.16639999999999999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Care'!J84,0)</f>
        <v>60640</v>
      </c>
      <c r="E89" s="9">
        <f>ROUND(+'Acute Care'!F84,0)</f>
        <v>2350</v>
      </c>
      <c r="F89" s="13">
        <f t="shared" si="3"/>
        <v>25.8</v>
      </c>
      <c r="G89" s="9">
        <f>ROUND(+'Acute Care'!J185,0)</f>
        <v>145820</v>
      </c>
      <c r="H89" s="9">
        <f>ROUND(+'Acute Care'!F185,0)</f>
        <v>3059</v>
      </c>
      <c r="I89" s="13">
        <f t="shared" si="4"/>
        <v>47.67</v>
      </c>
      <c r="J89" s="13"/>
      <c r="K89" s="21">
        <f t="shared" si="5"/>
        <v>0.84770000000000001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Care'!J85,0)</f>
        <v>5294</v>
      </c>
      <c r="E90" s="9">
        <f>ROUND(+'Acute Care'!F85,0)</f>
        <v>194</v>
      </c>
      <c r="F90" s="13">
        <f t="shared" si="3"/>
        <v>27.29</v>
      </c>
      <c r="G90" s="9">
        <f>ROUND(+'Acute Care'!J186,0)</f>
        <v>68056</v>
      </c>
      <c r="H90" s="9">
        <f>ROUND(+'Acute Care'!F186,0)</f>
        <v>1264</v>
      </c>
      <c r="I90" s="13">
        <f t="shared" si="4"/>
        <v>53.84</v>
      </c>
      <c r="J90" s="13"/>
      <c r="K90" s="21">
        <f t="shared" si="5"/>
        <v>0.97289999999999999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Care'!J86,0)</f>
        <v>221367</v>
      </c>
      <c r="E91" s="9">
        <f>ROUND(+'Acute Care'!F86,0)</f>
        <v>6894</v>
      </c>
      <c r="F91" s="13">
        <f t="shared" si="3"/>
        <v>32.11</v>
      </c>
      <c r="G91" s="9">
        <f>ROUND(+'Acute Care'!J187,0)</f>
        <v>207150</v>
      </c>
      <c r="H91" s="9">
        <f>ROUND(+'Acute Care'!F187,0)</f>
        <v>190</v>
      </c>
      <c r="I91" s="13">
        <f t="shared" si="4"/>
        <v>1090.26</v>
      </c>
      <c r="J91" s="13"/>
      <c r="K91" s="21">
        <f t="shared" si="5"/>
        <v>32.953899999999997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Care'!J87,0)</f>
        <v>234741</v>
      </c>
      <c r="E92" s="9">
        <f>ROUND(+'Acute Care'!F87,0)</f>
        <v>4727</v>
      </c>
      <c r="F92" s="13">
        <f t="shared" si="3"/>
        <v>49.66</v>
      </c>
      <c r="G92" s="9">
        <f>ROUND(+'Acute Care'!J188,0)</f>
        <v>231503</v>
      </c>
      <c r="H92" s="9">
        <f>ROUND(+'Acute Care'!F188,0)</f>
        <v>7589</v>
      </c>
      <c r="I92" s="13">
        <f t="shared" si="4"/>
        <v>30.51</v>
      </c>
      <c r="J92" s="13"/>
      <c r="K92" s="21">
        <f t="shared" si="5"/>
        <v>-0.3856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Care'!J88,0)</f>
        <v>12985</v>
      </c>
      <c r="E93" s="9">
        <f>ROUND(+'Acute Care'!F88,0)</f>
        <v>2224</v>
      </c>
      <c r="F93" s="13">
        <f t="shared" si="3"/>
        <v>5.84</v>
      </c>
      <c r="G93" s="9">
        <f>ROUND(+'Acute Care'!J189,0)</f>
        <v>240668</v>
      </c>
      <c r="H93" s="9">
        <f>ROUND(+'Acute Care'!F189,0)</f>
        <v>4779</v>
      </c>
      <c r="I93" s="13">
        <f t="shared" si="4"/>
        <v>50.36</v>
      </c>
      <c r="J93" s="13"/>
      <c r="K93" s="21">
        <f t="shared" si="5"/>
        <v>7.6233000000000004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Care'!J89,0)</f>
        <v>1047486</v>
      </c>
      <c r="E94" s="9">
        <f>ROUND(+'Acute Care'!F89,0)</f>
        <v>26613</v>
      </c>
      <c r="F94" s="13">
        <f t="shared" si="3"/>
        <v>39.36</v>
      </c>
      <c r="G94" s="9">
        <f>ROUND(+'Acute Care'!J190,0)</f>
        <v>17733</v>
      </c>
      <c r="H94" s="9">
        <f>ROUND(+'Acute Care'!F190,0)</f>
        <v>2460</v>
      </c>
      <c r="I94" s="13">
        <f t="shared" si="4"/>
        <v>7.21</v>
      </c>
      <c r="J94" s="13"/>
      <c r="K94" s="21">
        <f t="shared" si="5"/>
        <v>-0.81679999999999997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Care'!J90,0)</f>
        <v>390314</v>
      </c>
      <c r="E95" s="9">
        <f>ROUND(+'Acute Care'!F90,0)</f>
        <v>3987</v>
      </c>
      <c r="F95" s="13">
        <f t="shared" si="3"/>
        <v>97.9</v>
      </c>
      <c r="G95" s="9">
        <f>ROUND(+'Acute Care'!J191,0)</f>
        <v>1124422</v>
      </c>
      <c r="H95" s="9">
        <f>ROUND(+'Acute Care'!F191,0)</f>
        <v>28344</v>
      </c>
      <c r="I95" s="13">
        <f t="shared" si="4"/>
        <v>39.67</v>
      </c>
      <c r="J95" s="13"/>
      <c r="K95" s="21">
        <f t="shared" si="5"/>
        <v>-0.5948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Care'!J91,0)</f>
        <v>0</v>
      </c>
      <c r="E96" s="9">
        <f>ROUND(+'Acute Care'!F91,0)</f>
        <v>0</v>
      </c>
      <c r="F96" s="13" t="str">
        <f t="shared" si="3"/>
        <v/>
      </c>
      <c r="G96" s="9">
        <f>ROUND(+'Acute Care'!J192,0)</f>
        <v>790366</v>
      </c>
      <c r="H96" s="9">
        <f>ROUND(+'Acute Care'!F192,0)</f>
        <v>7120</v>
      </c>
      <c r="I96" s="13">
        <f t="shared" si="4"/>
        <v>111.01</v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Care'!J92,0)</f>
        <v>5726855</v>
      </c>
      <c r="E97" s="9">
        <f>ROUND(+'Acute Care'!F92,0)</f>
        <v>753</v>
      </c>
      <c r="F97" s="13">
        <f t="shared" si="3"/>
        <v>7605.39</v>
      </c>
      <c r="G97" s="9">
        <f>ROUND(+'Acute Care'!J193,0)</f>
        <v>0</v>
      </c>
      <c r="H97" s="9">
        <f>ROUND(+'Acute Care'!F193,0)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Care'!J93,0)</f>
        <v>26992</v>
      </c>
      <c r="E98" s="9">
        <f>ROUND(+'Acute Care'!F93,0)</f>
        <v>618</v>
      </c>
      <c r="F98" s="13">
        <f t="shared" si="3"/>
        <v>43.68</v>
      </c>
      <c r="G98" s="9">
        <f>ROUND(+'Acute Care'!J194,0)</f>
        <v>309722</v>
      </c>
      <c r="H98" s="9">
        <f>ROUND(+'Acute Care'!F194,0)</f>
        <v>559</v>
      </c>
      <c r="I98" s="13">
        <f t="shared" si="4"/>
        <v>554.05999999999995</v>
      </c>
      <c r="J98" s="13"/>
      <c r="K98" s="21">
        <f t="shared" si="5"/>
        <v>11.6845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Care'!J94,0)</f>
        <v>1220018</v>
      </c>
      <c r="E99" s="9">
        <f>ROUND(+'Acute Care'!F94,0)</f>
        <v>16893</v>
      </c>
      <c r="F99" s="13">
        <f t="shared" si="3"/>
        <v>72.22</v>
      </c>
      <c r="G99" s="9">
        <f>ROUND(+'Acute Care'!J195,0)</f>
        <v>106673</v>
      </c>
      <c r="H99" s="9">
        <f>ROUND(+'Acute Care'!F195,0)</f>
        <v>2240</v>
      </c>
      <c r="I99" s="13">
        <f t="shared" si="4"/>
        <v>47.62</v>
      </c>
      <c r="J99" s="13"/>
      <c r="K99" s="21">
        <f t="shared" si="5"/>
        <v>-0.34060000000000001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Care'!J95,0)</f>
        <v>864371</v>
      </c>
      <c r="E100" s="9">
        <f>ROUND(+'Acute Care'!F95,0)</f>
        <v>16831</v>
      </c>
      <c r="F100" s="13">
        <f t="shared" si="3"/>
        <v>51.36</v>
      </c>
      <c r="G100" s="9">
        <f>ROUND(+'Acute Care'!J196,0)</f>
        <v>940897</v>
      </c>
      <c r="H100" s="9">
        <f>ROUND(+'Acute Care'!F196,0)</f>
        <v>20137</v>
      </c>
      <c r="I100" s="13">
        <f t="shared" si="4"/>
        <v>46.72</v>
      </c>
      <c r="J100" s="13"/>
      <c r="K100" s="21">
        <f t="shared" si="5"/>
        <v>-9.0300000000000005E-2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Care'!J96,0)</f>
        <v>607790</v>
      </c>
      <c r="E101" s="9">
        <f>ROUND(+'Acute Care'!F96,0)</f>
        <v>15880</v>
      </c>
      <c r="F101" s="13">
        <f t="shared" si="3"/>
        <v>38.270000000000003</v>
      </c>
      <c r="G101" s="9">
        <f>ROUND(+'Acute Care'!J197,0)</f>
        <v>1022194</v>
      </c>
      <c r="H101" s="9">
        <f>ROUND(+'Acute Care'!F197,0)</f>
        <v>20567</v>
      </c>
      <c r="I101" s="13">
        <f t="shared" si="4"/>
        <v>49.7</v>
      </c>
      <c r="J101" s="13"/>
      <c r="K101" s="21">
        <f t="shared" si="5"/>
        <v>0.29870000000000002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Care'!J97,0)</f>
        <v>384309</v>
      </c>
      <c r="E102" s="9">
        <f>ROUND(+'Acute Care'!F97,0)</f>
        <v>7398</v>
      </c>
      <c r="F102" s="13">
        <f t="shared" si="3"/>
        <v>51.95</v>
      </c>
      <c r="G102" s="9">
        <f>ROUND(+'Acute Care'!J198,0)</f>
        <v>744768</v>
      </c>
      <c r="H102" s="9">
        <f>ROUND(+'Acute Care'!F198,0)</f>
        <v>17662</v>
      </c>
      <c r="I102" s="13">
        <f t="shared" si="4"/>
        <v>42.17</v>
      </c>
      <c r="J102" s="13"/>
      <c r="K102" s="21">
        <f t="shared" si="5"/>
        <v>-0.1883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Care'!J98,0)</f>
        <v>13404</v>
      </c>
      <c r="E103" s="9">
        <f>ROUND(+'Acute Care'!F98,0)</f>
        <v>230</v>
      </c>
      <c r="F103" s="13">
        <f t="shared" si="3"/>
        <v>58.28</v>
      </c>
      <c r="G103" s="9">
        <f>ROUND(+'Acute Care'!J199,0)</f>
        <v>410279</v>
      </c>
      <c r="H103" s="9">
        <f>ROUND(+'Acute Care'!F199,0)</f>
        <v>9333</v>
      </c>
      <c r="I103" s="13">
        <f t="shared" si="4"/>
        <v>43.96</v>
      </c>
      <c r="J103" s="13"/>
      <c r="K103" s="21">
        <f t="shared" si="5"/>
        <v>-0.2457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Care'!J99,0)</f>
        <v>0</v>
      </c>
      <c r="E104" s="9">
        <f>ROUND(+'Acute Care'!F99,0)</f>
        <v>0</v>
      </c>
      <c r="F104" s="13" t="str">
        <f t="shared" si="3"/>
        <v/>
      </c>
      <c r="G104" s="9">
        <f>ROUND(+'Acute Care'!J200,0)</f>
        <v>11580</v>
      </c>
      <c r="H104" s="9">
        <f>ROUND(+'Acute Care'!F200,0)</f>
        <v>207</v>
      </c>
      <c r="I104" s="13">
        <f t="shared" si="4"/>
        <v>55.94</v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Care'!J100,0)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Care'!J201,0)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Care'!J101,0)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Care'!J202,0)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Care'!J102,0)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Care'!J203,0)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Care'!J103,0)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Care'!J204,0)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8"/>
  <sheetViews>
    <sheetView zoomScale="75" workbookViewId="0">
      <selection activeCell="C27" sqref="C2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5546875" customWidth="1"/>
  </cols>
  <sheetData>
    <row r="1" spans="1:11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73</v>
      </c>
      <c r="F3" s="1"/>
      <c r="K3" s="19">
        <v>73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6"/>
    </row>
    <row r="8" spans="1:11" x14ac:dyDescent="0.2">
      <c r="A8" s="10"/>
      <c r="B8" s="9"/>
      <c r="C8" s="9"/>
      <c r="D8" s="1" t="s">
        <v>21</v>
      </c>
      <c r="E8" s="6"/>
      <c r="F8" s="1" t="s">
        <v>4</v>
      </c>
      <c r="G8" s="1" t="s">
        <v>21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22</v>
      </c>
      <c r="E9" s="1" t="s">
        <v>6</v>
      </c>
      <c r="F9" s="1" t="s">
        <v>6</v>
      </c>
      <c r="G9" s="1" t="s">
        <v>22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ROUND(SUM('Acute Care'!K5:L5),0)</f>
        <v>1110674</v>
      </c>
      <c r="E10" s="9">
        <f>ROUND(+'Acute Care'!F5,0)</f>
        <v>71212</v>
      </c>
      <c r="F10" s="13">
        <f>IF(D10=0,"",IF(E10=0,"",ROUND(D10/E10,2)))</f>
        <v>15.6</v>
      </c>
      <c r="G10" s="9">
        <f>ROUND(SUM('Acute Care'!K106:L106),0)</f>
        <v>1313472</v>
      </c>
      <c r="H10" s="9">
        <f>ROUND(+'Acute Care'!F106,0)</f>
        <v>97690</v>
      </c>
      <c r="I10" s="13">
        <f>IF(G10=0,"",IF(H10=0,"",ROUND(G10/H10,2)))</f>
        <v>13.45</v>
      </c>
      <c r="J10" s="13"/>
      <c r="K10" s="21">
        <f>IF(D10=0,"",IF(E10=0,"",IF(G10=0,"",IF(H10=0,"",ROUND(I10/F10-1,4)))))</f>
        <v>-0.13780000000000001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ROUND(SUM('Acute Care'!K6:L6),0)</f>
        <v>239350</v>
      </c>
      <c r="E11" s="9">
        <f>ROUND(+'Acute Care'!F6,0)</f>
        <v>19539</v>
      </c>
      <c r="F11" s="13">
        <f t="shared" ref="F11:F74" si="0">IF(D11=0,"",IF(E11=0,"",ROUND(D11/E11,2)))</f>
        <v>12.25</v>
      </c>
      <c r="G11" s="9">
        <f>ROUND(SUM('Acute Care'!K107:L107),0)</f>
        <v>313252</v>
      </c>
      <c r="H11" s="9">
        <f>ROUND(+'Acute Care'!F107,0)</f>
        <v>23513</v>
      </c>
      <c r="I11" s="13">
        <f t="shared" ref="I11:I74" si="1">IF(G11=0,"",IF(H11=0,"",ROUND(G11/H11,2)))</f>
        <v>13.32</v>
      </c>
      <c r="J11" s="13"/>
      <c r="K11" s="21">
        <f t="shared" ref="K11:K74" si="2">IF(D11=0,"",IF(E11=0,"",IF(G11=0,"",IF(H11=0,"",ROUND(I11/F11-1,4)))))</f>
        <v>8.7300000000000003E-2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ROUND(SUM('Acute Care'!K7:L7),0)</f>
        <v>105254</v>
      </c>
      <c r="E12" s="9">
        <f>ROUND(+'Acute Care'!F7,0)</f>
        <v>616</v>
      </c>
      <c r="F12" s="13">
        <f t="shared" si="0"/>
        <v>170.87</v>
      </c>
      <c r="G12" s="9">
        <f>ROUND(SUM('Acute Care'!K108:L108),0)</f>
        <v>144192</v>
      </c>
      <c r="H12" s="9">
        <f>ROUND(+'Acute Care'!F108,0)</f>
        <v>724</v>
      </c>
      <c r="I12" s="13">
        <f t="shared" si="1"/>
        <v>199.16</v>
      </c>
      <c r="J12" s="13"/>
      <c r="K12" s="21">
        <f t="shared" si="2"/>
        <v>0.1656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ROUND(SUM('Acute Care'!K8:L8),0)</f>
        <v>563478</v>
      </c>
      <c r="E13" s="9">
        <f>ROUND(+'Acute Care'!F8,0)</f>
        <v>67729</v>
      </c>
      <c r="F13" s="13">
        <f t="shared" si="0"/>
        <v>8.32</v>
      </c>
      <c r="G13" s="9">
        <f>ROUND(SUM('Acute Care'!K109:L109),0)</f>
        <v>575012</v>
      </c>
      <c r="H13" s="9">
        <f>ROUND(+'Acute Care'!F109,0)</f>
        <v>65799</v>
      </c>
      <c r="I13" s="13">
        <f t="shared" si="1"/>
        <v>8.74</v>
      </c>
      <c r="J13" s="13"/>
      <c r="K13" s="21">
        <f t="shared" si="2"/>
        <v>5.0500000000000003E-2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ROUND(SUM('Acute Care'!K9:L9),0)</f>
        <v>178747</v>
      </c>
      <c r="E14" s="9">
        <f>ROUND(+'Acute Care'!F9,0)</f>
        <v>56682</v>
      </c>
      <c r="F14" s="13">
        <f t="shared" si="0"/>
        <v>3.15</v>
      </c>
      <c r="G14" s="9">
        <f>ROUND(SUM('Acute Care'!K110:L110),0)</f>
        <v>216774</v>
      </c>
      <c r="H14" s="9">
        <f>ROUND(+'Acute Care'!F110,0)</f>
        <v>57055</v>
      </c>
      <c r="I14" s="13">
        <f t="shared" si="1"/>
        <v>3.8</v>
      </c>
      <c r="J14" s="13"/>
      <c r="K14" s="21">
        <f t="shared" si="2"/>
        <v>0.20630000000000001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ROUND(SUM('Acute Care'!K10:L10),0)</f>
        <v>0</v>
      </c>
      <c r="E15" s="9">
        <f>ROUND(+'Acute Care'!F10,0)</f>
        <v>0</v>
      </c>
      <c r="F15" s="13" t="str">
        <f t="shared" si="0"/>
        <v/>
      </c>
      <c r="G15" s="9">
        <f>ROUND(SUM('Acute Care'!K111:L111),0)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ROUND(SUM('Acute Care'!K11:L11),0)</f>
        <v>53262</v>
      </c>
      <c r="E16" s="9">
        <f>ROUND(+'Acute Care'!F11,0)</f>
        <v>1151</v>
      </c>
      <c r="F16" s="13">
        <f t="shared" si="0"/>
        <v>46.27</v>
      </c>
      <c r="G16" s="9">
        <f>ROUND(SUM('Acute Care'!K112:L112),0)</f>
        <v>36204</v>
      </c>
      <c r="H16" s="9">
        <f>ROUND(+'Acute Care'!F112,0)</f>
        <v>1280</v>
      </c>
      <c r="I16" s="13">
        <f t="shared" si="1"/>
        <v>28.28</v>
      </c>
      <c r="J16" s="13"/>
      <c r="K16" s="21">
        <f t="shared" si="2"/>
        <v>-0.38879999999999998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ROUND(SUM('Acute Care'!K12:L12),0)</f>
        <v>5281</v>
      </c>
      <c r="E17" s="9">
        <f>ROUND(+'Acute Care'!F12,0)</f>
        <v>4809</v>
      </c>
      <c r="F17" s="13">
        <f t="shared" si="0"/>
        <v>1.1000000000000001</v>
      </c>
      <c r="G17" s="9">
        <f>ROUND(SUM('Acute Care'!K113:L113),0)</f>
        <v>0</v>
      </c>
      <c r="H17" s="9">
        <f>ROUND(+'Acute Care'!F113,0)</f>
        <v>4809</v>
      </c>
      <c r="I17" s="13" t="str">
        <f t="shared" si="1"/>
        <v/>
      </c>
      <c r="J17" s="13"/>
      <c r="K17" s="21" t="str">
        <f t="shared" si="2"/>
        <v/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ROUND(SUM('Acute Care'!K13:L13),0)</f>
        <v>4825</v>
      </c>
      <c r="E18" s="9">
        <f>ROUND(+'Acute Care'!F13,0)</f>
        <v>586</v>
      </c>
      <c r="F18" s="13">
        <f t="shared" si="0"/>
        <v>8.23</v>
      </c>
      <c r="G18" s="9">
        <f>ROUND(SUM('Acute Care'!K114:L114),0)</f>
        <v>3301</v>
      </c>
      <c r="H18" s="9">
        <f>ROUND(+'Acute Care'!F114,0)</f>
        <v>737</v>
      </c>
      <c r="I18" s="13">
        <f t="shared" si="1"/>
        <v>4.4800000000000004</v>
      </c>
      <c r="J18" s="13"/>
      <c r="K18" s="21">
        <f t="shared" si="2"/>
        <v>-0.45569999999999999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ROUND(SUM('Acute Care'!K14:L14),0)</f>
        <v>20969</v>
      </c>
      <c r="E19" s="9">
        <f>ROUND(+'Acute Care'!F14,0)</f>
        <v>18000</v>
      </c>
      <c r="F19" s="13">
        <f t="shared" si="0"/>
        <v>1.1599999999999999</v>
      </c>
      <c r="G19" s="9">
        <f>ROUND(SUM('Acute Care'!K115:L115),0)</f>
        <v>3853</v>
      </c>
      <c r="H19" s="9">
        <f>ROUND(+'Acute Care'!F115,0)</f>
        <v>16897</v>
      </c>
      <c r="I19" s="13">
        <f t="shared" si="1"/>
        <v>0.23</v>
      </c>
      <c r="J19" s="13"/>
      <c r="K19" s="21">
        <f t="shared" si="2"/>
        <v>-0.80169999999999997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ROUND(SUM('Acute Care'!K15:L15),0)</f>
        <v>789256</v>
      </c>
      <c r="E20" s="9">
        <f>ROUND(+'Acute Care'!F15,0)</f>
        <v>74635</v>
      </c>
      <c r="F20" s="13">
        <f t="shared" si="0"/>
        <v>10.57</v>
      </c>
      <c r="G20" s="9">
        <f>ROUND(SUM('Acute Care'!K116:L116),0)</f>
        <v>711310</v>
      </c>
      <c r="H20" s="9">
        <f>ROUND(+'Acute Care'!F116,0)</f>
        <v>79461</v>
      </c>
      <c r="I20" s="13">
        <f t="shared" si="1"/>
        <v>8.9499999999999993</v>
      </c>
      <c r="J20" s="13"/>
      <c r="K20" s="21">
        <f t="shared" si="2"/>
        <v>-0.15329999999999999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ROUND(SUM('Acute Care'!K16:L16),0)</f>
        <v>1411297</v>
      </c>
      <c r="E21" s="9">
        <f>ROUND(+'Acute Care'!F16,0)</f>
        <v>69858</v>
      </c>
      <c r="F21" s="13">
        <f t="shared" si="0"/>
        <v>20.2</v>
      </c>
      <c r="G21" s="9">
        <f>ROUND(SUM('Acute Care'!K117:L117),0)</f>
        <v>1424672</v>
      </c>
      <c r="H21" s="9">
        <f>ROUND(+'Acute Care'!F117,0)</f>
        <v>75146</v>
      </c>
      <c r="I21" s="13">
        <f t="shared" si="1"/>
        <v>18.96</v>
      </c>
      <c r="J21" s="13"/>
      <c r="K21" s="21">
        <f t="shared" si="2"/>
        <v>-6.1400000000000003E-2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ROUND(SUM('Acute Care'!K17:L17),0)</f>
        <v>24319</v>
      </c>
      <c r="E22" s="9">
        <f>ROUND(+'Acute Care'!F17,0)</f>
        <v>4954</v>
      </c>
      <c r="F22" s="13">
        <f t="shared" si="0"/>
        <v>4.91</v>
      </c>
      <c r="G22" s="9">
        <f>ROUND(SUM('Acute Care'!K118:L118),0)</f>
        <v>28091</v>
      </c>
      <c r="H22" s="9">
        <f>ROUND(+'Acute Care'!F118,0)</f>
        <v>4868</v>
      </c>
      <c r="I22" s="13">
        <f t="shared" si="1"/>
        <v>5.77</v>
      </c>
      <c r="J22" s="13"/>
      <c r="K22" s="21">
        <f t="shared" si="2"/>
        <v>0.17519999999999999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ROUND(SUM('Acute Care'!K18:L18),0)</f>
        <v>21475</v>
      </c>
      <c r="E23" s="9">
        <f>ROUND(+'Acute Care'!F18,0)</f>
        <v>31878</v>
      </c>
      <c r="F23" s="13">
        <f t="shared" si="0"/>
        <v>0.67</v>
      </c>
      <c r="G23" s="9">
        <f>ROUND(SUM('Acute Care'!K119:L119),0)</f>
        <v>21364</v>
      </c>
      <c r="H23" s="9">
        <f>ROUND(+'Acute Care'!F119,0)</f>
        <v>30307</v>
      </c>
      <c r="I23" s="13">
        <f t="shared" si="1"/>
        <v>0.7</v>
      </c>
      <c r="J23" s="13"/>
      <c r="K23" s="21">
        <f t="shared" si="2"/>
        <v>4.48E-2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ROUND(SUM('Acute Care'!K19:L19),0)</f>
        <v>48603</v>
      </c>
      <c r="E24" s="9">
        <f>ROUND(+'Acute Care'!F19,0)</f>
        <v>10431</v>
      </c>
      <c r="F24" s="13">
        <f t="shared" si="0"/>
        <v>4.66</v>
      </c>
      <c r="G24" s="9">
        <f>ROUND(SUM('Acute Care'!K120:L120),0)</f>
        <v>29077</v>
      </c>
      <c r="H24" s="9">
        <f>ROUND(+'Acute Care'!F120,0)</f>
        <v>10343</v>
      </c>
      <c r="I24" s="13">
        <f t="shared" si="1"/>
        <v>2.81</v>
      </c>
      <c r="J24" s="13"/>
      <c r="K24" s="21">
        <f t="shared" si="2"/>
        <v>-0.39700000000000002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ROUND(SUM('Acute Care'!K20:L20),0)</f>
        <v>179631</v>
      </c>
      <c r="E25" s="9">
        <f>ROUND(+'Acute Care'!F20,0)</f>
        <v>11753</v>
      </c>
      <c r="F25" s="13">
        <f t="shared" si="0"/>
        <v>15.28</v>
      </c>
      <c r="G25" s="9">
        <f>ROUND(SUM('Acute Care'!K121:L121),0)</f>
        <v>263217</v>
      </c>
      <c r="H25" s="9">
        <f>ROUND(+'Acute Care'!F121,0)</f>
        <v>14467</v>
      </c>
      <c r="I25" s="13">
        <f t="shared" si="1"/>
        <v>18.190000000000001</v>
      </c>
      <c r="J25" s="13"/>
      <c r="K25" s="21">
        <f t="shared" si="2"/>
        <v>0.19040000000000001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ROUND(SUM('Acute Care'!K21:L21),0)</f>
        <v>4465</v>
      </c>
      <c r="E26" s="9">
        <f>ROUND(+'Acute Care'!F21,0)</f>
        <v>2271</v>
      </c>
      <c r="F26" s="13">
        <f t="shared" si="0"/>
        <v>1.97</v>
      </c>
      <c r="G26" s="9">
        <f>ROUND(SUM('Acute Care'!K122:L122),0)</f>
        <v>0</v>
      </c>
      <c r="H26" s="9">
        <f>ROUND(+'Acute Care'!F122,0)</f>
        <v>1154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ROUND(SUM('Acute Care'!K22:L22),0)</f>
        <v>6225</v>
      </c>
      <c r="E27" s="9">
        <f>ROUND(+'Acute Care'!F22,0)</f>
        <v>401</v>
      </c>
      <c r="F27" s="13">
        <f t="shared" si="0"/>
        <v>15.52</v>
      </c>
      <c r="G27" s="9">
        <f>ROUND(SUM('Acute Care'!K123:L123),0)</f>
        <v>0</v>
      </c>
      <c r="H27" s="9">
        <f>ROUND(+'Acute Care'!F123,0)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ROUND(SUM('Acute Care'!K23:L23),0)</f>
        <v>0</v>
      </c>
      <c r="E28" s="9">
        <f>ROUND(+'Acute Care'!F23,0)</f>
        <v>0</v>
      </c>
      <c r="F28" s="13" t="str">
        <f t="shared" si="0"/>
        <v/>
      </c>
      <c r="G28" s="9">
        <f>ROUND(SUM('Acute Care'!K124:L124),0)</f>
        <v>2486</v>
      </c>
      <c r="H28" s="9">
        <f>ROUND(+'Acute Care'!F124,0)</f>
        <v>341</v>
      </c>
      <c r="I28" s="13">
        <f t="shared" si="1"/>
        <v>7.29</v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ROUND(SUM('Acute Care'!K24:L24),0)</f>
        <v>68219</v>
      </c>
      <c r="E29" s="9">
        <f>ROUND(+'Acute Care'!F24,0)</f>
        <v>4249</v>
      </c>
      <c r="F29" s="13">
        <f t="shared" si="0"/>
        <v>16.059999999999999</v>
      </c>
      <c r="G29" s="9">
        <f>ROUND(SUM('Acute Care'!K125:L125),0)</f>
        <v>69199</v>
      </c>
      <c r="H29" s="9">
        <f>ROUND(+'Acute Care'!F125,0)</f>
        <v>4442</v>
      </c>
      <c r="I29" s="13">
        <f t="shared" si="1"/>
        <v>15.58</v>
      </c>
      <c r="J29" s="13"/>
      <c r="K29" s="21">
        <f t="shared" si="2"/>
        <v>-2.9899999999999999E-2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ROUND(SUM('Acute Care'!K25:L25),0)</f>
        <v>27267</v>
      </c>
      <c r="E30" s="9">
        <f>ROUND(+'Acute Care'!F25,0)</f>
        <v>858</v>
      </c>
      <c r="F30" s="13">
        <f t="shared" si="0"/>
        <v>31.78</v>
      </c>
      <c r="G30" s="9">
        <f>ROUND(SUM('Acute Care'!K126:L126),0)</f>
        <v>10556</v>
      </c>
      <c r="H30" s="9">
        <f>ROUND(+'Acute Care'!F126,0)</f>
        <v>4484</v>
      </c>
      <c r="I30" s="13">
        <f t="shared" si="1"/>
        <v>2.35</v>
      </c>
      <c r="J30" s="13"/>
      <c r="K30" s="21">
        <f t="shared" si="2"/>
        <v>-0.92610000000000003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ROUND(SUM('Acute Care'!K26:L26),0)</f>
        <v>66758</v>
      </c>
      <c r="E31" s="9">
        <f>ROUND(+'Acute Care'!F26,0)</f>
        <v>814</v>
      </c>
      <c r="F31" s="13">
        <f t="shared" si="0"/>
        <v>82.01</v>
      </c>
      <c r="G31" s="9">
        <f>ROUND(SUM('Acute Care'!K127:L127),0)</f>
        <v>17509</v>
      </c>
      <c r="H31" s="9">
        <f>ROUND(+'Acute Care'!F127,0)</f>
        <v>926</v>
      </c>
      <c r="I31" s="13">
        <f t="shared" si="1"/>
        <v>18.91</v>
      </c>
      <c r="J31" s="13"/>
      <c r="K31" s="21">
        <f t="shared" si="2"/>
        <v>-0.76939999999999997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ROUND(SUM('Acute Care'!K27:L27),0)</f>
        <v>476147</v>
      </c>
      <c r="E32" s="9">
        <f>ROUND(+'Acute Care'!F27,0)</f>
        <v>30330</v>
      </c>
      <c r="F32" s="13">
        <f t="shared" si="0"/>
        <v>15.7</v>
      </c>
      <c r="G32" s="9">
        <f>ROUND(SUM('Acute Care'!K128:L128),0)</f>
        <v>64155</v>
      </c>
      <c r="H32" s="9">
        <f>ROUND(+'Acute Care'!F128,0)</f>
        <v>792</v>
      </c>
      <c r="I32" s="13">
        <f t="shared" si="1"/>
        <v>81</v>
      </c>
      <c r="J32" s="13"/>
      <c r="K32" s="21">
        <f t="shared" si="2"/>
        <v>4.1592000000000002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ROUND(SUM('Acute Care'!K28:L28),0)</f>
        <v>557241</v>
      </c>
      <c r="E33" s="9">
        <f>ROUND(+'Acute Care'!F28,0)</f>
        <v>9728</v>
      </c>
      <c r="F33" s="13">
        <f t="shared" si="0"/>
        <v>57.28</v>
      </c>
      <c r="G33" s="9">
        <f>ROUND(SUM('Acute Care'!K129:L129),0)</f>
        <v>613063</v>
      </c>
      <c r="H33" s="9">
        <f>ROUND(+'Acute Care'!F129,0)</f>
        <v>29435</v>
      </c>
      <c r="I33" s="13">
        <f t="shared" si="1"/>
        <v>20.83</v>
      </c>
      <c r="J33" s="13"/>
      <c r="K33" s="21">
        <f t="shared" si="2"/>
        <v>-0.63629999999999998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ROUND(SUM('Acute Care'!K29:L29),0)</f>
        <v>23017</v>
      </c>
      <c r="E34" s="9">
        <f>ROUND(+'Acute Care'!F29,0)</f>
        <v>3643</v>
      </c>
      <c r="F34" s="13">
        <f t="shared" si="0"/>
        <v>6.32</v>
      </c>
      <c r="G34" s="9">
        <f>ROUND(SUM('Acute Care'!K130:L130),0)</f>
        <v>258924</v>
      </c>
      <c r="H34" s="9">
        <f>ROUND(+'Acute Care'!F130,0)</f>
        <v>8484</v>
      </c>
      <c r="I34" s="13">
        <f t="shared" si="1"/>
        <v>30.52</v>
      </c>
      <c r="J34" s="13"/>
      <c r="K34" s="21">
        <f t="shared" si="2"/>
        <v>3.8290999999999999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ROUND(SUM('Acute Care'!K30:L30),0)</f>
        <v>42844</v>
      </c>
      <c r="E35" s="9">
        <f>ROUND(+'Acute Care'!F30,0)</f>
        <v>1124</v>
      </c>
      <c r="F35" s="13">
        <f t="shared" si="0"/>
        <v>38.119999999999997</v>
      </c>
      <c r="G35" s="9">
        <f>ROUND(SUM('Acute Care'!K131:L131),0)</f>
        <v>15168</v>
      </c>
      <c r="H35" s="9">
        <f>ROUND(+'Acute Care'!F131,0)</f>
        <v>3539</v>
      </c>
      <c r="I35" s="13">
        <f t="shared" si="1"/>
        <v>4.29</v>
      </c>
      <c r="J35" s="13"/>
      <c r="K35" s="21">
        <f t="shared" si="2"/>
        <v>-0.88749999999999996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ROUND(SUM('Acute Care'!K31:L31),0)</f>
        <v>534</v>
      </c>
      <c r="E36" s="9">
        <f>ROUND(+'Acute Care'!F31,0)</f>
        <v>10</v>
      </c>
      <c r="F36" s="13">
        <f t="shared" si="0"/>
        <v>53.4</v>
      </c>
      <c r="G36" s="9">
        <f>ROUND(SUM('Acute Care'!K132:L132),0)</f>
        <v>33297</v>
      </c>
      <c r="H36" s="9">
        <f>ROUND(+'Acute Care'!F132,0)</f>
        <v>559</v>
      </c>
      <c r="I36" s="13">
        <f t="shared" si="1"/>
        <v>59.57</v>
      </c>
      <c r="J36" s="13"/>
      <c r="K36" s="21">
        <f t="shared" si="2"/>
        <v>0.11550000000000001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ROUND(SUM('Acute Care'!K32:L32),0)</f>
        <v>498212</v>
      </c>
      <c r="E37" s="9">
        <f>ROUND(+'Acute Care'!F32,0)</f>
        <v>33832</v>
      </c>
      <c r="F37" s="13">
        <f t="shared" si="0"/>
        <v>14.73</v>
      </c>
      <c r="G37" s="9">
        <f>ROUND(SUM('Acute Care'!K133:L133),0)</f>
        <v>1372</v>
      </c>
      <c r="H37" s="9">
        <f>ROUND(+'Acute Care'!F133,0)</f>
        <v>40</v>
      </c>
      <c r="I37" s="13">
        <f t="shared" si="1"/>
        <v>34.299999999999997</v>
      </c>
      <c r="J37" s="13"/>
      <c r="K37" s="21">
        <f t="shared" si="2"/>
        <v>1.3286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ROUND(SUM('Acute Care'!K33:L33),0)</f>
        <v>392</v>
      </c>
      <c r="E38" s="9">
        <f>ROUND(+'Acute Care'!F33,0)</f>
        <v>71</v>
      </c>
      <c r="F38" s="13">
        <f t="shared" si="0"/>
        <v>5.52</v>
      </c>
      <c r="G38" s="9">
        <f>ROUND(SUM('Acute Care'!K134:L134),0)</f>
        <v>253904</v>
      </c>
      <c r="H38" s="9">
        <f>ROUND(+'Acute Care'!F134,0)</f>
        <v>20490</v>
      </c>
      <c r="I38" s="13">
        <f t="shared" si="1"/>
        <v>12.39</v>
      </c>
      <c r="J38" s="13"/>
      <c r="K38" s="21">
        <f t="shared" si="2"/>
        <v>1.2445999999999999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ROUND(SUM('Acute Care'!K34:L34),0)</f>
        <v>38648</v>
      </c>
      <c r="E39" s="9">
        <f>ROUND(+'Acute Care'!F34,0)</f>
        <v>70765</v>
      </c>
      <c r="F39" s="13">
        <f t="shared" si="0"/>
        <v>0.55000000000000004</v>
      </c>
      <c r="G39" s="9">
        <f>ROUND(SUM('Acute Care'!K135:L135),0)</f>
        <v>0</v>
      </c>
      <c r="H39" s="9">
        <f>ROUND(+'Acute Care'!F135,0)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ROUND(SUM('Acute Care'!K35:L35),0)</f>
        <v>11106</v>
      </c>
      <c r="E40" s="9">
        <f>ROUND(+'Acute Care'!F35,0)</f>
        <v>3432</v>
      </c>
      <c r="F40" s="13">
        <f t="shared" si="0"/>
        <v>3.24</v>
      </c>
      <c r="G40" s="9">
        <f>ROUND(SUM('Acute Care'!K136:L136),0)</f>
        <v>69701</v>
      </c>
      <c r="H40" s="9">
        <f>ROUND(+'Acute Care'!F136,0)</f>
        <v>90120</v>
      </c>
      <c r="I40" s="13">
        <f t="shared" si="1"/>
        <v>0.77</v>
      </c>
      <c r="J40" s="13"/>
      <c r="K40" s="21">
        <f t="shared" si="2"/>
        <v>-0.76229999999999998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ROUND(SUM('Acute Care'!K36:L36),0)</f>
        <v>24512</v>
      </c>
      <c r="E41" s="9">
        <f>ROUND(+'Acute Care'!F36,0)</f>
        <v>748</v>
      </c>
      <c r="F41" s="13">
        <f t="shared" si="0"/>
        <v>32.770000000000003</v>
      </c>
      <c r="G41" s="9">
        <f>ROUND(SUM('Acute Care'!K137:L137),0)</f>
        <v>4433</v>
      </c>
      <c r="H41" s="9">
        <f>ROUND(+'Acute Care'!F137,0)</f>
        <v>3928</v>
      </c>
      <c r="I41" s="13">
        <f t="shared" si="1"/>
        <v>1.1299999999999999</v>
      </c>
      <c r="J41" s="13"/>
      <c r="K41" s="21">
        <f t="shared" si="2"/>
        <v>-0.96550000000000002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ROUND(SUM('Acute Care'!K37:L37),0)</f>
        <v>4488</v>
      </c>
      <c r="E42" s="9">
        <f>ROUND(+'Acute Care'!F37,0)</f>
        <v>5868</v>
      </c>
      <c r="F42" s="13">
        <f t="shared" si="0"/>
        <v>0.76</v>
      </c>
      <c r="G42" s="9">
        <f>ROUND(SUM('Acute Care'!K138:L138),0)</f>
        <v>61748</v>
      </c>
      <c r="H42" s="9">
        <f>ROUND(+'Acute Care'!F138,0)</f>
        <v>821</v>
      </c>
      <c r="I42" s="13">
        <f t="shared" si="1"/>
        <v>75.209999999999994</v>
      </c>
      <c r="J42" s="13"/>
      <c r="K42" s="21">
        <f t="shared" si="2"/>
        <v>97.960499999999996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ROUND(SUM('Acute Care'!K38:L38),0)</f>
        <v>0</v>
      </c>
      <c r="E43" s="9">
        <f>ROUND(+'Acute Care'!F38,0)</f>
        <v>0</v>
      </c>
      <c r="F43" s="13" t="str">
        <f t="shared" si="0"/>
        <v/>
      </c>
      <c r="G43" s="9">
        <f>ROUND(SUM('Acute Care'!K139:L139),0)</f>
        <v>7039</v>
      </c>
      <c r="H43" s="9">
        <f>ROUND(+'Acute Care'!F139,0)</f>
        <v>5792</v>
      </c>
      <c r="I43" s="13">
        <f t="shared" si="1"/>
        <v>1.22</v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ROUND(SUM('Acute Care'!K39:L39),0)</f>
        <v>65128</v>
      </c>
      <c r="E44" s="9">
        <f>ROUND(+'Acute Care'!F39,0)</f>
        <v>4522</v>
      </c>
      <c r="F44" s="13">
        <f t="shared" si="0"/>
        <v>14.4</v>
      </c>
      <c r="G44" s="9">
        <f>ROUND(SUM('Acute Care'!K140:L140),0)</f>
        <v>0</v>
      </c>
      <c r="H44" s="9">
        <f>ROUND(+'Acute Care'!F140,0)</f>
        <v>0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ROUND(SUM('Acute Care'!K40:L40),0)</f>
        <v>208069</v>
      </c>
      <c r="E45" s="9">
        <f>ROUND(+'Acute Care'!F40,0)</f>
        <v>1065</v>
      </c>
      <c r="F45" s="13">
        <f t="shared" si="0"/>
        <v>195.37</v>
      </c>
      <c r="G45" s="9">
        <f>ROUND(SUM('Acute Care'!K141:L141),0)</f>
        <v>0</v>
      </c>
      <c r="H45" s="9">
        <f>ROUND(+'Acute Care'!F141,0)</f>
        <v>0</v>
      </c>
      <c r="I45" s="13" t="str">
        <f t="shared" si="1"/>
        <v/>
      </c>
      <c r="J45" s="13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ROUND(SUM('Acute Care'!K41:L41),0)</f>
        <v>8042</v>
      </c>
      <c r="E46" s="9">
        <f>ROUND(+'Acute Care'!F41,0)</f>
        <v>2678</v>
      </c>
      <c r="F46" s="13">
        <f t="shared" si="0"/>
        <v>3</v>
      </c>
      <c r="G46" s="9">
        <f>ROUND(SUM('Acute Care'!K142:L142),0)</f>
        <v>219735</v>
      </c>
      <c r="H46" s="9">
        <f>ROUND(+'Acute Care'!F142,0)</f>
        <v>1026</v>
      </c>
      <c r="I46" s="13">
        <f t="shared" si="1"/>
        <v>214.17</v>
      </c>
      <c r="J46" s="13"/>
      <c r="K46" s="21">
        <f t="shared" si="2"/>
        <v>70.39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ROUND(SUM('Acute Care'!K42:L42),0)</f>
        <v>40486</v>
      </c>
      <c r="E47" s="9">
        <f>ROUND(+'Acute Care'!F42,0)</f>
        <v>89</v>
      </c>
      <c r="F47" s="13">
        <f t="shared" si="0"/>
        <v>454.9</v>
      </c>
      <c r="G47" s="9">
        <f>ROUND(SUM('Acute Care'!K143:L143),0)</f>
        <v>7712</v>
      </c>
      <c r="H47" s="9">
        <f>ROUND(+'Acute Care'!F143,0)</f>
        <v>2471</v>
      </c>
      <c r="I47" s="13">
        <f t="shared" si="1"/>
        <v>3.12</v>
      </c>
      <c r="J47" s="13"/>
      <c r="K47" s="21">
        <f t="shared" si="2"/>
        <v>-0.99309999999999998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ROUND(SUM('Acute Care'!K43:L43),0)</f>
        <v>0</v>
      </c>
      <c r="E48" s="9">
        <f>ROUND(+'Acute Care'!F43,0)</f>
        <v>0</v>
      </c>
      <c r="F48" s="13" t="str">
        <f t="shared" si="0"/>
        <v/>
      </c>
      <c r="G48" s="9">
        <f>ROUND(SUM('Acute Care'!K144:L144),0)</f>
        <v>134699</v>
      </c>
      <c r="H48" s="9">
        <f>ROUND(+'Acute Care'!F144,0)</f>
        <v>77</v>
      </c>
      <c r="I48" s="13">
        <f t="shared" si="1"/>
        <v>1749.34</v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ROUND(SUM('Acute Care'!K44:L44),0)</f>
        <v>130533</v>
      </c>
      <c r="E49" s="9">
        <f>ROUND(+'Acute Care'!F44,0)</f>
        <v>26417</v>
      </c>
      <c r="F49" s="13">
        <f t="shared" si="0"/>
        <v>4.9400000000000004</v>
      </c>
      <c r="G49" s="9">
        <f>ROUND(SUM('Acute Care'!K145:L145),0)</f>
        <v>0</v>
      </c>
      <c r="H49" s="9">
        <f>ROUND(+'Acute Care'!F145,0)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ROUND(SUM('Acute Care'!K45:L45),0)</f>
        <v>1126281</v>
      </c>
      <c r="E50" s="9">
        <f>ROUND(+'Acute Care'!F45,0)</f>
        <v>83825</v>
      </c>
      <c r="F50" s="13">
        <f t="shared" si="0"/>
        <v>13.44</v>
      </c>
      <c r="G50" s="9">
        <f>ROUND(SUM('Acute Care'!K146:L146),0)</f>
        <v>123743</v>
      </c>
      <c r="H50" s="9">
        <f>ROUND(+'Acute Care'!F146,0)</f>
        <v>23161</v>
      </c>
      <c r="I50" s="13">
        <f t="shared" si="1"/>
        <v>5.34</v>
      </c>
      <c r="J50" s="13"/>
      <c r="K50" s="21">
        <f t="shared" si="2"/>
        <v>-0.60270000000000001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ROUND(SUM('Acute Care'!K46:L46),0)</f>
        <v>0</v>
      </c>
      <c r="E51" s="9">
        <f>ROUND(+'Acute Care'!F46,0)</f>
        <v>0</v>
      </c>
      <c r="F51" s="13" t="str">
        <f t="shared" si="0"/>
        <v/>
      </c>
      <c r="G51" s="9">
        <f>ROUND(SUM('Acute Care'!K147:L147),0)</f>
        <v>1157608</v>
      </c>
      <c r="H51" s="9">
        <f>ROUND(+'Acute Care'!F147,0)</f>
        <v>85560</v>
      </c>
      <c r="I51" s="13">
        <f t="shared" si="1"/>
        <v>13.53</v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ROUND(SUM('Acute Care'!K47:L47),0)</f>
        <v>449632</v>
      </c>
      <c r="E52" s="9">
        <f>ROUND(+'Acute Care'!F47,0)</f>
        <v>23570</v>
      </c>
      <c r="F52" s="13">
        <f t="shared" si="0"/>
        <v>19.079999999999998</v>
      </c>
      <c r="G52" s="9">
        <f>ROUND(SUM('Acute Care'!K148:L148),0)</f>
        <v>350</v>
      </c>
      <c r="H52" s="9">
        <f>ROUND(+'Acute Care'!F148,0)</f>
        <v>141</v>
      </c>
      <c r="I52" s="13">
        <f t="shared" si="1"/>
        <v>2.48</v>
      </c>
      <c r="J52" s="13"/>
      <c r="K52" s="21">
        <f t="shared" si="2"/>
        <v>-0.87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ROUND(SUM('Acute Care'!K48:L48),0)</f>
        <v>433257</v>
      </c>
      <c r="E53" s="9">
        <f>ROUND(+'Acute Care'!F48,0)</f>
        <v>46431</v>
      </c>
      <c r="F53" s="13">
        <f t="shared" si="0"/>
        <v>9.33</v>
      </c>
      <c r="G53" s="9">
        <f>ROUND(SUM('Acute Care'!K149:L149),0)</f>
        <v>671659</v>
      </c>
      <c r="H53" s="9">
        <f>ROUND(+'Acute Care'!F149,0)</f>
        <v>26193</v>
      </c>
      <c r="I53" s="13">
        <f t="shared" si="1"/>
        <v>25.64</v>
      </c>
      <c r="J53" s="13"/>
      <c r="K53" s="21">
        <f t="shared" si="2"/>
        <v>1.7481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ROUND(SUM('Acute Care'!K49:L49),0)</f>
        <v>8468</v>
      </c>
      <c r="E54" s="9">
        <f>ROUND(+'Acute Care'!F49,0)</f>
        <v>25932</v>
      </c>
      <c r="F54" s="13">
        <f t="shared" si="0"/>
        <v>0.33</v>
      </c>
      <c r="G54" s="9">
        <f>ROUND(SUM('Acute Care'!K150:L150),0)</f>
        <v>557726</v>
      </c>
      <c r="H54" s="9">
        <f>ROUND(+'Acute Care'!F150,0)</f>
        <v>47825</v>
      </c>
      <c r="I54" s="13">
        <f t="shared" si="1"/>
        <v>11.66</v>
      </c>
      <c r="J54" s="13"/>
      <c r="K54" s="21">
        <f t="shared" si="2"/>
        <v>34.333300000000001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ROUND(SUM('Acute Care'!K50:L50),0)</f>
        <v>26554</v>
      </c>
      <c r="E55" s="9">
        <f>ROUND(+'Acute Care'!F50,0)</f>
        <v>8069</v>
      </c>
      <c r="F55" s="13">
        <f t="shared" si="0"/>
        <v>3.29</v>
      </c>
      <c r="G55" s="9">
        <f>ROUND(SUM('Acute Care'!K151:L151),0)</f>
        <v>10796</v>
      </c>
      <c r="H55" s="9">
        <f>ROUND(+'Acute Care'!F151,0)</f>
        <v>26270</v>
      </c>
      <c r="I55" s="13">
        <f t="shared" si="1"/>
        <v>0.41</v>
      </c>
      <c r="J55" s="13"/>
      <c r="K55" s="21">
        <f t="shared" si="2"/>
        <v>-0.87539999999999996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ROUND(SUM('Acute Care'!K51:L51),0)</f>
        <v>143373</v>
      </c>
      <c r="E56" s="9">
        <f>ROUND(+'Acute Care'!F51,0)</f>
        <v>1229</v>
      </c>
      <c r="F56" s="13">
        <f t="shared" si="0"/>
        <v>116.66</v>
      </c>
      <c r="G56" s="9">
        <f>ROUND(SUM('Acute Care'!K152:L152),0)</f>
        <v>44745</v>
      </c>
      <c r="H56" s="9">
        <f>ROUND(+'Acute Care'!F152,0)</f>
        <v>8290</v>
      </c>
      <c r="I56" s="13">
        <f t="shared" si="1"/>
        <v>5.4</v>
      </c>
      <c r="J56" s="13"/>
      <c r="K56" s="21">
        <f t="shared" si="2"/>
        <v>-0.95369999999999999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ROUND(SUM('Acute Care'!K52:L52),0)</f>
        <v>95071</v>
      </c>
      <c r="E57" s="9">
        <f>ROUND(+'Acute Care'!F52,0)</f>
        <v>7842</v>
      </c>
      <c r="F57" s="13">
        <f t="shared" si="0"/>
        <v>12.12</v>
      </c>
      <c r="G57" s="9">
        <f>ROUND(SUM('Acute Care'!K153:L153),0)</f>
        <v>143627</v>
      </c>
      <c r="H57" s="9">
        <f>ROUND(+'Acute Care'!F153,0)</f>
        <v>981</v>
      </c>
      <c r="I57" s="13">
        <f t="shared" si="1"/>
        <v>146.41</v>
      </c>
      <c r="J57" s="13"/>
      <c r="K57" s="21">
        <f t="shared" si="2"/>
        <v>11.08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ROUND(SUM('Acute Care'!K53:L53),0)</f>
        <v>469176</v>
      </c>
      <c r="E58" s="9">
        <f>ROUND(+'Acute Care'!F53,0)</f>
        <v>19290</v>
      </c>
      <c r="F58" s="13">
        <f t="shared" si="0"/>
        <v>24.32</v>
      </c>
      <c r="G58" s="9">
        <f>ROUND(SUM('Acute Care'!K154:L154),0)</f>
        <v>108874</v>
      </c>
      <c r="H58" s="9">
        <f>ROUND(+'Acute Care'!F154,0)</f>
        <v>0</v>
      </c>
      <c r="I58" s="13" t="str">
        <f t="shared" si="1"/>
        <v/>
      </c>
      <c r="J58" s="13"/>
      <c r="K58" s="21" t="str">
        <f t="shared" si="2"/>
        <v/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ROUND(SUM('Acute Care'!K54:L54),0)</f>
        <v>187125</v>
      </c>
      <c r="E59" s="9">
        <f>ROUND(+'Acute Care'!F54,0)</f>
        <v>3307</v>
      </c>
      <c r="F59" s="13">
        <f t="shared" si="0"/>
        <v>56.58</v>
      </c>
      <c r="G59" s="9">
        <f>ROUND(SUM('Acute Care'!K155:L155),0)</f>
        <v>524847</v>
      </c>
      <c r="H59" s="9">
        <f>ROUND(+'Acute Care'!F155,0)</f>
        <v>20218</v>
      </c>
      <c r="I59" s="13">
        <f t="shared" si="1"/>
        <v>25.96</v>
      </c>
      <c r="J59" s="13"/>
      <c r="K59" s="21">
        <f t="shared" si="2"/>
        <v>-0.54120000000000001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ROUND(SUM('Acute Care'!K55:L55),0)</f>
        <v>0</v>
      </c>
      <c r="E60" s="9">
        <f>ROUND(+'Acute Care'!F55,0)</f>
        <v>0</v>
      </c>
      <c r="F60" s="13" t="str">
        <f t="shared" si="0"/>
        <v/>
      </c>
      <c r="G60" s="9">
        <f>ROUND(SUM('Acute Care'!K156:L156),0)</f>
        <v>138154</v>
      </c>
      <c r="H60" s="9">
        <f>ROUND(+'Acute Care'!F156,0)</f>
        <v>2775</v>
      </c>
      <c r="I60" s="13">
        <f t="shared" si="1"/>
        <v>49.79</v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ROUND(SUM('Acute Care'!K56:L56),0)</f>
        <v>-619254</v>
      </c>
      <c r="E61" s="9">
        <f>ROUND(+'Acute Care'!F56,0)</f>
        <v>50486</v>
      </c>
      <c r="F61" s="13">
        <f t="shared" si="0"/>
        <v>-12.27</v>
      </c>
      <c r="G61" s="9">
        <f>ROUND(SUM('Acute Care'!K157:L157),0)</f>
        <v>1542</v>
      </c>
      <c r="H61" s="9">
        <f>ROUND(+'Acute Care'!F157,0)</f>
        <v>216</v>
      </c>
      <c r="I61" s="13">
        <f t="shared" si="1"/>
        <v>7.14</v>
      </c>
      <c r="J61" s="13"/>
      <c r="K61" s="21">
        <f t="shared" si="2"/>
        <v>-1.5819000000000001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ROUND(SUM('Acute Care'!K57:L57),0)</f>
        <v>67528</v>
      </c>
      <c r="E62" s="9">
        <f>ROUND(+'Acute Care'!F57,0)</f>
        <v>38219</v>
      </c>
      <c r="F62" s="13">
        <f t="shared" si="0"/>
        <v>1.77</v>
      </c>
      <c r="G62" s="9">
        <f>ROUND(SUM('Acute Care'!K158:L158),0)</f>
        <v>6880640</v>
      </c>
      <c r="H62" s="9">
        <f>ROUND(+'Acute Care'!F158,0)</f>
        <v>50590</v>
      </c>
      <c r="I62" s="13">
        <f t="shared" si="1"/>
        <v>136.01</v>
      </c>
      <c r="J62" s="13"/>
      <c r="K62" s="21">
        <f t="shared" si="2"/>
        <v>75.841800000000006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ROUND(SUM('Acute Care'!K58:L58),0)</f>
        <v>118407</v>
      </c>
      <c r="E63" s="9">
        <f>ROUND(+'Acute Care'!F58,0)</f>
        <v>2372</v>
      </c>
      <c r="F63" s="13">
        <f t="shared" si="0"/>
        <v>49.92</v>
      </c>
      <c r="G63" s="9">
        <f>ROUND(SUM('Acute Care'!K159:L159),0)</f>
        <v>646242</v>
      </c>
      <c r="H63" s="9">
        <f>ROUND(+'Acute Care'!F159,0)</f>
        <v>41013</v>
      </c>
      <c r="I63" s="13">
        <f t="shared" si="1"/>
        <v>15.76</v>
      </c>
      <c r="J63" s="13"/>
      <c r="K63" s="21">
        <f t="shared" si="2"/>
        <v>-0.68430000000000002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ROUND(SUM('Acute Care'!K59:L59),0)</f>
        <v>72189</v>
      </c>
      <c r="E64" s="9">
        <f>ROUND(+'Acute Care'!F59,0)</f>
        <v>17191</v>
      </c>
      <c r="F64" s="13">
        <f t="shared" si="0"/>
        <v>4.2</v>
      </c>
      <c r="G64" s="9">
        <f>ROUND(SUM('Acute Care'!K160:L160),0)</f>
        <v>165169</v>
      </c>
      <c r="H64" s="9">
        <f>ROUND(+'Acute Care'!F160,0)</f>
        <v>2464</v>
      </c>
      <c r="I64" s="13">
        <f t="shared" si="1"/>
        <v>67.03</v>
      </c>
      <c r="J64" s="13"/>
      <c r="K64" s="21">
        <f t="shared" si="2"/>
        <v>14.9595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ROUND(SUM('Acute Care'!K60:L60),0)</f>
        <v>53779</v>
      </c>
      <c r="E65" s="9">
        <f>ROUND(+'Acute Care'!F60,0)</f>
        <v>887</v>
      </c>
      <c r="F65" s="13">
        <f t="shared" si="0"/>
        <v>60.63</v>
      </c>
      <c r="G65" s="9">
        <f>ROUND(SUM('Acute Care'!K161:L161),0)</f>
        <v>74761</v>
      </c>
      <c r="H65" s="9">
        <f>ROUND(+'Acute Care'!F161,0)</f>
        <v>20825</v>
      </c>
      <c r="I65" s="13">
        <f t="shared" si="1"/>
        <v>3.59</v>
      </c>
      <c r="J65" s="13"/>
      <c r="K65" s="21">
        <f t="shared" si="2"/>
        <v>-0.94079999999999997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ROUND(SUM('Acute Care'!K61:L61),0)</f>
        <v>10537</v>
      </c>
      <c r="E66" s="9">
        <f>ROUND(+'Acute Care'!F61,0)</f>
        <v>3658</v>
      </c>
      <c r="F66" s="13">
        <f t="shared" si="0"/>
        <v>2.88</v>
      </c>
      <c r="G66" s="9">
        <f>ROUND(SUM('Acute Care'!K162:L162),0)</f>
        <v>114747</v>
      </c>
      <c r="H66" s="9">
        <f>ROUND(+'Acute Care'!F162,0)</f>
        <v>1163</v>
      </c>
      <c r="I66" s="13">
        <f t="shared" si="1"/>
        <v>98.66</v>
      </c>
      <c r="J66" s="13"/>
      <c r="K66" s="21">
        <f t="shared" si="2"/>
        <v>33.256900000000002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ROUND(SUM('Acute Care'!K62:L62),0)</f>
        <v>249272</v>
      </c>
      <c r="E67" s="9">
        <f>ROUND(+'Acute Care'!F62,0)</f>
        <v>1979</v>
      </c>
      <c r="F67" s="13">
        <f t="shared" si="0"/>
        <v>125.96</v>
      </c>
      <c r="G67" s="9">
        <f>ROUND(SUM('Acute Care'!K163:L163),0)</f>
        <v>13402</v>
      </c>
      <c r="H67" s="9">
        <f>ROUND(+'Acute Care'!F163,0)</f>
        <v>3844</v>
      </c>
      <c r="I67" s="13">
        <f t="shared" si="1"/>
        <v>3.49</v>
      </c>
      <c r="J67" s="13"/>
      <c r="K67" s="21">
        <f t="shared" si="2"/>
        <v>-0.97230000000000005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ROUND(SUM('Acute Care'!K63:L63),0)</f>
        <v>201522</v>
      </c>
      <c r="E68" s="9">
        <f>ROUND(+'Acute Care'!F63,0)</f>
        <v>53489</v>
      </c>
      <c r="F68" s="13">
        <f t="shared" si="0"/>
        <v>3.77</v>
      </c>
      <c r="G68" s="9">
        <f>ROUND(SUM('Acute Care'!K164:L164),0)</f>
        <v>218711</v>
      </c>
      <c r="H68" s="9">
        <f>ROUND(+'Acute Care'!F164,0)</f>
        <v>1868</v>
      </c>
      <c r="I68" s="13">
        <f t="shared" si="1"/>
        <v>117.08</v>
      </c>
      <c r="J68" s="13"/>
      <c r="K68" s="21">
        <f t="shared" si="2"/>
        <v>30.055700000000002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ROUND(SUM('Acute Care'!K64:L64),0)</f>
        <v>90934</v>
      </c>
      <c r="E69" s="9">
        <f>ROUND(+'Acute Care'!F64,0)</f>
        <v>4621</v>
      </c>
      <c r="F69" s="13">
        <f t="shared" si="0"/>
        <v>19.68</v>
      </c>
      <c r="G69" s="9">
        <f>ROUND(SUM('Acute Care'!K165:L165),0)</f>
        <v>256415</v>
      </c>
      <c r="H69" s="9">
        <f>ROUND(+'Acute Care'!F165,0)</f>
        <v>53743</v>
      </c>
      <c r="I69" s="13">
        <f t="shared" si="1"/>
        <v>4.7699999999999996</v>
      </c>
      <c r="J69" s="13"/>
      <c r="K69" s="21">
        <f t="shared" si="2"/>
        <v>-0.75760000000000005</v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ROUND(SUM('Acute Care'!K65:L65),0)</f>
        <v>0</v>
      </c>
      <c r="E70" s="9">
        <f>ROUND(+'Acute Care'!F65,0)</f>
        <v>0</v>
      </c>
      <c r="F70" s="13" t="str">
        <f t="shared" si="0"/>
        <v/>
      </c>
      <c r="G70" s="9">
        <f>ROUND(SUM('Acute Care'!K166:L166),0)</f>
        <v>200718</v>
      </c>
      <c r="H70" s="9">
        <f>ROUND(+'Acute Care'!F166,0)</f>
        <v>4742</v>
      </c>
      <c r="I70" s="13">
        <f t="shared" si="1"/>
        <v>42.33</v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ROUND(SUM('Acute Care'!K66:L66),0)</f>
        <v>32066</v>
      </c>
      <c r="E71" s="9">
        <f>ROUND(+'Acute Care'!F66,0)</f>
        <v>265</v>
      </c>
      <c r="F71" s="13">
        <f t="shared" si="0"/>
        <v>121</v>
      </c>
      <c r="G71" s="9">
        <f>ROUND(SUM('Acute Care'!K167:L167),0)</f>
        <v>0</v>
      </c>
      <c r="H71" s="9">
        <f>ROUND(+'Acute Care'!F167,0)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ROUND(SUM('Acute Care'!K67:L67),0)</f>
        <v>2048257</v>
      </c>
      <c r="E72" s="9">
        <f>ROUND(+'Acute Care'!F67,0)</f>
        <v>45901</v>
      </c>
      <c r="F72" s="13">
        <f t="shared" si="0"/>
        <v>44.62</v>
      </c>
      <c r="G72" s="9">
        <f>ROUND(SUM('Acute Care'!K168:L168),0)</f>
        <v>17809</v>
      </c>
      <c r="H72" s="9">
        <f>ROUND(+'Acute Care'!F168,0)</f>
        <v>284</v>
      </c>
      <c r="I72" s="13">
        <f t="shared" si="1"/>
        <v>62.71</v>
      </c>
      <c r="J72" s="13"/>
      <c r="K72" s="21">
        <f t="shared" si="2"/>
        <v>0.40539999999999998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ROUND(SUM('Acute Care'!K68:L68),0)</f>
        <v>727576</v>
      </c>
      <c r="E73" s="9">
        <f>ROUND(+'Acute Care'!F68,0)</f>
        <v>40261</v>
      </c>
      <c r="F73" s="13">
        <f t="shared" si="0"/>
        <v>18.07</v>
      </c>
      <c r="G73" s="9">
        <f>ROUND(SUM('Acute Care'!K169:L169),0)</f>
        <v>1720803</v>
      </c>
      <c r="H73" s="9">
        <f>ROUND(+'Acute Care'!F169,0)</f>
        <v>45542</v>
      </c>
      <c r="I73" s="13">
        <f t="shared" si="1"/>
        <v>37.78</v>
      </c>
      <c r="J73" s="13"/>
      <c r="K73" s="21">
        <f t="shared" si="2"/>
        <v>1.0908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ROUND(SUM('Acute Care'!K69:L69),0)</f>
        <v>219058</v>
      </c>
      <c r="E74" s="9">
        <f>ROUND(+'Acute Care'!F69,0)</f>
        <v>91921</v>
      </c>
      <c r="F74" s="13">
        <f t="shared" si="0"/>
        <v>2.38</v>
      </c>
      <c r="G74" s="9">
        <f>ROUND(SUM('Acute Care'!K170:L170),0)</f>
        <v>1200640</v>
      </c>
      <c r="H74" s="9">
        <f>ROUND(+'Acute Care'!F170,0)</f>
        <v>43532</v>
      </c>
      <c r="I74" s="13">
        <f t="shared" si="1"/>
        <v>27.58</v>
      </c>
      <c r="J74" s="13"/>
      <c r="K74" s="21">
        <f t="shared" si="2"/>
        <v>10.588200000000001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ROUND(SUM('Acute Care'!K70:L70),0)</f>
        <v>506136</v>
      </c>
      <c r="E75" s="9">
        <f>ROUND(+'Acute Care'!F70,0)</f>
        <v>25086</v>
      </c>
      <c r="F75" s="13">
        <f t="shared" ref="F75:F107" si="3">IF(D75=0,"",IF(E75=0,"",ROUND(D75/E75,2)))</f>
        <v>20.18</v>
      </c>
      <c r="G75" s="9">
        <f>ROUND(SUM('Acute Care'!K171:L171),0)</f>
        <v>298802</v>
      </c>
      <c r="H75" s="9">
        <f>ROUND(+'Acute Care'!F171,0)</f>
        <v>104107</v>
      </c>
      <c r="I75" s="13">
        <f t="shared" ref="I75:I107" si="4">IF(G75=0,"",IF(H75=0,"",ROUND(G75/H75,2)))</f>
        <v>2.87</v>
      </c>
      <c r="J75" s="13"/>
      <c r="K75" s="21">
        <f t="shared" ref="K75:K107" si="5">IF(D75=0,"",IF(E75=0,"",IF(G75=0,"",IF(H75=0,"",ROUND(I75/F75-1,4)))))</f>
        <v>-0.85780000000000001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ROUND(SUM('Acute Care'!K71:L71),0)</f>
        <v>1114</v>
      </c>
      <c r="E76" s="9">
        <f>ROUND(+'Acute Care'!F71,0)</f>
        <v>782</v>
      </c>
      <c r="F76" s="13">
        <f t="shared" si="3"/>
        <v>1.42</v>
      </c>
      <c r="G76" s="9">
        <f>ROUND(SUM('Acute Care'!K172:L172),0)</f>
        <v>871401</v>
      </c>
      <c r="H76" s="9">
        <f>ROUND(+'Acute Care'!F172,0)</f>
        <v>29587</v>
      </c>
      <c r="I76" s="13">
        <f t="shared" si="4"/>
        <v>29.45</v>
      </c>
      <c r="J76" s="13"/>
      <c r="K76" s="21">
        <f t="shared" si="5"/>
        <v>19.7394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ROUND(SUM('Acute Care'!K72:L72),0)</f>
        <v>0</v>
      </c>
      <c r="E77" s="9">
        <f>ROUND(+'Acute Care'!F72,0)</f>
        <v>0</v>
      </c>
      <c r="F77" s="13" t="str">
        <f t="shared" si="3"/>
        <v/>
      </c>
      <c r="G77" s="9">
        <f>ROUND(SUM('Acute Care'!K173:L173),0)</f>
        <v>48200</v>
      </c>
      <c r="H77" s="9">
        <f>ROUND(+'Acute Care'!F173,0)</f>
        <v>752</v>
      </c>
      <c r="I77" s="13">
        <f t="shared" si="4"/>
        <v>64.099999999999994</v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ROUND(SUM('Acute Care'!K73:L73),0)</f>
        <v>38429</v>
      </c>
      <c r="E78" s="9">
        <f>ROUND(+'Acute Care'!F73,0)</f>
        <v>24060</v>
      </c>
      <c r="F78" s="13">
        <f t="shared" si="3"/>
        <v>1.6</v>
      </c>
      <c r="G78" s="9">
        <f>ROUND(SUM('Acute Care'!K174:L174),0)</f>
        <v>0</v>
      </c>
      <c r="H78" s="9">
        <f>ROUND(+'Acute Care'!F174,0)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ROUND(SUM('Acute Care'!K74:L74),0)</f>
        <v>576360</v>
      </c>
      <c r="E79" s="9">
        <f>ROUND(+'Acute Care'!F74,0)</f>
        <v>55627</v>
      </c>
      <c r="F79" s="13">
        <f t="shared" si="3"/>
        <v>10.36</v>
      </c>
      <c r="G79" s="9">
        <f>ROUND(SUM('Acute Care'!K175:L175),0)</f>
        <v>94710</v>
      </c>
      <c r="H79" s="9">
        <f>ROUND(+'Acute Care'!F175,0)</f>
        <v>26485</v>
      </c>
      <c r="I79" s="13">
        <f t="shared" si="4"/>
        <v>3.58</v>
      </c>
      <c r="J79" s="13"/>
      <c r="K79" s="21">
        <f t="shared" si="5"/>
        <v>-0.65439999999999998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ROUND(SUM('Acute Care'!K75:L75),0)</f>
        <v>12074</v>
      </c>
      <c r="E80" s="9">
        <f>ROUND(+'Acute Care'!F75,0)</f>
        <v>3305</v>
      </c>
      <c r="F80" s="13">
        <f t="shared" si="3"/>
        <v>3.65</v>
      </c>
      <c r="G80" s="9">
        <f>ROUND(SUM('Acute Care'!K176:L176),0)</f>
        <v>141665</v>
      </c>
      <c r="H80" s="9">
        <f>ROUND(+'Acute Care'!F176,0)</f>
        <v>52465</v>
      </c>
      <c r="I80" s="13">
        <f t="shared" si="4"/>
        <v>2.7</v>
      </c>
      <c r="J80" s="13"/>
      <c r="K80" s="21">
        <f t="shared" si="5"/>
        <v>-0.26029999999999998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ROUND(SUM('Acute Care'!K76:L76),0)</f>
        <v>38841</v>
      </c>
      <c r="E81" s="9">
        <f>ROUND(+'Acute Care'!F76,0)</f>
        <v>691</v>
      </c>
      <c r="F81" s="13">
        <f t="shared" si="3"/>
        <v>56.21</v>
      </c>
      <c r="G81" s="9">
        <f>ROUND(SUM('Acute Care'!K177:L177),0)</f>
        <v>9972</v>
      </c>
      <c r="H81" s="9">
        <f>ROUND(+'Acute Care'!F177,0)</f>
        <v>3336</v>
      </c>
      <c r="I81" s="13">
        <f t="shared" si="4"/>
        <v>2.99</v>
      </c>
      <c r="J81" s="13"/>
      <c r="K81" s="21">
        <f t="shared" si="5"/>
        <v>-0.94679999999999997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ROUND(SUM('Acute Care'!K77:L77),0)</f>
        <v>96140</v>
      </c>
      <c r="E82" s="9">
        <f>ROUND(+'Acute Care'!F77,0)</f>
        <v>9459</v>
      </c>
      <c r="F82" s="13">
        <f t="shared" si="3"/>
        <v>10.16</v>
      </c>
      <c r="G82" s="9">
        <f>ROUND(SUM('Acute Care'!K178:L178),0)</f>
        <v>55966</v>
      </c>
      <c r="H82" s="9">
        <f>ROUND(+'Acute Care'!F178,0)</f>
        <v>743</v>
      </c>
      <c r="I82" s="13">
        <f t="shared" si="4"/>
        <v>75.319999999999993</v>
      </c>
      <c r="J82" s="13"/>
      <c r="K82" s="21">
        <f t="shared" si="5"/>
        <v>6.4134000000000002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ROUND(SUM('Acute Care'!K78:L78),0)</f>
        <v>505822</v>
      </c>
      <c r="E83" s="9">
        <f>ROUND(+'Acute Care'!F78,0)</f>
        <v>24750</v>
      </c>
      <c r="F83" s="13">
        <f t="shared" si="3"/>
        <v>20.440000000000001</v>
      </c>
      <c r="G83" s="9">
        <f>ROUND(SUM('Acute Care'!K179:L179),0)</f>
        <v>174902</v>
      </c>
      <c r="H83" s="9">
        <f>ROUND(+'Acute Care'!F179,0)</f>
        <v>9379</v>
      </c>
      <c r="I83" s="13">
        <f t="shared" si="4"/>
        <v>18.649999999999999</v>
      </c>
      <c r="J83" s="13"/>
      <c r="K83" s="21">
        <f t="shared" si="5"/>
        <v>-8.7599999999999997E-2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ROUND(SUM('Acute Care'!K79:L79),0)</f>
        <v>454</v>
      </c>
      <c r="E84" s="9">
        <f>ROUND(+'Acute Care'!F79,0)</f>
        <v>12811</v>
      </c>
      <c r="F84" s="13">
        <f t="shared" si="3"/>
        <v>0.04</v>
      </c>
      <c r="G84" s="9">
        <f>ROUND(SUM('Acute Care'!K180:L180),0)</f>
        <v>268279</v>
      </c>
      <c r="H84" s="9">
        <f>ROUND(+'Acute Care'!F180,0)</f>
        <v>26017</v>
      </c>
      <c r="I84" s="13">
        <f t="shared" si="4"/>
        <v>10.31</v>
      </c>
      <c r="J84" s="13"/>
      <c r="K84" s="21">
        <f t="shared" si="5"/>
        <v>256.75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ROUND(SUM('Acute Care'!K80:L80),0)</f>
        <v>75040</v>
      </c>
      <c r="E85" s="9">
        <f>ROUND(+'Acute Care'!F80,0)</f>
        <v>10075</v>
      </c>
      <c r="F85" s="13">
        <f t="shared" si="3"/>
        <v>7.45</v>
      </c>
      <c r="G85" s="9">
        <f>ROUND(SUM('Acute Care'!K181:L181),0)</f>
        <v>61</v>
      </c>
      <c r="H85" s="9">
        <f>ROUND(+'Acute Care'!F181,0)</f>
        <v>13856</v>
      </c>
      <c r="I85" s="13">
        <f t="shared" si="4"/>
        <v>0</v>
      </c>
      <c r="J85" s="13"/>
      <c r="K85" s="21">
        <f t="shared" si="5"/>
        <v>-1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ROUND(SUM('Acute Care'!K81:L81),0)</f>
        <v>50369</v>
      </c>
      <c r="E86" s="9">
        <f>ROUND(+'Acute Care'!F81,0)</f>
        <v>744</v>
      </c>
      <c r="F86" s="13">
        <f t="shared" si="3"/>
        <v>67.7</v>
      </c>
      <c r="G86" s="9">
        <f>ROUND(SUM('Acute Care'!K182:L182),0)</f>
        <v>63001</v>
      </c>
      <c r="H86" s="9">
        <f>ROUND(+'Acute Care'!F182,0)</f>
        <v>10687</v>
      </c>
      <c r="I86" s="13">
        <f t="shared" si="4"/>
        <v>5.9</v>
      </c>
      <c r="J86" s="13"/>
      <c r="K86" s="21">
        <f t="shared" si="5"/>
        <v>-0.91290000000000004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ROUND(SUM('Acute Care'!K82:L82),0)</f>
        <v>104285</v>
      </c>
      <c r="E87" s="9">
        <f>ROUND(+'Acute Care'!F82,0)</f>
        <v>13757</v>
      </c>
      <c r="F87" s="13">
        <f t="shared" si="3"/>
        <v>7.58</v>
      </c>
      <c r="G87" s="9">
        <f>ROUND(SUM('Acute Care'!K183:L183),0)</f>
        <v>61355</v>
      </c>
      <c r="H87" s="9">
        <f>ROUND(+'Acute Care'!F183,0)</f>
        <v>474</v>
      </c>
      <c r="I87" s="13">
        <f t="shared" si="4"/>
        <v>129.44</v>
      </c>
      <c r="J87" s="13"/>
      <c r="K87" s="21">
        <f t="shared" si="5"/>
        <v>16.076499999999999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ROUND(SUM('Acute Care'!K83:L83),0)</f>
        <v>189551</v>
      </c>
      <c r="E88" s="9">
        <f>ROUND(+'Acute Care'!F83,0)</f>
        <v>2996</v>
      </c>
      <c r="F88" s="13">
        <f t="shared" si="3"/>
        <v>63.27</v>
      </c>
      <c r="G88" s="9">
        <f>ROUND(SUM('Acute Care'!K184:L184),0)</f>
        <v>152192</v>
      </c>
      <c r="H88" s="9">
        <f>ROUND(+'Acute Care'!F184,0)</f>
        <v>14616</v>
      </c>
      <c r="I88" s="13">
        <f t="shared" si="4"/>
        <v>10.41</v>
      </c>
      <c r="J88" s="13"/>
      <c r="K88" s="21">
        <f t="shared" si="5"/>
        <v>-0.83550000000000002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ROUND(SUM('Acute Care'!K84:L84),0)</f>
        <v>50694</v>
      </c>
      <c r="E89" s="9">
        <f>ROUND(+'Acute Care'!F84,0)</f>
        <v>2350</v>
      </c>
      <c r="F89" s="13">
        <f t="shared" si="3"/>
        <v>21.57</v>
      </c>
      <c r="G89" s="9">
        <f>ROUND(SUM('Acute Care'!K185:L185),0)</f>
        <v>216898</v>
      </c>
      <c r="H89" s="9">
        <f>ROUND(+'Acute Care'!F185,0)</f>
        <v>3059</v>
      </c>
      <c r="I89" s="13">
        <f t="shared" si="4"/>
        <v>70.900000000000006</v>
      </c>
      <c r="J89" s="13"/>
      <c r="K89" s="21">
        <f t="shared" si="5"/>
        <v>2.2869999999999999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ROUND(SUM('Acute Care'!K85:L85),0)</f>
        <v>6527</v>
      </c>
      <c r="E90" s="9">
        <f>ROUND(+'Acute Care'!F85,0)</f>
        <v>194</v>
      </c>
      <c r="F90" s="13">
        <f t="shared" si="3"/>
        <v>33.64</v>
      </c>
      <c r="G90" s="9">
        <f>ROUND(SUM('Acute Care'!K186:L186),0)</f>
        <v>27523</v>
      </c>
      <c r="H90" s="9">
        <f>ROUND(+'Acute Care'!F186,0)</f>
        <v>1264</v>
      </c>
      <c r="I90" s="13">
        <f t="shared" si="4"/>
        <v>21.77</v>
      </c>
      <c r="J90" s="13"/>
      <c r="K90" s="21">
        <f t="shared" si="5"/>
        <v>-0.35289999999999999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ROUND(SUM('Acute Care'!K86:L86),0)</f>
        <v>489</v>
      </c>
      <c r="E91" s="9">
        <f>ROUND(+'Acute Care'!F86,0)</f>
        <v>6894</v>
      </c>
      <c r="F91" s="13">
        <f t="shared" si="3"/>
        <v>7.0000000000000007E-2</v>
      </c>
      <c r="G91" s="9">
        <f>ROUND(SUM('Acute Care'!K187:L187),0)</f>
        <v>104591</v>
      </c>
      <c r="H91" s="9">
        <f>ROUND(+'Acute Care'!F187,0)</f>
        <v>190</v>
      </c>
      <c r="I91" s="13">
        <f t="shared" si="4"/>
        <v>550.48</v>
      </c>
      <c r="J91" s="13"/>
      <c r="K91" s="21">
        <f t="shared" si="5"/>
        <v>7863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ROUND(SUM('Acute Care'!K87:L87),0)</f>
        <v>143972</v>
      </c>
      <c r="E92" s="9">
        <f>ROUND(+'Acute Care'!F87,0)</f>
        <v>4727</v>
      </c>
      <c r="F92" s="13">
        <f t="shared" si="3"/>
        <v>30.46</v>
      </c>
      <c r="G92" s="9">
        <f>ROUND(SUM('Acute Care'!K188:L188),0)</f>
        <v>446</v>
      </c>
      <c r="H92" s="9">
        <f>ROUND(+'Acute Care'!F188,0)</f>
        <v>7589</v>
      </c>
      <c r="I92" s="13">
        <f t="shared" si="4"/>
        <v>0.06</v>
      </c>
      <c r="J92" s="13"/>
      <c r="K92" s="21">
        <f t="shared" si="5"/>
        <v>-0.998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ROUND(SUM('Acute Care'!K88:L88),0)</f>
        <v>2867</v>
      </c>
      <c r="E93" s="9">
        <f>ROUND(+'Acute Care'!F88,0)</f>
        <v>2224</v>
      </c>
      <c r="F93" s="13">
        <f t="shared" si="3"/>
        <v>1.29</v>
      </c>
      <c r="G93" s="9">
        <f>ROUND(SUM('Acute Care'!K189:L189),0)</f>
        <v>162657</v>
      </c>
      <c r="H93" s="9">
        <f>ROUND(+'Acute Care'!F189,0)</f>
        <v>4779</v>
      </c>
      <c r="I93" s="13">
        <f t="shared" si="4"/>
        <v>34.04</v>
      </c>
      <c r="J93" s="13"/>
      <c r="K93" s="21">
        <f t="shared" si="5"/>
        <v>25.387599999999999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ROUND(SUM('Acute Care'!K89:L89),0)</f>
        <v>16495</v>
      </c>
      <c r="E94" s="9">
        <f>ROUND(+'Acute Care'!F89,0)</f>
        <v>26613</v>
      </c>
      <c r="F94" s="13">
        <f t="shared" si="3"/>
        <v>0.62</v>
      </c>
      <c r="G94" s="9">
        <f>ROUND(SUM('Acute Care'!K190:L190),0)</f>
        <v>10075</v>
      </c>
      <c r="H94" s="9">
        <f>ROUND(+'Acute Care'!F190,0)</f>
        <v>2460</v>
      </c>
      <c r="I94" s="13">
        <f t="shared" si="4"/>
        <v>4.0999999999999996</v>
      </c>
      <c r="J94" s="13"/>
      <c r="K94" s="21">
        <f t="shared" si="5"/>
        <v>5.6128999999999998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ROUND(SUM('Acute Care'!K90:L90),0)</f>
        <v>170081</v>
      </c>
      <c r="E95" s="9">
        <f>ROUND(+'Acute Care'!F90,0)</f>
        <v>3987</v>
      </c>
      <c r="F95" s="13">
        <f t="shared" si="3"/>
        <v>42.66</v>
      </c>
      <c r="G95" s="9">
        <f>ROUND(SUM('Acute Care'!K191:L191),0)</f>
        <v>38438</v>
      </c>
      <c r="H95" s="9">
        <f>ROUND(+'Acute Care'!F191,0)</f>
        <v>28344</v>
      </c>
      <c r="I95" s="13">
        <f t="shared" si="4"/>
        <v>1.36</v>
      </c>
      <c r="J95" s="13"/>
      <c r="K95" s="21">
        <f t="shared" si="5"/>
        <v>-0.96809999999999996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ROUND(SUM('Acute Care'!K91:L91),0)</f>
        <v>0</v>
      </c>
      <c r="E96" s="9">
        <f>ROUND(+'Acute Care'!F91,0)</f>
        <v>0</v>
      </c>
      <c r="F96" s="13" t="str">
        <f t="shared" si="3"/>
        <v/>
      </c>
      <c r="G96" s="9">
        <f>ROUND(SUM('Acute Care'!K192:L192),0)</f>
        <v>4525</v>
      </c>
      <c r="H96" s="9">
        <f>ROUND(+'Acute Care'!F192,0)</f>
        <v>7120</v>
      </c>
      <c r="I96" s="13">
        <f t="shared" si="4"/>
        <v>0.64</v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ROUND(SUM('Acute Care'!K92:L92),0)</f>
        <v>360114</v>
      </c>
      <c r="E97" s="9">
        <f>ROUND(+'Acute Care'!F92,0)</f>
        <v>753</v>
      </c>
      <c r="F97" s="13">
        <f t="shared" si="3"/>
        <v>478.24</v>
      </c>
      <c r="G97" s="9">
        <f>ROUND(SUM('Acute Care'!K193:L193),0)</f>
        <v>0</v>
      </c>
      <c r="H97" s="9">
        <f>ROUND(+'Acute Care'!F193,0)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ROUND(SUM('Acute Care'!K93:L93),0)</f>
        <v>83917</v>
      </c>
      <c r="E98" s="9">
        <f>ROUND(+'Acute Care'!F93,0)</f>
        <v>618</v>
      </c>
      <c r="F98" s="13">
        <f t="shared" si="3"/>
        <v>135.79</v>
      </c>
      <c r="G98" s="9">
        <f>ROUND(SUM('Acute Care'!K194:L194),0)</f>
        <v>59595</v>
      </c>
      <c r="H98" s="9">
        <f>ROUND(+'Acute Care'!F194,0)</f>
        <v>559</v>
      </c>
      <c r="I98" s="13">
        <f t="shared" si="4"/>
        <v>106.61</v>
      </c>
      <c r="J98" s="13"/>
      <c r="K98" s="21">
        <f t="shared" si="5"/>
        <v>-0.21490000000000001</v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ROUND(SUM('Acute Care'!K94:L94),0)</f>
        <v>485632</v>
      </c>
      <c r="E99" s="9">
        <f>ROUND(+'Acute Care'!F94,0)</f>
        <v>16893</v>
      </c>
      <c r="F99" s="13">
        <f t="shared" si="3"/>
        <v>28.75</v>
      </c>
      <c r="G99" s="9">
        <f>ROUND(SUM('Acute Care'!K195:L195),0)</f>
        <v>422789</v>
      </c>
      <c r="H99" s="9">
        <f>ROUND(+'Acute Care'!F195,0)</f>
        <v>2240</v>
      </c>
      <c r="I99" s="13">
        <f t="shared" si="4"/>
        <v>188.75</v>
      </c>
      <c r="J99" s="13"/>
      <c r="K99" s="21">
        <f t="shared" si="5"/>
        <v>5.5651999999999999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ROUND(SUM('Acute Care'!K95:L95),0)</f>
        <v>83804</v>
      </c>
      <c r="E100" s="9">
        <f>ROUND(+'Acute Care'!F95,0)</f>
        <v>16831</v>
      </c>
      <c r="F100" s="13">
        <f t="shared" si="3"/>
        <v>4.9800000000000004</v>
      </c>
      <c r="G100" s="9">
        <f>ROUND(SUM('Acute Care'!K196:L196),0)</f>
        <v>357818</v>
      </c>
      <c r="H100" s="9">
        <f>ROUND(+'Acute Care'!F196,0)</f>
        <v>20137</v>
      </c>
      <c r="I100" s="13">
        <f t="shared" si="4"/>
        <v>17.77</v>
      </c>
      <c r="J100" s="13"/>
      <c r="K100" s="21">
        <f t="shared" si="5"/>
        <v>2.5682999999999998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ROUND(SUM('Acute Care'!K96:L96),0)</f>
        <v>1633</v>
      </c>
      <c r="E101" s="9">
        <f>ROUND(+'Acute Care'!F96,0)</f>
        <v>15880</v>
      </c>
      <c r="F101" s="13">
        <f t="shared" si="3"/>
        <v>0.1</v>
      </c>
      <c r="G101" s="9">
        <f>ROUND(SUM('Acute Care'!K197:L197),0)</f>
        <v>176178</v>
      </c>
      <c r="H101" s="9">
        <f>ROUND(+'Acute Care'!F197,0)</f>
        <v>20567</v>
      </c>
      <c r="I101" s="13">
        <f t="shared" si="4"/>
        <v>8.57</v>
      </c>
      <c r="J101" s="13"/>
      <c r="K101" s="21">
        <f t="shared" si="5"/>
        <v>84.7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ROUND(SUM('Acute Care'!K97:L97),0)</f>
        <v>122063</v>
      </c>
      <c r="E102" s="9">
        <f>ROUND(+'Acute Care'!F97,0)</f>
        <v>7398</v>
      </c>
      <c r="F102" s="13">
        <f t="shared" si="3"/>
        <v>16.5</v>
      </c>
      <c r="G102" s="9">
        <f>ROUND(SUM('Acute Care'!K198:L198),0)</f>
        <v>3124</v>
      </c>
      <c r="H102" s="9">
        <f>ROUND(+'Acute Care'!F198,0)</f>
        <v>17662</v>
      </c>
      <c r="I102" s="13">
        <f t="shared" si="4"/>
        <v>0.18</v>
      </c>
      <c r="J102" s="13"/>
      <c r="K102" s="21">
        <f t="shared" si="5"/>
        <v>-0.98909999999999998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ROUND(SUM('Acute Care'!K98:L98),0)</f>
        <v>27958</v>
      </c>
      <c r="E103" s="9">
        <f>ROUND(+'Acute Care'!F98,0)</f>
        <v>230</v>
      </c>
      <c r="F103" s="13">
        <f t="shared" si="3"/>
        <v>121.56</v>
      </c>
      <c r="G103" s="9">
        <f>ROUND(SUM('Acute Care'!K199:L199),0)</f>
        <v>72773</v>
      </c>
      <c r="H103" s="9">
        <f>ROUND(+'Acute Care'!F199,0)</f>
        <v>9333</v>
      </c>
      <c r="I103" s="13">
        <f t="shared" si="4"/>
        <v>7.8</v>
      </c>
      <c r="J103" s="13"/>
      <c r="K103" s="21">
        <f t="shared" si="5"/>
        <v>-0.93579999999999997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ROUND(SUM('Acute Care'!K99:L99),0)</f>
        <v>0</v>
      </c>
      <c r="E104" s="9">
        <f>ROUND(+'Acute Care'!F99,0)</f>
        <v>0</v>
      </c>
      <c r="F104" s="13" t="str">
        <f t="shared" si="3"/>
        <v/>
      </c>
      <c r="G104" s="9">
        <f>ROUND(SUM('Acute Care'!K200:L200),0)</f>
        <v>36811</v>
      </c>
      <c r="H104" s="9">
        <f>ROUND(+'Acute Care'!F200,0)</f>
        <v>207</v>
      </c>
      <c r="I104" s="13">
        <f t="shared" si="4"/>
        <v>177.83</v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ROUND(SUM('Acute Care'!K100:L100),0)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Care'!K201:L201),0)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ROUND(SUM('Acute Care'!K101:L101),0)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Care'!K202:L202),0)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ROUND(SUM('Acute Care'!K102:L102),0)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Care'!K203:L203),0)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ROUND(SUM('Acute Care'!K103:L103),0)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ROUND(SUM('Acute Care'!K204:L204),0)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8"/>
  <sheetViews>
    <sheetView zoomScale="75" workbookViewId="0">
      <selection activeCell="A108" sqref="A108:XFD10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75</v>
      </c>
      <c r="F3" s="1"/>
      <c r="K3" s="19">
        <v>75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6"/>
    </row>
    <row r="8" spans="1:11" x14ac:dyDescent="0.2">
      <c r="A8" s="10"/>
      <c r="B8" s="9"/>
      <c r="C8" s="9"/>
      <c r="D8" s="1" t="s">
        <v>24</v>
      </c>
      <c r="E8" s="6"/>
      <c r="F8" s="1" t="s">
        <v>4</v>
      </c>
      <c r="G8" s="1" t="s">
        <v>24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25</v>
      </c>
      <c r="E9" s="1" t="s">
        <v>6</v>
      </c>
      <c r="F9" s="1" t="s">
        <v>6</v>
      </c>
      <c r="G9" s="1" t="s">
        <v>25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ROUND(SUM('Acute Care'!M5:N5),0)</f>
        <v>196417</v>
      </c>
      <c r="E10" s="9">
        <f>ROUND(+'Acute Care'!F5,0)</f>
        <v>71212</v>
      </c>
      <c r="F10" s="13">
        <f>IF(D10=0,"",IF(E10=0,"",ROUND(D10/E10,2)))</f>
        <v>2.76</v>
      </c>
      <c r="G10" s="9">
        <f>ROUND(SUM('Acute Care'!M106:N106),0)</f>
        <v>3179969</v>
      </c>
      <c r="H10" s="9">
        <f>ROUND(+'Acute Care'!F106,0)</f>
        <v>97690</v>
      </c>
      <c r="I10" s="13">
        <f>IF(G10=0,"",IF(H10=0,"",ROUND(G10/H10,2)))</f>
        <v>32.549999999999997</v>
      </c>
      <c r="J10" s="13"/>
      <c r="K10" s="21">
        <f>IF(D10=0,"",IF(E10=0,"",IF(G10=0,"",IF(H10=0,"",ROUND(I10/F10-1,4)))))</f>
        <v>10.7935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ROUND(SUM('Acute Care'!M6:N6),0)</f>
        <v>17925</v>
      </c>
      <c r="E11" s="9">
        <f>ROUND(+'Acute Care'!F6,0)</f>
        <v>19539</v>
      </c>
      <c r="F11" s="13">
        <f t="shared" ref="F11:F74" si="0">IF(D11=0,"",IF(E11=0,"",ROUND(D11/E11,2)))</f>
        <v>0.92</v>
      </c>
      <c r="G11" s="9">
        <f>ROUND(SUM('Acute Care'!M107:N107),0)</f>
        <v>50292</v>
      </c>
      <c r="H11" s="9">
        <f>ROUND(+'Acute Care'!F107,0)</f>
        <v>23513</v>
      </c>
      <c r="I11" s="13">
        <f t="shared" ref="I11:I74" si="1">IF(G11=0,"",IF(H11=0,"",ROUND(G11/H11,2)))</f>
        <v>2.14</v>
      </c>
      <c r="J11" s="13"/>
      <c r="K11" s="21">
        <f t="shared" ref="K11:K74" si="2">IF(D11=0,"",IF(E11=0,"",IF(G11=0,"",IF(H11=0,"",ROUND(I11/F11-1,4)))))</f>
        <v>1.3261000000000001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ROUND(SUM('Acute Care'!M7:N7),0)</f>
        <v>39934</v>
      </c>
      <c r="E12" s="9">
        <f>ROUND(+'Acute Care'!F7,0)</f>
        <v>616</v>
      </c>
      <c r="F12" s="13">
        <f t="shared" si="0"/>
        <v>64.83</v>
      </c>
      <c r="G12" s="9">
        <f>ROUND(SUM('Acute Care'!M108:N108),0)</f>
        <v>40286</v>
      </c>
      <c r="H12" s="9">
        <f>ROUND(+'Acute Care'!F108,0)</f>
        <v>724</v>
      </c>
      <c r="I12" s="13">
        <f t="shared" si="1"/>
        <v>55.64</v>
      </c>
      <c r="J12" s="13"/>
      <c r="K12" s="21">
        <f t="shared" si="2"/>
        <v>-0.14180000000000001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ROUND(SUM('Acute Care'!M8:N8),0)</f>
        <v>1584499</v>
      </c>
      <c r="E13" s="9">
        <f>ROUND(+'Acute Care'!F8,0)</f>
        <v>67729</v>
      </c>
      <c r="F13" s="13">
        <f t="shared" si="0"/>
        <v>23.39</v>
      </c>
      <c r="G13" s="9">
        <f>ROUND(SUM('Acute Care'!M109:N109),0)</f>
        <v>5843489</v>
      </c>
      <c r="H13" s="9">
        <f>ROUND(+'Acute Care'!F109,0)</f>
        <v>65799</v>
      </c>
      <c r="I13" s="13">
        <f t="shared" si="1"/>
        <v>88.81</v>
      </c>
      <c r="J13" s="13"/>
      <c r="K13" s="21">
        <f t="shared" si="2"/>
        <v>2.7968999999999999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ROUND(SUM('Acute Care'!M9:N9),0)</f>
        <v>7043557</v>
      </c>
      <c r="E14" s="9">
        <f>ROUND(+'Acute Care'!F9,0)</f>
        <v>56682</v>
      </c>
      <c r="F14" s="13">
        <f t="shared" si="0"/>
        <v>124.26</v>
      </c>
      <c r="G14" s="9">
        <f>ROUND(SUM('Acute Care'!M110:N110),0)</f>
        <v>10652127</v>
      </c>
      <c r="H14" s="9">
        <f>ROUND(+'Acute Care'!F110,0)</f>
        <v>57055</v>
      </c>
      <c r="I14" s="13">
        <f t="shared" si="1"/>
        <v>186.7</v>
      </c>
      <c r="J14" s="13"/>
      <c r="K14" s="21">
        <f t="shared" si="2"/>
        <v>0.50249999999999995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ROUND(SUM('Acute Care'!M10:N10),0)</f>
        <v>0</v>
      </c>
      <c r="E15" s="9">
        <f>ROUND(+'Acute Care'!F10,0)</f>
        <v>0</v>
      </c>
      <c r="F15" s="13" t="str">
        <f t="shared" si="0"/>
        <v/>
      </c>
      <c r="G15" s="9">
        <f>ROUND(SUM('Acute Care'!M111:N111),0)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ROUND(SUM('Acute Care'!M11:N11),0)</f>
        <v>69937</v>
      </c>
      <c r="E16" s="9">
        <f>ROUND(+'Acute Care'!F11,0)</f>
        <v>1151</v>
      </c>
      <c r="F16" s="13">
        <f t="shared" si="0"/>
        <v>60.76</v>
      </c>
      <c r="G16" s="9">
        <f>ROUND(SUM('Acute Care'!M112:N112),0)</f>
        <v>68504</v>
      </c>
      <c r="H16" s="9">
        <f>ROUND(+'Acute Care'!F112,0)</f>
        <v>1280</v>
      </c>
      <c r="I16" s="13">
        <f t="shared" si="1"/>
        <v>53.52</v>
      </c>
      <c r="J16" s="13"/>
      <c r="K16" s="21">
        <f t="shared" si="2"/>
        <v>-0.1192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ROUND(SUM('Acute Care'!M12:N12),0)</f>
        <v>70675</v>
      </c>
      <c r="E17" s="9">
        <f>ROUND(+'Acute Care'!F12,0)</f>
        <v>4809</v>
      </c>
      <c r="F17" s="13">
        <f t="shared" si="0"/>
        <v>14.7</v>
      </c>
      <c r="G17" s="9">
        <f>ROUND(SUM('Acute Care'!M113:N113),0)</f>
        <v>66872</v>
      </c>
      <c r="H17" s="9">
        <f>ROUND(+'Acute Care'!F113,0)</f>
        <v>4809</v>
      </c>
      <c r="I17" s="13">
        <f t="shared" si="1"/>
        <v>13.91</v>
      </c>
      <c r="J17" s="13"/>
      <c r="K17" s="21">
        <f t="shared" si="2"/>
        <v>-5.3699999999999998E-2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ROUND(SUM('Acute Care'!M13:N13),0)</f>
        <v>66116</v>
      </c>
      <c r="E18" s="9">
        <f>ROUND(+'Acute Care'!F13,0)</f>
        <v>586</v>
      </c>
      <c r="F18" s="13">
        <f t="shared" si="0"/>
        <v>112.83</v>
      </c>
      <c r="G18" s="9">
        <f>ROUND(SUM('Acute Care'!M114:N114),0)</f>
        <v>66833</v>
      </c>
      <c r="H18" s="9">
        <f>ROUND(+'Acute Care'!F114,0)</f>
        <v>737</v>
      </c>
      <c r="I18" s="13">
        <f t="shared" si="1"/>
        <v>90.68</v>
      </c>
      <c r="J18" s="13"/>
      <c r="K18" s="21">
        <f t="shared" si="2"/>
        <v>-0.1963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ROUND(SUM('Acute Care'!M14:N14),0)</f>
        <v>880438</v>
      </c>
      <c r="E19" s="9">
        <f>ROUND(+'Acute Care'!F14,0)</f>
        <v>18000</v>
      </c>
      <c r="F19" s="13">
        <f t="shared" si="0"/>
        <v>48.91</v>
      </c>
      <c r="G19" s="9">
        <f>ROUND(SUM('Acute Care'!M115:N115),0)</f>
        <v>856414</v>
      </c>
      <c r="H19" s="9">
        <f>ROUND(+'Acute Care'!F115,0)</f>
        <v>16897</v>
      </c>
      <c r="I19" s="13">
        <f t="shared" si="1"/>
        <v>50.68</v>
      </c>
      <c r="J19" s="13"/>
      <c r="K19" s="21">
        <f t="shared" si="2"/>
        <v>3.6200000000000003E-2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ROUND(SUM('Acute Care'!M15:N15),0)</f>
        <v>1354287</v>
      </c>
      <c r="E20" s="9">
        <f>ROUND(+'Acute Care'!F15,0)</f>
        <v>74635</v>
      </c>
      <c r="F20" s="13">
        <f t="shared" si="0"/>
        <v>18.149999999999999</v>
      </c>
      <c r="G20" s="9">
        <f>ROUND(SUM('Acute Care'!M116:N116),0)</f>
        <v>312703</v>
      </c>
      <c r="H20" s="9">
        <f>ROUND(+'Acute Care'!F116,0)</f>
        <v>79461</v>
      </c>
      <c r="I20" s="13">
        <f t="shared" si="1"/>
        <v>3.94</v>
      </c>
      <c r="J20" s="13"/>
      <c r="K20" s="21">
        <f t="shared" si="2"/>
        <v>-0.78290000000000004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ROUND(SUM('Acute Care'!M16:N16),0)</f>
        <v>2011221</v>
      </c>
      <c r="E21" s="9">
        <f>ROUND(+'Acute Care'!F16,0)</f>
        <v>69858</v>
      </c>
      <c r="F21" s="13">
        <f t="shared" si="0"/>
        <v>28.79</v>
      </c>
      <c r="G21" s="9">
        <f>ROUND(SUM('Acute Care'!M117:N117),0)</f>
        <v>2082982</v>
      </c>
      <c r="H21" s="9">
        <f>ROUND(+'Acute Care'!F117,0)</f>
        <v>75146</v>
      </c>
      <c r="I21" s="13">
        <f t="shared" si="1"/>
        <v>27.72</v>
      </c>
      <c r="J21" s="13"/>
      <c r="K21" s="21">
        <f t="shared" si="2"/>
        <v>-3.7199999999999997E-2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ROUND(SUM('Acute Care'!M17:N17),0)</f>
        <v>762278</v>
      </c>
      <c r="E22" s="9">
        <f>ROUND(+'Acute Care'!F17,0)</f>
        <v>4954</v>
      </c>
      <c r="F22" s="13">
        <f t="shared" si="0"/>
        <v>153.87</v>
      </c>
      <c r="G22" s="9">
        <f>ROUND(SUM('Acute Care'!M118:N118),0)</f>
        <v>644169</v>
      </c>
      <c r="H22" s="9">
        <f>ROUND(+'Acute Care'!F118,0)</f>
        <v>4868</v>
      </c>
      <c r="I22" s="13">
        <f t="shared" si="1"/>
        <v>132.33000000000001</v>
      </c>
      <c r="J22" s="13"/>
      <c r="K22" s="21">
        <f t="shared" si="2"/>
        <v>-0.14000000000000001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ROUND(SUM('Acute Care'!M18:N18),0)</f>
        <v>1738029</v>
      </c>
      <c r="E23" s="9">
        <f>ROUND(+'Acute Care'!F18,0)</f>
        <v>31878</v>
      </c>
      <c r="F23" s="13">
        <f t="shared" si="0"/>
        <v>54.52</v>
      </c>
      <c r="G23" s="9">
        <f>ROUND(SUM('Acute Care'!M119:N119),0)</f>
        <v>2001740</v>
      </c>
      <c r="H23" s="9">
        <f>ROUND(+'Acute Care'!F119,0)</f>
        <v>30307</v>
      </c>
      <c r="I23" s="13">
        <f t="shared" si="1"/>
        <v>66.05</v>
      </c>
      <c r="J23" s="13"/>
      <c r="K23" s="21">
        <f t="shared" si="2"/>
        <v>0.21149999999999999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ROUND(SUM('Acute Care'!M19:N19),0)</f>
        <v>856313</v>
      </c>
      <c r="E24" s="9">
        <f>ROUND(+'Acute Care'!F19,0)</f>
        <v>10431</v>
      </c>
      <c r="F24" s="13">
        <f t="shared" si="0"/>
        <v>82.09</v>
      </c>
      <c r="G24" s="9">
        <f>ROUND(SUM('Acute Care'!M120:N120),0)</f>
        <v>804934</v>
      </c>
      <c r="H24" s="9">
        <f>ROUND(+'Acute Care'!F120,0)</f>
        <v>10343</v>
      </c>
      <c r="I24" s="13">
        <f t="shared" si="1"/>
        <v>77.819999999999993</v>
      </c>
      <c r="J24" s="13"/>
      <c r="K24" s="21">
        <f t="shared" si="2"/>
        <v>-5.1999999999999998E-2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ROUND(SUM('Acute Care'!M20:N20),0)</f>
        <v>462653</v>
      </c>
      <c r="E25" s="9">
        <f>ROUND(+'Acute Care'!F20,0)</f>
        <v>11753</v>
      </c>
      <c r="F25" s="13">
        <f t="shared" si="0"/>
        <v>39.36</v>
      </c>
      <c r="G25" s="9">
        <f>ROUND(SUM('Acute Care'!M121:N121),0)</f>
        <v>724705</v>
      </c>
      <c r="H25" s="9">
        <f>ROUND(+'Acute Care'!F121,0)</f>
        <v>14467</v>
      </c>
      <c r="I25" s="13">
        <f t="shared" si="1"/>
        <v>50.09</v>
      </c>
      <c r="J25" s="13"/>
      <c r="K25" s="21">
        <f t="shared" si="2"/>
        <v>0.27260000000000001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ROUND(SUM('Acute Care'!M21:N21),0)</f>
        <v>104953</v>
      </c>
      <c r="E26" s="9">
        <f>ROUND(+'Acute Care'!F21,0)</f>
        <v>2271</v>
      </c>
      <c r="F26" s="13">
        <f t="shared" si="0"/>
        <v>46.21</v>
      </c>
      <c r="G26" s="9">
        <f>ROUND(SUM('Acute Care'!M122:N122),0)</f>
        <v>360075</v>
      </c>
      <c r="H26" s="9">
        <f>ROUND(+'Acute Care'!F122,0)</f>
        <v>1154</v>
      </c>
      <c r="I26" s="13">
        <f t="shared" si="1"/>
        <v>312.02</v>
      </c>
      <c r="J26" s="13"/>
      <c r="K26" s="21">
        <f t="shared" si="2"/>
        <v>5.7522000000000002</v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ROUND(SUM('Acute Care'!M22:N22),0)</f>
        <v>214096</v>
      </c>
      <c r="E27" s="9">
        <f>ROUND(+'Acute Care'!F22,0)</f>
        <v>401</v>
      </c>
      <c r="F27" s="13">
        <f t="shared" si="0"/>
        <v>533.91</v>
      </c>
      <c r="G27" s="9">
        <f>ROUND(SUM('Acute Care'!M123:N123),0)</f>
        <v>0</v>
      </c>
      <c r="H27" s="9">
        <f>ROUND(+'Acute Care'!F123,0)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ROUND(SUM('Acute Care'!M23:N23),0)</f>
        <v>0</v>
      </c>
      <c r="E28" s="9">
        <f>ROUND(+'Acute Care'!F23,0)</f>
        <v>0</v>
      </c>
      <c r="F28" s="13" t="str">
        <f t="shared" si="0"/>
        <v/>
      </c>
      <c r="G28" s="9">
        <f>ROUND(SUM('Acute Care'!M124:N124),0)</f>
        <v>227895</v>
      </c>
      <c r="H28" s="9">
        <f>ROUND(+'Acute Care'!F124,0)</f>
        <v>341</v>
      </c>
      <c r="I28" s="13">
        <f t="shared" si="1"/>
        <v>668.31</v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ROUND(SUM('Acute Care'!M24:N24),0)</f>
        <v>189394</v>
      </c>
      <c r="E29" s="9">
        <f>ROUND(+'Acute Care'!F24,0)</f>
        <v>4249</v>
      </c>
      <c r="F29" s="13">
        <f t="shared" si="0"/>
        <v>44.57</v>
      </c>
      <c r="G29" s="9">
        <f>ROUND(SUM('Acute Care'!M125:N125),0)</f>
        <v>238248</v>
      </c>
      <c r="H29" s="9">
        <f>ROUND(+'Acute Care'!F125,0)</f>
        <v>4442</v>
      </c>
      <c r="I29" s="13">
        <f t="shared" si="1"/>
        <v>53.64</v>
      </c>
      <c r="J29" s="13"/>
      <c r="K29" s="21">
        <f t="shared" si="2"/>
        <v>0.20349999999999999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ROUND(SUM('Acute Care'!M25:N25),0)</f>
        <v>72059</v>
      </c>
      <c r="E30" s="9">
        <f>ROUND(+'Acute Care'!F25,0)</f>
        <v>858</v>
      </c>
      <c r="F30" s="13">
        <f t="shared" si="0"/>
        <v>83.98</v>
      </c>
      <c r="G30" s="9">
        <f>ROUND(SUM('Acute Care'!M126:N126),0)</f>
        <v>167801</v>
      </c>
      <c r="H30" s="9">
        <f>ROUND(+'Acute Care'!F126,0)</f>
        <v>4484</v>
      </c>
      <c r="I30" s="13">
        <f t="shared" si="1"/>
        <v>37.42</v>
      </c>
      <c r="J30" s="13"/>
      <c r="K30" s="21">
        <f t="shared" si="2"/>
        <v>-0.5544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ROUND(SUM('Acute Care'!M26:N26),0)</f>
        <v>44194</v>
      </c>
      <c r="E31" s="9">
        <f>ROUND(+'Acute Care'!F26,0)</f>
        <v>814</v>
      </c>
      <c r="F31" s="13">
        <f t="shared" si="0"/>
        <v>54.29</v>
      </c>
      <c r="G31" s="9">
        <f>ROUND(SUM('Acute Care'!M127:N127),0)</f>
        <v>111695</v>
      </c>
      <c r="H31" s="9">
        <f>ROUND(+'Acute Care'!F127,0)</f>
        <v>926</v>
      </c>
      <c r="I31" s="13">
        <f t="shared" si="1"/>
        <v>120.62</v>
      </c>
      <c r="J31" s="13"/>
      <c r="K31" s="21">
        <f t="shared" si="2"/>
        <v>1.2218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ROUND(SUM('Acute Care'!M27:N27),0)</f>
        <v>795169</v>
      </c>
      <c r="E32" s="9">
        <f>ROUND(+'Acute Care'!F27,0)</f>
        <v>30330</v>
      </c>
      <c r="F32" s="13">
        <f t="shared" si="0"/>
        <v>26.22</v>
      </c>
      <c r="G32" s="9">
        <f>ROUND(SUM('Acute Care'!M128:N128),0)</f>
        <v>68512</v>
      </c>
      <c r="H32" s="9">
        <f>ROUND(+'Acute Care'!F128,0)</f>
        <v>792</v>
      </c>
      <c r="I32" s="13">
        <f t="shared" si="1"/>
        <v>86.51</v>
      </c>
      <c r="J32" s="13"/>
      <c r="K32" s="21">
        <f t="shared" si="2"/>
        <v>2.2993999999999999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ROUND(SUM('Acute Care'!M28:N28),0)</f>
        <v>395142</v>
      </c>
      <c r="E33" s="9">
        <f>ROUND(+'Acute Care'!F28,0)</f>
        <v>9728</v>
      </c>
      <c r="F33" s="13">
        <f t="shared" si="0"/>
        <v>40.619999999999997</v>
      </c>
      <c r="G33" s="9">
        <f>ROUND(SUM('Acute Care'!M129:N129),0)</f>
        <v>884286</v>
      </c>
      <c r="H33" s="9">
        <f>ROUND(+'Acute Care'!F129,0)</f>
        <v>29435</v>
      </c>
      <c r="I33" s="13">
        <f t="shared" si="1"/>
        <v>30.04</v>
      </c>
      <c r="J33" s="13"/>
      <c r="K33" s="21">
        <f t="shared" si="2"/>
        <v>-0.26050000000000001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ROUND(SUM('Acute Care'!M29:N29),0)</f>
        <v>296712</v>
      </c>
      <c r="E34" s="9">
        <f>ROUND(+'Acute Care'!F29,0)</f>
        <v>3643</v>
      </c>
      <c r="F34" s="13">
        <f t="shared" si="0"/>
        <v>81.45</v>
      </c>
      <c r="G34" s="9">
        <f>ROUND(SUM('Acute Care'!M130:N130),0)</f>
        <v>391066</v>
      </c>
      <c r="H34" s="9">
        <f>ROUND(+'Acute Care'!F130,0)</f>
        <v>8484</v>
      </c>
      <c r="I34" s="13">
        <f t="shared" si="1"/>
        <v>46.09</v>
      </c>
      <c r="J34" s="13"/>
      <c r="K34" s="21">
        <f t="shared" si="2"/>
        <v>-0.43409999999999999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ROUND(SUM('Acute Care'!M30:N30),0)</f>
        <v>195806</v>
      </c>
      <c r="E35" s="9">
        <f>ROUND(+'Acute Care'!F30,0)</f>
        <v>1124</v>
      </c>
      <c r="F35" s="13">
        <f t="shared" si="0"/>
        <v>174.2</v>
      </c>
      <c r="G35" s="9">
        <f>ROUND(SUM('Acute Care'!M131:N131),0)</f>
        <v>299976</v>
      </c>
      <c r="H35" s="9">
        <f>ROUND(+'Acute Care'!F131,0)</f>
        <v>3539</v>
      </c>
      <c r="I35" s="13">
        <f t="shared" si="1"/>
        <v>84.76</v>
      </c>
      <c r="J35" s="13"/>
      <c r="K35" s="21">
        <f t="shared" si="2"/>
        <v>-0.51339999999999997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ROUND(SUM('Acute Care'!M31:N31),0)</f>
        <v>4910</v>
      </c>
      <c r="E36" s="9">
        <f>ROUND(+'Acute Care'!F31,0)</f>
        <v>10</v>
      </c>
      <c r="F36" s="13">
        <f t="shared" si="0"/>
        <v>491</v>
      </c>
      <c r="G36" s="9">
        <f>ROUND(SUM('Acute Care'!M132:N132),0)</f>
        <v>176314</v>
      </c>
      <c r="H36" s="9">
        <f>ROUND(+'Acute Care'!F132,0)</f>
        <v>559</v>
      </c>
      <c r="I36" s="13">
        <f t="shared" si="1"/>
        <v>315.41000000000003</v>
      </c>
      <c r="J36" s="13"/>
      <c r="K36" s="21">
        <f t="shared" si="2"/>
        <v>-0.35759999999999997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ROUND(SUM('Acute Care'!M32:N32),0)</f>
        <v>2139507</v>
      </c>
      <c r="E37" s="9">
        <f>ROUND(+'Acute Care'!F32,0)</f>
        <v>33832</v>
      </c>
      <c r="F37" s="13">
        <f t="shared" si="0"/>
        <v>63.24</v>
      </c>
      <c r="G37" s="9">
        <f>ROUND(SUM('Acute Care'!M133:N133),0)</f>
        <v>119195</v>
      </c>
      <c r="H37" s="9">
        <f>ROUND(+'Acute Care'!F133,0)</f>
        <v>40</v>
      </c>
      <c r="I37" s="13">
        <f t="shared" si="1"/>
        <v>2979.88</v>
      </c>
      <c r="J37" s="13"/>
      <c r="K37" s="21">
        <f t="shared" si="2"/>
        <v>46.120199999999997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ROUND(SUM('Acute Care'!M33:N33),0)</f>
        <v>16203</v>
      </c>
      <c r="E38" s="9">
        <f>ROUND(+'Acute Care'!F33,0)</f>
        <v>71</v>
      </c>
      <c r="F38" s="13">
        <f t="shared" si="0"/>
        <v>228.21</v>
      </c>
      <c r="G38" s="9">
        <f>ROUND(SUM('Acute Care'!M134:N134),0)</f>
        <v>1142150</v>
      </c>
      <c r="H38" s="9">
        <f>ROUND(+'Acute Care'!F134,0)</f>
        <v>20490</v>
      </c>
      <c r="I38" s="13">
        <f t="shared" si="1"/>
        <v>55.74</v>
      </c>
      <c r="J38" s="13"/>
      <c r="K38" s="21">
        <f t="shared" si="2"/>
        <v>-0.75580000000000003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ROUND(SUM('Acute Care'!M34:N34),0)</f>
        <v>3669636</v>
      </c>
      <c r="E39" s="9">
        <f>ROUND(+'Acute Care'!F34,0)</f>
        <v>70765</v>
      </c>
      <c r="F39" s="13">
        <f t="shared" si="0"/>
        <v>51.86</v>
      </c>
      <c r="G39" s="9">
        <f>ROUND(SUM('Acute Care'!M135:N135),0)</f>
        <v>0</v>
      </c>
      <c r="H39" s="9">
        <f>ROUND(+'Acute Care'!F135,0)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ROUND(SUM('Acute Care'!M35:N35),0)</f>
        <v>252142</v>
      </c>
      <c r="E40" s="9">
        <f>ROUND(+'Acute Care'!F35,0)</f>
        <v>3432</v>
      </c>
      <c r="F40" s="13">
        <f t="shared" si="0"/>
        <v>73.47</v>
      </c>
      <c r="G40" s="9">
        <f>ROUND(SUM('Acute Care'!M136:N136),0)</f>
        <v>1068837</v>
      </c>
      <c r="H40" s="9">
        <f>ROUND(+'Acute Care'!F136,0)</f>
        <v>90120</v>
      </c>
      <c r="I40" s="13">
        <f t="shared" si="1"/>
        <v>11.86</v>
      </c>
      <c r="J40" s="13"/>
      <c r="K40" s="21">
        <f t="shared" si="2"/>
        <v>-0.83860000000000001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ROUND(SUM('Acute Care'!M36:N36),0)</f>
        <v>362369</v>
      </c>
      <c r="E41" s="9">
        <f>ROUND(+'Acute Care'!F36,0)</f>
        <v>748</v>
      </c>
      <c r="F41" s="13">
        <f t="shared" si="0"/>
        <v>484.45</v>
      </c>
      <c r="G41" s="9">
        <f>ROUND(SUM('Acute Care'!M137:N137),0)</f>
        <v>223450</v>
      </c>
      <c r="H41" s="9">
        <f>ROUND(+'Acute Care'!F137,0)</f>
        <v>3928</v>
      </c>
      <c r="I41" s="13">
        <f t="shared" si="1"/>
        <v>56.89</v>
      </c>
      <c r="J41" s="13"/>
      <c r="K41" s="21">
        <f t="shared" si="2"/>
        <v>-0.88260000000000005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ROUND(SUM('Acute Care'!M37:N37),0)</f>
        <v>401686</v>
      </c>
      <c r="E42" s="9">
        <f>ROUND(+'Acute Care'!F37,0)</f>
        <v>5868</v>
      </c>
      <c r="F42" s="13">
        <f t="shared" si="0"/>
        <v>68.45</v>
      </c>
      <c r="G42" s="9">
        <f>ROUND(SUM('Acute Care'!M138:N138),0)</f>
        <v>196937</v>
      </c>
      <c r="H42" s="9">
        <f>ROUND(+'Acute Care'!F138,0)</f>
        <v>821</v>
      </c>
      <c r="I42" s="13">
        <f t="shared" si="1"/>
        <v>239.87</v>
      </c>
      <c r="J42" s="13"/>
      <c r="K42" s="21">
        <f t="shared" si="2"/>
        <v>2.5043000000000002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ROUND(SUM('Acute Care'!M38:N38),0)</f>
        <v>0</v>
      </c>
      <c r="E43" s="9">
        <f>ROUND(+'Acute Care'!F38,0)</f>
        <v>0</v>
      </c>
      <c r="F43" s="13" t="str">
        <f t="shared" si="0"/>
        <v/>
      </c>
      <c r="G43" s="9">
        <f>ROUND(SUM('Acute Care'!M139:N139),0)</f>
        <v>554449</v>
      </c>
      <c r="H43" s="9">
        <f>ROUND(+'Acute Care'!F139,0)</f>
        <v>5792</v>
      </c>
      <c r="I43" s="13">
        <f t="shared" si="1"/>
        <v>95.73</v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ROUND(SUM('Acute Care'!M39:N39),0)</f>
        <v>534355</v>
      </c>
      <c r="E44" s="9">
        <f>ROUND(+'Acute Care'!F39,0)</f>
        <v>4522</v>
      </c>
      <c r="F44" s="13">
        <f t="shared" si="0"/>
        <v>118.17</v>
      </c>
      <c r="G44" s="9">
        <f>ROUND(SUM('Acute Care'!M140:N140),0)</f>
        <v>0</v>
      </c>
      <c r="H44" s="9">
        <f>ROUND(+'Acute Care'!F140,0)</f>
        <v>0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ROUND(SUM('Acute Care'!M40:N40),0)</f>
        <v>38075</v>
      </c>
      <c r="E45" s="9">
        <f>ROUND(+'Acute Care'!F40,0)</f>
        <v>1065</v>
      </c>
      <c r="F45" s="13">
        <f t="shared" si="0"/>
        <v>35.75</v>
      </c>
      <c r="G45" s="9">
        <f>ROUND(SUM('Acute Care'!M141:N141),0)</f>
        <v>0</v>
      </c>
      <c r="H45" s="9">
        <f>ROUND(+'Acute Care'!F141,0)</f>
        <v>0</v>
      </c>
      <c r="I45" s="13" t="str">
        <f t="shared" si="1"/>
        <v/>
      </c>
      <c r="J45" s="13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ROUND(SUM('Acute Care'!M41:N41),0)</f>
        <v>153213</v>
      </c>
      <c r="E46" s="9">
        <f>ROUND(+'Acute Care'!F41,0)</f>
        <v>2678</v>
      </c>
      <c r="F46" s="13">
        <f t="shared" si="0"/>
        <v>57.21</v>
      </c>
      <c r="G46" s="9">
        <f>ROUND(SUM('Acute Care'!M142:N142),0)</f>
        <v>37347</v>
      </c>
      <c r="H46" s="9">
        <f>ROUND(+'Acute Care'!F142,0)</f>
        <v>1026</v>
      </c>
      <c r="I46" s="13">
        <f t="shared" si="1"/>
        <v>36.4</v>
      </c>
      <c r="J46" s="13"/>
      <c r="K46" s="21">
        <f t="shared" si="2"/>
        <v>-0.36370000000000002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ROUND(SUM('Acute Care'!M42:N42),0)</f>
        <v>18619</v>
      </c>
      <c r="E47" s="9">
        <f>ROUND(+'Acute Care'!F42,0)</f>
        <v>89</v>
      </c>
      <c r="F47" s="13">
        <f t="shared" si="0"/>
        <v>209.2</v>
      </c>
      <c r="G47" s="9">
        <f>ROUND(SUM('Acute Care'!M143:N143),0)</f>
        <v>192939</v>
      </c>
      <c r="H47" s="9">
        <f>ROUND(+'Acute Care'!F143,0)</f>
        <v>2471</v>
      </c>
      <c r="I47" s="13">
        <f t="shared" si="1"/>
        <v>78.08</v>
      </c>
      <c r="J47" s="13"/>
      <c r="K47" s="21">
        <f t="shared" si="2"/>
        <v>-0.62680000000000002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ROUND(SUM('Acute Care'!M43:N43),0)</f>
        <v>0</v>
      </c>
      <c r="E48" s="9">
        <f>ROUND(+'Acute Care'!F43,0)</f>
        <v>0</v>
      </c>
      <c r="F48" s="13" t="str">
        <f t="shared" si="0"/>
        <v/>
      </c>
      <c r="G48" s="9">
        <f>ROUND(SUM('Acute Care'!M144:N144),0)</f>
        <v>14480</v>
      </c>
      <c r="H48" s="9">
        <f>ROUND(+'Acute Care'!F144,0)</f>
        <v>77</v>
      </c>
      <c r="I48" s="13">
        <f t="shared" si="1"/>
        <v>188.05</v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ROUND(SUM('Acute Care'!M44:N44),0)</f>
        <v>468632</v>
      </c>
      <c r="E49" s="9">
        <f>ROUND(+'Acute Care'!F44,0)</f>
        <v>26417</v>
      </c>
      <c r="F49" s="13">
        <f t="shared" si="0"/>
        <v>17.739999999999998</v>
      </c>
      <c r="G49" s="9">
        <f>ROUND(SUM('Acute Care'!M145:N145),0)</f>
        <v>0</v>
      </c>
      <c r="H49" s="9">
        <f>ROUND(+'Acute Care'!F145,0)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ROUND(SUM('Acute Care'!M45:N45),0)</f>
        <v>3952603</v>
      </c>
      <c r="E50" s="9">
        <f>ROUND(+'Acute Care'!F45,0)</f>
        <v>83825</v>
      </c>
      <c r="F50" s="13">
        <f t="shared" si="0"/>
        <v>47.15</v>
      </c>
      <c r="G50" s="9">
        <f>ROUND(SUM('Acute Care'!M146:N146),0)</f>
        <v>368526</v>
      </c>
      <c r="H50" s="9">
        <f>ROUND(+'Acute Care'!F146,0)</f>
        <v>23161</v>
      </c>
      <c r="I50" s="13">
        <f t="shared" si="1"/>
        <v>15.91</v>
      </c>
      <c r="J50" s="13"/>
      <c r="K50" s="21">
        <f t="shared" si="2"/>
        <v>-0.66259999999999997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ROUND(SUM('Acute Care'!M46:N46),0)</f>
        <v>0</v>
      </c>
      <c r="E51" s="9">
        <f>ROUND(+'Acute Care'!F46,0)</f>
        <v>0</v>
      </c>
      <c r="F51" s="13" t="str">
        <f t="shared" si="0"/>
        <v/>
      </c>
      <c r="G51" s="9">
        <f>ROUND(SUM('Acute Care'!M147:N147),0)</f>
        <v>3927492</v>
      </c>
      <c r="H51" s="9">
        <f>ROUND(+'Acute Care'!F147,0)</f>
        <v>85560</v>
      </c>
      <c r="I51" s="13">
        <f t="shared" si="1"/>
        <v>45.9</v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ROUND(SUM('Acute Care'!M47:N47),0)</f>
        <v>254800</v>
      </c>
      <c r="E52" s="9">
        <f>ROUND(+'Acute Care'!F47,0)</f>
        <v>23570</v>
      </c>
      <c r="F52" s="13">
        <f t="shared" si="0"/>
        <v>10.81</v>
      </c>
      <c r="G52" s="9">
        <f>ROUND(SUM('Acute Care'!M148:N148),0)</f>
        <v>6404</v>
      </c>
      <c r="H52" s="9">
        <f>ROUND(+'Acute Care'!F148,0)</f>
        <v>141</v>
      </c>
      <c r="I52" s="13">
        <f t="shared" si="1"/>
        <v>45.42</v>
      </c>
      <c r="J52" s="13"/>
      <c r="K52" s="21">
        <f t="shared" si="2"/>
        <v>3.2017000000000002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ROUND(SUM('Acute Care'!M48:N48),0)</f>
        <v>3035962</v>
      </c>
      <c r="E53" s="9">
        <f>ROUND(+'Acute Care'!F48,0)</f>
        <v>46431</v>
      </c>
      <c r="F53" s="13">
        <f t="shared" si="0"/>
        <v>65.39</v>
      </c>
      <c r="G53" s="9">
        <f>ROUND(SUM('Acute Care'!M149:N149),0)</f>
        <v>277491</v>
      </c>
      <c r="H53" s="9">
        <f>ROUND(+'Acute Care'!F149,0)</f>
        <v>26193</v>
      </c>
      <c r="I53" s="13">
        <f t="shared" si="1"/>
        <v>10.59</v>
      </c>
      <c r="J53" s="13"/>
      <c r="K53" s="21">
        <f t="shared" si="2"/>
        <v>-0.83799999999999997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ROUND(SUM('Acute Care'!M49:N49),0)</f>
        <v>591971</v>
      </c>
      <c r="E54" s="9">
        <f>ROUND(+'Acute Care'!F49,0)</f>
        <v>25932</v>
      </c>
      <c r="F54" s="13">
        <f t="shared" si="0"/>
        <v>22.83</v>
      </c>
      <c r="G54" s="9">
        <f>ROUND(SUM('Acute Care'!M150:N150),0)</f>
        <v>2999184</v>
      </c>
      <c r="H54" s="9">
        <f>ROUND(+'Acute Care'!F150,0)</f>
        <v>47825</v>
      </c>
      <c r="I54" s="13">
        <f t="shared" si="1"/>
        <v>62.71</v>
      </c>
      <c r="J54" s="13"/>
      <c r="K54" s="21">
        <f t="shared" si="2"/>
        <v>1.7467999999999999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ROUND(SUM('Acute Care'!M50:N50),0)</f>
        <v>276740</v>
      </c>
      <c r="E55" s="9">
        <f>ROUND(+'Acute Care'!F50,0)</f>
        <v>8069</v>
      </c>
      <c r="F55" s="13">
        <f t="shared" si="0"/>
        <v>34.299999999999997</v>
      </c>
      <c r="G55" s="9">
        <f>ROUND(SUM('Acute Care'!M151:N151),0)</f>
        <v>755147</v>
      </c>
      <c r="H55" s="9">
        <f>ROUND(+'Acute Care'!F151,0)</f>
        <v>26270</v>
      </c>
      <c r="I55" s="13">
        <f t="shared" si="1"/>
        <v>28.75</v>
      </c>
      <c r="J55" s="13"/>
      <c r="K55" s="21">
        <f t="shared" si="2"/>
        <v>-0.1618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ROUND(SUM('Acute Care'!M51:N51),0)</f>
        <v>332412</v>
      </c>
      <c r="E56" s="9">
        <f>ROUND(+'Acute Care'!F51,0)</f>
        <v>1229</v>
      </c>
      <c r="F56" s="13">
        <f t="shared" si="0"/>
        <v>270.47000000000003</v>
      </c>
      <c r="G56" s="9">
        <f>ROUND(SUM('Acute Care'!M152:N152),0)</f>
        <v>271839</v>
      </c>
      <c r="H56" s="9">
        <f>ROUND(+'Acute Care'!F152,0)</f>
        <v>8290</v>
      </c>
      <c r="I56" s="13">
        <f t="shared" si="1"/>
        <v>32.79</v>
      </c>
      <c r="J56" s="13"/>
      <c r="K56" s="21">
        <f t="shared" si="2"/>
        <v>-0.87880000000000003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ROUND(SUM('Acute Care'!M52:N52),0)</f>
        <v>93716</v>
      </c>
      <c r="E57" s="9">
        <f>ROUND(+'Acute Care'!F52,0)</f>
        <v>7842</v>
      </c>
      <c r="F57" s="13">
        <f t="shared" si="0"/>
        <v>11.95</v>
      </c>
      <c r="G57" s="9">
        <f>ROUND(SUM('Acute Care'!M153:N153),0)</f>
        <v>122266</v>
      </c>
      <c r="H57" s="9">
        <f>ROUND(+'Acute Care'!F153,0)</f>
        <v>981</v>
      </c>
      <c r="I57" s="13">
        <f t="shared" si="1"/>
        <v>124.63</v>
      </c>
      <c r="J57" s="13"/>
      <c r="K57" s="21">
        <f t="shared" si="2"/>
        <v>9.4292999999999996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ROUND(SUM('Acute Care'!M53:N53),0)</f>
        <v>736889</v>
      </c>
      <c r="E58" s="9">
        <f>ROUND(+'Acute Care'!F53,0)</f>
        <v>19290</v>
      </c>
      <c r="F58" s="13">
        <f t="shared" si="0"/>
        <v>38.200000000000003</v>
      </c>
      <c r="G58" s="9">
        <f>ROUND(SUM('Acute Care'!M154:N154),0)</f>
        <v>78975</v>
      </c>
      <c r="H58" s="9">
        <f>ROUND(+'Acute Care'!F154,0)</f>
        <v>0</v>
      </c>
      <c r="I58" s="13" t="str">
        <f t="shared" si="1"/>
        <v/>
      </c>
      <c r="J58" s="13"/>
      <c r="K58" s="21" t="str">
        <f t="shared" si="2"/>
        <v/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ROUND(SUM('Acute Care'!M54:N54),0)</f>
        <v>207442</v>
      </c>
      <c r="E59" s="9">
        <f>ROUND(+'Acute Care'!F54,0)</f>
        <v>3307</v>
      </c>
      <c r="F59" s="13">
        <f t="shared" si="0"/>
        <v>62.73</v>
      </c>
      <c r="G59" s="9">
        <f>ROUND(SUM('Acute Care'!M155:N155),0)</f>
        <v>607680</v>
      </c>
      <c r="H59" s="9">
        <f>ROUND(+'Acute Care'!F155,0)</f>
        <v>20218</v>
      </c>
      <c r="I59" s="13">
        <f t="shared" si="1"/>
        <v>30.06</v>
      </c>
      <c r="J59" s="13"/>
      <c r="K59" s="21">
        <f t="shared" si="2"/>
        <v>-0.52080000000000004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ROUND(SUM('Acute Care'!M55:N55),0)</f>
        <v>0</v>
      </c>
      <c r="E60" s="9">
        <f>ROUND(+'Acute Care'!F55,0)</f>
        <v>0</v>
      </c>
      <c r="F60" s="13" t="str">
        <f t="shared" si="0"/>
        <v/>
      </c>
      <c r="G60" s="9">
        <f>ROUND(SUM('Acute Care'!M156:N156),0)</f>
        <v>205464</v>
      </c>
      <c r="H60" s="9">
        <f>ROUND(+'Acute Care'!F156,0)</f>
        <v>2775</v>
      </c>
      <c r="I60" s="13">
        <f t="shared" si="1"/>
        <v>74.040000000000006</v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ROUND(SUM('Acute Care'!M56:N56),0)</f>
        <v>4581920</v>
      </c>
      <c r="E61" s="9">
        <f>ROUND(+'Acute Care'!F56,0)</f>
        <v>50486</v>
      </c>
      <c r="F61" s="13">
        <f t="shared" si="0"/>
        <v>90.76</v>
      </c>
      <c r="G61" s="9">
        <f>ROUND(SUM('Acute Care'!M157:N157),0)</f>
        <v>11067</v>
      </c>
      <c r="H61" s="9">
        <f>ROUND(+'Acute Care'!F157,0)</f>
        <v>216</v>
      </c>
      <c r="I61" s="13">
        <f t="shared" si="1"/>
        <v>51.24</v>
      </c>
      <c r="J61" s="13"/>
      <c r="K61" s="21">
        <f t="shared" si="2"/>
        <v>-0.43540000000000001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ROUND(SUM('Acute Care'!M57:N57),0)</f>
        <v>1296538</v>
      </c>
      <c r="E62" s="9">
        <f>ROUND(+'Acute Care'!F57,0)</f>
        <v>38219</v>
      </c>
      <c r="F62" s="13">
        <f t="shared" si="0"/>
        <v>33.92</v>
      </c>
      <c r="G62" s="9">
        <f>ROUND(SUM('Acute Care'!M158:N158),0)</f>
        <v>11446210</v>
      </c>
      <c r="H62" s="9">
        <f>ROUND(+'Acute Care'!F158,0)</f>
        <v>50590</v>
      </c>
      <c r="I62" s="13">
        <f t="shared" si="1"/>
        <v>226.25</v>
      </c>
      <c r="J62" s="13"/>
      <c r="K62" s="21">
        <f t="shared" si="2"/>
        <v>5.6700999999999997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ROUND(SUM('Acute Care'!M58:N58),0)</f>
        <v>106120</v>
      </c>
      <c r="E63" s="9">
        <f>ROUND(+'Acute Care'!F58,0)</f>
        <v>2372</v>
      </c>
      <c r="F63" s="13">
        <f t="shared" si="0"/>
        <v>44.74</v>
      </c>
      <c r="G63" s="9">
        <f>ROUND(SUM('Acute Care'!M159:N159),0)</f>
        <v>1381711</v>
      </c>
      <c r="H63" s="9">
        <f>ROUND(+'Acute Care'!F159,0)</f>
        <v>41013</v>
      </c>
      <c r="I63" s="13">
        <f t="shared" si="1"/>
        <v>33.69</v>
      </c>
      <c r="J63" s="13"/>
      <c r="K63" s="21">
        <f t="shared" si="2"/>
        <v>-0.247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ROUND(SUM('Acute Care'!M59:N59),0)</f>
        <v>960902</v>
      </c>
      <c r="E64" s="9">
        <f>ROUND(+'Acute Care'!F59,0)</f>
        <v>17191</v>
      </c>
      <c r="F64" s="13">
        <f t="shared" si="0"/>
        <v>55.9</v>
      </c>
      <c r="G64" s="9">
        <f>ROUND(SUM('Acute Care'!M160:N160),0)</f>
        <v>106493</v>
      </c>
      <c r="H64" s="9">
        <f>ROUND(+'Acute Care'!F160,0)</f>
        <v>2464</v>
      </c>
      <c r="I64" s="13">
        <f t="shared" si="1"/>
        <v>43.22</v>
      </c>
      <c r="J64" s="13"/>
      <c r="K64" s="21">
        <f t="shared" si="2"/>
        <v>-0.2268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ROUND(SUM('Acute Care'!M60:N60),0)</f>
        <v>297422</v>
      </c>
      <c r="E65" s="9">
        <f>ROUND(+'Acute Care'!F60,0)</f>
        <v>887</v>
      </c>
      <c r="F65" s="13">
        <f t="shared" si="0"/>
        <v>335.31</v>
      </c>
      <c r="G65" s="9">
        <f>ROUND(SUM('Acute Care'!M161:N161),0)</f>
        <v>1062632</v>
      </c>
      <c r="H65" s="9">
        <f>ROUND(+'Acute Care'!F161,0)</f>
        <v>20825</v>
      </c>
      <c r="I65" s="13">
        <f t="shared" si="1"/>
        <v>51.03</v>
      </c>
      <c r="J65" s="13"/>
      <c r="K65" s="21">
        <f t="shared" si="2"/>
        <v>-0.8478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ROUND(SUM('Acute Care'!M61:N61),0)</f>
        <v>826711</v>
      </c>
      <c r="E66" s="9">
        <f>ROUND(+'Acute Care'!F61,0)</f>
        <v>3658</v>
      </c>
      <c r="F66" s="13">
        <f t="shared" si="0"/>
        <v>226</v>
      </c>
      <c r="G66" s="9">
        <f>ROUND(SUM('Acute Care'!M162:N162),0)</f>
        <v>307875</v>
      </c>
      <c r="H66" s="9">
        <f>ROUND(+'Acute Care'!F162,0)</f>
        <v>1163</v>
      </c>
      <c r="I66" s="13">
        <f t="shared" si="1"/>
        <v>264.72000000000003</v>
      </c>
      <c r="J66" s="13"/>
      <c r="K66" s="21">
        <f t="shared" si="2"/>
        <v>0.17130000000000001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ROUND(SUM('Acute Care'!M62:N62),0)</f>
        <v>144097</v>
      </c>
      <c r="E67" s="9">
        <f>ROUND(+'Acute Care'!F62,0)</f>
        <v>1979</v>
      </c>
      <c r="F67" s="13">
        <f t="shared" si="0"/>
        <v>72.81</v>
      </c>
      <c r="G67" s="9">
        <f>ROUND(SUM('Acute Care'!M163:N163),0)</f>
        <v>847258</v>
      </c>
      <c r="H67" s="9">
        <f>ROUND(+'Acute Care'!F163,0)</f>
        <v>3844</v>
      </c>
      <c r="I67" s="13">
        <f t="shared" si="1"/>
        <v>220.41</v>
      </c>
      <c r="J67" s="13"/>
      <c r="K67" s="21">
        <f t="shared" si="2"/>
        <v>2.0272000000000001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ROUND(SUM('Acute Care'!M63:N63),0)</f>
        <v>487361</v>
      </c>
      <c r="E68" s="9">
        <f>ROUND(+'Acute Care'!F63,0)</f>
        <v>53489</v>
      </c>
      <c r="F68" s="13">
        <f t="shared" si="0"/>
        <v>9.11</v>
      </c>
      <c r="G68" s="9">
        <f>ROUND(SUM('Acute Care'!M164:N164),0)</f>
        <v>203255</v>
      </c>
      <c r="H68" s="9">
        <f>ROUND(+'Acute Care'!F164,0)</f>
        <v>1868</v>
      </c>
      <c r="I68" s="13">
        <f t="shared" si="1"/>
        <v>108.81</v>
      </c>
      <c r="J68" s="13"/>
      <c r="K68" s="21">
        <f t="shared" si="2"/>
        <v>10.944000000000001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ROUND(SUM('Acute Care'!M64:N64),0)</f>
        <v>136030</v>
      </c>
      <c r="E69" s="9">
        <f>ROUND(+'Acute Care'!F64,0)</f>
        <v>4621</v>
      </c>
      <c r="F69" s="13">
        <f t="shared" si="0"/>
        <v>29.44</v>
      </c>
      <c r="G69" s="9">
        <f>ROUND(SUM('Acute Care'!M165:N165),0)</f>
        <v>465696</v>
      </c>
      <c r="H69" s="9">
        <f>ROUND(+'Acute Care'!F165,0)</f>
        <v>53743</v>
      </c>
      <c r="I69" s="13">
        <f t="shared" si="1"/>
        <v>8.67</v>
      </c>
      <c r="J69" s="13"/>
      <c r="K69" s="21">
        <f t="shared" si="2"/>
        <v>-0.70550000000000002</v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ROUND(SUM('Acute Care'!M65:N65),0)</f>
        <v>0</v>
      </c>
      <c r="E70" s="9">
        <f>ROUND(+'Acute Care'!F65,0)</f>
        <v>0</v>
      </c>
      <c r="F70" s="13" t="str">
        <f t="shared" si="0"/>
        <v/>
      </c>
      <c r="G70" s="9">
        <f>ROUND(SUM('Acute Care'!M166:N166),0)</f>
        <v>203534</v>
      </c>
      <c r="H70" s="9">
        <f>ROUND(+'Acute Care'!F166,0)</f>
        <v>4742</v>
      </c>
      <c r="I70" s="13">
        <f t="shared" si="1"/>
        <v>42.92</v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ROUND(SUM('Acute Care'!M66:N66),0)</f>
        <v>66068</v>
      </c>
      <c r="E71" s="9">
        <f>ROUND(+'Acute Care'!F66,0)</f>
        <v>265</v>
      </c>
      <c r="F71" s="13">
        <f t="shared" si="0"/>
        <v>249.31</v>
      </c>
      <c r="G71" s="9">
        <f>ROUND(SUM('Acute Care'!M167:N167),0)</f>
        <v>0</v>
      </c>
      <c r="H71" s="9">
        <f>ROUND(+'Acute Care'!F167,0)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ROUND(SUM('Acute Care'!M67:N67),0)</f>
        <v>1248189</v>
      </c>
      <c r="E72" s="9">
        <f>ROUND(+'Acute Care'!F67,0)</f>
        <v>45901</v>
      </c>
      <c r="F72" s="13">
        <f t="shared" si="0"/>
        <v>27.19</v>
      </c>
      <c r="G72" s="9">
        <f>ROUND(SUM('Acute Care'!M168:N168),0)</f>
        <v>104795</v>
      </c>
      <c r="H72" s="9">
        <f>ROUND(+'Acute Care'!F168,0)</f>
        <v>284</v>
      </c>
      <c r="I72" s="13">
        <f t="shared" si="1"/>
        <v>369</v>
      </c>
      <c r="J72" s="13"/>
      <c r="K72" s="21">
        <f t="shared" si="2"/>
        <v>12.571199999999999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ROUND(SUM('Acute Care'!M68:N68),0)</f>
        <v>1889833</v>
      </c>
      <c r="E73" s="9">
        <f>ROUND(+'Acute Care'!F68,0)</f>
        <v>40261</v>
      </c>
      <c r="F73" s="13">
        <f t="shared" si="0"/>
        <v>46.94</v>
      </c>
      <c r="G73" s="9">
        <f>ROUND(SUM('Acute Care'!M169:N169),0)</f>
        <v>170090</v>
      </c>
      <c r="H73" s="9">
        <f>ROUND(+'Acute Care'!F169,0)</f>
        <v>45542</v>
      </c>
      <c r="I73" s="13">
        <f t="shared" si="1"/>
        <v>3.73</v>
      </c>
      <c r="J73" s="13"/>
      <c r="K73" s="21">
        <f t="shared" si="2"/>
        <v>-0.92049999999999998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ROUND(SUM('Acute Care'!M69:N69),0)</f>
        <v>4534618</v>
      </c>
      <c r="E74" s="9">
        <f>ROUND(+'Acute Care'!F69,0)</f>
        <v>91921</v>
      </c>
      <c r="F74" s="13">
        <f t="shared" si="0"/>
        <v>49.33</v>
      </c>
      <c r="G74" s="9">
        <f>ROUND(SUM('Acute Care'!M170:N170),0)</f>
        <v>1772148</v>
      </c>
      <c r="H74" s="9">
        <f>ROUND(+'Acute Care'!F170,0)</f>
        <v>43532</v>
      </c>
      <c r="I74" s="13">
        <f t="shared" si="1"/>
        <v>40.71</v>
      </c>
      <c r="J74" s="13"/>
      <c r="K74" s="21">
        <f t="shared" si="2"/>
        <v>-0.17469999999999999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ROUND(SUM('Acute Care'!M70:N70),0)</f>
        <v>987829</v>
      </c>
      <c r="E75" s="9">
        <f>ROUND(+'Acute Care'!F70,0)</f>
        <v>25086</v>
      </c>
      <c r="F75" s="13">
        <f t="shared" ref="F75:F107" si="3">IF(D75=0,"",IF(E75=0,"",ROUND(D75/E75,2)))</f>
        <v>39.380000000000003</v>
      </c>
      <c r="G75" s="9">
        <f>ROUND(SUM('Acute Care'!M171:N171),0)</f>
        <v>4398838</v>
      </c>
      <c r="H75" s="9">
        <f>ROUND(+'Acute Care'!F171,0)</f>
        <v>104107</v>
      </c>
      <c r="I75" s="13">
        <f t="shared" ref="I75:I107" si="4">IF(G75=0,"",IF(H75=0,"",ROUND(G75/H75,2)))</f>
        <v>42.25</v>
      </c>
      <c r="J75" s="13"/>
      <c r="K75" s="21">
        <f t="shared" ref="K75:K107" si="5">IF(D75=0,"",IF(E75=0,"",IF(G75=0,"",IF(H75=0,"",ROUND(I75/F75-1,4)))))</f>
        <v>7.2900000000000006E-2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ROUND(SUM('Acute Care'!M71:N71),0)</f>
        <v>37362</v>
      </c>
      <c r="E76" s="9">
        <f>ROUND(+'Acute Care'!F71,0)</f>
        <v>782</v>
      </c>
      <c r="F76" s="13">
        <f t="shared" si="3"/>
        <v>47.78</v>
      </c>
      <c r="G76" s="9">
        <f>ROUND(SUM('Acute Care'!M172:N172),0)</f>
        <v>987809</v>
      </c>
      <c r="H76" s="9">
        <f>ROUND(+'Acute Care'!F172,0)</f>
        <v>29587</v>
      </c>
      <c r="I76" s="13">
        <f t="shared" si="4"/>
        <v>33.39</v>
      </c>
      <c r="J76" s="13"/>
      <c r="K76" s="21">
        <f t="shared" si="5"/>
        <v>-0.30120000000000002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ROUND(SUM('Acute Care'!M72:N72),0)</f>
        <v>0</v>
      </c>
      <c r="E77" s="9">
        <f>ROUND(+'Acute Care'!F72,0)</f>
        <v>0</v>
      </c>
      <c r="F77" s="13" t="str">
        <f t="shared" si="3"/>
        <v/>
      </c>
      <c r="G77" s="9">
        <f>ROUND(SUM('Acute Care'!M173:N173),0)</f>
        <v>51610</v>
      </c>
      <c r="H77" s="9">
        <f>ROUND(+'Acute Care'!F173,0)</f>
        <v>752</v>
      </c>
      <c r="I77" s="13">
        <f t="shared" si="4"/>
        <v>68.63</v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ROUND(SUM('Acute Care'!M73:N73),0)</f>
        <v>1424348</v>
      </c>
      <c r="E78" s="9">
        <f>ROUND(+'Acute Care'!F73,0)</f>
        <v>24060</v>
      </c>
      <c r="F78" s="13">
        <f t="shared" si="3"/>
        <v>59.2</v>
      </c>
      <c r="G78" s="9">
        <f>ROUND(SUM('Acute Care'!M174:N174),0)</f>
        <v>0</v>
      </c>
      <c r="H78" s="9">
        <f>ROUND(+'Acute Care'!F174,0)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ROUND(SUM('Acute Care'!M74:N74),0)</f>
        <v>4179922</v>
      </c>
      <c r="E79" s="9">
        <f>ROUND(+'Acute Care'!F74,0)</f>
        <v>55627</v>
      </c>
      <c r="F79" s="13">
        <f t="shared" si="3"/>
        <v>75.14</v>
      </c>
      <c r="G79" s="9">
        <f>ROUND(SUM('Acute Care'!M175:N175),0)</f>
        <v>1465512</v>
      </c>
      <c r="H79" s="9">
        <f>ROUND(+'Acute Care'!F175,0)</f>
        <v>26485</v>
      </c>
      <c r="I79" s="13">
        <f t="shared" si="4"/>
        <v>55.33</v>
      </c>
      <c r="J79" s="13"/>
      <c r="K79" s="21">
        <f t="shared" si="5"/>
        <v>-0.2636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ROUND(SUM('Acute Care'!M75:N75),0)</f>
        <v>239649</v>
      </c>
      <c r="E80" s="9">
        <f>ROUND(+'Acute Care'!F75,0)</f>
        <v>3305</v>
      </c>
      <c r="F80" s="13">
        <f t="shared" si="3"/>
        <v>72.510000000000005</v>
      </c>
      <c r="G80" s="9">
        <f>ROUND(SUM('Acute Care'!M176:N176),0)</f>
        <v>3785568</v>
      </c>
      <c r="H80" s="9">
        <f>ROUND(+'Acute Care'!F176,0)</f>
        <v>52465</v>
      </c>
      <c r="I80" s="13">
        <f t="shared" si="4"/>
        <v>72.150000000000006</v>
      </c>
      <c r="J80" s="13"/>
      <c r="K80" s="21">
        <f t="shared" si="5"/>
        <v>-5.0000000000000001E-3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ROUND(SUM('Acute Care'!M76:N76),0)</f>
        <v>448119</v>
      </c>
      <c r="E81" s="9">
        <f>ROUND(+'Acute Care'!F76,0)</f>
        <v>691</v>
      </c>
      <c r="F81" s="13">
        <f t="shared" si="3"/>
        <v>648.51</v>
      </c>
      <c r="G81" s="9">
        <f>ROUND(SUM('Acute Care'!M177:N177),0)</f>
        <v>229061</v>
      </c>
      <c r="H81" s="9">
        <f>ROUND(+'Acute Care'!F177,0)</f>
        <v>3336</v>
      </c>
      <c r="I81" s="13">
        <f t="shared" si="4"/>
        <v>68.66</v>
      </c>
      <c r="J81" s="13"/>
      <c r="K81" s="21">
        <f t="shared" si="5"/>
        <v>-0.89410000000000001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ROUND(SUM('Acute Care'!M77:N77),0)</f>
        <v>1372708</v>
      </c>
      <c r="E82" s="9">
        <f>ROUND(+'Acute Care'!F77,0)</f>
        <v>9459</v>
      </c>
      <c r="F82" s="13">
        <f t="shared" si="3"/>
        <v>145.12</v>
      </c>
      <c r="G82" s="9">
        <f>ROUND(SUM('Acute Care'!M178:N178),0)</f>
        <v>420777</v>
      </c>
      <c r="H82" s="9">
        <f>ROUND(+'Acute Care'!F178,0)</f>
        <v>743</v>
      </c>
      <c r="I82" s="13">
        <f t="shared" si="4"/>
        <v>566.32000000000005</v>
      </c>
      <c r="J82" s="13"/>
      <c r="K82" s="21">
        <f t="shared" si="5"/>
        <v>2.9024000000000001</v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ROUND(SUM('Acute Care'!M78:N78),0)</f>
        <v>1324846</v>
      </c>
      <c r="E83" s="9">
        <f>ROUND(+'Acute Care'!F78,0)</f>
        <v>24750</v>
      </c>
      <c r="F83" s="13">
        <f t="shared" si="3"/>
        <v>53.53</v>
      </c>
      <c r="G83" s="9">
        <f>ROUND(SUM('Acute Care'!M179:N179),0)</f>
        <v>1363105</v>
      </c>
      <c r="H83" s="9">
        <f>ROUND(+'Acute Care'!F179,0)</f>
        <v>9379</v>
      </c>
      <c r="I83" s="13">
        <f t="shared" si="4"/>
        <v>145.34</v>
      </c>
      <c r="J83" s="13"/>
      <c r="K83" s="21">
        <f t="shared" si="5"/>
        <v>1.7151000000000001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ROUND(SUM('Acute Care'!M79:N79),0)</f>
        <v>597920</v>
      </c>
      <c r="E84" s="9">
        <f>ROUND(+'Acute Care'!F79,0)</f>
        <v>12811</v>
      </c>
      <c r="F84" s="13">
        <f t="shared" si="3"/>
        <v>46.67</v>
      </c>
      <c r="G84" s="9">
        <f>ROUND(SUM('Acute Care'!M180:N180),0)</f>
        <v>1920757</v>
      </c>
      <c r="H84" s="9">
        <f>ROUND(+'Acute Care'!F180,0)</f>
        <v>26017</v>
      </c>
      <c r="I84" s="13">
        <f t="shared" si="4"/>
        <v>73.83</v>
      </c>
      <c r="J84" s="13"/>
      <c r="K84" s="21">
        <f t="shared" si="5"/>
        <v>0.58199999999999996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ROUND(SUM('Acute Care'!M80:N80),0)</f>
        <v>330680</v>
      </c>
      <c r="E85" s="9">
        <f>ROUND(+'Acute Care'!F80,0)</f>
        <v>10075</v>
      </c>
      <c r="F85" s="13">
        <f t="shared" si="3"/>
        <v>32.82</v>
      </c>
      <c r="G85" s="9">
        <f>ROUND(SUM('Acute Care'!M181:N181),0)</f>
        <v>661194</v>
      </c>
      <c r="H85" s="9">
        <f>ROUND(+'Acute Care'!F181,0)</f>
        <v>13856</v>
      </c>
      <c r="I85" s="13">
        <f t="shared" si="4"/>
        <v>47.72</v>
      </c>
      <c r="J85" s="13"/>
      <c r="K85" s="21">
        <f t="shared" si="5"/>
        <v>0.45400000000000001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ROUND(SUM('Acute Care'!M81:N81),0)</f>
        <v>222776</v>
      </c>
      <c r="E86" s="9">
        <f>ROUND(+'Acute Care'!F81,0)</f>
        <v>744</v>
      </c>
      <c r="F86" s="13">
        <f t="shared" si="3"/>
        <v>299.43</v>
      </c>
      <c r="G86" s="9">
        <f>ROUND(SUM('Acute Care'!M182:N182),0)</f>
        <v>457694</v>
      </c>
      <c r="H86" s="9">
        <f>ROUND(+'Acute Care'!F182,0)</f>
        <v>10687</v>
      </c>
      <c r="I86" s="13">
        <f t="shared" si="4"/>
        <v>42.83</v>
      </c>
      <c r="J86" s="13"/>
      <c r="K86" s="21">
        <f t="shared" si="5"/>
        <v>-0.85699999999999998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ROUND(SUM('Acute Care'!M82:N82),0)</f>
        <v>46366</v>
      </c>
      <c r="E87" s="9">
        <f>ROUND(+'Acute Care'!F82,0)</f>
        <v>13757</v>
      </c>
      <c r="F87" s="13">
        <f t="shared" si="3"/>
        <v>3.37</v>
      </c>
      <c r="G87" s="9">
        <f>ROUND(SUM('Acute Care'!M183:N183),0)</f>
        <v>167262</v>
      </c>
      <c r="H87" s="9">
        <f>ROUND(+'Acute Care'!F183,0)</f>
        <v>474</v>
      </c>
      <c r="I87" s="13">
        <f t="shared" si="4"/>
        <v>352.87</v>
      </c>
      <c r="J87" s="13"/>
      <c r="K87" s="21">
        <f t="shared" si="5"/>
        <v>103.7092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ROUND(SUM('Acute Care'!M83:N83),0)</f>
        <v>429295</v>
      </c>
      <c r="E88" s="9">
        <f>ROUND(+'Acute Care'!F83,0)</f>
        <v>2996</v>
      </c>
      <c r="F88" s="13">
        <f t="shared" si="3"/>
        <v>143.29</v>
      </c>
      <c r="G88" s="9">
        <f>ROUND(SUM('Acute Care'!M184:N184),0)</f>
        <v>46131</v>
      </c>
      <c r="H88" s="9">
        <f>ROUND(+'Acute Care'!F184,0)</f>
        <v>14616</v>
      </c>
      <c r="I88" s="13">
        <f t="shared" si="4"/>
        <v>3.16</v>
      </c>
      <c r="J88" s="13"/>
      <c r="K88" s="21">
        <f t="shared" si="5"/>
        <v>-0.97789999999999999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ROUND(SUM('Acute Care'!M84:N84),0)</f>
        <v>87973</v>
      </c>
      <c r="E89" s="9">
        <f>ROUND(+'Acute Care'!F84,0)</f>
        <v>2350</v>
      </c>
      <c r="F89" s="13">
        <f t="shared" si="3"/>
        <v>37.44</v>
      </c>
      <c r="G89" s="9">
        <f>ROUND(SUM('Acute Care'!M185:N185),0)</f>
        <v>395903</v>
      </c>
      <c r="H89" s="9">
        <f>ROUND(+'Acute Care'!F185,0)</f>
        <v>3059</v>
      </c>
      <c r="I89" s="13">
        <f t="shared" si="4"/>
        <v>129.41999999999999</v>
      </c>
      <c r="J89" s="13"/>
      <c r="K89" s="21">
        <f t="shared" si="5"/>
        <v>2.4567000000000001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ROUND(SUM('Acute Care'!M85:N85),0)</f>
        <v>24261</v>
      </c>
      <c r="E90" s="9">
        <f>ROUND(+'Acute Care'!F85,0)</f>
        <v>194</v>
      </c>
      <c r="F90" s="13">
        <f t="shared" si="3"/>
        <v>125.06</v>
      </c>
      <c r="G90" s="9">
        <f>ROUND(SUM('Acute Care'!M186:N186),0)</f>
        <v>98098</v>
      </c>
      <c r="H90" s="9">
        <f>ROUND(+'Acute Care'!F186,0)</f>
        <v>1264</v>
      </c>
      <c r="I90" s="13">
        <f t="shared" si="4"/>
        <v>77.61</v>
      </c>
      <c r="J90" s="13"/>
      <c r="K90" s="21">
        <f t="shared" si="5"/>
        <v>-0.37940000000000002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ROUND(SUM('Acute Care'!M86:N86),0)</f>
        <v>354554</v>
      </c>
      <c r="E91" s="9">
        <f>ROUND(+'Acute Care'!F86,0)</f>
        <v>6894</v>
      </c>
      <c r="F91" s="13">
        <f t="shared" si="3"/>
        <v>51.43</v>
      </c>
      <c r="G91" s="9">
        <f>ROUND(SUM('Acute Care'!M187:N187),0)</f>
        <v>394608</v>
      </c>
      <c r="H91" s="9">
        <f>ROUND(+'Acute Care'!F187,0)</f>
        <v>190</v>
      </c>
      <c r="I91" s="13">
        <f t="shared" si="4"/>
        <v>2076.88</v>
      </c>
      <c r="J91" s="13"/>
      <c r="K91" s="21">
        <f t="shared" si="5"/>
        <v>39.3827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ROUND(SUM('Acute Care'!M87:N87),0)</f>
        <v>231048</v>
      </c>
      <c r="E92" s="9">
        <f>ROUND(+'Acute Care'!F87,0)</f>
        <v>4727</v>
      </c>
      <c r="F92" s="13">
        <f t="shared" si="3"/>
        <v>48.88</v>
      </c>
      <c r="G92" s="9">
        <f>ROUND(SUM('Acute Care'!M188:N188),0)</f>
        <v>346795</v>
      </c>
      <c r="H92" s="9">
        <f>ROUND(+'Acute Care'!F188,0)</f>
        <v>7589</v>
      </c>
      <c r="I92" s="13">
        <f t="shared" si="4"/>
        <v>45.7</v>
      </c>
      <c r="J92" s="13"/>
      <c r="K92" s="21">
        <f t="shared" si="5"/>
        <v>-6.5100000000000005E-2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ROUND(SUM('Acute Care'!M88:N88),0)</f>
        <v>165842</v>
      </c>
      <c r="E93" s="9">
        <f>ROUND(+'Acute Care'!F88,0)</f>
        <v>2224</v>
      </c>
      <c r="F93" s="13">
        <f t="shared" si="3"/>
        <v>74.569999999999993</v>
      </c>
      <c r="G93" s="9">
        <f>ROUND(SUM('Acute Care'!M189:N189),0)</f>
        <v>234512</v>
      </c>
      <c r="H93" s="9">
        <f>ROUND(+'Acute Care'!F189,0)</f>
        <v>4779</v>
      </c>
      <c r="I93" s="13">
        <f t="shared" si="4"/>
        <v>49.07</v>
      </c>
      <c r="J93" s="13"/>
      <c r="K93" s="21">
        <f t="shared" si="5"/>
        <v>-0.34200000000000003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ROUND(SUM('Acute Care'!M89:N89),0)</f>
        <v>869766</v>
      </c>
      <c r="E94" s="9">
        <f>ROUND(+'Acute Care'!F89,0)</f>
        <v>26613</v>
      </c>
      <c r="F94" s="13">
        <f t="shared" si="3"/>
        <v>32.68</v>
      </c>
      <c r="G94" s="9">
        <f>ROUND(SUM('Acute Care'!M190:N190),0)</f>
        <v>187175</v>
      </c>
      <c r="H94" s="9">
        <f>ROUND(+'Acute Care'!F190,0)</f>
        <v>2460</v>
      </c>
      <c r="I94" s="13">
        <f t="shared" si="4"/>
        <v>76.09</v>
      </c>
      <c r="J94" s="13"/>
      <c r="K94" s="21">
        <f t="shared" si="5"/>
        <v>1.3283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ROUND(SUM('Acute Care'!M90:N90),0)</f>
        <v>392320</v>
      </c>
      <c r="E95" s="9">
        <f>ROUND(+'Acute Care'!F90,0)</f>
        <v>3987</v>
      </c>
      <c r="F95" s="13">
        <f t="shared" si="3"/>
        <v>98.4</v>
      </c>
      <c r="G95" s="9">
        <f>ROUND(SUM('Acute Care'!M191:N191),0)</f>
        <v>864230</v>
      </c>
      <c r="H95" s="9">
        <f>ROUND(+'Acute Care'!F191,0)</f>
        <v>28344</v>
      </c>
      <c r="I95" s="13">
        <f t="shared" si="4"/>
        <v>30.49</v>
      </c>
      <c r="J95" s="13"/>
      <c r="K95" s="21">
        <f t="shared" si="5"/>
        <v>-0.69010000000000005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ROUND(SUM('Acute Care'!M91:N91),0)</f>
        <v>0</v>
      </c>
      <c r="E96" s="9">
        <f>ROUND(+'Acute Care'!F91,0)</f>
        <v>0</v>
      </c>
      <c r="F96" s="13" t="str">
        <f t="shared" si="3"/>
        <v/>
      </c>
      <c r="G96" s="9">
        <f>ROUND(SUM('Acute Care'!M192:N192),0)</f>
        <v>836338</v>
      </c>
      <c r="H96" s="9">
        <f>ROUND(+'Acute Care'!F192,0)</f>
        <v>7120</v>
      </c>
      <c r="I96" s="13">
        <f t="shared" si="4"/>
        <v>117.46</v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ROUND(SUM('Acute Care'!M92:N92),0)</f>
        <v>92489</v>
      </c>
      <c r="E97" s="9">
        <f>ROUND(+'Acute Care'!F92,0)</f>
        <v>753</v>
      </c>
      <c r="F97" s="13">
        <f t="shared" si="3"/>
        <v>122.83</v>
      </c>
      <c r="G97" s="9">
        <f>ROUND(SUM('Acute Care'!M193:N193),0)</f>
        <v>0</v>
      </c>
      <c r="H97" s="9">
        <f>ROUND(+'Acute Care'!F193,0)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ROUND(SUM('Acute Care'!M93:N93),0)</f>
        <v>0</v>
      </c>
      <c r="E98" s="9">
        <f>ROUND(+'Acute Care'!F93,0)</f>
        <v>618</v>
      </c>
      <c r="F98" s="13" t="str">
        <f t="shared" si="3"/>
        <v/>
      </c>
      <c r="G98" s="9">
        <f>ROUND(SUM('Acute Care'!M194:N194),0)</f>
        <v>104903</v>
      </c>
      <c r="H98" s="9">
        <f>ROUND(+'Acute Care'!F194,0)</f>
        <v>559</v>
      </c>
      <c r="I98" s="13">
        <f t="shared" si="4"/>
        <v>187.66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ROUND(SUM('Acute Care'!M94:N94),0)</f>
        <v>774676</v>
      </c>
      <c r="E99" s="9">
        <f>ROUND(+'Acute Care'!F94,0)</f>
        <v>16893</v>
      </c>
      <c r="F99" s="13">
        <f t="shared" si="3"/>
        <v>45.86</v>
      </c>
      <c r="G99" s="9">
        <f>ROUND(SUM('Acute Care'!M195:N195),0)</f>
        <v>1044</v>
      </c>
      <c r="H99" s="9">
        <f>ROUND(+'Acute Care'!F195,0)</f>
        <v>2240</v>
      </c>
      <c r="I99" s="13">
        <f t="shared" si="4"/>
        <v>0.47</v>
      </c>
      <c r="J99" s="13"/>
      <c r="K99" s="21">
        <f t="shared" si="5"/>
        <v>-0.98980000000000001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ROUND(SUM('Acute Care'!M95:N95),0)</f>
        <v>328923</v>
      </c>
      <c r="E100" s="9">
        <f>ROUND(+'Acute Care'!F95,0)</f>
        <v>16831</v>
      </c>
      <c r="F100" s="13">
        <f t="shared" si="3"/>
        <v>19.54</v>
      </c>
      <c r="G100" s="9">
        <f>ROUND(SUM('Acute Care'!M196:N196),0)</f>
        <v>859053</v>
      </c>
      <c r="H100" s="9">
        <f>ROUND(+'Acute Care'!F196,0)</f>
        <v>20137</v>
      </c>
      <c r="I100" s="13">
        <f t="shared" si="4"/>
        <v>42.66</v>
      </c>
      <c r="J100" s="13"/>
      <c r="K100" s="21">
        <f t="shared" si="5"/>
        <v>1.1832</v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ROUND(SUM('Acute Care'!M96:N96),0)</f>
        <v>1961755</v>
      </c>
      <c r="E101" s="9">
        <f>ROUND(+'Acute Care'!F96,0)</f>
        <v>15880</v>
      </c>
      <c r="F101" s="13">
        <f t="shared" si="3"/>
        <v>123.54</v>
      </c>
      <c r="G101" s="9">
        <f>ROUND(SUM('Acute Care'!M197:N197),0)</f>
        <v>237916</v>
      </c>
      <c r="H101" s="9">
        <f>ROUND(+'Acute Care'!F197,0)</f>
        <v>20567</v>
      </c>
      <c r="I101" s="13">
        <f t="shared" si="4"/>
        <v>11.57</v>
      </c>
      <c r="J101" s="13"/>
      <c r="K101" s="21">
        <f t="shared" si="5"/>
        <v>-0.90629999999999999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ROUND(SUM('Acute Care'!M97:N97),0)</f>
        <v>8370</v>
      </c>
      <c r="E102" s="9">
        <f>ROUND(+'Acute Care'!F97,0)</f>
        <v>7398</v>
      </c>
      <c r="F102" s="13">
        <f t="shared" si="3"/>
        <v>1.1299999999999999</v>
      </c>
      <c r="G102" s="9">
        <f>ROUND(SUM('Acute Care'!M198:N198),0)</f>
        <v>1350687</v>
      </c>
      <c r="H102" s="9">
        <f>ROUND(+'Acute Care'!F198,0)</f>
        <v>17662</v>
      </c>
      <c r="I102" s="13">
        <f t="shared" si="4"/>
        <v>76.47</v>
      </c>
      <c r="J102" s="13"/>
      <c r="K102" s="21">
        <f t="shared" si="5"/>
        <v>66.672600000000003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ROUND(SUM('Acute Care'!M98:N98),0)</f>
        <v>180372</v>
      </c>
      <c r="E103" s="9">
        <f>ROUND(+'Acute Care'!F98,0)</f>
        <v>230</v>
      </c>
      <c r="F103" s="13">
        <f t="shared" si="3"/>
        <v>784.23</v>
      </c>
      <c r="G103" s="9">
        <f>ROUND(SUM('Acute Care'!M199:N199),0)</f>
        <v>2924</v>
      </c>
      <c r="H103" s="9">
        <f>ROUND(+'Acute Care'!F199,0)</f>
        <v>9333</v>
      </c>
      <c r="I103" s="13">
        <f t="shared" si="4"/>
        <v>0.31</v>
      </c>
      <c r="J103" s="13"/>
      <c r="K103" s="21">
        <f t="shared" si="5"/>
        <v>-0.99960000000000004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ROUND(SUM('Acute Care'!M99:N99),0)</f>
        <v>0</v>
      </c>
      <c r="E104" s="9">
        <f>ROUND(+'Acute Care'!F99,0)</f>
        <v>0</v>
      </c>
      <c r="F104" s="13" t="str">
        <f t="shared" si="3"/>
        <v/>
      </c>
      <c r="G104" s="9">
        <f>ROUND(SUM('Acute Care'!M200:N200),0)</f>
        <v>178649</v>
      </c>
      <c r="H104" s="9">
        <f>ROUND(+'Acute Care'!F200,0)</f>
        <v>207</v>
      </c>
      <c r="I104" s="13">
        <f t="shared" si="4"/>
        <v>863.04</v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ROUND(SUM('Acute Care'!M100:N100),0)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Care'!M201:N201),0)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ROUND(SUM('Acute Care'!M101:N101),0)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Care'!M202:N202),0)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ROUND(SUM('Acute Care'!M102:N102),0)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Care'!M203:N203),0)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ROUND(SUM('Acute Care'!M103:N103),0)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ROUND(SUM('Acute Care'!M204:N204),0)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9" width="6.88671875" bestFit="1" customWidth="1"/>
    <col min="10" max="10" width="2.66406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77</v>
      </c>
      <c r="F3" s="1"/>
      <c r="K3" s="19">
        <v>77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2014</v>
      </c>
      <c r="F7" s="6">
        <f>+E7</f>
        <v>2014</v>
      </c>
      <c r="G7" s="6"/>
      <c r="H7" s="1">
        <f>+F7+1</f>
        <v>2015</v>
      </c>
      <c r="I7" s="6">
        <f>+H7</f>
        <v>2015</v>
      </c>
      <c r="J7" s="6"/>
    </row>
    <row r="8" spans="1:11" x14ac:dyDescent="0.2">
      <c r="A8" s="10"/>
      <c r="B8" s="9"/>
      <c r="C8" s="9"/>
      <c r="D8" s="1" t="s">
        <v>27</v>
      </c>
      <c r="E8" s="6"/>
      <c r="F8" s="1" t="s">
        <v>4</v>
      </c>
      <c r="G8" s="1" t="s">
        <v>27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9</v>
      </c>
      <c r="E9" s="1" t="s">
        <v>6</v>
      </c>
      <c r="F9" s="1" t="s">
        <v>6</v>
      </c>
      <c r="G9" s="1" t="s">
        <v>9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Care'!O5,0)</f>
        <v>282074</v>
      </c>
      <c r="E10" s="9">
        <f>ROUND(+'Acute Care'!F5,0)</f>
        <v>71212</v>
      </c>
      <c r="F10" s="13">
        <f>IF(D10=0,"",IF(E10=0,"",ROUND(D10/E10,2)))</f>
        <v>3.96</v>
      </c>
      <c r="G10" s="9">
        <f>ROUND(+'Acute Care'!O106,0)</f>
        <v>632843</v>
      </c>
      <c r="H10" s="9">
        <f>ROUND(+'Acute Care'!F106,0)</f>
        <v>97690</v>
      </c>
      <c r="I10" s="13">
        <f>IF(G10=0,"",IF(H10=0,"",ROUND(G10/H10,2)))</f>
        <v>6.48</v>
      </c>
      <c r="J10" s="13"/>
      <c r="K10" s="21">
        <f>IF(D10=0,"",IF(E10=0,"",IF(G10=0,"",IF(H10=0,"",ROUND(I10/F10-1,4)))))</f>
        <v>0.63639999999999997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Care'!O6,0)</f>
        <v>248733</v>
      </c>
      <c r="E11" s="9">
        <f>ROUND(+'Acute Care'!F6,0)</f>
        <v>19539</v>
      </c>
      <c r="F11" s="13">
        <f t="shared" ref="F11:F74" si="0">IF(D11=0,"",IF(E11=0,"",ROUND(D11/E11,2)))</f>
        <v>12.73</v>
      </c>
      <c r="G11" s="9">
        <f>ROUND(+'Acute Care'!O107,0)</f>
        <v>97561</v>
      </c>
      <c r="H11" s="9">
        <f>ROUND(+'Acute Care'!F107,0)</f>
        <v>23513</v>
      </c>
      <c r="I11" s="13">
        <f t="shared" ref="I11:I74" si="1">IF(G11=0,"",IF(H11=0,"",ROUND(G11/H11,2)))</f>
        <v>4.1500000000000004</v>
      </c>
      <c r="J11" s="13"/>
      <c r="K11" s="21">
        <f t="shared" ref="K11:K74" si="2">IF(D11=0,"",IF(E11=0,"",IF(G11=0,"",IF(H11=0,"",ROUND(I11/F11-1,4)))))</f>
        <v>-0.67400000000000004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Care'!O7,0)</f>
        <v>32674</v>
      </c>
      <c r="E12" s="9">
        <f>ROUND(+'Acute Care'!F7,0)</f>
        <v>616</v>
      </c>
      <c r="F12" s="13">
        <f t="shared" si="0"/>
        <v>53.04</v>
      </c>
      <c r="G12" s="9">
        <f>ROUND(+'Acute Care'!O108,0)</f>
        <v>26831</v>
      </c>
      <c r="H12" s="9">
        <f>ROUND(+'Acute Care'!F108,0)</f>
        <v>724</v>
      </c>
      <c r="I12" s="13">
        <f t="shared" si="1"/>
        <v>37.06</v>
      </c>
      <c r="J12" s="13"/>
      <c r="K12" s="21">
        <f t="shared" si="2"/>
        <v>-0.30130000000000001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Care'!O8,0)</f>
        <v>4863945</v>
      </c>
      <c r="E13" s="9">
        <f>ROUND(+'Acute Care'!F8,0)</f>
        <v>67729</v>
      </c>
      <c r="F13" s="13">
        <f t="shared" si="0"/>
        <v>71.81</v>
      </c>
      <c r="G13" s="9">
        <f>ROUND(+'Acute Care'!O109,0)</f>
        <v>306225</v>
      </c>
      <c r="H13" s="9">
        <f>ROUND(+'Acute Care'!F109,0)</f>
        <v>65799</v>
      </c>
      <c r="I13" s="13">
        <f t="shared" si="1"/>
        <v>4.6500000000000004</v>
      </c>
      <c r="J13" s="13"/>
      <c r="K13" s="21">
        <f t="shared" si="2"/>
        <v>-0.93520000000000003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Care'!O9,0)</f>
        <v>149519</v>
      </c>
      <c r="E14" s="9">
        <f>ROUND(+'Acute Care'!F9,0)</f>
        <v>56682</v>
      </c>
      <c r="F14" s="13">
        <f t="shared" si="0"/>
        <v>2.64</v>
      </c>
      <c r="G14" s="9">
        <f>ROUND(+'Acute Care'!O110,0)</f>
        <v>103289</v>
      </c>
      <c r="H14" s="9">
        <f>ROUND(+'Acute Care'!F110,0)</f>
        <v>57055</v>
      </c>
      <c r="I14" s="13">
        <f t="shared" si="1"/>
        <v>1.81</v>
      </c>
      <c r="J14" s="13"/>
      <c r="K14" s="21">
        <f t="shared" si="2"/>
        <v>-0.31440000000000001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Care'!O10,0)</f>
        <v>0</v>
      </c>
      <c r="E15" s="9">
        <f>ROUND(+'Acute Care'!F10,0)</f>
        <v>0</v>
      </c>
      <c r="F15" s="13" t="str">
        <f t="shared" si="0"/>
        <v/>
      </c>
      <c r="G15" s="9">
        <f>ROUND(+'Acute Care'!O111,0)</f>
        <v>0</v>
      </c>
      <c r="H15" s="9">
        <f>ROUND(+'Acute Care'!F111,0)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Care'!O11,0)</f>
        <v>1038</v>
      </c>
      <c r="E16" s="9">
        <f>ROUND(+'Acute Care'!F11,0)</f>
        <v>1151</v>
      </c>
      <c r="F16" s="13">
        <f t="shared" si="0"/>
        <v>0.9</v>
      </c>
      <c r="G16" s="9">
        <f>ROUND(+'Acute Care'!O112,0)</f>
        <v>377</v>
      </c>
      <c r="H16" s="9">
        <f>ROUND(+'Acute Care'!F112,0)</f>
        <v>1280</v>
      </c>
      <c r="I16" s="13">
        <f t="shared" si="1"/>
        <v>0.28999999999999998</v>
      </c>
      <c r="J16" s="13"/>
      <c r="K16" s="21">
        <f t="shared" si="2"/>
        <v>-0.67779999999999996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Care'!O12,0)</f>
        <v>1020584</v>
      </c>
      <c r="E17" s="9">
        <f>ROUND(+'Acute Care'!F12,0)</f>
        <v>4809</v>
      </c>
      <c r="F17" s="13">
        <f t="shared" si="0"/>
        <v>212.22</v>
      </c>
      <c r="G17" s="9">
        <f>ROUND(+'Acute Care'!O113,0)</f>
        <v>950574</v>
      </c>
      <c r="H17" s="9">
        <f>ROUND(+'Acute Care'!F113,0)</f>
        <v>4809</v>
      </c>
      <c r="I17" s="13">
        <f t="shared" si="1"/>
        <v>197.67</v>
      </c>
      <c r="J17" s="13"/>
      <c r="K17" s="21">
        <f t="shared" si="2"/>
        <v>-6.8599999999999994E-2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Care'!O13,0)</f>
        <v>3486</v>
      </c>
      <c r="E18" s="9">
        <f>ROUND(+'Acute Care'!F13,0)</f>
        <v>586</v>
      </c>
      <c r="F18" s="13">
        <f t="shared" si="0"/>
        <v>5.95</v>
      </c>
      <c r="G18" s="9">
        <f>ROUND(+'Acute Care'!O114,0)</f>
        <v>3055</v>
      </c>
      <c r="H18" s="9">
        <f>ROUND(+'Acute Care'!F114,0)</f>
        <v>737</v>
      </c>
      <c r="I18" s="13">
        <f t="shared" si="1"/>
        <v>4.1500000000000004</v>
      </c>
      <c r="J18" s="13"/>
      <c r="K18" s="21">
        <f t="shared" si="2"/>
        <v>-0.30249999999999999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Care'!O14,0)</f>
        <v>37611</v>
      </c>
      <c r="E19" s="9">
        <f>ROUND(+'Acute Care'!F14,0)</f>
        <v>18000</v>
      </c>
      <c r="F19" s="13">
        <f t="shared" si="0"/>
        <v>2.09</v>
      </c>
      <c r="G19" s="9">
        <f>ROUND(+'Acute Care'!O115,0)</f>
        <v>22907</v>
      </c>
      <c r="H19" s="9">
        <f>ROUND(+'Acute Care'!F115,0)</f>
        <v>16897</v>
      </c>
      <c r="I19" s="13">
        <f t="shared" si="1"/>
        <v>1.36</v>
      </c>
      <c r="J19" s="13"/>
      <c r="K19" s="21">
        <f t="shared" si="2"/>
        <v>-0.3493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Care'!O15,0)</f>
        <v>6481</v>
      </c>
      <c r="E20" s="9">
        <f>ROUND(+'Acute Care'!F15,0)</f>
        <v>74635</v>
      </c>
      <c r="F20" s="13">
        <f t="shared" si="0"/>
        <v>0.09</v>
      </c>
      <c r="G20" s="9">
        <f>ROUND(+'Acute Care'!O116,0)</f>
        <v>4370</v>
      </c>
      <c r="H20" s="9">
        <f>ROUND(+'Acute Care'!F116,0)</f>
        <v>79461</v>
      </c>
      <c r="I20" s="13">
        <f t="shared" si="1"/>
        <v>0.05</v>
      </c>
      <c r="J20" s="13"/>
      <c r="K20" s="21">
        <f t="shared" si="2"/>
        <v>-0.44440000000000002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Care'!O16,0)</f>
        <v>135424</v>
      </c>
      <c r="E21" s="9">
        <f>ROUND(+'Acute Care'!F16,0)</f>
        <v>69858</v>
      </c>
      <c r="F21" s="13">
        <f t="shared" si="0"/>
        <v>1.94</v>
      </c>
      <c r="G21" s="9">
        <f>ROUND(+'Acute Care'!O117,0)</f>
        <v>96948</v>
      </c>
      <c r="H21" s="9">
        <f>ROUND(+'Acute Care'!F117,0)</f>
        <v>75146</v>
      </c>
      <c r="I21" s="13">
        <f t="shared" si="1"/>
        <v>1.29</v>
      </c>
      <c r="J21" s="13"/>
      <c r="K21" s="21">
        <f t="shared" si="2"/>
        <v>-0.33510000000000001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Care'!O17,0)</f>
        <v>14510</v>
      </c>
      <c r="E22" s="9">
        <f>ROUND(+'Acute Care'!F17,0)</f>
        <v>4954</v>
      </c>
      <c r="F22" s="13">
        <f t="shared" si="0"/>
        <v>2.93</v>
      </c>
      <c r="G22" s="9">
        <f>ROUND(+'Acute Care'!O118,0)</f>
        <v>18021</v>
      </c>
      <c r="H22" s="9">
        <f>ROUND(+'Acute Care'!F118,0)</f>
        <v>4868</v>
      </c>
      <c r="I22" s="13">
        <f t="shared" si="1"/>
        <v>3.7</v>
      </c>
      <c r="J22" s="13"/>
      <c r="K22" s="21">
        <f t="shared" si="2"/>
        <v>0.26279999999999998</v>
      </c>
    </row>
    <row r="23" spans="2:11" x14ac:dyDescent="0.2">
      <c r="B23">
        <f>+'Acute Care'!A18</f>
        <v>37</v>
      </c>
      <c r="C23" t="str">
        <f>+'Acute Care'!B18</f>
        <v>DEACONESS HOSPITAL</v>
      </c>
      <c r="D23" s="9">
        <f>ROUND(+'Acute Care'!O18,0)</f>
        <v>47394</v>
      </c>
      <c r="E23" s="9">
        <f>ROUND(+'Acute Care'!F18,0)</f>
        <v>31878</v>
      </c>
      <c r="F23" s="13">
        <f t="shared" si="0"/>
        <v>1.49</v>
      </c>
      <c r="G23" s="9">
        <f>ROUND(+'Acute Care'!O119,0)</f>
        <v>24339</v>
      </c>
      <c r="H23" s="9">
        <f>ROUND(+'Acute Care'!F119,0)</f>
        <v>30307</v>
      </c>
      <c r="I23" s="13">
        <f t="shared" si="1"/>
        <v>0.8</v>
      </c>
      <c r="J23" s="13"/>
      <c r="K23" s="21">
        <f t="shared" si="2"/>
        <v>-0.46310000000000001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Care'!O19,0)</f>
        <v>46690</v>
      </c>
      <c r="E24" s="9">
        <f>ROUND(+'Acute Care'!F19,0)</f>
        <v>10431</v>
      </c>
      <c r="F24" s="13">
        <f t="shared" si="0"/>
        <v>4.4800000000000004</v>
      </c>
      <c r="G24" s="9">
        <f>ROUND(+'Acute Care'!O120,0)</f>
        <v>28631</v>
      </c>
      <c r="H24" s="9">
        <f>ROUND(+'Acute Care'!F120,0)</f>
        <v>10343</v>
      </c>
      <c r="I24" s="13">
        <f t="shared" si="1"/>
        <v>2.77</v>
      </c>
      <c r="J24" s="13"/>
      <c r="K24" s="21">
        <f t="shared" si="2"/>
        <v>-0.38169999999999998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Care'!O20,0)</f>
        <v>6508</v>
      </c>
      <c r="E25" s="9">
        <f>ROUND(+'Acute Care'!F20,0)</f>
        <v>11753</v>
      </c>
      <c r="F25" s="13">
        <f t="shared" si="0"/>
        <v>0.55000000000000004</v>
      </c>
      <c r="G25" s="9">
        <f>ROUND(+'Acute Care'!O121,0)</f>
        <v>3217</v>
      </c>
      <c r="H25" s="9">
        <f>ROUND(+'Acute Care'!F121,0)</f>
        <v>14467</v>
      </c>
      <c r="I25" s="13">
        <f t="shared" si="1"/>
        <v>0.22</v>
      </c>
      <c r="J25" s="13"/>
      <c r="K25" s="21">
        <f t="shared" si="2"/>
        <v>-0.6</v>
      </c>
    </row>
    <row r="26" spans="2:11" x14ac:dyDescent="0.2">
      <c r="B26">
        <f>+'Acute Care'!A21</f>
        <v>43</v>
      </c>
      <c r="C26" t="str">
        <f>+'Acute Care'!B21</f>
        <v>WALLA WALLA GENERAL HOSPITAL</v>
      </c>
      <c r="D26" s="9">
        <f>ROUND(+'Acute Care'!O21,0)</f>
        <v>6942</v>
      </c>
      <c r="E26" s="9">
        <f>ROUND(+'Acute Care'!F21,0)</f>
        <v>2271</v>
      </c>
      <c r="F26" s="13">
        <f t="shared" si="0"/>
        <v>3.06</v>
      </c>
      <c r="G26" s="9">
        <f>ROUND(+'Acute Care'!O122,0)</f>
        <v>0</v>
      </c>
      <c r="H26" s="9">
        <f>ROUND(+'Acute Care'!F122,0)</f>
        <v>1154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45</v>
      </c>
      <c r="C27" t="str">
        <f>+'Acute Care'!B22</f>
        <v>COLUMBIA BASIN HOSPITAL</v>
      </c>
      <c r="D27" s="9">
        <f>ROUND(+'Acute Care'!O22,0)</f>
        <v>7310</v>
      </c>
      <c r="E27" s="9">
        <f>ROUND(+'Acute Care'!F22,0)</f>
        <v>401</v>
      </c>
      <c r="F27" s="13">
        <f t="shared" si="0"/>
        <v>18.23</v>
      </c>
      <c r="G27" s="9">
        <f>ROUND(+'Acute Care'!O123,0)</f>
        <v>0</v>
      </c>
      <c r="H27" s="9">
        <f>ROUND(+'Acute Care'!F123,0)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46</v>
      </c>
      <c r="C28" t="str">
        <f>+'Acute Care'!B23</f>
        <v>PMH MEDICAL CENTER</v>
      </c>
      <c r="D28" s="9">
        <f>ROUND(+'Acute Care'!O23,0)</f>
        <v>0</v>
      </c>
      <c r="E28" s="9">
        <f>ROUND(+'Acute Care'!F23,0)</f>
        <v>0</v>
      </c>
      <c r="F28" s="13" t="str">
        <f t="shared" si="0"/>
        <v/>
      </c>
      <c r="G28" s="9">
        <f>ROUND(+'Acute Care'!O124,0)</f>
        <v>105</v>
      </c>
      <c r="H28" s="9">
        <f>ROUND(+'Acute Care'!F124,0)</f>
        <v>341</v>
      </c>
      <c r="I28" s="13">
        <f t="shared" si="1"/>
        <v>0.31</v>
      </c>
      <c r="J28" s="13"/>
      <c r="K28" s="21" t="str">
        <f t="shared" si="2"/>
        <v/>
      </c>
    </row>
    <row r="29" spans="2:11" x14ac:dyDescent="0.2">
      <c r="B29">
        <f>+'Acute Care'!A24</f>
        <v>50</v>
      </c>
      <c r="C29" t="str">
        <f>+'Acute Care'!B24</f>
        <v>PROVIDENCE ST MARY MEDICAL CENTER</v>
      </c>
      <c r="D29" s="9">
        <f>ROUND(+'Acute Care'!O24,0)</f>
        <v>3769</v>
      </c>
      <c r="E29" s="9">
        <f>ROUND(+'Acute Care'!F24,0)</f>
        <v>4249</v>
      </c>
      <c r="F29" s="13">
        <f t="shared" si="0"/>
        <v>0.89</v>
      </c>
      <c r="G29" s="9">
        <f>ROUND(+'Acute Care'!O125,0)</f>
        <v>5221</v>
      </c>
      <c r="H29" s="9">
        <f>ROUND(+'Acute Care'!F125,0)</f>
        <v>4442</v>
      </c>
      <c r="I29" s="13">
        <f t="shared" si="1"/>
        <v>1.18</v>
      </c>
      <c r="J29" s="13"/>
      <c r="K29" s="21">
        <f t="shared" si="2"/>
        <v>0.32579999999999998</v>
      </c>
    </row>
    <row r="30" spans="2:11" x14ac:dyDescent="0.2">
      <c r="B30">
        <f>+'Acute Care'!A25</f>
        <v>54</v>
      </c>
      <c r="C30" t="str">
        <f>+'Acute Care'!B25</f>
        <v>FORKS COMMUNITY HOSPITAL</v>
      </c>
      <c r="D30" s="9">
        <f>ROUND(+'Acute Care'!O25,0)</f>
        <v>48</v>
      </c>
      <c r="E30" s="9">
        <f>ROUND(+'Acute Care'!F25,0)</f>
        <v>858</v>
      </c>
      <c r="F30" s="13">
        <f t="shared" si="0"/>
        <v>0.06</v>
      </c>
      <c r="G30" s="9">
        <f>ROUND(+'Acute Care'!O126,0)</f>
        <v>4449</v>
      </c>
      <c r="H30" s="9">
        <f>ROUND(+'Acute Care'!F126,0)</f>
        <v>4484</v>
      </c>
      <c r="I30" s="13">
        <f t="shared" si="1"/>
        <v>0.99</v>
      </c>
      <c r="J30" s="13"/>
      <c r="K30" s="21">
        <f t="shared" si="2"/>
        <v>15.5</v>
      </c>
    </row>
    <row r="31" spans="2:11" x14ac:dyDescent="0.2">
      <c r="B31">
        <f>+'Acute Care'!A26</f>
        <v>56</v>
      </c>
      <c r="C31" t="str">
        <f>+'Acute Care'!B26</f>
        <v>WILLAPA HARBOR HOSPITAL</v>
      </c>
      <c r="D31" s="9">
        <f>ROUND(+'Acute Care'!O26,0)</f>
        <v>13536</v>
      </c>
      <c r="E31" s="9">
        <f>ROUND(+'Acute Care'!F26,0)</f>
        <v>814</v>
      </c>
      <c r="F31" s="13">
        <f t="shared" si="0"/>
        <v>16.63</v>
      </c>
      <c r="G31" s="9">
        <f>ROUND(+'Acute Care'!O127,0)</f>
        <v>5185</v>
      </c>
      <c r="H31" s="9">
        <f>ROUND(+'Acute Care'!F127,0)</f>
        <v>926</v>
      </c>
      <c r="I31" s="13">
        <f t="shared" si="1"/>
        <v>5.6</v>
      </c>
      <c r="J31" s="13"/>
      <c r="K31" s="21">
        <f t="shared" si="2"/>
        <v>-0.6633</v>
      </c>
    </row>
    <row r="32" spans="2:11" x14ac:dyDescent="0.2">
      <c r="B32">
        <f>+'Acute Care'!A27</f>
        <v>58</v>
      </c>
      <c r="C32" t="str">
        <f>+'Acute Care'!B27</f>
        <v>YAKIMA VALLEY MEMORIAL HOSPITAL</v>
      </c>
      <c r="D32" s="9">
        <f>ROUND(+'Acute Care'!O27,0)</f>
        <v>70516</v>
      </c>
      <c r="E32" s="9">
        <f>ROUND(+'Acute Care'!F27,0)</f>
        <v>30330</v>
      </c>
      <c r="F32" s="13">
        <f t="shared" si="0"/>
        <v>2.3199999999999998</v>
      </c>
      <c r="G32" s="9">
        <f>ROUND(+'Acute Care'!O128,0)</f>
        <v>5876</v>
      </c>
      <c r="H32" s="9">
        <f>ROUND(+'Acute Care'!F128,0)</f>
        <v>792</v>
      </c>
      <c r="I32" s="13">
        <f t="shared" si="1"/>
        <v>7.42</v>
      </c>
      <c r="J32" s="13"/>
      <c r="K32" s="21">
        <f t="shared" si="2"/>
        <v>2.1983000000000001</v>
      </c>
    </row>
    <row r="33" spans="2:11" x14ac:dyDescent="0.2">
      <c r="B33">
        <f>+'Acute Care'!A28</f>
        <v>63</v>
      </c>
      <c r="C33" t="str">
        <f>+'Acute Care'!B28</f>
        <v>GRAYS HARBOR COMMUNITY HOSPITAL</v>
      </c>
      <c r="D33" s="9">
        <f>ROUND(+'Acute Care'!O28,0)</f>
        <v>23998</v>
      </c>
      <c r="E33" s="9">
        <f>ROUND(+'Acute Care'!F28,0)</f>
        <v>9728</v>
      </c>
      <c r="F33" s="13">
        <f t="shared" si="0"/>
        <v>2.4700000000000002</v>
      </c>
      <c r="G33" s="9">
        <f>ROUND(+'Acute Care'!O129,0)</f>
        <v>93605</v>
      </c>
      <c r="H33" s="9">
        <f>ROUND(+'Acute Care'!F129,0)</f>
        <v>29435</v>
      </c>
      <c r="I33" s="13">
        <f t="shared" si="1"/>
        <v>3.18</v>
      </c>
      <c r="J33" s="13"/>
      <c r="K33" s="21">
        <f t="shared" si="2"/>
        <v>0.28739999999999999</v>
      </c>
    </row>
    <row r="34" spans="2:11" x14ac:dyDescent="0.2">
      <c r="B34">
        <f>+'Acute Care'!A29</f>
        <v>78</v>
      </c>
      <c r="C34" t="str">
        <f>+'Acute Care'!B29</f>
        <v>SAMARITAN HEALTHCARE</v>
      </c>
      <c r="D34" s="9">
        <f>ROUND(+'Acute Care'!O29,0)</f>
        <v>1705</v>
      </c>
      <c r="E34" s="9">
        <f>ROUND(+'Acute Care'!F29,0)</f>
        <v>3643</v>
      </c>
      <c r="F34" s="13">
        <f t="shared" si="0"/>
        <v>0.47</v>
      </c>
      <c r="G34" s="9">
        <f>ROUND(+'Acute Care'!O130,0)</f>
        <v>35839</v>
      </c>
      <c r="H34" s="9">
        <f>ROUND(+'Acute Care'!F130,0)</f>
        <v>8484</v>
      </c>
      <c r="I34" s="13">
        <f t="shared" si="1"/>
        <v>4.22</v>
      </c>
      <c r="J34" s="13"/>
      <c r="K34" s="21">
        <f t="shared" si="2"/>
        <v>7.9786999999999999</v>
      </c>
    </row>
    <row r="35" spans="2:11" x14ac:dyDescent="0.2">
      <c r="B35">
        <f>+'Acute Care'!A30</f>
        <v>79</v>
      </c>
      <c r="C35" t="str">
        <f>+'Acute Care'!B30</f>
        <v>OCEAN BEACH HOSPITAL</v>
      </c>
      <c r="D35" s="9">
        <f>ROUND(+'Acute Care'!O30,0)</f>
        <v>22447</v>
      </c>
      <c r="E35" s="9">
        <f>ROUND(+'Acute Care'!F30,0)</f>
        <v>1124</v>
      </c>
      <c r="F35" s="13">
        <f t="shared" si="0"/>
        <v>19.97</v>
      </c>
      <c r="G35" s="9">
        <f>ROUND(+'Acute Care'!O131,0)</f>
        <v>2270</v>
      </c>
      <c r="H35" s="9">
        <f>ROUND(+'Acute Care'!F131,0)</f>
        <v>3539</v>
      </c>
      <c r="I35" s="13">
        <f t="shared" si="1"/>
        <v>0.64</v>
      </c>
      <c r="J35" s="13"/>
      <c r="K35" s="21">
        <f t="shared" si="2"/>
        <v>-0.96799999999999997</v>
      </c>
    </row>
    <row r="36" spans="2:11" x14ac:dyDescent="0.2">
      <c r="B36">
        <f>+'Acute Care'!A31</f>
        <v>80</v>
      </c>
      <c r="C36" t="str">
        <f>+'Acute Care'!B31</f>
        <v>ODESSA MEMORIAL HEALTHCARE CENTER</v>
      </c>
      <c r="D36" s="9">
        <f>ROUND(+'Acute Care'!O31,0)</f>
        <v>218</v>
      </c>
      <c r="E36" s="9">
        <f>ROUND(+'Acute Care'!F31,0)</f>
        <v>10</v>
      </c>
      <c r="F36" s="13">
        <f t="shared" si="0"/>
        <v>21.8</v>
      </c>
      <c r="G36" s="9">
        <f>ROUND(+'Acute Care'!O132,0)</f>
        <v>25498</v>
      </c>
      <c r="H36" s="9">
        <f>ROUND(+'Acute Care'!F132,0)</f>
        <v>559</v>
      </c>
      <c r="I36" s="13">
        <f t="shared" si="1"/>
        <v>45.61</v>
      </c>
      <c r="J36" s="13"/>
      <c r="K36" s="21">
        <f t="shared" si="2"/>
        <v>1.0922000000000001</v>
      </c>
    </row>
    <row r="37" spans="2:11" x14ac:dyDescent="0.2">
      <c r="B37">
        <f>+'Acute Care'!A32</f>
        <v>81</v>
      </c>
      <c r="C37" t="str">
        <f>+'Acute Care'!B32</f>
        <v>MULTICARE GOOD SAMARITAN</v>
      </c>
      <c r="D37" s="9">
        <f>ROUND(+'Acute Care'!O32,0)</f>
        <v>7926</v>
      </c>
      <c r="E37" s="9">
        <f>ROUND(+'Acute Care'!F32,0)</f>
        <v>33832</v>
      </c>
      <c r="F37" s="13">
        <f t="shared" si="0"/>
        <v>0.23</v>
      </c>
      <c r="G37" s="9">
        <f>ROUND(+'Acute Care'!O133,0)</f>
        <v>321</v>
      </c>
      <c r="H37" s="9">
        <f>ROUND(+'Acute Care'!F133,0)</f>
        <v>40</v>
      </c>
      <c r="I37" s="13">
        <f t="shared" si="1"/>
        <v>8.0299999999999994</v>
      </c>
      <c r="J37" s="13"/>
      <c r="K37" s="21">
        <f t="shared" si="2"/>
        <v>33.912999999999997</v>
      </c>
    </row>
    <row r="38" spans="2:11" x14ac:dyDescent="0.2">
      <c r="B38">
        <f>+'Acute Care'!A33</f>
        <v>82</v>
      </c>
      <c r="C38" t="str">
        <f>+'Acute Care'!B33</f>
        <v>GARFIELD COUNTY MEMORIAL HOSPITAL</v>
      </c>
      <c r="D38" s="9">
        <f>ROUND(+'Acute Care'!O33,0)</f>
        <v>7814</v>
      </c>
      <c r="E38" s="9">
        <f>ROUND(+'Acute Care'!F33,0)</f>
        <v>71</v>
      </c>
      <c r="F38" s="13">
        <f t="shared" si="0"/>
        <v>110.06</v>
      </c>
      <c r="G38" s="9">
        <f>ROUND(+'Acute Care'!O134,0)</f>
        <v>22571</v>
      </c>
      <c r="H38" s="9">
        <f>ROUND(+'Acute Care'!F134,0)</f>
        <v>20490</v>
      </c>
      <c r="I38" s="13">
        <f t="shared" si="1"/>
        <v>1.1000000000000001</v>
      </c>
      <c r="J38" s="13"/>
      <c r="K38" s="21">
        <f t="shared" si="2"/>
        <v>-0.99</v>
      </c>
    </row>
    <row r="39" spans="2:11" x14ac:dyDescent="0.2">
      <c r="B39">
        <f>+'Acute Care'!A34</f>
        <v>84</v>
      </c>
      <c r="C39" t="str">
        <f>+'Acute Care'!B34</f>
        <v>PROVIDENCE REGIONAL MEDICAL CENTER EVERETT</v>
      </c>
      <c r="D39" s="9">
        <f>ROUND(+'Acute Care'!O34,0)</f>
        <v>291498</v>
      </c>
      <c r="E39" s="9">
        <f>ROUND(+'Acute Care'!F34,0)</f>
        <v>70765</v>
      </c>
      <c r="F39" s="13">
        <f t="shared" si="0"/>
        <v>4.12</v>
      </c>
      <c r="G39" s="9">
        <f>ROUND(+'Acute Care'!O135,0)</f>
        <v>0</v>
      </c>
      <c r="H39" s="9">
        <f>ROUND(+'Acute Care'!F135,0)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85</v>
      </c>
      <c r="C40" t="str">
        <f>+'Acute Care'!B35</f>
        <v>JEFFERSON HEALTHCARE</v>
      </c>
      <c r="D40" s="9">
        <f>ROUND(+'Acute Care'!O35,0)</f>
        <v>15713</v>
      </c>
      <c r="E40" s="9">
        <f>ROUND(+'Acute Care'!F35,0)</f>
        <v>3432</v>
      </c>
      <c r="F40" s="13">
        <f t="shared" si="0"/>
        <v>4.58</v>
      </c>
      <c r="G40" s="9">
        <f>ROUND(+'Acute Care'!O136,0)</f>
        <v>62696</v>
      </c>
      <c r="H40" s="9">
        <f>ROUND(+'Acute Care'!F136,0)</f>
        <v>90120</v>
      </c>
      <c r="I40" s="13">
        <f t="shared" si="1"/>
        <v>0.7</v>
      </c>
      <c r="J40" s="13"/>
      <c r="K40" s="21">
        <f t="shared" si="2"/>
        <v>-0.84719999999999995</v>
      </c>
    </row>
    <row r="41" spans="2:11" x14ac:dyDescent="0.2">
      <c r="B41">
        <f>+'Acute Care'!A36</f>
        <v>96</v>
      </c>
      <c r="C41" t="str">
        <f>+'Acute Care'!B36</f>
        <v>SKYLINE HOSPITAL</v>
      </c>
      <c r="D41" s="9">
        <f>ROUND(+'Acute Care'!O36,0)</f>
        <v>9839</v>
      </c>
      <c r="E41" s="9">
        <f>ROUND(+'Acute Care'!F36,0)</f>
        <v>748</v>
      </c>
      <c r="F41" s="13">
        <f t="shared" si="0"/>
        <v>13.15</v>
      </c>
      <c r="G41" s="9">
        <f>ROUND(+'Acute Care'!O137,0)</f>
        <v>20429</v>
      </c>
      <c r="H41" s="9">
        <f>ROUND(+'Acute Care'!F137,0)</f>
        <v>3928</v>
      </c>
      <c r="I41" s="13">
        <f t="shared" si="1"/>
        <v>5.2</v>
      </c>
      <c r="J41" s="13"/>
      <c r="K41" s="21">
        <f t="shared" si="2"/>
        <v>-0.60460000000000003</v>
      </c>
    </row>
    <row r="42" spans="2:11" x14ac:dyDescent="0.2">
      <c r="B42">
        <f>+'Acute Care'!A37</f>
        <v>102</v>
      </c>
      <c r="C42" t="str">
        <f>+'Acute Care'!B37</f>
        <v>YAKIMA REGIONAL MEDICAL AND CARDIAC CENTER</v>
      </c>
      <c r="D42" s="9">
        <f>ROUND(+'Acute Care'!O37,0)</f>
        <v>10051</v>
      </c>
      <c r="E42" s="9">
        <f>ROUND(+'Acute Care'!F37,0)</f>
        <v>5868</v>
      </c>
      <c r="F42" s="13">
        <f t="shared" si="0"/>
        <v>1.71</v>
      </c>
      <c r="G42" s="9">
        <f>ROUND(+'Acute Care'!O138,0)</f>
        <v>14757</v>
      </c>
      <c r="H42" s="9">
        <f>ROUND(+'Acute Care'!F138,0)</f>
        <v>821</v>
      </c>
      <c r="I42" s="13">
        <f t="shared" si="1"/>
        <v>17.97</v>
      </c>
      <c r="J42" s="13"/>
      <c r="K42" s="21">
        <f t="shared" si="2"/>
        <v>9.5088000000000008</v>
      </c>
    </row>
    <row r="43" spans="2:11" x14ac:dyDescent="0.2">
      <c r="B43">
        <f>+'Acute Care'!A38</f>
        <v>104</v>
      </c>
      <c r="C43" t="str">
        <f>+'Acute Care'!B38</f>
        <v>VALLEY GENERAL HOSPITAL</v>
      </c>
      <c r="D43" s="9">
        <f>ROUND(+'Acute Care'!O38,0)</f>
        <v>0</v>
      </c>
      <c r="E43" s="9">
        <f>ROUND(+'Acute Care'!F38,0)</f>
        <v>0</v>
      </c>
      <c r="F43" s="13" t="str">
        <f t="shared" si="0"/>
        <v/>
      </c>
      <c r="G43" s="9">
        <f>ROUND(+'Acute Care'!O139,0)</f>
        <v>16960</v>
      </c>
      <c r="H43" s="9">
        <f>ROUND(+'Acute Care'!F139,0)</f>
        <v>5792</v>
      </c>
      <c r="I43" s="13">
        <f t="shared" si="1"/>
        <v>2.93</v>
      </c>
      <c r="J43" s="13"/>
      <c r="K43" s="21" t="str">
        <f t="shared" si="2"/>
        <v/>
      </c>
    </row>
    <row r="44" spans="2:11" x14ac:dyDescent="0.2">
      <c r="B44">
        <f>+'Acute Care'!A39</f>
        <v>106</v>
      </c>
      <c r="C44" t="str">
        <f>+'Acute Care'!B39</f>
        <v>CASCADE VALLEY HOSPITAL</v>
      </c>
      <c r="D44" s="9">
        <f>ROUND(+'Acute Care'!O39,0)</f>
        <v>6235</v>
      </c>
      <c r="E44" s="9">
        <f>ROUND(+'Acute Care'!F39,0)</f>
        <v>4522</v>
      </c>
      <c r="F44" s="13">
        <f t="shared" si="0"/>
        <v>1.38</v>
      </c>
      <c r="G44" s="9">
        <f>ROUND(+'Acute Care'!O140,0)</f>
        <v>0</v>
      </c>
      <c r="H44" s="9">
        <f>ROUND(+'Acute Care'!F140,0)</f>
        <v>0</v>
      </c>
      <c r="I44" s="13" t="str">
        <f t="shared" si="1"/>
        <v/>
      </c>
      <c r="J44" s="13"/>
      <c r="K44" s="21" t="str">
        <f t="shared" si="2"/>
        <v/>
      </c>
    </row>
    <row r="45" spans="2:11" x14ac:dyDescent="0.2">
      <c r="B45">
        <f>+'Acute Care'!A40</f>
        <v>107</v>
      </c>
      <c r="C45" t="str">
        <f>+'Acute Care'!B40</f>
        <v>NORTH VALLEY HOSPITAL</v>
      </c>
      <c r="D45" s="9">
        <f>ROUND(+'Acute Care'!O40,0)</f>
        <v>12414</v>
      </c>
      <c r="E45" s="9">
        <f>ROUND(+'Acute Care'!F40,0)</f>
        <v>1065</v>
      </c>
      <c r="F45" s="13">
        <f t="shared" si="0"/>
        <v>11.66</v>
      </c>
      <c r="G45" s="9">
        <f>ROUND(+'Acute Care'!O141,0)</f>
        <v>0</v>
      </c>
      <c r="H45" s="9">
        <f>ROUND(+'Acute Care'!F141,0)</f>
        <v>0</v>
      </c>
      <c r="I45" s="13" t="str">
        <f t="shared" si="1"/>
        <v/>
      </c>
      <c r="J45" s="13"/>
      <c r="K45" s="21" t="str">
        <f t="shared" si="2"/>
        <v/>
      </c>
    </row>
    <row r="46" spans="2:11" x14ac:dyDescent="0.2">
      <c r="B46">
        <f>+'Acute Care'!A41</f>
        <v>108</v>
      </c>
      <c r="C46" t="str">
        <f>+'Acute Care'!B41</f>
        <v>TRI-STATE MEMORIAL HOSPITAL</v>
      </c>
      <c r="D46" s="9">
        <f>ROUND(+'Acute Care'!O41,0)</f>
        <v>15732</v>
      </c>
      <c r="E46" s="9">
        <f>ROUND(+'Acute Care'!F41,0)</f>
        <v>2678</v>
      </c>
      <c r="F46" s="13">
        <f t="shared" si="0"/>
        <v>5.87</v>
      </c>
      <c r="G46" s="9">
        <f>ROUND(+'Acute Care'!O142,0)</f>
        <v>20107</v>
      </c>
      <c r="H46" s="9">
        <f>ROUND(+'Acute Care'!F142,0)</f>
        <v>1026</v>
      </c>
      <c r="I46" s="13">
        <f t="shared" si="1"/>
        <v>19.600000000000001</v>
      </c>
      <c r="J46" s="13"/>
      <c r="K46" s="21">
        <f t="shared" si="2"/>
        <v>2.339</v>
      </c>
    </row>
    <row r="47" spans="2:11" x14ac:dyDescent="0.2">
      <c r="B47">
        <f>+'Acute Care'!A42</f>
        <v>111</v>
      </c>
      <c r="C47" t="str">
        <f>+'Acute Care'!B42</f>
        <v>EAST ADAMS RURAL HEALTHCARE</v>
      </c>
      <c r="D47" s="9">
        <f>ROUND(+'Acute Care'!O42,0)</f>
        <v>11920</v>
      </c>
      <c r="E47" s="9">
        <f>ROUND(+'Acute Care'!F42,0)</f>
        <v>89</v>
      </c>
      <c r="F47" s="13">
        <f t="shared" si="0"/>
        <v>133.93</v>
      </c>
      <c r="G47" s="9">
        <f>ROUND(+'Acute Care'!O143,0)</f>
        <v>21060</v>
      </c>
      <c r="H47" s="9">
        <f>ROUND(+'Acute Care'!F143,0)</f>
        <v>2471</v>
      </c>
      <c r="I47" s="13">
        <f t="shared" si="1"/>
        <v>8.52</v>
      </c>
      <c r="J47" s="13"/>
      <c r="K47" s="21">
        <f t="shared" si="2"/>
        <v>-0.93640000000000001</v>
      </c>
    </row>
    <row r="48" spans="2:11" x14ac:dyDescent="0.2">
      <c r="B48">
        <f>+'Acute Care'!A43</f>
        <v>125</v>
      </c>
      <c r="C48" t="str">
        <f>+'Acute Care'!B43</f>
        <v>OTHELLO COMMUNITY HOSPITAL</v>
      </c>
      <c r="D48" s="9">
        <f>ROUND(+'Acute Care'!O43,0)</f>
        <v>0</v>
      </c>
      <c r="E48" s="9">
        <f>ROUND(+'Acute Care'!F43,0)</f>
        <v>0</v>
      </c>
      <c r="F48" s="13" t="str">
        <f t="shared" si="0"/>
        <v/>
      </c>
      <c r="G48" s="9">
        <f>ROUND(+'Acute Care'!O144,0)</f>
        <v>17596</v>
      </c>
      <c r="H48" s="9">
        <f>ROUND(+'Acute Care'!F144,0)</f>
        <v>77</v>
      </c>
      <c r="I48" s="13">
        <f t="shared" si="1"/>
        <v>228.52</v>
      </c>
      <c r="J48" s="13"/>
      <c r="K48" s="21" t="str">
        <f t="shared" si="2"/>
        <v/>
      </c>
    </row>
    <row r="49" spans="2:11" x14ac:dyDescent="0.2">
      <c r="B49">
        <f>+'Acute Care'!A44</f>
        <v>126</v>
      </c>
      <c r="C49" t="str">
        <f>+'Acute Care'!B44</f>
        <v>HIGHLINE MEDICAL CENTER</v>
      </c>
      <c r="D49" s="9">
        <f>ROUND(+'Acute Care'!O44,0)</f>
        <v>2873</v>
      </c>
      <c r="E49" s="9">
        <f>ROUND(+'Acute Care'!F44,0)</f>
        <v>26417</v>
      </c>
      <c r="F49" s="13">
        <f t="shared" si="0"/>
        <v>0.11</v>
      </c>
      <c r="G49" s="9">
        <f>ROUND(+'Acute Care'!O145,0)</f>
        <v>0</v>
      </c>
      <c r="H49" s="9">
        <f>ROUND(+'Acute Care'!F145,0)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128</v>
      </c>
      <c r="C50" t="str">
        <f>+'Acute Care'!B45</f>
        <v>UNIVERSITY OF WASHINGTON MEDICAL CENTER</v>
      </c>
      <c r="D50" s="9">
        <f>ROUND(+'Acute Care'!O45,0)</f>
        <v>21596</v>
      </c>
      <c r="E50" s="9">
        <f>ROUND(+'Acute Care'!F45,0)</f>
        <v>83825</v>
      </c>
      <c r="F50" s="13">
        <f t="shared" si="0"/>
        <v>0.26</v>
      </c>
      <c r="G50" s="9">
        <f>ROUND(+'Acute Care'!O146,0)</f>
        <v>6220</v>
      </c>
      <c r="H50" s="9">
        <f>ROUND(+'Acute Care'!F146,0)</f>
        <v>23161</v>
      </c>
      <c r="I50" s="13">
        <f t="shared" si="1"/>
        <v>0.27</v>
      </c>
      <c r="J50" s="13"/>
      <c r="K50" s="21">
        <f t="shared" si="2"/>
        <v>3.85E-2</v>
      </c>
    </row>
    <row r="51" spans="2:11" x14ac:dyDescent="0.2">
      <c r="B51">
        <f>+'Acute Care'!A46</f>
        <v>129</v>
      </c>
      <c r="C51" t="str">
        <f>+'Acute Care'!B46</f>
        <v>QUINCY VALLEY MEDICAL CENTER</v>
      </c>
      <c r="D51" s="9">
        <f>ROUND(+'Acute Care'!O46,0)</f>
        <v>0</v>
      </c>
      <c r="E51" s="9">
        <f>ROUND(+'Acute Care'!F46,0)</f>
        <v>0</v>
      </c>
      <c r="F51" s="13" t="str">
        <f t="shared" si="0"/>
        <v/>
      </c>
      <c r="G51" s="9">
        <f>ROUND(+'Acute Care'!O147,0)</f>
        <v>14831</v>
      </c>
      <c r="H51" s="9">
        <f>ROUND(+'Acute Care'!F147,0)</f>
        <v>85560</v>
      </c>
      <c r="I51" s="13">
        <f t="shared" si="1"/>
        <v>0.17</v>
      </c>
      <c r="J51" s="13"/>
      <c r="K51" s="21" t="str">
        <f t="shared" si="2"/>
        <v/>
      </c>
    </row>
    <row r="52" spans="2:11" x14ac:dyDescent="0.2">
      <c r="B52">
        <f>+'Acute Care'!A47</f>
        <v>130</v>
      </c>
      <c r="C52" t="str">
        <f>+'Acute Care'!B47</f>
        <v>UW MEDICINE/NORTHWEST HOSPITAL</v>
      </c>
      <c r="D52" s="9">
        <f>ROUND(+'Acute Care'!O47,0)</f>
        <v>6798</v>
      </c>
      <c r="E52" s="9">
        <f>ROUND(+'Acute Care'!F47,0)</f>
        <v>23570</v>
      </c>
      <c r="F52" s="13">
        <f t="shared" si="0"/>
        <v>0.28999999999999998</v>
      </c>
      <c r="G52" s="9">
        <f>ROUND(+'Acute Care'!O148,0)</f>
        <v>1264</v>
      </c>
      <c r="H52" s="9">
        <f>ROUND(+'Acute Care'!F148,0)</f>
        <v>141</v>
      </c>
      <c r="I52" s="13">
        <f t="shared" si="1"/>
        <v>8.9600000000000009</v>
      </c>
      <c r="J52" s="13"/>
      <c r="K52" s="21">
        <f t="shared" si="2"/>
        <v>29.896599999999999</v>
      </c>
    </row>
    <row r="53" spans="2:11" x14ac:dyDescent="0.2">
      <c r="B53">
        <f>+'Acute Care'!A48</f>
        <v>131</v>
      </c>
      <c r="C53" t="str">
        <f>+'Acute Care'!B48</f>
        <v>OVERLAKE HOSPITAL MEDICAL CENTER</v>
      </c>
      <c r="D53" s="9">
        <f>ROUND(+'Acute Care'!O48,0)</f>
        <v>42750</v>
      </c>
      <c r="E53" s="9">
        <f>ROUND(+'Acute Care'!F48,0)</f>
        <v>46431</v>
      </c>
      <c r="F53" s="13">
        <f t="shared" si="0"/>
        <v>0.92</v>
      </c>
      <c r="G53" s="9">
        <f>ROUND(+'Acute Care'!O149,0)</f>
        <v>17417</v>
      </c>
      <c r="H53" s="9">
        <f>ROUND(+'Acute Care'!F149,0)</f>
        <v>26193</v>
      </c>
      <c r="I53" s="13">
        <f t="shared" si="1"/>
        <v>0.66</v>
      </c>
      <c r="J53" s="13"/>
      <c r="K53" s="21">
        <f t="shared" si="2"/>
        <v>-0.28260000000000002</v>
      </c>
    </row>
    <row r="54" spans="2:11" x14ac:dyDescent="0.2">
      <c r="B54">
        <f>+'Acute Care'!A49</f>
        <v>132</v>
      </c>
      <c r="C54" t="str">
        <f>+'Acute Care'!B49</f>
        <v>ST CLARE HOSPITAL</v>
      </c>
      <c r="D54" s="9">
        <f>ROUND(+'Acute Care'!O49,0)</f>
        <v>44194</v>
      </c>
      <c r="E54" s="9">
        <f>ROUND(+'Acute Care'!F49,0)</f>
        <v>25932</v>
      </c>
      <c r="F54" s="13">
        <f t="shared" si="0"/>
        <v>1.7</v>
      </c>
      <c r="G54" s="9">
        <f>ROUND(+'Acute Care'!O150,0)</f>
        <v>66792</v>
      </c>
      <c r="H54" s="9">
        <f>ROUND(+'Acute Care'!F150,0)</f>
        <v>47825</v>
      </c>
      <c r="I54" s="13">
        <f t="shared" si="1"/>
        <v>1.4</v>
      </c>
      <c r="J54" s="13"/>
      <c r="K54" s="21">
        <f t="shared" si="2"/>
        <v>-0.17649999999999999</v>
      </c>
    </row>
    <row r="55" spans="2:11" x14ac:dyDescent="0.2">
      <c r="B55">
        <f>+'Acute Care'!A50</f>
        <v>134</v>
      </c>
      <c r="C55" t="str">
        <f>+'Acute Care'!B50</f>
        <v>ISLAND HOSPITAL</v>
      </c>
      <c r="D55" s="9">
        <f>ROUND(+'Acute Care'!O50,0)</f>
        <v>20119</v>
      </c>
      <c r="E55" s="9">
        <f>ROUND(+'Acute Care'!F50,0)</f>
        <v>8069</v>
      </c>
      <c r="F55" s="13">
        <f t="shared" si="0"/>
        <v>2.4900000000000002</v>
      </c>
      <c r="G55" s="9">
        <f>ROUND(+'Acute Care'!O151,0)</f>
        <v>31029</v>
      </c>
      <c r="H55" s="9">
        <f>ROUND(+'Acute Care'!F151,0)</f>
        <v>26270</v>
      </c>
      <c r="I55" s="13">
        <f t="shared" si="1"/>
        <v>1.18</v>
      </c>
      <c r="J55" s="13"/>
      <c r="K55" s="21">
        <f t="shared" si="2"/>
        <v>-0.52610000000000001</v>
      </c>
    </row>
    <row r="56" spans="2:11" x14ac:dyDescent="0.2">
      <c r="B56">
        <f>+'Acute Care'!A51</f>
        <v>137</v>
      </c>
      <c r="C56" t="str">
        <f>+'Acute Care'!B51</f>
        <v>LINCOLN HOSPITAL</v>
      </c>
      <c r="D56" s="9">
        <f>ROUND(+'Acute Care'!O51,0)</f>
        <v>75207</v>
      </c>
      <c r="E56" s="9">
        <f>ROUND(+'Acute Care'!F51,0)</f>
        <v>1229</v>
      </c>
      <c r="F56" s="13">
        <f t="shared" si="0"/>
        <v>61.19</v>
      </c>
      <c r="G56" s="9">
        <f>ROUND(+'Acute Care'!O152,0)</f>
        <v>14716</v>
      </c>
      <c r="H56" s="9">
        <f>ROUND(+'Acute Care'!F152,0)</f>
        <v>8290</v>
      </c>
      <c r="I56" s="13">
        <f t="shared" si="1"/>
        <v>1.78</v>
      </c>
      <c r="J56" s="13"/>
      <c r="K56" s="21">
        <f t="shared" si="2"/>
        <v>-0.97089999999999999</v>
      </c>
    </row>
    <row r="57" spans="2:11" x14ac:dyDescent="0.2">
      <c r="B57">
        <f>+'Acute Care'!A52</f>
        <v>138</v>
      </c>
      <c r="C57" t="str">
        <f>+'Acute Care'!B52</f>
        <v>SWEDISH EDMONDS</v>
      </c>
      <c r="D57" s="9">
        <f>ROUND(+'Acute Care'!O52,0)</f>
        <v>67116</v>
      </c>
      <c r="E57" s="9">
        <f>ROUND(+'Acute Care'!F52,0)</f>
        <v>7842</v>
      </c>
      <c r="F57" s="13">
        <f t="shared" si="0"/>
        <v>8.56</v>
      </c>
      <c r="G57" s="9">
        <f>ROUND(+'Acute Care'!O153,0)</f>
        <v>16592</v>
      </c>
      <c r="H57" s="9">
        <f>ROUND(+'Acute Care'!F153,0)</f>
        <v>981</v>
      </c>
      <c r="I57" s="13">
        <f t="shared" si="1"/>
        <v>16.91</v>
      </c>
      <c r="J57" s="13"/>
      <c r="K57" s="21">
        <f t="shared" si="2"/>
        <v>0.97550000000000003</v>
      </c>
    </row>
    <row r="58" spans="2:11" x14ac:dyDescent="0.2">
      <c r="B58">
        <f>+'Acute Care'!A53</f>
        <v>139</v>
      </c>
      <c r="C58" t="str">
        <f>+'Acute Care'!B53</f>
        <v>PROVIDENCE HOLY FAMILY HOSPITAL</v>
      </c>
      <c r="D58" s="9">
        <f>ROUND(+'Acute Care'!O53,0)</f>
        <v>20170</v>
      </c>
      <c r="E58" s="9">
        <f>ROUND(+'Acute Care'!F53,0)</f>
        <v>19290</v>
      </c>
      <c r="F58" s="13">
        <f t="shared" si="0"/>
        <v>1.05</v>
      </c>
      <c r="G58" s="9">
        <f>ROUND(+'Acute Care'!O154,0)</f>
        <v>-14726</v>
      </c>
      <c r="H58" s="9">
        <f>ROUND(+'Acute Care'!F154,0)</f>
        <v>0</v>
      </c>
      <c r="I58" s="13" t="str">
        <f t="shared" si="1"/>
        <v/>
      </c>
      <c r="J58" s="13"/>
      <c r="K58" s="21" t="str">
        <f t="shared" si="2"/>
        <v/>
      </c>
    </row>
    <row r="59" spans="2:11" x14ac:dyDescent="0.2">
      <c r="B59">
        <f>+'Acute Care'!A54</f>
        <v>140</v>
      </c>
      <c r="C59" t="str">
        <f>+'Acute Care'!B54</f>
        <v>KITTITAS VALLEY HEALTHCARE</v>
      </c>
      <c r="D59" s="9">
        <f>ROUND(+'Acute Care'!O54,0)</f>
        <v>14142</v>
      </c>
      <c r="E59" s="9">
        <f>ROUND(+'Acute Care'!F54,0)</f>
        <v>3307</v>
      </c>
      <c r="F59" s="13">
        <f t="shared" si="0"/>
        <v>4.28</v>
      </c>
      <c r="G59" s="9">
        <f>ROUND(+'Acute Care'!O155,0)</f>
        <v>28780</v>
      </c>
      <c r="H59" s="9">
        <f>ROUND(+'Acute Care'!F155,0)</f>
        <v>20218</v>
      </c>
      <c r="I59" s="13">
        <f t="shared" si="1"/>
        <v>1.42</v>
      </c>
      <c r="J59" s="13"/>
      <c r="K59" s="21">
        <f t="shared" si="2"/>
        <v>-0.66820000000000002</v>
      </c>
    </row>
    <row r="60" spans="2:11" x14ac:dyDescent="0.2">
      <c r="B60">
        <f>+'Acute Care'!A55</f>
        <v>141</v>
      </c>
      <c r="C60" t="str">
        <f>+'Acute Care'!B55</f>
        <v>DAYTON GENERAL HOSPITAL</v>
      </c>
      <c r="D60" s="9">
        <f>ROUND(+'Acute Care'!O55,0)</f>
        <v>0</v>
      </c>
      <c r="E60" s="9">
        <f>ROUND(+'Acute Care'!F55,0)</f>
        <v>0</v>
      </c>
      <c r="F60" s="13" t="str">
        <f t="shared" si="0"/>
        <v/>
      </c>
      <c r="G60" s="9">
        <f>ROUND(+'Acute Care'!O156,0)</f>
        <v>8449</v>
      </c>
      <c r="H60" s="9">
        <f>ROUND(+'Acute Care'!F156,0)</f>
        <v>2775</v>
      </c>
      <c r="I60" s="13">
        <f t="shared" si="1"/>
        <v>3.04</v>
      </c>
      <c r="J60" s="13"/>
      <c r="K60" s="21" t="str">
        <f t="shared" si="2"/>
        <v/>
      </c>
    </row>
    <row r="61" spans="2:11" x14ac:dyDescent="0.2">
      <c r="B61">
        <f>+'Acute Care'!A56</f>
        <v>142</v>
      </c>
      <c r="C61" t="str">
        <f>+'Acute Care'!B56</f>
        <v>HARRISON MEDICAL CENTER</v>
      </c>
      <c r="D61" s="9">
        <f>ROUND(+'Acute Care'!O56,0)</f>
        <v>17586821</v>
      </c>
      <c r="E61" s="9">
        <f>ROUND(+'Acute Care'!F56,0)</f>
        <v>50486</v>
      </c>
      <c r="F61" s="13">
        <f t="shared" si="0"/>
        <v>348.35</v>
      </c>
      <c r="G61" s="9">
        <f>ROUND(+'Acute Care'!O157,0)</f>
        <v>375</v>
      </c>
      <c r="H61" s="9">
        <f>ROUND(+'Acute Care'!F157,0)</f>
        <v>216</v>
      </c>
      <c r="I61" s="13">
        <f t="shared" si="1"/>
        <v>1.74</v>
      </c>
      <c r="J61" s="13"/>
      <c r="K61" s="21">
        <f t="shared" si="2"/>
        <v>-0.995</v>
      </c>
    </row>
    <row r="62" spans="2:11" x14ac:dyDescent="0.2">
      <c r="B62">
        <f>+'Acute Care'!A57</f>
        <v>145</v>
      </c>
      <c r="C62" t="str">
        <f>+'Acute Care'!B57</f>
        <v>PEACEHEALTH ST JOSEPH HOSPITAL</v>
      </c>
      <c r="D62" s="9">
        <f>ROUND(+'Acute Care'!O57,0)</f>
        <v>20917</v>
      </c>
      <c r="E62" s="9">
        <f>ROUND(+'Acute Care'!F57,0)</f>
        <v>38219</v>
      </c>
      <c r="F62" s="13">
        <f t="shared" si="0"/>
        <v>0.55000000000000004</v>
      </c>
      <c r="G62" s="9">
        <f>ROUND(+'Acute Care'!O158,0)</f>
        <v>22220981</v>
      </c>
      <c r="H62" s="9">
        <f>ROUND(+'Acute Care'!F158,0)</f>
        <v>50590</v>
      </c>
      <c r="I62" s="13">
        <f t="shared" si="1"/>
        <v>439.24</v>
      </c>
      <c r="J62" s="13"/>
      <c r="K62" s="21">
        <f t="shared" si="2"/>
        <v>797.6182</v>
      </c>
    </row>
    <row r="63" spans="2:11" x14ac:dyDescent="0.2">
      <c r="B63">
        <f>+'Acute Care'!A58</f>
        <v>147</v>
      </c>
      <c r="C63" t="str">
        <f>+'Acute Care'!B58</f>
        <v>MID VALLEY HOSPITAL</v>
      </c>
      <c r="D63" s="9">
        <f>ROUND(+'Acute Care'!O58,0)</f>
        <v>711</v>
      </c>
      <c r="E63" s="9">
        <f>ROUND(+'Acute Care'!F58,0)</f>
        <v>2372</v>
      </c>
      <c r="F63" s="13">
        <f t="shared" si="0"/>
        <v>0.3</v>
      </c>
      <c r="G63" s="9">
        <f>ROUND(+'Acute Care'!O159,0)</f>
        <v>31962</v>
      </c>
      <c r="H63" s="9">
        <f>ROUND(+'Acute Care'!F159,0)</f>
        <v>41013</v>
      </c>
      <c r="I63" s="13">
        <f t="shared" si="1"/>
        <v>0.78</v>
      </c>
      <c r="J63" s="13"/>
      <c r="K63" s="21">
        <f t="shared" si="2"/>
        <v>1.6</v>
      </c>
    </row>
    <row r="64" spans="2:11" x14ac:dyDescent="0.2">
      <c r="B64">
        <f>+'Acute Care'!A59</f>
        <v>148</v>
      </c>
      <c r="C64" t="str">
        <f>+'Acute Care'!B59</f>
        <v>KINDRED HOSPITAL SEATTLE - NORTHGATE</v>
      </c>
      <c r="D64" s="9">
        <f>ROUND(+'Acute Care'!O59,0)</f>
        <v>12997</v>
      </c>
      <c r="E64" s="9">
        <f>ROUND(+'Acute Care'!F59,0)</f>
        <v>17191</v>
      </c>
      <c r="F64" s="13">
        <f t="shared" si="0"/>
        <v>0.76</v>
      </c>
      <c r="G64" s="9">
        <f>ROUND(+'Acute Care'!O160,0)</f>
        <v>3822</v>
      </c>
      <c r="H64" s="9">
        <f>ROUND(+'Acute Care'!F160,0)</f>
        <v>2464</v>
      </c>
      <c r="I64" s="13">
        <f t="shared" si="1"/>
        <v>1.55</v>
      </c>
      <c r="J64" s="13"/>
      <c r="K64" s="21">
        <f t="shared" si="2"/>
        <v>1.0395000000000001</v>
      </c>
    </row>
    <row r="65" spans="2:11" x14ac:dyDescent="0.2">
      <c r="B65">
        <f>+'Acute Care'!A60</f>
        <v>150</v>
      </c>
      <c r="C65" t="str">
        <f>+'Acute Care'!B60</f>
        <v>COULEE MEDICAL CENTER</v>
      </c>
      <c r="D65" s="9">
        <f>ROUND(+'Acute Care'!O60,0)</f>
        <v>9725</v>
      </c>
      <c r="E65" s="9">
        <f>ROUND(+'Acute Care'!F60,0)</f>
        <v>887</v>
      </c>
      <c r="F65" s="13">
        <f t="shared" si="0"/>
        <v>10.96</v>
      </c>
      <c r="G65" s="9">
        <f>ROUND(+'Acute Care'!O161,0)</f>
        <v>11491</v>
      </c>
      <c r="H65" s="9">
        <f>ROUND(+'Acute Care'!F161,0)</f>
        <v>20825</v>
      </c>
      <c r="I65" s="13">
        <f t="shared" si="1"/>
        <v>0.55000000000000004</v>
      </c>
      <c r="J65" s="13"/>
      <c r="K65" s="21">
        <f t="shared" si="2"/>
        <v>-0.94979999999999998</v>
      </c>
    </row>
    <row r="66" spans="2:11" x14ac:dyDescent="0.2">
      <c r="B66">
        <f>+'Acute Care'!A61</f>
        <v>152</v>
      </c>
      <c r="C66" t="str">
        <f>+'Acute Care'!B61</f>
        <v>MASON GENERAL HOSPITAL</v>
      </c>
      <c r="D66" s="9">
        <f>ROUND(+'Acute Care'!O61,0)</f>
        <v>13221</v>
      </c>
      <c r="E66" s="9">
        <f>ROUND(+'Acute Care'!F61,0)</f>
        <v>3658</v>
      </c>
      <c r="F66" s="13">
        <f t="shared" si="0"/>
        <v>3.61</v>
      </c>
      <c r="G66" s="9">
        <f>ROUND(+'Acute Care'!O162,0)</f>
        <v>18074</v>
      </c>
      <c r="H66" s="9">
        <f>ROUND(+'Acute Care'!F162,0)</f>
        <v>1163</v>
      </c>
      <c r="I66" s="13">
        <f t="shared" si="1"/>
        <v>15.54</v>
      </c>
      <c r="J66" s="13"/>
      <c r="K66" s="21">
        <f t="shared" si="2"/>
        <v>3.3047</v>
      </c>
    </row>
    <row r="67" spans="2:11" x14ac:dyDescent="0.2">
      <c r="B67">
        <f>+'Acute Care'!A62</f>
        <v>153</v>
      </c>
      <c r="C67" t="str">
        <f>+'Acute Care'!B62</f>
        <v>WHITMAN HOSPITAL AND MEDICAL CENTER</v>
      </c>
      <c r="D67" s="9">
        <f>ROUND(+'Acute Care'!O62,0)</f>
        <v>8749</v>
      </c>
      <c r="E67" s="9">
        <f>ROUND(+'Acute Care'!F62,0)</f>
        <v>1979</v>
      </c>
      <c r="F67" s="13">
        <f t="shared" si="0"/>
        <v>4.42</v>
      </c>
      <c r="G67" s="9">
        <f>ROUND(+'Acute Care'!O163,0)</f>
        <v>29966</v>
      </c>
      <c r="H67" s="9">
        <f>ROUND(+'Acute Care'!F163,0)</f>
        <v>3844</v>
      </c>
      <c r="I67" s="13">
        <f t="shared" si="1"/>
        <v>7.8</v>
      </c>
      <c r="J67" s="13"/>
      <c r="K67" s="21">
        <f t="shared" si="2"/>
        <v>0.76470000000000005</v>
      </c>
    </row>
    <row r="68" spans="2:11" x14ac:dyDescent="0.2">
      <c r="B68">
        <f>+'Acute Care'!A63</f>
        <v>155</v>
      </c>
      <c r="C68" t="str">
        <f>+'Acute Care'!B63</f>
        <v>UW MEDICINE/VALLEY MEDICAL CENTER</v>
      </c>
      <c r="D68" s="9">
        <f>ROUND(+'Acute Care'!O63,0)</f>
        <v>64844</v>
      </c>
      <c r="E68" s="9">
        <f>ROUND(+'Acute Care'!F63,0)</f>
        <v>53489</v>
      </c>
      <c r="F68" s="13">
        <f t="shared" si="0"/>
        <v>1.21</v>
      </c>
      <c r="G68" s="9">
        <f>ROUND(+'Acute Care'!O164,0)</f>
        <v>26735</v>
      </c>
      <c r="H68" s="9">
        <f>ROUND(+'Acute Care'!F164,0)</f>
        <v>1868</v>
      </c>
      <c r="I68" s="13">
        <f t="shared" si="1"/>
        <v>14.31</v>
      </c>
      <c r="J68" s="13"/>
      <c r="K68" s="21">
        <f t="shared" si="2"/>
        <v>10.8264</v>
      </c>
    </row>
    <row r="69" spans="2:11" x14ac:dyDescent="0.2">
      <c r="B69">
        <f>+'Acute Care'!A64</f>
        <v>156</v>
      </c>
      <c r="C69" t="str">
        <f>+'Acute Care'!B64</f>
        <v>WHIDBEY GENERAL HOSPITAL</v>
      </c>
      <c r="D69" s="9">
        <f>ROUND(+'Acute Care'!O64,0)</f>
        <v>2345</v>
      </c>
      <c r="E69" s="9">
        <f>ROUND(+'Acute Care'!F64,0)</f>
        <v>4621</v>
      </c>
      <c r="F69" s="13">
        <f t="shared" si="0"/>
        <v>0.51</v>
      </c>
      <c r="G69" s="9">
        <f>ROUND(+'Acute Care'!O165,0)</f>
        <v>103087</v>
      </c>
      <c r="H69" s="9">
        <f>ROUND(+'Acute Care'!F165,0)</f>
        <v>53743</v>
      </c>
      <c r="I69" s="13">
        <f t="shared" si="1"/>
        <v>1.92</v>
      </c>
      <c r="J69" s="13"/>
      <c r="K69" s="21">
        <f t="shared" si="2"/>
        <v>2.7646999999999999</v>
      </c>
    </row>
    <row r="70" spans="2:11" x14ac:dyDescent="0.2">
      <c r="B70">
        <f>+'Acute Care'!A65</f>
        <v>157</v>
      </c>
      <c r="C70" t="str">
        <f>+'Acute Care'!B65</f>
        <v>ST LUKES REHABILIATION INSTITUTE</v>
      </c>
      <c r="D70" s="9">
        <f>ROUND(+'Acute Care'!O65,0)</f>
        <v>0</v>
      </c>
      <c r="E70" s="9">
        <f>ROUND(+'Acute Care'!F65,0)</f>
        <v>0</v>
      </c>
      <c r="F70" s="13" t="str">
        <f t="shared" si="0"/>
        <v/>
      </c>
      <c r="G70" s="9">
        <f>ROUND(+'Acute Care'!O166,0)</f>
        <v>3984</v>
      </c>
      <c r="H70" s="9">
        <f>ROUND(+'Acute Care'!F166,0)</f>
        <v>4742</v>
      </c>
      <c r="I70" s="13">
        <f t="shared" si="1"/>
        <v>0.84</v>
      </c>
      <c r="J70" s="13"/>
      <c r="K70" s="21" t="str">
        <f t="shared" si="2"/>
        <v/>
      </c>
    </row>
    <row r="71" spans="2:11" x14ac:dyDescent="0.2">
      <c r="B71">
        <f>+'Acute Care'!A66</f>
        <v>158</v>
      </c>
      <c r="C71" t="str">
        <f>+'Acute Care'!B66</f>
        <v>CASCADE MEDICAL CENTER</v>
      </c>
      <c r="D71" s="9">
        <f>ROUND(+'Acute Care'!O66,0)</f>
        <v>1330</v>
      </c>
      <c r="E71" s="9">
        <f>ROUND(+'Acute Care'!F66,0)</f>
        <v>265</v>
      </c>
      <c r="F71" s="13">
        <f t="shared" si="0"/>
        <v>5.0199999999999996</v>
      </c>
      <c r="G71" s="9">
        <f>ROUND(+'Acute Care'!O167,0)</f>
        <v>0</v>
      </c>
      <c r="H71" s="9">
        <f>ROUND(+'Acute Care'!F167,0)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159</v>
      </c>
      <c r="C72" t="str">
        <f>+'Acute Care'!B67</f>
        <v>PROVIDENCE ST PETER HOSPITAL</v>
      </c>
      <c r="D72" s="9">
        <f>ROUND(+'Acute Care'!O67,0)</f>
        <v>487036</v>
      </c>
      <c r="E72" s="9">
        <f>ROUND(+'Acute Care'!F67,0)</f>
        <v>45901</v>
      </c>
      <c r="F72" s="13">
        <f t="shared" si="0"/>
        <v>10.61</v>
      </c>
      <c r="G72" s="9">
        <f>ROUND(+'Acute Care'!O168,0)</f>
        <v>4159</v>
      </c>
      <c r="H72" s="9">
        <f>ROUND(+'Acute Care'!F168,0)</f>
        <v>284</v>
      </c>
      <c r="I72" s="13">
        <f t="shared" si="1"/>
        <v>14.64</v>
      </c>
      <c r="J72" s="13"/>
      <c r="K72" s="21">
        <f t="shared" si="2"/>
        <v>0.37980000000000003</v>
      </c>
    </row>
    <row r="73" spans="2:11" x14ac:dyDescent="0.2">
      <c r="B73">
        <f>+'Acute Care'!A68</f>
        <v>161</v>
      </c>
      <c r="C73" t="str">
        <f>+'Acute Care'!B68</f>
        <v>KADLEC REGIONAL MEDICAL CENTER</v>
      </c>
      <c r="D73" s="9">
        <f>ROUND(+'Acute Care'!O68,0)</f>
        <v>252370</v>
      </c>
      <c r="E73" s="9">
        <f>ROUND(+'Acute Care'!F68,0)</f>
        <v>40261</v>
      </c>
      <c r="F73" s="13">
        <f t="shared" si="0"/>
        <v>6.27</v>
      </c>
      <c r="G73" s="9">
        <f>ROUND(+'Acute Care'!O169,0)</f>
        <v>209842</v>
      </c>
      <c r="H73" s="9">
        <f>ROUND(+'Acute Care'!F169,0)</f>
        <v>45542</v>
      </c>
      <c r="I73" s="13">
        <f t="shared" si="1"/>
        <v>4.6100000000000003</v>
      </c>
      <c r="J73" s="13"/>
      <c r="K73" s="21">
        <f t="shared" si="2"/>
        <v>-0.26479999999999998</v>
      </c>
    </row>
    <row r="74" spans="2:11" x14ac:dyDescent="0.2">
      <c r="B74">
        <f>+'Acute Care'!A69</f>
        <v>162</v>
      </c>
      <c r="C74" t="str">
        <f>+'Acute Care'!B69</f>
        <v>PROVIDENCE SACRED HEART MEDICAL CENTER</v>
      </c>
      <c r="D74" s="9">
        <f>ROUND(+'Acute Care'!O69,0)</f>
        <v>132370</v>
      </c>
      <c r="E74" s="9">
        <f>ROUND(+'Acute Care'!F69,0)</f>
        <v>91921</v>
      </c>
      <c r="F74" s="13">
        <f t="shared" si="0"/>
        <v>1.44</v>
      </c>
      <c r="G74" s="9">
        <f>ROUND(+'Acute Care'!O170,0)</f>
        <v>318325</v>
      </c>
      <c r="H74" s="9">
        <f>ROUND(+'Acute Care'!F170,0)</f>
        <v>43532</v>
      </c>
      <c r="I74" s="13">
        <f t="shared" si="1"/>
        <v>7.31</v>
      </c>
      <c r="J74" s="13"/>
      <c r="K74" s="21">
        <f t="shared" si="2"/>
        <v>4.0763999999999996</v>
      </c>
    </row>
    <row r="75" spans="2:11" x14ac:dyDescent="0.2">
      <c r="B75">
        <f>+'Acute Care'!A70</f>
        <v>164</v>
      </c>
      <c r="C75" t="str">
        <f>+'Acute Care'!B70</f>
        <v>EVERGREENHEALTH MEDICAL CENTER</v>
      </c>
      <c r="D75" s="9">
        <f>ROUND(+'Acute Care'!O70,0)</f>
        <v>17872</v>
      </c>
      <c r="E75" s="9">
        <f>ROUND(+'Acute Care'!F70,0)</f>
        <v>25086</v>
      </c>
      <c r="F75" s="13">
        <f t="shared" ref="F75:F107" si="3">IF(D75=0,"",IF(E75=0,"",ROUND(D75/E75,2)))</f>
        <v>0.71</v>
      </c>
      <c r="G75" s="9">
        <f>ROUND(+'Acute Care'!O171,0)</f>
        <v>145533</v>
      </c>
      <c r="H75" s="9">
        <f>ROUND(+'Acute Care'!F171,0)</f>
        <v>104107</v>
      </c>
      <c r="I75" s="13">
        <f t="shared" ref="I75:I107" si="4">IF(G75=0,"",IF(H75=0,"",ROUND(G75/H75,2)))</f>
        <v>1.4</v>
      </c>
      <c r="J75" s="13"/>
      <c r="K75" s="21">
        <f t="shared" ref="K75:K107" si="5">IF(D75=0,"",IF(E75=0,"",IF(G75=0,"",IF(H75=0,"",ROUND(I75/F75-1,4)))))</f>
        <v>0.9718</v>
      </c>
    </row>
    <row r="76" spans="2:11" x14ac:dyDescent="0.2">
      <c r="B76">
        <f>+'Acute Care'!A71</f>
        <v>165</v>
      </c>
      <c r="C76" t="str">
        <f>+'Acute Care'!B71</f>
        <v>LAKE CHELAN COMMUNITY HOSPITAL</v>
      </c>
      <c r="D76" s="9">
        <f>ROUND(+'Acute Care'!O71,0)</f>
        <v>36299</v>
      </c>
      <c r="E76" s="9">
        <f>ROUND(+'Acute Care'!F71,0)</f>
        <v>782</v>
      </c>
      <c r="F76" s="13">
        <f t="shared" si="3"/>
        <v>46.42</v>
      </c>
      <c r="G76" s="9">
        <f>ROUND(+'Acute Care'!O172,0)</f>
        <v>23079</v>
      </c>
      <c r="H76" s="9">
        <f>ROUND(+'Acute Care'!F172,0)</f>
        <v>29587</v>
      </c>
      <c r="I76" s="13">
        <f t="shared" si="4"/>
        <v>0.78</v>
      </c>
      <c r="J76" s="13"/>
      <c r="K76" s="21">
        <f t="shared" si="5"/>
        <v>-0.98319999999999996</v>
      </c>
    </row>
    <row r="77" spans="2:11" x14ac:dyDescent="0.2">
      <c r="B77">
        <f>+'Acute Care'!A72</f>
        <v>167</v>
      </c>
      <c r="C77" t="str">
        <f>+'Acute Care'!B72</f>
        <v>FERRY COUNTY MEMORIAL HOSPITAL</v>
      </c>
      <c r="D77" s="9">
        <f>ROUND(+'Acute Care'!O72,0)</f>
        <v>0</v>
      </c>
      <c r="E77" s="9">
        <f>ROUND(+'Acute Care'!F72,0)</f>
        <v>0</v>
      </c>
      <c r="F77" s="13" t="str">
        <f t="shared" si="3"/>
        <v/>
      </c>
      <c r="G77" s="9">
        <f>ROUND(+'Acute Care'!O173,0)</f>
        <v>39724</v>
      </c>
      <c r="H77" s="9">
        <f>ROUND(+'Acute Care'!F173,0)</f>
        <v>752</v>
      </c>
      <c r="I77" s="13">
        <f t="shared" si="4"/>
        <v>52.82</v>
      </c>
      <c r="J77" s="13"/>
      <c r="K77" s="21" t="str">
        <f t="shared" si="5"/>
        <v/>
      </c>
    </row>
    <row r="78" spans="2:11" x14ac:dyDescent="0.2">
      <c r="B78">
        <f>+'Acute Care'!A73</f>
        <v>168</v>
      </c>
      <c r="C78" t="str">
        <f>+'Acute Care'!B73</f>
        <v>CENTRAL WASHINGTON HOSPITAL</v>
      </c>
      <c r="D78" s="9">
        <f>ROUND(+'Acute Care'!O73,0)</f>
        <v>6511</v>
      </c>
      <c r="E78" s="9">
        <f>ROUND(+'Acute Care'!F73,0)</f>
        <v>24060</v>
      </c>
      <c r="F78" s="13">
        <f t="shared" si="3"/>
        <v>0.27</v>
      </c>
      <c r="G78" s="9">
        <f>ROUND(+'Acute Care'!O174,0)</f>
        <v>0</v>
      </c>
      <c r="H78" s="9">
        <f>ROUND(+'Acute Care'!F174,0)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170</v>
      </c>
      <c r="C79" t="str">
        <f>+'Acute Care'!B74</f>
        <v>PEACEHEALTH SOUTHWEST MEDICAL CENTER</v>
      </c>
      <c r="D79" s="9">
        <f>ROUND(+'Acute Care'!O74,0)</f>
        <v>13138</v>
      </c>
      <c r="E79" s="9">
        <f>ROUND(+'Acute Care'!F74,0)</f>
        <v>55627</v>
      </c>
      <c r="F79" s="13">
        <f t="shared" si="3"/>
        <v>0.24</v>
      </c>
      <c r="G79" s="9">
        <f>ROUND(+'Acute Care'!O175,0)</f>
        <v>42262</v>
      </c>
      <c r="H79" s="9">
        <f>ROUND(+'Acute Care'!F175,0)</f>
        <v>26485</v>
      </c>
      <c r="I79" s="13">
        <f t="shared" si="4"/>
        <v>1.6</v>
      </c>
      <c r="J79" s="13"/>
      <c r="K79" s="21">
        <f t="shared" si="5"/>
        <v>5.6666999999999996</v>
      </c>
    </row>
    <row r="80" spans="2:11" x14ac:dyDescent="0.2">
      <c r="B80">
        <f>+'Acute Care'!A75</f>
        <v>172</v>
      </c>
      <c r="C80" t="str">
        <f>+'Acute Care'!B75</f>
        <v>PULLMAN REGIONAL HOSPITAL</v>
      </c>
      <c r="D80" s="9">
        <f>ROUND(+'Acute Care'!O75,0)</f>
        <v>16421</v>
      </c>
      <c r="E80" s="9">
        <f>ROUND(+'Acute Care'!F75,0)</f>
        <v>3305</v>
      </c>
      <c r="F80" s="13">
        <f t="shared" si="3"/>
        <v>4.97</v>
      </c>
      <c r="G80" s="9">
        <f>ROUND(+'Acute Care'!O176,0)</f>
        <v>7590</v>
      </c>
      <c r="H80" s="9">
        <f>ROUND(+'Acute Care'!F176,0)</f>
        <v>52465</v>
      </c>
      <c r="I80" s="13">
        <f t="shared" si="4"/>
        <v>0.14000000000000001</v>
      </c>
      <c r="J80" s="13"/>
      <c r="K80" s="21">
        <f t="shared" si="5"/>
        <v>-0.9718</v>
      </c>
    </row>
    <row r="81" spans="2:11" x14ac:dyDescent="0.2">
      <c r="B81">
        <f>+'Acute Care'!A76</f>
        <v>173</v>
      </c>
      <c r="C81" t="str">
        <f>+'Acute Care'!B76</f>
        <v>MORTON GENERAL HOSPITAL</v>
      </c>
      <c r="D81" s="9">
        <f>ROUND(+'Acute Care'!O76,0)</f>
        <v>13083</v>
      </c>
      <c r="E81" s="9">
        <f>ROUND(+'Acute Care'!F76,0)</f>
        <v>691</v>
      </c>
      <c r="F81" s="13">
        <f t="shared" si="3"/>
        <v>18.93</v>
      </c>
      <c r="G81" s="9">
        <f>ROUND(+'Acute Care'!O177,0)</f>
        <v>22334</v>
      </c>
      <c r="H81" s="9">
        <f>ROUND(+'Acute Care'!F177,0)</f>
        <v>3336</v>
      </c>
      <c r="I81" s="13">
        <f t="shared" si="4"/>
        <v>6.69</v>
      </c>
      <c r="J81" s="13"/>
      <c r="K81" s="21">
        <f t="shared" si="5"/>
        <v>-0.64659999999999995</v>
      </c>
    </row>
    <row r="82" spans="2:11" x14ac:dyDescent="0.2">
      <c r="B82">
        <f>+'Acute Care'!A77</f>
        <v>175</v>
      </c>
      <c r="C82" t="str">
        <f>+'Acute Care'!B77</f>
        <v>MARY BRIDGE CHILDRENS HEALTH CENTER</v>
      </c>
      <c r="D82" s="9">
        <f>ROUND(+'Acute Care'!O77,0)</f>
        <v>872</v>
      </c>
      <c r="E82" s="9">
        <f>ROUND(+'Acute Care'!F77,0)</f>
        <v>9459</v>
      </c>
      <c r="F82" s="13">
        <f t="shared" si="3"/>
        <v>0.09</v>
      </c>
      <c r="G82" s="9">
        <f>ROUND(+'Acute Care'!O178,0)</f>
        <v>0</v>
      </c>
      <c r="H82" s="9">
        <f>ROUND(+'Acute Care'!F178,0)</f>
        <v>743</v>
      </c>
      <c r="I82" s="13" t="str">
        <f t="shared" si="4"/>
        <v/>
      </c>
      <c r="J82" s="13"/>
      <c r="K82" s="21" t="str">
        <f t="shared" si="5"/>
        <v/>
      </c>
    </row>
    <row r="83" spans="2:11" x14ac:dyDescent="0.2">
      <c r="B83">
        <f>+'Acute Care'!A78</f>
        <v>176</v>
      </c>
      <c r="C83" t="str">
        <f>+'Acute Care'!B78</f>
        <v>TACOMA GENERAL/ALLENMORE HOSPITAL</v>
      </c>
      <c r="D83" s="9">
        <f>ROUND(+'Acute Care'!O78,0)</f>
        <v>12700</v>
      </c>
      <c r="E83" s="9">
        <f>ROUND(+'Acute Care'!F78,0)</f>
        <v>24750</v>
      </c>
      <c r="F83" s="13">
        <f t="shared" si="3"/>
        <v>0.51</v>
      </c>
      <c r="G83" s="9">
        <f>ROUND(+'Acute Care'!O179,0)</f>
        <v>563</v>
      </c>
      <c r="H83" s="9">
        <f>ROUND(+'Acute Care'!F179,0)</f>
        <v>9379</v>
      </c>
      <c r="I83" s="13">
        <f t="shared" si="4"/>
        <v>0.06</v>
      </c>
      <c r="J83" s="13"/>
      <c r="K83" s="21">
        <f t="shared" si="5"/>
        <v>-0.88239999999999996</v>
      </c>
    </row>
    <row r="84" spans="2:11" x14ac:dyDescent="0.2">
      <c r="B84">
        <f>+'Acute Care'!A79</f>
        <v>180</v>
      </c>
      <c r="C84" t="str">
        <f>+'Acute Care'!B79</f>
        <v>VALLEY HOSPITAL</v>
      </c>
      <c r="D84" s="9">
        <f>ROUND(+'Acute Care'!O79,0)</f>
        <v>18105</v>
      </c>
      <c r="E84" s="9">
        <f>ROUND(+'Acute Care'!F79,0)</f>
        <v>12811</v>
      </c>
      <c r="F84" s="13">
        <f t="shared" si="3"/>
        <v>1.41</v>
      </c>
      <c r="G84" s="9">
        <f>ROUND(+'Acute Care'!O180,0)</f>
        <v>17920</v>
      </c>
      <c r="H84" s="9">
        <f>ROUND(+'Acute Care'!F180,0)</f>
        <v>26017</v>
      </c>
      <c r="I84" s="13">
        <f t="shared" si="4"/>
        <v>0.69</v>
      </c>
      <c r="J84" s="13"/>
      <c r="K84" s="21">
        <f t="shared" si="5"/>
        <v>-0.51060000000000005</v>
      </c>
    </row>
    <row r="85" spans="2:11" x14ac:dyDescent="0.2">
      <c r="B85">
        <f>+'Acute Care'!A80</f>
        <v>183</v>
      </c>
      <c r="C85" t="str">
        <f>+'Acute Care'!B80</f>
        <v>MULTICARE AUBURN MEDICAL CENTER</v>
      </c>
      <c r="D85" s="9">
        <f>ROUND(+'Acute Care'!O80,0)</f>
        <v>350</v>
      </c>
      <c r="E85" s="9">
        <f>ROUND(+'Acute Care'!F80,0)</f>
        <v>10075</v>
      </c>
      <c r="F85" s="13">
        <f t="shared" si="3"/>
        <v>0.03</v>
      </c>
      <c r="G85" s="9">
        <f>ROUND(+'Acute Care'!O181,0)</f>
        <v>18817</v>
      </c>
      <c r="H85" s="9">
        <f>ROUND(+'Acute Care'!F181,0)</f>
        <v>13856</v>
      </c>
      <c r="I85" s="13">
        <f t="shared" si="4"/>
        <v>1.36</v>
      </c>
      <c r="J85" s="13"/>
      <c r="K85" s="21">
        <f t="shared" si="5"/>
        <v>44.333300000000001</v>
      </c>
    </row>
    <row r="86" spans="2:11" x14ac:dyDescent="0.2">
      <c r="B86">
        <f>+'Acute Care'!A81</f>
        <v>186</v>
      </c>
      <c r="C86" t="str">
        <f>+'Acute Care'!B81</f>
        <v>SUMMIT PACIFIC MEDICAL CENTER</v>
      </c>
      <c r="D86" s="9">
        <f>ROUND(+'Acute Care'!O81,0)</f>
        <v>5701</v>
      </c>
      <c r="E86" s="9">
        <f>ROUND(+'Acute Care'!F81,0)</f>
        <v>744</v>
      </c>
      <c r="F86" s="13">
        <f t="shared" si="3"/>
        <v>7.66</v>
      </c>
      <c r="G86" s="9">
        <f>ROUND(+'Acute Care'!O182,0)</f>
        <v>5926</v>
      </c>
      <c r="H86" s="9">
        <f>ROUND(+'Acute Care'!F182,0)</f>
        <v>10687</v>
      </c>
      <c r="I86" s="13">
        <f t="shared" si="4"/>
        <v>0.55000000000000004</v>
      </c>
      <c r="J86" s="13"/>
      <c r="K86" s="21">
        <f t="shared" si="5"/>
        <v>-0.92820000000000003</v>
      </c>
    </row>
    <row r="87" spans="2:11" x14ac:dyDescent="0.2">
      <c r="B87">
        <f>+'Acute Care'!A82</f>
        <v>191</v>
      </c>
      <c r="C87" t="str">
        <f>+'Acute Care'!B82</f>
        <v>PROVIDENCE CENTRALIA HOSPITAL</v>
      </c>
      <c r="D87" s="9">
        <f>ROUND(+'Acute Care'!O82,0)</f>
        <v>142424</v>
      </c>
      <c r="E87" s="9">
        <f>ROUND(+'Acute Care'!F82,0)</f>
        <v>13757</v>
      </c>
      <c r="F87" s="13">
        <f t="shared" si="3"/>
        <v>10.35</v>
      </c>
      <c r="G87" s="9">
        <f>ROUND(+'Acute Care'!O183,0)</f>
        <v>3709</v>
      </c>
      <c r="H87" s="9">
        <f>ROUND(+'Acute Care'!F183,0)</f>
        <v>474</v>
      </c>
      <c r="I87" s="13">
        <f t="shared" si="4"/>
        <v>7.82</v>
      </c>
      <c r="J87" s="13"/>
      <c r="K87" s="21">
        <f t="shared" si="5"/>
        <v>-0.24440000000000001</v>
      </c>
    </row>
    <row r="88" spans="2:11" x14ac:dyDescent="0.2">
      <c r="B88">
        <f>+'Acute Care'!A83</f>
        <v>193</v>
      </c>
      <c r="C88" t="str">
        <f>+'Acute Care'!B83</f>
        <v>PROVIDENCE MOUNT CARMEL HOSPITAL</v>
      </c>
      <c r="D88" s="9">
        <f>ROUND(+'Acute Care'!O83,0)</f>
        <v>17270</v>
      </c>
      <c r="E88" s="9">
        <f>ROUND(+'Acute Care'!F83,0)</f>
        <v>2996</v>
      </c>
      <c r="F88" s="13">
        <f t="shared" si="3"/>
        <v>5.76</v>
      </c>
      <c r="G88" s="9">
        <f>ROUND(+'Acute Care'!O184,0)</f>
        <v>134563</v>
      </c>
      <c r="H88" s="9">
        <f>ROUND(+'Acute Care'!F184,0)</f>
        <v>14616</v>
      </c>
      <c r="I88" s="13">
        <f t="shared" si="4"/>
        <v>9.2100000000000009</v>
      </c>
      <c r="J88" s="13"/>
      <c r="K88" s="21">
        <f t="shared" si="5"/>
        <v>0.59899999999999998</v>
      </c>
    </row>
    <row r="89" spans="2:11" x14ac:dyDescent="0.2">
      <c r="B89">
        <f>+'Acute Care'!A84</f>
        <v>194</v>
      </c>
      <c r="C89" t="str">
        <f>+'Acute Care'!B84</f>
        <v>PROVIDENCE ST JOSEPHS HOSPITAL</v>
      </c>
      <c r="D89" s="9">
        <f>ROUND(+'Acute Care'!O84,0)</f>
        <v>9550</v>
      </c>
      <c r="E89" s="9">
        <f>ROUND(+'Acute Care'!F84,0)</f>
        <v>2350</v>
      </c>
      <c r="F89" s="13">
        <f t="shared" si="3"/>
        <v>4.0599999999999996</v>
      </c>
      <c r="G89" s="9">
        <f>ROUND(+'Acute Care'!O185,0)</f>
        <v>5938</v>
      </c>
      <c r="H89" s="9">
        <f>ROUND(+'Acute Care'!F185,0)</f>
        <v>3059</v>
      </c>
      <c r="I89" s="13">
        <f t="shared" si="4"/>
        <v>1.94</v>
      </c>
      <c r="J89" s="13"/>
      <c r="K89" s="21">
        <f t="shared" si="5"/>
        <v>-0.5222</v>
      </c>
    </row>
    <row r="90" spans="2:11" x14ac:dyDescent="0.2">
      <c r="B90">
        <f>+'Acute Care'!A85</f>
        <v>195</v>
      </c>
      <c r="C90" t="str">
        <f>+'Acute Care'!B85</f>
        <v>SNOQUALMIE VALLEY HOSPITAL</v>
      </c>
      <c r="D90" s="9">
        <f>ROUND(+'Acute Care'!O85,0)</f>
        <v>859</v>
      </c>
      <c r="E90" s="9">
        <f>ROUND(+'Acute Care'!F85,0)</f>
        <v>194</v>
      </c>
      <c r="F90" s="13">
        <f t="shared" si="3"/>
        <v>4.43</v>
      </c>
      <c r="G90" s="9">
        <f>ROUND(+'Acute Care'!O186,0)</f>
        <v>5722</v>
      </c>
      <c r="H90" s="9">
        <f>ROUND(+'Acute Care'!F186,0)</f>
        <v>1264</v>
      </c>
      <c r="I90" s="13">
        <f t="shared" si="4"/>
        <v>4.53</v>
      </c>
      <c r="J90" s="13"/>
      <c r="K90" s="21">
        <f t="shared" si="5"/>
        <v>2.2599999999999999E-2</v>
      </c>
    </row>
    <row r="91" spans="2:11" x14ac:dyDescent="0.2">
      <c r="B91">
        <f>+'Acute Care'!A86</f>
        <v>197</v>
      </c>
      <c r="C91" t="str">
        <f>+'Acute Care'!B86</f>
        <v>CAPITAL MEDICAL CENTER</v>
      </c>
      <c r="D91" s="9">
        <f>ROUND(+'Acute Care'!O86,0)</f>
        <v>43335</v>
      </c>
      <c r="E91" s="9">
        <f>ROUND(+'Acute Care'!F86,0)</f>
        <v>6894</v>
      </c>
      <c r="F91" s="13">
        <f t="shared" si="3"/>
        <v>6.29</v>
      </c>
      <c r="G91" s="9">
        <f>ROUND(+'Acute Care'!O187,0)</f>
        <v>26590</v>
      </c>
      <c r="H91" s="9">
        <f>ROUND(+'Acute Care'!F187,0)</f>
        <v>190</v>
      </c>
      <c r="I91" s="13">
        <f t="shared" si="4"/>
        <v>139.94999999999999</v>
      </c>
      <c r="J91" s="13"/>
      <c r="K91" s="21">
        <f t="shared" si="5"/>
        <v>21.249600000000001</v>
      </c>
    </row>
    <row r="92" spans="2:11" x14ac:dyDescent="0.2">
      <c r="B92">
        <f>+'Acute Care'!A87</f>
        <v>198</v>
      </c>
      <c r="C92" t="str">
        <f>+'Acute Care'!B87</f>
        <v>SUNNYSIDE COMMUNITY HOSPITAL</v>
      </c>
      <c r="D92" s="9">
        <f>ROUND(+'Acute Care'!O87,0)</f>
        <v>53982</v>
      </c>
      <c r="E92" s="9">
        <f>ROUND(+'Acute Care'!F87,0)</f>
        <v>4727</v>
      </c>
      <c r="F92" s="13">
        <f t="shared" si="3"/>
        <v>11.42</v>
      </c>
      <c r="G92" s="9">
        <f>ROUND(+'Acute Care'!O188,0)</f>
        <v>65668</v>
      </c>
      <c r="H92" s="9">
        <f>ROUND(+'Acute Care'!F188,0)</f>
        <v>7589</v>
      </c>
      <c r="I92" s="13">
        <f t="shared" si="4"/>
        <v>8.65</v>
      </c>
      <c r="J92" s="13"/>
      <c r="K92" s="21">
        <f t="shared" si="5"/>
        <v>-0.24260000000000001</v>
      </c>
    </row>
    <row r="93" spans="2:11" x14ac:dyDescent="0.2">
      <c r="B93">
        <f>+'Acute Care'!A88</f>
        <v>199</v>
      </c>
      <c r="C93" t="str">
        <f>+'Acute Care'!B88</f>
        <v>TOPPENISH COMMUNITY HOSPITAL</v>
      </c>
      <c r="D93" s="9">
        <f>ROUND(+'Acute Care'!O88,0)</f>
        <v>5007</v>
      </c>
      <c r="E93" s="9">
        <f>ROUND(+'Acute Care'!F88,0)</f>
        <v>2224</v>
      </c>
      <c r="F93" s="13">
        <f t="shared" si="3"/>
        <v>2.25</v>
      </c>
      <c r="G93" s="9">
        <f>ROUND(+'Acute Care'!O189,0)</f>
        <v>52495</v>
      </c>
      <c r="H93" s="9">
        <f>ROUND(+'Acute Care'!F189,0)</f>
        <v>4779</v>
      </c>
      <c r="I93" s="13">
        <f t="shared" si="4"/>
        <v>10.98</v>
      </c>
      <c r="J93" s="13"/>
      <c r="K93" s="21">
        <f t="shared" si="5"/>
        <v>3.88</v>
      </c>
    </row>
    <row r="94" spans="2:11" x14ac:dyDescent="0.2">
      <c r="B94">
        <f>+'Acute Care'!A89</f>
        <v>201</v>
      </c>
      <c r="C94" t="str">
        <f>+'Acute Care'!B89</f>
        <v>ST FRANCIS COMMUNITY HOSPITAL</v>
      </c>
      <c r="D94" s="9">
        <f>ROUND(+'Acute Care'!O89,0)</f>
        <v>47288</v>
      </c>
      <c r="E94" s="9">
        <f>ROUND(+'Acute Care'!F89,0)</f>
        <v>26613</v>
      </c>
      <c r="F94" s="13">
        <f t="shared" si="3"/>
        <v>1.78</v>
      </c>
      <c r="G94" s="9">
        <f>ROUND(+'Acute Care'!O190,0)</f>
        <v>9499</v>
      </c>
      <c r="H94" s="9">
        <f>ROUND(+'Acute Care'!F190,0)</f>
        <v>2460</v>
      </c>
      <c r="I94" s="13">
        <f t="shared" si="4"/>
        <v>3.86</v>
      </c>
      <c r="J94" s="13"/>
      <c r="K94" s="21">
        <f t="shared" si="5"/>
        <v>1.1685000000000001</v>
      </c>
    </row>
    <row r="95" spans="2:11" x14ac:dyDescent="0.2">
      <c r="B95">
        <f>+'Acute Care'!A90</f>
        <v>202</v>
      </c>
      <c r="C95" t="str">
        <f>+'Acute Care'!B90</f>
        <v>REGIONAL HOSPITAL</v>
      </c>
      <c r="D95" s="9">
        <f>ROUND(+'Acute Care'!O90,0)</f>
        <v>40182</v>
      </c>
      <c r="E95" s="9">
        <f>ROUND(+'Acute Care'!F90,0)</f>
        <v>3987</v>
      </c>
      <c r="F95" s="13">
        <f t="shared" si="3"/>
        <v>10.08</v>
      </c>
      <c r="G95" s="9">
        <f>ROUND(+'Acute Care'!O191,0)</f>
        <v>112586</v>
      </c>
      <c r="H95" s="9">
        <f>ROUND(+'Acute Care'!F191,0)</f>
        <v>28344</v>
      </c>
      <c r="I95" s="13">
        <f t="shared" si="4"/>
        <v>3.97</v>
      </c>
      <c r="J95" s="13"/>
      <c r="K95" s="21">
        <f t="shared" si="5"/>
        <v>-0.60619999999999996</v>
      </c>
    </row>
    <row r="96" spans="2:11" x14ac:dyDescent="0.2">
      <c r="B96">
        <f>+'Acute Care'!A91</f>
        <v>204</v>
      </c>
      <c r="C96" t="str">
        <f>+'Acute Care'!B91</f>
        <v>SEATTLE CANCER CARE ALLIANCE</v>
      </c>
      <c r="D96" s="9">
        <f>ROUND(+'Acute Care'!O91,0)</f>
        <v>0</v>
      </c>
      <c r="E96" s="9">
        <f>ROUND(+'Acute Care'!F91,0)</f>
        <v>0</v>
      </c>
      <c r="F96" s="13" t="str">
        <f t="shared" si="3"/>
        <v/>
      </c>
      <c r="G96" s="9">
        <f>ROUND(+'Acute Care'!O192,0)</f>
        <v>40080</v>
      </c>
      <c r="H96" s="9">
        <f>ROUND(+'Acute Care'!F192,0)</f>
        <v>7120</v>
      </c>
      <c r="I96" s="13">
        <f t="shared" si="4"/>
        <v>5.63</v>
      </c>
      <c r="J96" s="13"/>
      <c r="K96" s="21" t="str">
        <f t="shared" si="5"/>
        <v/>
      </c>
    </row>
    <row r="97" spans="2:11" x14ac:dyDescent="0.2">
      <c r="B97">
        <f>+'Acute Care'!A92</f>
        <v>205</v>
      </c>
      <c r="C97" t="str">
        <f>+'Acute Care'!B92</f>
        <v>WENATCHEE VALLEY HOSPITAL</v>
      </c>
      <c r="D97" s="9">
        <f>ROUND(+'Acute Care'!O92,0)</f>
        <v>16079</v>
      </c>
      <c r="E97" s="9">
        <f>ROUND(+'Acute Care'!F92,0)</f>
        <v>753</v>
      </c>
      <c r="F97" s="13">
        <f t="shared" si="3"/>
        <v>21.35</v>
      </c>
      <c r="G97" s="9">
        <f>ROUND(+'Acute Care'!O193,0)</f>
        <v>0</v>
      </c>
      <c r="H97" s="9">
        <f>ROUND(+'Acute Care'!F193,0)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206</v>
      </c>
      <c r="C98" t="str">
        <f>+'Acute Care'!B93</f>
        <v>PEACEHEALTH UNITED GENERAL MEDICAL CENTER</v>
      </c>
      <c r="D98" s="9">
        <f>ROUND(+'Acute Care'!O93,0)</f>
        <v>0</v>
      </c>
      <c r="E98" s="9">
        <f>ROUND(+'Acute Care'!F93,0)</f>
        <v>618</v>
      </c>
      <c r="F98" s="13" t="str">
        <f t="shared" si="3"/>
        <v/>
      </c>
      <c r="G98" s="9">
        <f>ROUND(+'Acute Care'!O194,0)</f>
        <v>14139</v>
      </c>
      <c r="H98" s="9">
        <f>ROUND(+'Acute Care'!F194,0)</f>
        <v>559</v>
      </c>
      <c r="I98" s="13">
        <f t="shared" si="4"/>
        <v>25.29</v>
      </c>
      <c r="J98" s="13"/>
      <c r="K98" s="21" t="str">
        <f t="shared" si="5"/>
        <v/>
      </c>
    </row>
    <row r="99" spans="2:11" x14ac:dyDescent="0.2">
      <c r="B99">
        <f>+'Acute Care'!A94</f>
        <v>207</v>
      </c>
      <c r="C99" t="str">
        <f>+'Acute Care'!B94</f>
        <v>SKAGIT VALLEY HOSPITAL</v>
      </c>
      <c r="D99" s="9">
        <f>ROUND(+'Acute Care'!O94,0)</f>
        <v>47841</v>
      </c>
      <c r="E99" s="9">
        <f>ROUND(+'Acute Care'!F94,0)</f>
        <v>16893</v>
      </c>
      <c r="F99" s="13">
        <f t="shared" si="3"/>
        <v>2.83</v>
      </c>
      <c r="G99" s="9">
        <f>ROUND(+'Acute Care'!O195,0)</f>
        <v>1743</v>
      </c>
      <c r="H99" s="9">
        <f>ROUND(+'Acute Care'!F195,0)</f>
        <v>2240</v>
      </c>
      <c r="I99" s="13">
        <f t="shared" si="4"/>
        <v>0.78</v>
      </c>
      <c r="J99" s="13"/>
      <c r="K99" s="21">
        <f t="shared" si="5"/>
        <v>-0.72440000000000004</v>
      </c>
    </row>
    <row r="100" spans="2:11" x14ac:dyDescent="0.2">
      <c r="B100">
        <f>+'Acute Care'!A95</f>
        <v>208</v>
      </c>
      <c r="C100" t="str">
        <f>+'Acute Care'!B95</f>
        <v>LEGACY SALMON CREEK HOSPITAL</v>
      </c>
      <c r="D100" s="9">
        <f>ROUND(+'Acute Care'!O95,0)</f>
        <v>577487</v>
      </c>
      <c r="E100" s="9">
        <f>ROUND(+'Acute Care'!F95,0)</f>
        <v>16831</v>
      </c>
      <c r="F100" s="13">
        <f t="shared" si="3"/>
        <v>34.31</v>
      </c>
      <c r="G100" s="9">
        <f>ROUND(+'Acute Care'!O196,0)</f>
        <v>0</v>
      </c>
      <c r="H100" s="9">
        <f>ROUND(+'Acute Care'!F196,0)</f>
        <v>20137</v>
      </c>
      <c r="I100" s="13" t="str">
        <f t="shared" si="4"/>
        <v/>
      </c>
      <c r="J100" s="13"/>
      <c r="K100" s="21" t="str">
        <f t="shared" si="5"/>
        <v/>
      </c>
    </row>
    <row r="101" spans="2:11" x14ac:dyDescent="0.2">
      <c r="B101">
        <f>+'Acute Care'!A96</f>
        <v>209</v>
      </c>
      <c r="C101" t="str">
        <f>+'Acute Care'!B96</f>
        <v>ST ANTHONY HOSPITAL</v>
      </c>
      <c r="D101" s="9">
        <f>ROUND(+'Acute Care'!O96,0)</f>
        <v>35663</v>
      </c>
      <c r="E101" s="9">
        <f>ROUND(+'Acute Care'!F96,0)</f>
        <v>15880</v>
      </c>
      <c r="F101" s="13">
        <f t="shared" si="3"/>
        <v>2.25</v>
      </c>
      <c r="G101" s="9">
        <f>ROUND(+'Acute Care'!O197,0)</f>
        <v>189496</v>
      </c>
      <c r="H101" s="9">
        <f>ROUND(+'Acute Care'!F197,0)</f>
        <v>20567</v>
      </c>
      <c r="I101" s="13">
        <f t="shared" si="4"/>
        <v>9.2100000000000009</v>
      </c>
      <c r="J101" s="13"/>
      <c r="K101" s="21">
        <f t="shared" si="5"/>
        <v>3.0933000000000002</v>
      </c>
    </row>
    <row r="102" spans="2:11" x14ac:dyDescent="0.2">
      <c r="B102">
        <f>+'Acute Care'!A97</f>
        <v>210</v>
      </c>
      <c r="C102" t="str">
        <f>+'Acute Care'!B97</f>
        <v>SWEDISH MEDICAL CENTER - ISSAQUAH CAMPUS</v>
      </c>
      <c r="D102" s="9">
        <f>ROUND(+'Acute Care'!O97,0)</f>
        <v>24323</v>
      </c>
      <c r="E102" s="9">
        <f>ROUND(+'Acute Care'!F97,0)</f>
        <v>7398</v>
      </c>
      <c r="F102" s="13">
        <f t="shared" si="3"/>
        <v>3.29</v>
      </c>
      <c r="G102" s="9">
        <f>ROUND(+'Acute Care'!O198,0)</f>
        <v>20102</v>
      </c>
      <c r="H102" s="9">
        <f>ROUND(+'Acute Care'!F198,0)</f>
        <v>17662</v>
      </c>
      <c r="I102" s="13">
        <f t="shared" si="4"/>
        <v>1.1399999999999999</v>
      </c>
      <c r="J102" s="13"/>
      <c r="K102" s="21">
        <f t="shared" si="5"/>
        <v>-0.65349999999999997</v>
      </c>
    </row>
    <row r="103" spans="2:11" x14ac:dyDescent="0.2">
      <c r="B103">
        <f>+'Acute Care'!A98</f>
        <v>211</v>
      </c>
      <c r="C103" t="str">
        <f>+'Acute Care'!B98</f>
        <v>PEACEHEALTH PEACE ISLAND MEDICAL CENTER</v>
      </c>
      <c r="D103" s="9">
        <f>ROUND(+'Acute Care'!O98,0)</f>
        <v>632</v>
      </c>
      <c r="E103" s="9">
        <f>ROUND(+'Acute Care'!F98,0)</f>
        <v>230</v>
      </c>
      <c r="F103" s="13">
        <f t="shared" si="3"/>
        <v>2.75</v>
      </c>
      <c r="G103" s="9">
        <f>ROUND(+'Acute Care'!O199,0)</f>
        <v>58919</v>
      </c>
      <c r="H103" s="9">
        <f>ROUND(+'Acute Care'!F199,0)</f>
        <v>9333</v>
      </c>
      <c r="I103" s="13">
        <f t="shared" si="4"/>
        <v>6.31</v>
      </c>
      <c r="J103" s="13"/>
      <c r="K103" s="21">
        <f t="shared" si="5"/>
        <v>1.2945</v>
      </c>
    </row>
    <row r="104" spans="2:11" x14ac:dyDescent="0.2">
      <c r="B104">
        <f>+'Acute Care'!A99</f>
        <v>904</v>
      </c>
      <c r="C104" t="str">
        <f>+'Acute Care'!B99</f>
        <v>BHC FAIRFAX HOSPITAL</v>
      </c>
      <c r="D104" s="9">
        <f>ROUND(+'Acute Care'!O99,0)</f>
        <v>0</v>
      </c>
      <c r="E104" s="9">
        <f>ROUND(+'Acute Care'!F99,0)</f>
        <v>0</v>
      </c>
      <c r="F104" s="13" t="str">
        <f t="shared" si="3"/>
        <v/>
      </c>
      <c r="G104" s="9">
        <f>ROUND(+'Acute Care'!O200,0)</f>
        <v>51783</v>
      </c>
      <c r="H104" s="9">
        <f>ROUND(+'Acute Care'!F200,0)</f>
        <v>207</v>
      </c>
      <c r="I104" s="13">
        <f t="shared" si="4"/>
        <v>250.16</v>
      </c>
      <c r="J104" s="13"/>
      <c r="K104" s="21" t="str">
        <f t="shared" si="5"/>
        <v/>
      </c>
    </row>
    <row r="105" spans="2:11" x14ac:dyDescent="0.2">
      <c r="B105">
        <f>+'Acute Care'!A100</f>
        <v>915</v>
      </c>
      <c r="C105" t="str">
        <f>+'Acute Care'!B100</f>
        <v>LOURDES COUNSELING CENTER</v>
      </c>
      <c r="D105" s="9">
        <f>ROUND(+'Acute Care'!O100,0)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Care'!O201,0)</f>
        <v>0</v>
      </c>
      <c r="H105" s="9">
        <f>ROUND(+'Acute Care'!F201,0)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919</v>
      </c>
      <c r="C106" t="str">
        <f>+'Acute Care'!B101</f>
        <v>NAVOS</v>
      </c>
      <c r="D106" s="9">
        <f>ROUND(+'Acute Care'!O101,0)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Care'!O202,0)</f>
        <v>0</v>
      </c>
      <c r="H106" s="9">
        <f>ROUND(+'Acute Care'!F202,0)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921</v>
      </c>
      <c r="C107" t="str">
        <f>+'Acute Care'!B102</f>
        <v>Cascade Behavioral Health</v>
      </c>
      <c r="D107" s="9">
        <f>ROUND(+'Acute Care'!O102,0)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Care'!O203,0)</f>
        <v>0</v>
      </c>
      <c r="H107" s="9">
        <f>ROUND(+'Acute Care'!F203,0)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922</v>
      </c>
      <c r="C108" t="str">
        <f>+'Acute Care'!B103</f>
        <v>FAIRFAX EVERETT</v>
      </c>
      <c r="D108" s="9">
        <f>ROUND(+'Acute Care'!O103,0)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Care'!O204,0)</f>
        <v>0</v>
      </c>
      <c r="H108" s="9">
        <f>ROUND(+'Acute Care'!F204,0)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TR_PD</vt:lpstr>
      <vt:lpstr>TO_PD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EB_FTE</vt:lpstr>
      <vt:lpstr>PH_PD</vt:lpstr>
      <vt:lpstr>%Occ</vt:lpstr>
      <vt:lpstr>Acute Care</vt:lpstr>
      <vt:lpstr>'%Occ'!Print_Area</vt:lpstr>
      <vt:lpstr>DRL_PD!Print_Area</vt:lpstr>
      <vt:lpstr>EB_FTE!Print_Area</vt:lpstr>
      <vt:lpstr>EB_PD!Print_Area</vt:lpstr>
      <vt:lpstr>ODE_PD!Print_Area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TO_PD!Print_Area</vt:lpstr>
      <vt:lpstr>TR_PD!Print_Area</vt:lpstr>
      <vt:lpstr>'%Occ'!Print_Titles</vt:lpstr>
      <vt:lpstr>DRL_PD!Print_Titles</vt:lpstr>
      <vt:lpstr>EB_FTE!Print_Titles</vt:lpstr>
      <vt:lpstr>EB_PD!Print_Titles</vt:lpstr>
      <vt:lpstr>ODE_PD!Print_Titles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TO_PD!Print_Titles</vt:lpstr>
      <vt:lpstr>TR_PD!Print_Titles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Acute Care Screen</dc:title>
  <dc:subject>2015 comparative screens - acute care</dc:subject>
  <dc:creator>Washington State Dept of Health - HSQA - Community Health Systems</dc:creator>
  <cp:lastModifiedBy>Huyck, Randall  (DOH)</cp:lastModifiedBy>
  <cp:lastPrinted>2000-11-08T20:06:00Z</cp:lastPrinted>
  <dcterms:created xsi:type="dcterms:W3CDTF">2000-09-29T18:45:20Z</dcterms:created>
  <dcterms:modified xsi:type="dcterms:W3CDTF">2018-06-06T15:10:26Z</dcterms:modified>
</cp:coreProperties>
</file>