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6 Screens\"/>
    </mc:Choice>
  </mc:AlternateContent>
  <bookViews>
    <workbookView xWindow="-48" yWindow="-216" windowWidth="11976" windowHeight="6828" tabRatio="834"/>
  </bookViews>
  <sheets>
    <sheet name="TR_PD" sheetId="2" r:id="rId1"/>
    <sheet name="TO_PD" sheetId="4" r:id="rId2"/>
    <sheet name="SW_PD" sheetId="6" r:id="rId3"/>
    <sheet name="EB_PD" sheetId="8" r:id="rId4"/>
    <sheet name="PF_PD" sheetId="10" r:id="rId5"/>
    <sheet name="SE_PD" sheetId="12" r:id="rId6"/>
    <sheet name="PS_PD" sheetId="14" r:id="rId7"/>
    <sheet name="DRL_PD" sheetId="16" r:id="rId8"/>
    <sheet name="ODE_PD" sheetId="18" r:id="rId9"/>
    <sheet name="SW_FTE" sheetId="20" r:id="rId10"/>
    <sheet name="EB_FTE" sheetId="22" r:id="rId11"/>
    <sheet name="PH_PD" sheetId="24" r:id="rId12"/>
    <sheet name="%Occ" sheetId="26" r:id="rId13"/>
    <sheet name="Acute Care" sheetId="27" r:id="rId14"/>
  </sheets>
  <definedNames>
    <definedName name="\a">#REF!</definedName>
    <definedName name="\q">#REF!</definedName>
    <definedName name="BK2.026">#REF!</definedName>
    <definedName name="BK2.027">#REF!</definedName>
    <definedName name="BK2.028">#REF!</definedName>
    <definedName name="BK2.029">#REF!</definedName>
    <definedName name="BK2.030">#REF!</definedName>
    <definedName name="BK2.031">#REF!</definedName>
    <definedName name="BK2.032">#REF!</definedName>
    <definedName name="BK2.033">#REF!</definedName>
    <definedName name="BK2.034">#REF!</definedName>
    <definedName name="BK2.035">#REF!</definedName>
    <definedName name="BK2.036">#REF!</definedName>
    <definedName name="BK2.037">#REF!</definedName>
    <definedName name="BK2.038">#REF!</definedName>
    <definedName name="BK2.039">#REF!</definedName>
    <definedName name="BK2.040">#REF!</definedName>
    <definedName name="BK2.041">#REF!</definedName>
    <definedName name="BK2.042">#REF!</definedName>
    <definedName name="BK2.043">#REF!</definedName>
    <definedName name="BK2.044">#REF!</definedName>
    <definedName name="BK2.045">#REF!</definedName>
    <definedName name="BK2.046">#REF!</definedName>
    <definedName name="BK2.047">#REF!</definedName>
    <definedName name="BK2.048">#REF!</definedName>
    <definedName name="BK2.049">#REF!</definedName>
    <definedName name="BK2.050">#REF!</definedName>
    <definedName name="CCHEADING">#REF!</definedName>
    <definedName name="_xlnm.Print_Area" localSheetId="12">'%Occ'!$A$10:$K$93</definedName>
    <definedName name="_xlnm.Print_Area" localSheetId="7">DRL_PD!$A$10:$K$94</definedName>
    <definedName name="_xlnm.Print_Area" localSheetId="10">EB_FTE!$A$10:$K$94</definedName>
    <definedName name="_xlnm.Print_Area" localSheetId="3">EB_PD!$A$10:$K$94</definedName>
    <definedName name="_xlnm.Print_Area" localSheetId="8">ODE_PD!$A$10:$K$94</definedName>
    <definedName name="_xlnm.Print_Area" localSheetId="4">PF_PD!$A$10:$K$94</definedName>
    <definedName name="_xlnm.Print_Area" localSheetId="11">PH_PD!$A$10:$K$94</definedName>
    <definedName name="_xlnm.Print_Area" localSheetId="6">PS_PD!$A$10:$K$94</definedName>
    <definedName name="_xlnm.Print_Area" localSheetId="5">SE_PD!$A$10:$K$94</definedName>
    <definedName name="_xlnm.Print_Area" localSheetId="9">SW_FTE!$A$10:$K$94</definedName>
    <definedName name="_xlnm.Print_Area" localSheetId="2">SW_PD!$A$10:$K$94</definedName>
    <definedName name="_xlnm.Print_Area" localSheetId="1">TO_PD!$A$10:$K$94</definedName>
    <definedName name="_xlnm.Print_Area" localSheetId="0">TR_PD!$A$10:$K$94</definedName>
    <definedName name="_xlnm.Print_Titles" localSheetId="12">'%Occ'!$1:$9</definedName>
    <definedName name="_xlnm.Print_Titles" localSheetId="7">DRL_PD!$1:$9</definedName>
    <definedName name="_xlnm.Print_Titles" localSheetId="10">EB_FTE!$1:$9</definedName>
    <definedName name="_xlnm.Print_Titles" localSheetId="3">EB_PD!$1:$9</definedName>
    <definedName name="_xlnm.Print_Titles" localSheetId="8">ODE_PD!$1:$9</definedName>
    <definedName name="_xlnm.Print_Titles" localSheetId="4">PF_PD!$1:$9</definedName>
    <definedName name="_xlnm.Print_Titles" localSheetId="11">PH_PD!$1:$9</definedName>
    <definedName name="_xlnm.Print_Titles" localSheetId="6">PS_PD!$1:$9</definedName>
    <definedName name="_xlnm.Print_Titles" localSheetId="5">SE_PD!$1:$9</definedName>
    <definedName name="_xlnm.Print_Titles" localSheetId="9">SW_FTE!$1:$9</definedName>
    <definedName name="_xlnm.Print_Titles" localSheetId="2">SW_PD!$1:$9</definedName>
    <definedName name="_xlnm.Print_Titles" localSheetId="1">TO_PD!$1:$9</definedName>
    <definedName name="_xlnm.Print_Titles" localSheetId="0">TR_PD!$1:$9</definedName>
  </definedNames>
  <calcPr calcId="152511"/>
</workbook>
</file>

<file path=xl/calcChain.xml><?xml version="1.0" encoding="utf-8"?>
<calcChain xmlns="http://schemas.openxmlformats.org/spreadsheetml/2006/main">
  <c r="Y206" i="27" l="1"/>
  <c r="Y103" i="27"/>
  <c r="Y102" i="27"/>
  <c r="Y101" i="27"/>
  <c r="Y100" i="27"/>
  <c r="Y99" i="27"/>
  <c r="Y98" i="27"/>
  <c r="Y97" i="27"/>
  <c r="Y96" i="27"/>
  <c r="Y95" i="27"/>
  <c r="Y94" i="27"/>
  <c r="Y93" i="27"/>
  <c r="Y92" i="27"/>
  <c r="Y91" i="27"/>
  <c r="Y90" i="27"/>
  <c r="Y89" i="27"/>
  <c r="Y88" i="27"/>
  <c r="Y87" i="27"/>
  <c r="Y86" i="27"/>
  <c r="Y85" i="27"/>
  <c r="Y84" i="27"/>
  <c r="Y83" i="27"/>
  <c r="Y82" i="27"/>
  <c r="Y81" i="27"/>
  <c r="Y80" i="27"/>
  <c r="Y79" i="27"/>
  <c r="Y78" i="27"/>
  <c r="Y77" i="27"/>
  <c r="Y76" i="27"/>
  <c r="Y75" i="27"/>
  <c r="Y74" i="27"/>
  <c r="Y73" i="27"/>
  <c r="Y72" i="27"/>
  <c r="Y71" i="27"/>
  <c r="Y70" i="27"/>
  <c r="Y69" i="27"/>
  <c r="Y68" i="27"/>
  <c r="Y67" i="27"/>
  <c r="Y66" i="27"/>
  <c r="Y65" i="27"/>
  <c r="Y64" i="27"/>
  <c r="Y63" i="27"/>
  <c r="Y62" i="27"/>
  <c r="Y61" i="27"/>
  <c r="Y60" i="27"/>
  <c r="Y59" i="27"/>
  <c r="Y58" i="27"/>
  <c r="Y57" i="27"/>
  <c r="Y56" i="27"/>
  <c r="Y55" i="27"/>
  <c r="Y54" i="27"/>
  <c r="Y53" i="27"/>
  <c r="Y52" i="27"/>
  <c r="Y51" i="27"/>
  <c r="Y50" i="27"/>
  <c r="Y49" i="27"/>
  <c r="Y48" i="27"/>
  <c r="Y47" i="27"/>
  <c r="Y46" i="27"/>
  <c r="Y45" i="27"/>
  <c r="Y44" i="27"/>
  <c r="Y43" i="27"/>
  <c r="Y42" i="27"/>
  <c r="Y41" i="27"/>
  <c r="Y40" i="27"/>
  <c r="Y39" i="27"/>
  <c r="Y38" i="27"/>
  <c r="Y37" i="27"/>
  <c r="Y36" i="27"/>
  <c r="Y35" i="27"/>
  <c r="Y34" i="27"/>
  <c r="Y33" i="27"/>
  <c r="Y32" i="27"/>
  <c r="Y31" i="27"/>
  <c r="Y30" i="27"/>
  <c r="Y29" i="27"/>
  <c r="Y28" i="27"/>
  <c r="Y27" i="27"/>
  <c r="Y26" i="27"/>
  <c r="Y25" i="27"/>
  <c r="Y24" i="27"/>
  <c r="Y23" i="27"/>
  <c r="Y22" i="27"/>
  <c r="Y21" i="27"/>
  <c r="Y20" i="27"/>
  <c r="Y19" i="27"/>
  <c r="Y18" i="27"/>
  <c r="Y17" i="27"/>
  <c r="Y16" i="27"/>
  <c r="Y15" i="27"/>
  <c r="Y14" i="27"/>
  <c r="Y13" i="27"/>
  <c r="Y12" i="27"/>
  <c r="Y11" i="27"/>
  <c r="Y10" i="27"/>
  <c r="Y9" i="27"/>
  <c r="Y8" i="27"/>
  <c r="Y7" i="27"/>
  <c r="Y6" i="27"/>
  <c r="Y5" i="27"/>
  <c r="G108" i="26" l="1"/>
  <c r="I108" i="26" s="1"/>
  <c r="E108" i="26"/>
  <c r="D108" i="26"/>
  <c r="K108" i="26" s="1"/>
  <c r="C108" i="26"/>
  <c r="B108" i="26"/>
  <c r="H108" i="24"/>
  <c r="G108" i="24"/>
  <c r="I108" i="24" s="1"/>
  <c r="E108" i="24"/>
  <c r="D108" i="24"/>
  <c r="K108" i="24" s="1"/>
  <c r="C108" i="24"/>
  <c r="B108" i="24"/>
  <c r="H108" i="22"/>
  <c r="G108" i="22"/>
  <c r="I108" i="22" s="1"/>
  <c r="E108" i="22"/>
  <c r="D108" i="22"/>
  <c r="K108" i="22" s="1"/>
  <c r="C108" i="22"/>
  <c r="B108" i="22"/>
  <c r="H108" i="20"/>
  <c r="G108" i="20"/>
  <c r="I108" i="20" s="1"/>
  <c r="E108" i="20"/>
  <c r="D108" i="20"/>
  <c r="K108" i="20" s="1"/>
  <c r="C108" i="20"/>
  <c r="B108" i="20"/>
  <c r="H108" i="18"/>
  <c r="G108" i="18"/>
  <c r="I108" i="18" s="1"/>
  <c r="E108" i="18"/>
  <c r="D108" i="18"/>
  <c r="K108" i="18" s="1"/>
  <c r="C108" i="18"/>
  <c r="B108" i="18"/>
  <c r="H108" i="16"/>
  <c r="G108" i="16"/>
  <c r="I108" i="16" s="1"/>
  <c r="E108" i="16"/>
  <c r="D108" i="16"/>
  <c r="K108" i="16" s="1"/>
  <c r="C108" i="16"/>
  <c r="B108" i="16"/>
  <c r="H108" i="14"/>
  <c r="G108" i="14"/>
  <c r="I108" i="14" s="1"/>
  <c r="E108" i="14"/>
  <c r="D108" i="14"/>
  <c r="K108" i="14" s="1"/>
  <c r="C108" i="14"/>
  <c r="B108" i="14"/>
  <c r="H108" i="12"/>
  <c r="G108" i="12"/>
  <c r="I108" i="12" s="1"/>
  <c r="E108" i="12"/>
  <c r="D108" i="12"/>
  <c r="K108" i="12" s="1"/>
  <c r="C108" i="12"/>
  <c r="B108" i="12"/>
  <c r="H108" i="10"/>
  <c r="G108" i="10"/>
  <c r="I108" i="10" s="1"/>
  <c r="E108" i="10"/>
  <c r="D108" i="10"/>
  <c r="K108" i="10" s="1"/>
  <c r="C108" i="10"/>
  <c r="B108" i="10"/>
  <c r="H108" i="8"/>
  <c r="G108" i="8"/>
  <c r="I108" i="8" s="1"/>
  <c r="E108" i="8"/>
  <c r="D108" i="8"/>
  <c r="K108" i="8" s="1"/>
  <c r="C108" i="8"/>
  <c r="B108" i="8"/>
  <c r="H108" i="6"/>
  <c r="G108" i="6"/>
  <c r="I108" i="6" s="1"/>
  <c r="E108" i="6"/>
  <c r="D108" i="6"/>
  <c r="K108" i="6" s="1"/>
  <c r="C108" i="6"/>
  <c r="B108" i="6"/>
  <c r="H108" i="4"/>
  <c r="G108" i="4"/>
  <c r="I108" i="4" s="1"/>
  <c r="E108" i="4"/>
  <c r="D108" i="4"/>
  <c r="F108" i="4" s="1"/>
  <c r="C108" i="4"/>
  <c r="B108" i="4"/>
  <c r="H108" i="2"/>
  <c r="G108" i="2"/>
  <c r="I108" i="2" s="1"/>
  <c r="E108" i="2"/>
  <c r="D108" i="2"/>
  <c r="K108" i="2" s="1"/>
  <c r="C108" i="2"/>
  <c r="B108" i="2"/>
  <c r="Y205" i="27"/>
  <c r="H108" i="26" s="1"/>
  <c r="Y204" i="27"/>
  <c r="Y203" i="27"/>
  <c r="Y202" i="27"/>
  <c r="Y201" i="27"/>
  <c r="Y200" i="27"/>
  <c r="Y199" i="27"/>
  <c r="Y198" i="27"/>
  <c r="Y197" i="27"/>
  <c r="Y196" i="27"/>
  <c r="Y195" i="27"/>
  <c r="Y194" i="27"/>
  <c r="Y193" i="27"/>
  <c r="Y192" i="27"/>
  <c r="Y191" i="27"/>
  <c r="Y190" i="27"/>
  <c r="Y189" i="27"/>
  <c r="Y188" i="27"/>
  <c r="Y187" i="27"/>
  <c r="Y186" i="27"/>
  <c r="Y185" i="27"/>
  <c r="Y184" i="27"/>
  <c r="Y183" i="27"/>
  <c r="Y182" i="27"/>
  <c r="Y181" i="27"/>
  <c r="Y180" i="27"/>
  <c r="Y179" i="27"/>
  <c r="Y178" i="27"/>
  <c r="Y177" i="27"/>
  <c r="Y176" i="27"/>
  <c r="Y175" i="27"/>
  <c r="Y174" i="27"/>
  <c r="Y173" i="27"/>
  <c r="Y172" i="27"/>
  <c r="Y171" i="27"/>
  <c r="Y170" i="27"/>
  <c r="Y169" i="27"/>
  <c r="Y168" i="27"/>
  <c r="Y167" i="27"/>
  <c r="Y166" i="27"/>
  <c r="Y165" i="27"/>
  <c r="Y164" i="27"/>
  <c r="Y163" i="27"/>
  <c r="Y162" i="27"/>
  <c r="Y161" i="27"/>
  <c r="Y160" i="27"/>
  <c r="Y159" i="27"/>
  <c r="Y158" i="27"/>
  <c r="Y157" i="27"/>
  <c r="Y156" i="27"/>
  <c r="Y155" i="27"/>
  <c r="Y154" i="27"/>
  <c r="Y153" i="27"/>
  <c r="Y152" i="27"/>
  <c r="Y151" i="27"/>
  <c r="Y150" i="27"/>
  <c r="Y149" i="27"/>
  <c r="Y148" i="27"/>
  <c r="Y147" i="27"/>
  <c r="Y146" i="27"/>
  <c r="Y145" i="27"/>
  <c r="Y144" i="27"/>
  <c r="Y143" i="27"/>
  <c r="Y142" i="27"/>
  <c r="Y141" i="27"/>
  <c r="Y140" i="27"/>
  <c r="Y139" i="27"/>
  <c r="Y138" i="27"/>
  <c r="Y137" i="27"/>
  <c r="Y136" i="27"/>
  <c r="Y135" i="27"/>
  <c r="Y134" i="27"/>
  <c r="Y133" i="27"/>
  <c r="Y132" i="27"/>
  <c r="Y131" i="27"/>
  <c r="Y130" i="27"/>
  <c r="Y129" i="27"/>
  <c r="Y128" i="27"/>
  <c r="Y127" i="27"/>
  <c r="Y126" i="27"/>
  <c r="Y125" i="27"/>
  <c r="Y124" i="27"/>
  <c r="Y123" i="27"/>
  <c r="Y122" i="27"/>
  <c r="Y121" i="27"/>
  <c r="Y120" i="27"/>
  <c r="Y119" i="27"/>
  <c r="Y118" i="27"/>
  <c r="Y117" i="27"/>
  <c r="Y116" i="27"/>
  <c r="Y115" i="27"/>
  <c r="Y114" i="27"/>
  <c r="Y113" i="27"/>
  <c r="Y112" i="27"/>
  <c r="Y111" i="27"/>
  <c r="Y110" i="27"/>
  <c r="Y109" i="27"/>
  <c r="Y108" i="27"/>
  <c r="Y107" i="27"/>
  <c r="F108" i="12" l="1"/>
  <c r="K108" i="4"/>
  <c r="F108" i="26"/>
  <c r="F108" i="24"/>
  <c r="F108" i="22"/>
  <c r="F108" i="20"/>
  <c r="F108" i="18"/>
  <c r="F108" i="16"/>
  <c r="F108" i="14"/>
  <c r="F108" i="10"/>
  <c r="F108" i="8"/>
  <c r="F108" i="6"/>
  <c r="F108" i="2"/>
  <c r="H107" i="4"/>
  <c r="G107" i="4"/>
  <c r="I107" i="4" s="1"/>
  <c r="E107" i="4"/>
  <c r="D107" i="4"/>
  <c r="K107" i="4" s="1"/>
  <c r="C107" i="4"/>
  <c r="B107" i="4"/>
  <c r="H106" i="4"/>
  <c r="G106" i="4"/>
  <c r="I106" i="4" s="1"/>
  <c r="E106" i="4"/>
  <c r="D106" i="4"/>
  <c r="C106" i="4"/>
  <c r="B106" i="4"/>
  <c r="H105" i="4"/>
  <c r="G105" i="4"/>
  <c r="I105" i="4" s="1"/>
  <c r="E105" i="4"/>
  <c r="D105" i="4"/>
  <c r="F105" i="4" s="1"/>
  <c r="C105" i="4"/>
  <c r="B105" i="4"/>
  <c r="H104" i="4"/>
  <c r="G104" i="4"/>
  <c r="E104" i="4"/>
  <c r="D104" i="4"/>
  <c r="C104" i="4"/>
  <c r="B104" i="4"/>
  <c r="H103" i="4"/>
  <c r="G103" i="4"/>
  <c r="E103" i="4"/>
  <c r="F103" i="4" s="1"/>
  <c r="D103" i="4"/>
  <c r="C103" i="4"/>
  <c r="B103" i="4"/>
  <c r="H102" i="4"/>
  <c r="G102" i="4"/>
  <c r="E102" i="4"/>
  <c r="D102" i="4"/>
  <c r="C102" i="4"/>
  <c r="B102" i="4"/>
  <c r="H101" i="4"/>
  <c r="G101" i="4"/>
  <c r="E101" i="4"/>
  <c r="D101" i="4"/>
  <c r="C101" i="4"/>
  <c r="B101" i="4"/>
  <c r="H100" i="4"/>
  <c r="G100" i="4"/>
  <c r="E100" i="4"/>
  <c r="D100" i="4"/>
  <c r="C100" i="4"/>
  <c r="B100" i="4"/>
  <c r="H99" i="4"/>
  <c r="G99" i="4"/>
  <c r="E99" i="4"/>
  <c r="F99" i="4" s="1"/>
  <c r="D99" i="4"/>
  <c r="C99" i="4"/>
  <c r="B99" i="4"/>
  <c r="H98" i="4"/>
  <c r="G98" i="4"/>
  <c r="E98" i="4"/>
  <c r="D98" i="4"/>
  <c r="C98" i="4"/>
  <c r="B98" i="4"/>
  <c r="H97" i="4"/>
  <c r="G97" i="4"/>
  <c r="I97" i="4" s="1"/>
  <c r="E97" i="4"/>
  <c r="D97" i="4"/>
  <c r="C97" i="4"/>
  <c r="B97" i="4"/>
  <c r="H96" i="4"/>
  <c r="G96" i="4"/>
  <c r="E96" i="4"/>
  <c r="D96" i="4"/>
  <c r="C96" i="4"/>
  <c r="B96" i="4"/>
  <c r="H95" i="4"/>
  <c r="G95" i="4"/>
  <c r="E95" i="4"/>
  <c r="D95" i="4"/>
  <c r="C95" i="4"/>
  <c r="B95" i="4"/>
  <c r="H94" i="4"/>
  <c r="G94" i="4"/>
  <c r="E94" i="4"/>
  <c r="D94" i="4"/>
  <c r="C94" i="4"/>
  <c r="B94" i="4"/>
  <c r="H93" i="4"/>
  <c r="G93" i="4"/>
  <c r="E93" i="4"/>
  <c r="D93" i="4"/>
  <c r="C93" i="4"/>
  <c r="B93" i="4"/>
  <c r="H92" i="4"/>
  <c r="G92" i="4"/>
  <c r="E92" i="4"/>
  <c r="D92" i="4"/>
  <c r="C92" i="4"/>
  <c r="B92" i="4"/>
  <c r="H91" i="4"/>
  <c r="G91" i="4"/>
  <c r="E91" i="4"/>
  <c r="D91" i="4"/>
  <c r="C91" i="4"/>
  <c r="B91" i="4"/>
  <c r="H90" i="4"/>
  <c r="G90" i="4"/>
  <c r="I90" i="4" s="1"/>
  <c r="E90" i="4"/>
  <c r="D90" i="4"/>
  <c r="F90" i="4" s="1"/>
  <c r="C90" i="4"/>
  <c r="B90" i="4"/>
  <c r="H89" i="4"/>
  <c r="G89" i="4"/>
  <c r="E89" i="4"/>
  <c r="D89" i="4"/>
  <c r="C89" i="4"/>
  <c r="B89" i="4"/>
  <c r="H88" i="4"/>
  <c r="G88" i="4"/>
  <c r="E88" i="4"/>
  <c r="D88" i="4"/>
  <c r="C88" i="4"/>
  <c r="B88" i="4"/>
  <c r="H87" i="4"/>
  <c r="G87" i="4"/>
  <c r="I87" i="4" s="1"/>
  <c r="E87" i="4"/>
  <c r="D87" i="4"/>
  <c r="C87" i="4"/>
  <c r="B87" i="4"/>
  <c r="H86" i="4"/>
  <c r="G86" i="4"/>
  <c r="E86" i="4"/>
  <c r="D86" i="4"/>
  <c r="C86" i="4"/>
  <c r="B86" i="4"/>
  <c r="H85" i="4"/>
  <c r="G85" i="4"/>
  <c r="E85" i="4"/>
  <c r="D85" i="4"/>
  <c r="C85" i="4"/>
  <c r="B85" i="4"/>
  <c r="H84" i="4"/>
  <c r="G84" i="4"/>
  <c r="E84" i="4"/>
  <c r="D84" i="4"/>
  <c r="C84" i="4"/>
  <c r="B84" i="4"/>
  <c r="H83" i="4"/>
  <c r="G83" i="4"/>
  <c r="E83" i="4"/>
  <c r="D83" i="4"/>
  <c r="C83" i="4"/>
  <c r="B83" i="4"/>
  <c r="H82" i="4"/>
  <c r="G82" i="4"/>
  <c r="E82" i="4"/>
  <c r="D82" i="4"/>
  <c r="C82" i="4"/>
  <c r="B82" i="4"/>
  <c r="H81" i="4"/>
  <c r="G81" i="4"/>
  <c r="E81" i="4"/>
  <c r="D81" i="4"/>
  <c r="C81" i="4"/>
  <c r="B81" i="4"/>
  <c r="H80" i="4"/>
  <c r="G80" i="4"/>
  <c r="E80" i="4"/>
  <c r="D80" i="4"/>
  <c r="C80" i="4"/>
  <c r="B80" i="4"/>
  <c r="H79" i="4"/>
  <c r="G79" i="4"/>
  <c r="E79" i="4"/>
  <c r="D79" i="4"/>
  <c r="C79" i="4"/>
  <c r="B79" i="4"/>
  <c r="H78" i="4"/>
  <c r="G78" i="4"/>
  <c r="E78" i="4"/>
  <c r="D78" i="4"/>
  <c r="C78" i="4"/>
  <c r="B78" i="4"/>
  <c r="H77" i="4"/>
  <c r="G77" i="4"/>
  <c r="E77" i="4"/>
  <c r="D77" i="4"/>
  <c r="C77" i="4"/>
  <c r="B77" i="4"/>
  <c r="H76" i="4"/>
  <c r="G76" i="4"/>
  <c r="E76" i="4"/>
  <c r="D76" i="4"/>
  <c r="C76" i="4"/>
  <c r="B76" i="4"/>
  <c r="H75" i="4"/>
  <c r="G75" i="4"/>
  <c r="E75" i="4"/>
  <c r="D75" i="4"/>
  <c r="C75" i="4"/>
  <c r="B75" i="4"/>
  <c r="H74" i="4"/>
  <c r="G74" i="4"/>
  <c r="E74" i="4"/>
  <c r="D74" i="4"/>
  <c r="C74" i="4"/>
  <c r="B74" i="4"/>
  <c r="H73" i="4"/>
  <c r="G73" i="4"/>
  <c r="E73" i="4"/>
  <c r="D73" i="4"/>
  <c r="C73" i="4"/>
  <c r="B73" i="4"/>
  <c r="H72" i="4"/>
  <c r="G72" i="4"/>
  <c r="E72" i="4"/>
  <c r="D72" i="4"/>
  <c r="C72" i="4"/>
  <c r="B72" i="4"/>
  <c r="H71" i="4"/>
  <c r="G71" i="4"/>
  <c r="E71" i="4"/>
  <c r="D71" i="4"/>
  <c r="C71" i="4"/>
  <c r="B71" i="4"/>
  <c r="H70" i="4"/>
  <c r="G70" i="4"/>
  <c r="E70" i="4"/>
  <c r="D70" i="4"/>
  <c r="C70" i="4"/>
  <c r="B70" i="4"/>
  <c r="H69" i="4"/>
  <c r="G69" i="4"/>
  <c r="E69" i="4"/>
  <c r="D69" i="4"/>
  <c r="C69" i="4"/>
  <c r="B69" i="4"/>
  <c r="H68" i="4"/>
  <c r="G68" i="4"/>
  <c r="I68" i="4" s="1"/>
  <c r="E68" i="4"/>
  <c r="D68" i="4"/>
  <c r="C68" i="4"/>
  <c r="B68" i="4"/>
  <c r="H67" i="4"/>
  <c r="G67" i="4"/>
  <c r="E67" i="4"/>
  <c r="D67" i="4"/>
  <c r="C67" i="4"/>
  <c r="B67" i="4"/>
  <c r="H66" i="4"/>
  <c r="G66" i="4"/>
  <c r="E66" i="4"/>
  <c r="D66" i="4"/>
  <c r="C66" i="4"/>
  <c r="B66" i="4"/>
  <c r="H65" i="4"/>
  <c r="G65" i="4"/>
  <c r="E65" i="4"/>
  <c r="D65" i="4"/>
  <c r="C65" i="4"/>
  <c r="B65" i="4"/>
  <c r="H64" i="4"/>
  <c r="G64" i="4"/>
  <c r="I64" i="4" s="1"/>
  <c r="E64" i="4"/>
  <c r="D64" i="4"/>
  <c r="C64" i="4"/>
  <c r="B64" i="4"/>
  <c r="H63" i="4"/>
  <c r="G63" i="4"/>
  <c r="E63" i="4"/>
  <c r="D63" i="4"/>
  <c r="C63" i="4"/>
  <c r="B63" i="4"/>
  <c r="H62" i="4"/>
  <c r="G62" i="4"/>
  <c r="E62" i="4"/>
  <c r="D62" i="4"/>
  <c r="F62" i="4" s="1"/>
  <c r="C62" i="4"/>
  <c r="B62" i="4"/>
  <c r="H61" i="4"/>
  <c r="G61" i="4"/>
  <c r="E61" i="4"/>
  <c r="D61" i="4"/>
  <c r="C61" i="4"/>
  <c r="B61" i="4"/>
  <c r="H60" i="4"/>
  <c r="G60" i="4"/>
  <c r="I60" i="4" s="1"/>
  <c r="E60" i="4"/>
  <c r="D60" i="4"/>
  <c r="C60" i="4"/>
  <c r="B60" i="4"/>
  <c r="H59" i="4"/>
  <c r="G59" i="4"/>
  <c r="E59" i="4"/>
  <c r="D59" i="4"/>
  <c r="C59" i="4"/>
  <c r="B59" i="4"/>
  <c r="H58" i="4"/>
  <c r="G58" i="4"/>
  <c r="E58" i="4"/>
  <c r="D58" i="4"/>
  <c r="C58" i="4"/>
  <c r="B58" i="4"/>
  <c r="H57" i="4"/>
  <c r="G57" i="4"/>
  <c r="E57" i="4"/>
  <c r="D57" i="4"/>
  <c r="C57" i="4"/>
  <c r="B57" i="4"/>
  <c r="H56" i="4"/>
  <c r="G56" i="4"/>
  <c r="I56" i="4" s="1"/>
  <c r="E56" i="4"/>
  <c r="D56" i="4"/>
  <c r="C56" i="4"/>
  <c r="B56" i="4"/>
  <c r="H55" i="4"/>
  <c r="G55" i="4"/>
  <c r="E55" i="4"/>
  <c r="D55" i="4"/>
  <c r="C55" i="4"/>
  <c r="B55" i="4"/>
  <c r="H54" i="4"/>
  <c r="G54" i="4"/>
  <c r="E54" i="4"/>
  <c r="D54" i="4"/>
  <c r="C54" i="4"/>
  <c r="B54" i="4"/>
  <c r="H53" i="4"/>
  <c r="G53" i="4"/>
  <c r="E53" i="4"/>
  <c r="D53" i="4"/>
  <c r="C53" i="4"/>
  <c r="B53" i="4"/>
  <c r="H52" i="4"/>
  <c r="G52" i="4"/>
  <c r="I52" i="4" s="1"/>
  <c r="E52" i="4"/>
  <c r="D52" i="4"/>
  <c r="C52" i="4"/>
  <c r="B52" i="4"/>
  <c r="H51" i="4"/>
  <c r="G51" i="4"/>
  <c r="E51" i="4"/>
  <c r="D51" i="4"/>
  <c r="C51" i="4"/>
  <c r="B51" i="4"/>
  <c r="H50" i="4"/>
  <c r="G50" i="4"/>
  <c r="E50" i="4"/>
  <c r="D50" i="4"/>
  <c r="C50" i="4"/>
  <c r="B50" i="4"/>
  <c r="H49" i="4"/>
  <c r="G49" i="4"/>
  <c r="E49" i="4"/>
  <c r="D49" i="4"/>
  <c r="C49" i="4"/>
  <c r="B49" i="4"/>
  <c r="H48" i="4"/>
  <c r="G48" i="4"/>
  <c r="I48" i="4" s="1"/>
  <c r="E48" i="4"/>
  <c r="D48" i="4"/>
  <c r="C48" i="4"/>
  <c r="B48" i="4"/>
  <c r="H47" i="4"/>
  <c r="G47" i="4"/>
  <c r="E47" i="4"/>
  <c r="D47" i="4"/>
  <c r="C47" i="4"/>
  <c r="B47" i="4"/>
  <c r="H46" i="4"/>
  <c r="G46" i="4"/>
  <c r="E46" i="4"/>
  <c r="D46" i="4"/>
  <c r="C46" i="4"/>
  <c r="B46" i="4"/>
  <c r="H45" i="4"/>
  <c r="G45" i="4"/>
  <c r="E45" i="4"/>
  <c r="D45" i="4"/>
  <c r="C45" i="4"/>
  <c r="B45" i="4"/>
  <c r="H44" i="4"/>
  <c r="G44" i="4"/>
  <c r="I44" i="4" s="1"/>
  <c r="E44" i="4"/>
  <c r="D44" i="4"/>
  <c r="C44" i="4"/>
  <c r="B44" i="4"/>
  <c r="H43" i="4"/>
  <c r="G43" i="4"/>
  <c r="E43" i="4"/>
  <c r="D43" i="4"/>
  <c r="C43" i="4"/>
  <c r="B43" i="4"/>
  <c r="H42" i="4"/>
  <c r="G42" i="4"/>
  <c r="E42" i="4"/>
  <c r="D42" i="4"/>
  <c r="C42" i="4"/>
  <c r="B42" i="4"/>
  <c r="H41" i="4"/>
  <c r="G41" i="4"/>
  <c r="E41" i="4"/>
  <c r="D41" i="4"/>
  <c r="C41" i="4"/>
  <c r="B41" i="4"/>
  <c r="H40" i="4"/>
  <c r="G40" i="4"/>
  <c r="I40" i="4" s="1"/>
  <c r="E40" i="4"/>
  <c r="D40" i="4"/>
  <c r="C40" i="4"/>
  <c r="B40" i="4"/>
  <c r="H39" i="4"/>
  <c r="G39" i="4"/>
  <c r="E39" i="4"/>
  <c r="D39" i="4"/>
  <c r="C39" i="4"/>
  <c r="B39" i="4"/>
  <c r="H38" i="4"/>
  <c r="G38" i="4"/>
  <c r="E38" i="4"/>
  <c r="D38" i="4"/>
  <c r="C38" i="4"/>
  <c r="B38" i="4"/>
  <c r="H37" i="4"/>
  <c r="G37" i="4"/>
  <c r="E37" i="4"/>
  <c r="D37" i="4"/>
  <c r="C37" i="4"/>
  <c r="B37" i="4"/>
  <c r="H36" i="4"/>
  <c r="G36" i="4"/>
  <c r="I36" i="4" s="1"/>
  <c r="E36" i="4"/>
  <c r="D36" i="4"/>
  <c r="C36" i="4"/>
  <c r="B36" i="4"/>
  <c r="H35" i="4"/>
  <c r="G35" i="4"/>
  <c r="E35" i="4"/>
  <c r="D35" i="4"/>
  <c r="C35" i="4"/>
  <c r="B35" i="4"/>
  <c r="H34" i="4"/>
  <c r="G34" i="4"/>
  <c r="E34" i="4"/>
  <c r="D34" i="4"/>
  <c r="C34" i="4"/>
  <c r="B34" i="4"/>
  <c r="H33" i="4"/>
  <c r="G33" i="4"/>
  <c r="E33" i="4"/>
  <c r="D33" i="4"/>
  <c r="C33" i="4"/>
  <c r="B33" i="4"/>
  <c r="H32" i="4"/>
  <c r="G32" i="4"/>
  <c r="E32" i="4"/>
  <c r="D32" i="4"/>
  <c r="C32" i="4"/>
  <c r="B32" i="4"/>
  <c r="H31" i="4"/>
  <c r="G31" i="4"/>
  <c r="E31" i="4"/>
  <c r="D31" i="4"/>
  <c r="C31" i="4"/>
  <c r="B31" i="4"/>
  <c r="H30" i="4"/>
  <c r="G30" i="4"/>
  <c r="E30" i="4"/>
  <c r="D30" i="4"/>
  <c r="F30" i="4" s="1"/>
  <c r="C30" i="4"/>
  <c r="B30" i="4"/>
  <c r="H29" i="4"/>
  <c r="G29" i="4"/>
  <c r="E29" i="4"/>
  <c r="D29" i="4"/>
  <c r="C29" i="4"/>
  <c r="B29" i="4"/>
  <c r="H28" i="4"/>
  <c r="G28" i="4"/>
  <c r="I28" i="4" s="1"/>
  <c r="E28" i="4"/>
  <c r="D28" i="4"/>
  <c r="C28" i="4"/>
  <c r="B28" i="4"/>
  <c r="H27" i="4"/>
  <c r="G27" i="4"/>
  <c r="E27" i="4"/>
  <c r="D27" i="4"/>
  <c r="C27" i="4"/>
  <c r="B27" i="4"/>
  <c r="H26" i="4"/>
  <c r="G26" i="4"/>
  <c r="E26" i="4"/>
  <c r="D26" i="4"/>
  <c r="C26" i="4"/>
  <c r="B26" i="4"/>
  <c r="H25" i="4"/>
  <c r="G25" i="4"/>
  <c r="E25" i="4"/>
  <c r="D25" i="4"/>
  <c r="C25" i="4"/>
  <c r="B25" i="4"/>
  <c r="H24" i="4"/>
  <c r="G24" i="4"/>
  <c r="E24" i="4"/>
  <c r="D24" i="4"/>
  <c r="C24" i="4"/>
  <c r="B24" i="4"/>
  <c r="H23" i="4"/>
  <c r="G23" i="4"/>
  <c r="E23" i="4"/>
  <c r="D23" i="4"/>
  <c r="C23" i="4"/>
  <c r="B23" i="4"/>
  <c r="H22" i="4"/>
  <c r="G22" i="4"/>
  <c r="E22" i="4"/>
  <c r="D22" i="4"/>
  <c r="C22" i="4"/>
  <c r="B22" i="4"/>
  <c r="H21" i="4"/>
  <c r="G21" i="4"/>
  <c r="E21" i="4"/>
  <c r="D21" i="4"/>
  <c r="C21" i="4"/>
  <c r="B21" i="4"/>
  <c r="H20" i="4"/>
  <c r="G20" i="4"/>
  <c r="E20" i="4"/>
  <c r="D20" i="4"/>
  <c r="C20" i="4"/>
  <c r="B20" i="4"/>
  <c r="H19" i="4"/>
  <c r="G19" i="4"/>
  <c r="E19" i="4"/>
  <c r="D19" i="4"/>
  <c r="C19" i="4"/>
  <c r="B19" i="4"/>
  <c r="H18" i="4"/>
  <c r="G18" i="4"/>
  <c r="E18" i="4"/>
  <c r="D18" i="4"/>
  <c r="C18" i="4"/>
  <c r="B18" i="4"/>
  <c r="H17" i="4"/>
  <c r="G17" i="4"/>
  <c r="E17" i="4"/>
  <c r="D17" i="4"/>
  <c r="C17" i="4"/>
  <c r="B17" i="4"/>
  <c r="H16" i="4"/>
  <c r="G16" i="4"/>
  <c r="E16" i="4"/>
  <c r="D16" i="4"/>
  <c r="C16" i="4"/>
  <c r="B16" i="4"/>
  <c r="H15" i="4"/>
  <c r="G15" i="4"/>
  <c r="I15" i="4" s="1"/>
  <c r="E15" i="4"/>
  <c r="D15" i="4"/>
  <c r="K15" i="4" s="1"/>
  <c r="C15" i="4"/>
  <c r="B15" i="4"/>
  <c r="H14" i="4"/>
  <c r="G14" i="4"/>
  <c r="E14" i="4"/>
  <c r="D14" i="4"/>
  <c r="C14" i="4"/>
  <c r="B14" i="4"/>
  <c r="H13" i="4"/>
  <c r="G13" i="4"/>
  <c r="E13" i="4"/>
  <c r="D13" i="4"/>
  <c r="C13" i="4"/>
  <c r="B13" i="4"/>
  <c r="H12" i="4"/>
  <c r="G12" i="4"/>
  <c r="I12" i="4" s="1"/>
  <c r="E12" i="4"/>
  <c r="D12" i="4"/>
  <c r="C12" i="4"/>
  <c r="B12" i="4"/>
  <c r="H11" i="4"/>
  <c r="G11" i="4"/>
  <c r="E11" i="4"/>
  <c r="D11" i="4"/>
  <c r="C11" i="4"/>
  <c r="B11" i="4"/>
  <c r="H107" i="6"/>
  <c r="G107" i="6"/>
  <c r="I107" i="6" s="1"/>
  <c r="E107" i="6"/>
  <c r="D107" i="6"/>
  <c r="K107" i="6" s="1"/>
  <c r="C107" i="6"/>
  <c r="B107" i="6"/>
  <c r="H106" i="6"/>
  <c r="G106" i="6"/>
  <c r="I106" i="6" s="1"/>
  <c r="E106" i="6"/>
  <c r="D106" i="6"/>
  <c r="K106" i="6" s="1"/>
  <c r="C106" i="6"/>
  <c r="B106" i="6"/>
  <c r="H105" i="6"/>
  <c r="G105" i="6"/>
  <c r="I105" i="6" s="1"/>
  <c r="E105" i="6"/>
  <c r="D105" i="6"/>
  <c r="K105" i="6" s="1"/>
  <c r="C105" i="6"/>
  <c r="B105" i="6"/>
  <c r="H104" i="6"/>
  <c r="G104" i="6"/>
  <c r="E104" i="6"/>
  <c r="D104" i="6"/>
  <c r="C104" i="6"/>
  <c r="B104" i="6"/>
  <c r="H103" i="6"/>
  <c r="G103" i="6"/>
  <c r="E103" i="6"/>
  <c r="D103" i="6"/>
  <c r="C103" i="6"/>
  <c r="B103" i="6"/>
  <c r="H102" i="6"/>
  <c r="G102" i="6"/>
  <c r="E102" i="6"/>
  <c r="D102" i="6"/>
  <c r="C102" i="6"/>
  <c r="B102" i="6"/>
  <c r="H101" i="6"/>
  <c r="G101" i="6"/>
  <c r="E101" i="6"/>
  <c r="D101" i="6"/>
  <c r="C101" i="6"/>
  <c r="B101" i="6"/>
  <c r="H100" i="6"/>
  <c r="G100" i="6"/>
  <c r="E100" i="6"/>
  <c r="D100" i="6"/>
  <c r="C100" i="6"/>
  <c r="B100" i="6"/>
  <c r="H99" i="6"/>
  <c r="G99" i="6"/>
  <c r="E99" i="6"/>
  <c r="D99" i="6"/>
  <c r="C99" i="6"/>
  <c r="B99" i="6"/>
  <c r="H98" i="6"/>
  <c r="G98" i="6"/>
  <c r="E98" i="6"/>
  <c r="D98" i="6"/>
  <c r="C98" i="6"/>
  <c r="B98" i="6"/>
  <c r="H97" i="6"/>
  <c r="G97" i="6"/>
  <c r="I97" i="6" s="1"/>
  <c r="E97" i="6"/>
  <c r="D97" i="6"/>
  <c r="C97" i="6"/>
  <c r="B97" i="6"/>
  <c r="H96" i="6"/>
  <c r="G96" i="6"/>
  <c r="E96" i="6"/>
  <c r="D96" i="6"/>
  <c r="C96" i="6"/>
  <c r="B96" i="6"/>
  <c r="H95" i="6"/>
  <c r="G95" i="6"/>
  <c r="E95" i="6"/>
  <c r="D95" i="6"/>
  <c r="C95" i="6"/>
  <c r="B95" i="6"/>
  <c r="H94" i="6"/>
  <c r="G94" i="6"/>
  <c r="E94" i="6"/>
  <c r="D94" i="6"/>
  <c r="C94" i="6"/>
  <c r="B94" i="6"/>
  <c r="H93" i="6"/>
  <c r="G93" i="6"/>
  <c r="I93" i="6" s="1"/>
  <c r="E93" i="6"/>
  <c r="D93" i="6"/>
  <c r="C93" i="6"/>
  <c r="B93" i="6"/>
  <c r="H92" i="6"/>
  <c r="G92" i="6"/>
  <c r="E92" i="6"/>
  <c r="D92" i="6"/>
  <c r="C92" i="6"/>
  <c r="B92" i="6"/>
  <c r="H91" i="6"/>
  <c r="G91" i="6"/>
  <c r="E91" i="6"/>
  <c r="D91" i="6"/>
  <c r="C91" i="6"/>
  <c r="B91" i="6"/>
  <c r="H90" i="6"/>
  <c r="G90" i="6"/>
  <c r="E90" i="6"/>
  <c r="D90" i="6"/>
  <c r="C90" i="6"/>
  <c r="B90" i="6"/>
  <c r="H89" i="6"/>
  <c r="G89" i="6"/>
  <c r="I89" i="6" s="1"/>
  <c r="E89" i="6"/>
  <c r="D89" i="6"/>
  <c r="C89" i="6"/>
  <c r="B89" i="6"/>
  <c r="H88" i="6"/>
  <c r="G88" i="6"/>
  <c r="E88" i="6"/>
  <c r="D88" i="6"/>
  <c r="C88" i="6"/>
  <c r="B88" i="6"/>
  <c r="H87" i="6"/>
  <c r="G87" i="6"/>
  <c r="E87" i="6"/>
  <c r="D87" i="6"/>
  <c r="C87" i="6"/>
  <c r="B87" i="6"/>
  <c r="H86" i="6"/>
  <c r="G86" i="6"/>
  <c r="E86" i="6"/>
  <c r="D86" i="6"/>
  <c r="C86" i="6"/>
  <c r="B86" i="6"/>
  <c r="H85" i="6"/>
  <c r="G85" i="6"/>
  <c r="I85" i="6" s="1"/>
  <c r="E85" i="6"/>
  <c r="D85" i="6"/>
  <c r="C85" i="6"/>
  <c r="B85" i="6"/>
  <c r="H84" i="6"/>
  <c r="G84" i="6"/>
  <c r="E84" i="6"/>
  <c r="D84" i="6"/>
  <c r="C84" i="6"/>
  <c r="B84" i="6"/>
  <c r="H83" i="6"/>
  <c r="G83" i="6"/>
  <c r="E83" i="6"/>
  <c r="D83" i="6"/>
  <c r="C83" i="6"/>
  <c r="B83" i="6"/>
  <c r="H82" i="6"/>
  <c r="G82" i="6"/>
  <c r="E82" i="6"/>
  <c r="D82" i="6"/>
  <c r="C82" i="6"/>
  <c r="B82" i="6"/>
  <c r="H81" i="6"/>
  <c r="G81" i="6"/>
  <c r="I81" i="6" s="1"/>
  <c r="E81" i="6"/>
  <c r="D81" i="6"/>
  <c r="C81" i="6"/>
  <c r="B81" i="6"/>
  <c r="H80" i="6"/>
  <c r="G80" i="6"/>
  <c r="E80" i="6"/>
  <c r="D80" i="6"/>
  <c r="C80" i="6"/>
  <c r="B80" i="6"/>
  <c r="H79" i="6"/>
  <c r="G79" i="6"/>
  <c r="E79" i="6"/>
  <c r="D79" i="6"/>
  <c r="C79" i="6"/>
  <c r="B79" i="6"/>
  <c r="H78" i="6"/>
  <c r="G78" i="6"/>
  <c r="E78" i="6"/>
  <c r="D78" i="6"/>
  <c r="C78" i="6"/>
  <c r="B78" i="6"/>
  <c r="H77" i="6"/>
  <c r="G77" i="6"/>
  <c r="I77" i="6" s="1"/>
  <c r="E77" i="6"/>
  <c r="D77" i="6"/>
  <c r="C77" i="6"/>
  <c r="B77" i="6"/>
  <c r="H76" i="6"/>
  <c r="G76" i="6"/>
  <c r="E76" i="6"/>
  <c r="D76" i="6"/>
  <c r="C76" i="6"/>
  <c r="B76" i="6"/>
  <c r="H75" i="6"/>
  <c r="G75" i="6"/>
  <c r="E75" i="6"/>
  <c r="D75" i="6"/>
  <c r="C75" i="6"/>
  <c r="B75" i="6"/>
  <c r="H74" i="6"/>
  <c r="G74" i="6"/>
  <c r="E74" i="6"/>
  <c r="D74" i="6"/>
  <c r="C74" i="6"/>
  <c r="B74" i="6"/>
  <c r="H73" i="6"/>
  <c r="G73" i="6"/>
  <c r="E73" i="6"/>
  <c r="D73" i="6"/>
  <c r="C73" i="6"/>
  <c r="B73" i="6"/>
  <c r="H72" i="6"/>
  <c r="G72" i="6"/>
  <c r="E72" i="6"/>
  <c r="D72" i="6"/>
  <c r="C72" i="6"/>
  <c r="B72" i="6"/>
  <c r="H71" i="6"/>
  <c r="G71" i="6"/>
  <c r="E71" i="6"/>
  <c r="D71" i="6"/>
  <c r="C71" i="6"/>
  <c r="B71" i="6"/>
  <c r="H70" i="6"/>
  <c r="G70" i="6"/>
  <c r="E70" i="6"/>
  <c r="D70" i="6"/>
  <c r="C70" i="6"/>
  <c r="B70" i="6"/>
  <c r="H69" i="6"/>
  <c r="G69" i="6"/>
  <c r="E69" i="6"/>
  <c r="D69" i="6"/>
  <c r="C69" i="6"/>
  <c r="B69" i="6"/>
  <c r="H68" i="6"/>
  <c r="G68" i="6"/>
  <c r="E68" i="6"/>
  <c r="D68" i="6"/>
  <c r="C68" i="6"/>
  <c r="B68" i="6"/>
  <c r="H67" i="6"/>
  <c r="G67" i="6"/>
  <c r="E67" i="6"/>
  <c r="D67" i="6"/>
  <c r="C67" i="6"/>
  <c r="B67" i="6"/>
  <c r="H66" i="6"/>
  <c r="G66" i="6"/>
  <c r="E66" i="6"/>
  <c r="D66" i="6"/>
  <c r="C66" i="6"/>
  <c r="B66" i="6"/>
  <c r="H65" i="6"/>
  <c r="G65" i="6"/>
  <c r="E65" i="6"/>
  <c r="D65" i="6"/>
  <c r="C65" i="6"/>
  <c r="B65" i="6"/>
  <c r="H64" i="6"/>
  <c r="G64" i="6"/>
  <c r="E64" i="6"/>
  <c r="D64" i="6"/>
  <c r="C64" i="6"/>
  <c r="B64" i="6"/>
  <c r="H63" i="6"/>
  <c r="G63" i="6"/>
  <c r="E63" i="6"/>
  <c r="D63" i="6"/>
  <c r="C63" i="6"/>
  <c r="B63" i="6"/>
  <c r="H62" i="6"/>
  <c r="G62" i="6"/>
  <c r="E62" i="6"/>
  <c r="D62" i="6"/>
  <c r="C62" i="6"/>
  <c r="B62" i="6"/>
  <c r="H61" i="6"/>
  <c r="G61" i="6"/>
  <c r="E61" i="6"/>
  <c r="D61" i="6"/>
  <c r="C61" i="6"/>
  <c r="B61" i="6"/>
  <c r="H60" i="6"/>
  <c r="G60" i="6"/>
  <c r="E60" i="6"/>
  <c r="D60" i="6"/>
  <c r="C60" i="6"/>
  <c r="B60" i="6"/>
  <c r="H59" i="6"/>
  <c r="G59" i="6"/>
  <c r="E59" i="6"/>
  <c r="D59" i="6"/>
  <c r="C59" i="6"/>
  <c r="B59" i="6"/>
  <c r="H58" i="6"/>
  <c r="G58" i="6"/>
  <c r="E58" i="6"/>
  <c r="D58" i="6"/>
  <c r="C58" i="6"/>
  <c r="B58" i="6"/>
  <c r="H57" i="6"/>
  <c r="G57" i="6"/>
  <c r="E57" i="6"/>
  <c r="D57" i="6"/>
  <c r="C57" i="6"/>
  <c r="B57" i="6"/>
  <c r="H56" i="6"/>
  <c r="G56" i="6"/>
  <c r="E56" i="6"/>
  <c r="D56" i="6"/>
  <c r="C56" i="6"/>
  <c r="B56" i="6"/>
  <c r="H55" i="6"/>
  <c r="G55" i="6"/>
  <c r="E55" i="6"/>
  <c r="D55" i="6"/>
  <c r="C55" i="6"/>
  <c r="B55" i="6"/>
  <c r="H54" i="6"/>
  <c r="G54" i="6"/>
  <c r="E54" i="6"/>
  <c r="D54" i="6"/>
  <c r="C54" i="6"/>
  <c r="B54" i="6"/>
  <c r="H53" i="6"/>
  <c r="G53" i="6"/>
  <c r="E53" i="6"/>
  <c r="D53" i="6"/>
  <c r="C53" i="6"/>
  <c r="B53" i="6"/>
  <c r="H52" i="6"/>
  <c r="G52" i="6"/>
  <c r="E52" i="6"/>
  <c r="D52" i="6"/>
  <c r="C52" i="6"/>
  <c r="B52" i="6"/>
  <c r="H51" i="6"/>
  <c r="G51" i="6"/>
  <c r="E51" i="6"/>
  <c r="D51" i="6"/>
  <c r="F51" i="6" s="1"/>
  <c r="C51" i="6"/>
  <c r="B51" i="6"/>
  <c r="H50" i="6"/>
  <c r="G50" i="6"/>
  <c r="E50" i="6"/>
  <c r="D50" i="6"/>
  <c r="C50" i="6"/>
  <c r="B50" i="6"/>
  <c r="H49" i="6"/>
  <c r="G49" i="6"/>
  <c r="E49" i="6"/>
  <c r="D49" i="6"/>
  <c r="C49" i="6"/>
  <c r="B49" i="6"/>
  <c r="H48" i="6"/>
  <c r="G48" i="6"/>
  <c r="E48" i="6"/>
  <c r="D48" i="6"/>
  <c r="C48" i="6"/>
  <c r="B48" i="6"/>
  <c r="H47" i="6"/>
  <c r="G47" i="6"/>
  <c r="E47" i="6"/>
  <c r="D47" i="6"/>
  <c r="C47" i="6"/>
  <c r="B47" i="6"/>
  <c r="H46" i="6"/>
  <c r="G46" i="6"/>
  <c r="E46" i="6"/>
  <c r="D46" i="6"/>
  <c r="C46" i="6"/>
  <c r="B46" i="6"/>
  <c r="H45" i="6"/>
  <c r="G45" i="6"/>
  <c r="E45" i="6"/>
  <c r="D45" i="6"/>
  <c r="C45" i="6"/>
  <c r="B45" i="6"/>
  <c r="H44" i="6"/>
  <c r="G44" i="6"/>
  <c r="E44" i="6"/>
  <c r="D44" i="6"/>
  <c r="C44" i="6"/>
  <c r="B44" i="6"/>
  <c r="H43" i="6"/>
  <c r="G43" i="6"/>
  <c r="E43" i="6"/>
  <c r="D43" i="6"/>
  <c r="C43" i="6"/>
  <c r="B43" i="6"/>
  <c r="H42" i="6"/>
  <c r="G42" i="6"/>
  <c r="E42" i="6"/>
  <c r="D42" i="6"/>
  <c r="C42" i="6"/>
  <c r="B42" i="6"/>
  <c r="H41" i="6"/>
  <c r="G41" i="6"/>
  <c r="E41" i="6"/>
  <c r="D41" i="6"/>
  <c r="C41" i="6"/>
  <c r="B41" i="6"/>
  <c r="H40" i="6"/>
  <c r="G40" i="6"/>
  <c r="E40" i="6"/>
  <c r="D40" i="6"/>
  <c r="C40" i="6"/>
  <c r="B40" i="6"/>
  <c r="H39" i="6"/>
  <c r="G39" i="6"/>
  <c r="E39" i="6"/>
  <c r="D39" i="6"/>
  <c r="C39" i="6"/>
  <c r="B39" i="6"/>
  <c r="H38" i="6"/>
  <c r="G38" i="6"/>
  <c r="E38" i="6"/>
  <c r="D38" i="6"/>
  <c r="C38" i="6"/>
  <c r="B38" i="6"/>
  <c r="H37" i="6"/>
  <c r="G37" i="6"/>
  <c r="E37" i="6"/>
  <c r="D37" i="6"/>
  <c r="C37" i="6"/>
  <c r="B37" i="6"/>
  <c r="H36" i="6"/>
  <c r="G36" i="6"/>
  <c r="E36" i="6"/>
  <c r="D36" i="6"/>
  <c r="C36" i="6"/>
  <c r="B36" i="6"/>
  <c r="H35" i="6"/>
  <c r="G35" i="6"/>
  <c r="E35" i="6"/>
  <c r="D35" i="6"/>
  <c r="C35" i="6"/>
  <c r="B35" i="6"/>
  <c r="H34" i="6"/>
  <c r="G34" i="6"/>
  <c r="E34" i="6"/>
  <c r="D34" i="6"/>
  <c r="C34" i="6"/>
  <c r="B34" i="6"/>
  <c r="H33" i="6"/>
  <c r="G33" i="6"/>
  <c r="E33" i="6"/>
  <c r="D33" i="6"/>
  <c r="C33" i="6"/>
  <c r="B33" i="6"/>
  <c r="H32" i="6"/>
  <c r="G32" i="6"/>
  <c r="E32" i="6"/>
  <c r="D32" i="6"/>
  <c r="C32" i="6"/>
  <c r="B32" i="6"/>
  <c r="H31" i="6"/>
  <c r="G31" i="6"/>
  <c r="E31" i="6"/>
  <c r="D31" i="6"/>
  <c r="C31" i="6"/>
  <c r="B31" i="6"/>
  <c r="H30" i="6"/>
  <c r="G30" i="6"/>
  <c r="E30" i="6"/>
  <c r="D30" i="6"/>
  <c r="C30" i="6"/>
  <c r="B30" i="6"/>
  <c r="H29" i="6"/>
  <c r="G29" i="6"/>
  <c r="E29" i="6"/>
  <c r="D29" i="6"/>
  <c r="C29" i="6"/>
  <c r="B29" i="6"/>
  <c r="H28" i="6"/>
  <c r="G28" i="6"/>
  <c r="I28" i="6" s="1"/>
  <c r="E28" i="6"/>
  <c r="D28" i="6"/>
  <c r="C28" i="6"/>
  <c r="B28" i="6"/>
  <c r="H27" i="6"/>
  <c r="G27" i="6"/>
  <c r="I27" i="6" s="1"/>
  <c r="E27" i="6"/>
  <c r="D27" i="6"/>
  <c r="F27" i="6" s="1"/>
  <c r="C27" i="6"/>
  <c r="B27" i="6"/>
  <c r="H26" i="6"/>
  <c r="G26" i="6"/>
  <c r="E26" i="6"/>
  <c r="D26" i="6"/>
  <c r="C26" i="6"/>
  <c r="B26" i="6"/>
  <c r="H25" i="6"/>
  <c r="G25" i="6"/>
  <c r="E25" i="6"/>
  <c r="D25" i="6"/>
  <c r="C25" i="6"/>
  <c r="B25" i="6"/>
  <c r="H24" i="6"/>
  <c r="G24" i="6"/>
  <c r="E24" i="6"/>
  <c r="D24" i="6"/>
  <c r="C24" i="6"/>
  <c r="B24" i="6"/>
  <c r="H23" i="6"/>
  <c r="G23" i="6"/>
  <c r="E23" i="6"/>
  <c r="D23" i="6"/>
  <c r="C23" i="6"/>
  <c r="B23" i="6"/>
  <c r="H22" i="6"/>
  <c r="G22" i="6"/>
  <c r="E22" i="6"/>
  <c r="D22" i="6"/>
  <c r="C22" i="6"/>
  <c r="B22" i="6"/>
  <c r="H21" i="6"/>
  <c r="G21" i="6"/>
  <c r="E21" i="6"/>
  <c r="D21" i="6"/>
  <c r="C21" i="6"/>
  <c r="B21" i="6"/>
  <c r="H20" i="6"/>
  <c r="G20" i="6"/>
  <c r="E20" i="6"/>
  <c r="D20" i="6"/>
  <c r="C20" i="6"/>
  <c r="B20" i="6"/>
  <c r="H19" i="6"/>
  <c r="G19" i="6"/>
  <c r="E19" i="6"/>
  <c r="D19" i="6"/>
  <c r="C19" i="6"/>
  <c r="B19" i="6"/>
  <c r="H18" i="6"/>
  <c r="G18" i="6"/>
  <c r="E18" i="6"/>
  <c r="D18" i="6"/>
  <c r="C18" i="6"/>
  <c r="B18" i="6"/>
  <c r="H17" i="6"/>
  <c r="G17" i="6"/>
  <c r="E17" i="6"/>
  <c r="D17" i="6"/>
  <c r="C17" i="6"/>
  <c r="B17" i="6"/>
  <c r="H16" i="6"/>
  <c r="G16" i="6"/>
  <c r="E16" i="6"/>
  <c r="D16" i="6"/>
  <c r="C16" i="6"/>
  <c r="B16" i="6"/>
  <c r="H15" i="6"/>
  <c r="G15" i="6"/>
  <c r="I15" i="6" s="1"/>
  <c r="E15" i="6"/>
  <c r="D15" i="6"/>
  <c r="C15" i="6"/>
  <c r="B15" i="6"/>
  <c r="H14" i="6"/>
  <c r="G14" i="6"/>
  <c r="E14" i="6"/>
  <c r="D14" i="6"/>
  <c r="C14" i="6"/>
  <c r="B14" i="6"/>
  <c r="H13" i="6"/>
  <c r="G13" i="6"/>
  <c r="E13" i="6"/>
  <c r="D13" i="6"/>
  <c r="C13" i="6"/>
  <c r="B13" i="6"/>
  <c r="H12" i="6"/>
  <c r="G12" i="6"/>
  <c r="E12" i="6"/>
  <c r="D12" i="6"/>
  <c r="C12" i="6"/>
  <c r="B12" i="6"/>
  <c r="H11" i="6"/>
  <c r="G11" i="6"/>
  <c r="E11" i="6"/>
  <c r="D11" i="6"/>
  <c r="C11" i="6"/>
  <c r="B11" i="6"/>
  <c r="H107" i="8"/>
  <c r="G107" i="8"/>
  <c r="I107" i="8" s="1"/>
  <c r="E107" i="8"/>
  <c r="D107" i="8"/>
  <c r="K107" i="8" s="1"/>
  <c r="C107" i="8"/>
  <c r="B107" i="8"/>
  <c r="H106" i="8"/>
  <c r="G106" i="8"/>
  <c r="I106" i="8" s="1"/>
  <c r="E106" i="8"/>
  <c r="D106" i="8"/>
  <c r="C106" i="8"/>
  <c r="B106" i="8"/>
  <c r="H105" i="8"/>
  <c r="G105" i="8"/>
  <c r="I105" i="8" s="1"/>
  <c r="E105" i="8"/>
  <c r="D105" i="8"/>
  <c r="K105" i="8" s="1"/>
  <c r="C105" i="8"/>
  <c r="B105" i="8"/>
  <c r="H104" i="8"/>
  <c r="G104" i="8"/>
  <c r="E104" i="8"/>
  <c r="D104" i="8"/>
  <c r="C104" i="8"/>
  <c r="B104" i="8"/>
  <c r="H103" i="8"/>
  <c r="G103" i="8"/>
  <c r="E103" i="8"/>
  <c r="D103" i="8"/>
  <c r="C103" i="8"/>
  <c r="B103" i="8"/>
  <c r="H102" i="8"/>
  <c r="G102" i="8"/>
  <c r="E102" i="8"/>
  <c r="D102" i="8"/>
  <c r="C102" i="8"/>
  <c r="B102" i="8"/>
  <c r="H101" i="8"/>
  <c r="G101" i="8"/>
  <c r="E101" i="8"/>
  <c r="D101" i="8"/>
  <c r="C101" i="8"/>
  <c r="B101" i="8"/>
  <c r="H100" i="8"/>
  <c r="G100" i="8"/>
  <c r="E100" i="8"/>
  <c r="D100" i="8"/>
  <c r="C100" i="8"/>
  <c r="B100" i="8"/>
  <c r="H99" i="8"/>
  <c r="G99" i="8"/>
  <c r="E99" i="8"/>
  <c r="D99" i="8"/>
  <c r="C99" i="8"/>
  <c r="B99" i="8"/>
  <c r="H98" i="8"/>
  <c r="G98" i="8"/>
  <c r="E98" i="8"/>
  <c r="D98" i="8"/>
  <c r="C98" i="8"/>
  <c r="B98" i="8"/>
  <c r="H97" i="8"/>
  <c r="G97" i="8"/>
  <c r="I97" i="8" s="1"/>
  <c r="E97" i="8"/>
  <c r="D97" i="8"/>
  <c r="C97" i="8"/>
  <c r="B97" i="8"/>
  <c r="H96" i="8"/>
  <c r="G96" i="8"/>
  <c r="E96" i="8"/>
  <c r="D96" i="8"/>
  <c r="C96" i="8"/>
  <c r="B96" i="8"/>
  <c r="H95" i="8"/>
  <c r="G95" i="8"/>
  <c r="E95" i="8"/>
  <c r="D95" i="8"/>
  <c r="C95" i="8"/>
  <c r="B95" i="8"/>
  <c r="H94" i="8"/>
  <c r="G94" i="8"/>
  <c r="E94" i="8"/>
  <c r="D94" i="8"/>
  <c r="C94" i="8"/>
  <c r="B94" i="8"/>
  <c r="H93" i="8"/>
  <c r="G93" i="8"/>
  <c r="E93" i="8"/>
  <c r="D93" i="8"/>
  <c r="C93" i="8"/>
  <c r="B93" i="8"/>
  <c r="H92" i="8"/>
  <c r="G92" i="8"/>
  <c r="E92" i="8"/>
  <c r="D92" i="8"/>
  <c r="C92" i="8"/>
  <c r="B92" i="8"/>
  <c r="H91" i="8"/>
  <c r="G91" i="8"/>
  <c r="E91" i="8"/>
  <c r="D91" i="8"/>
  <c r="C91" i="8"/>
  <c r="B91" i="8"/>
  <c r="H90" i="8"/>
  <c r="G90" i="8"/>
  <c r="E90" i="8"/>
  <c r="D90" i="8"/>
  <c r="C90" i="8"/>
  <c r="B90" i="8"/>
  <c r="H89" i="8"/>
  <c r="G89" i="8"/>
  <c r="E89" i="8"/>
  <c r="D89" i="8"/>
  <c r="C89" i="8"/>
  <c r="B89" i="8"/>
  <c r="H88" i="8"/>
  <c r="G88" i="8"/>
  <c r="E88" i="8"/>
  <c r="D88" i="8"/>
  <c r="C88" i="8"/>
  <c r="B88" i="8"/>
  <c r="H87" i="8"/>
  <c r="G87" i="8"/>
  <c r="E87" i="8"/>
  <c r="D87" i="8"/>
  <c r="C87" i="8"/>
  <c r="B87" i="8"/>
  <c r="H86" i="8"/>
  <c r="G86" i="8"/>
  <c r="E86" i="8"/>
  <c r="D86" i="8"/>
  <c r="C86" i="8"/>
  <c r="B86" i="8"/>
  <c r="H85" i="8"/>
  <c r="G85" i="8"/>
  <c r="E85" i="8"/>
  <c r="D85" i="8"/>
  <c r="C85" i="8"/>
  <c r="B85" i="8"/>
  <c r="H84" i="8"/>
  <c r="G84" i="8"/>
  <c r="E84" i="8"/>
  <c r="D84" i="8"/>
  <c r="C84" i="8"/>
  <c r="B84" i="8"/>
  <c r="H83" i="8"/>
  <c r="G83" i="8"/>
  <c r="E83" i="8"/>
  <c r="D83" i="8"/>
  <c r="C83" i="8"/>
  <c r="B83" i="8"/>
  <c r="H82" i="8"/>
  <c r="G82" i="8"/>
  <c r="E82" i="8"/>
  <c r="D82" i="8"/>
  <c r="C82" i="8"/>
  <c r="B82" i="8"/>
  <c r="H81" i="8"/>
  <c r="G81" i="8"/>
  <c r="E81" i="8"/>
  <c r="D81" i="8"/>
  <c r="C81" i="8"/>
  <c r="B81" i="8"/>
  <c r="H80" i="8"/>
  <c r="G80" i="8"/>
  <c r="E80" i="8"/>
  <c r="D80" i="8"/>
  <c r="C80" i="8"/>
  <c r="B80" i="8"/>
  <c r="H79" i="8"/>
  <c r="G79" i="8"/>
  <c r="E79" i="8"/>
  <c r="D79" i="8"/>
  <c r="C79" i="8"/>
  <c r="B79" i="8"/>
  <c r="H78" i="8"/>
  <c r="G78" i="8"/>
  <c r="I78" i="8" s="1"/>
  <c r="E78" i="8"/>
  <c r="D78" i="8"/>
  <c r="C78" i="8"/>
  <c r="B78" i="8"/>
  <c r="H77" i="8"/>
  <c r="G77" i="8"/>
  <c r="E77" i="8"/>
  <c r="D77" i="8"/>
  <c r="C77" i="8"/>
  <c r="B77" i="8"/>
  <c r="H76" i="8"/>
  <c r="G76" i="8"/>
  <c r="E76" i="8"/>
  <c r="D76" i="8"/>
  <c r="C76" i="8"/>
  <c r="B76" i="8"/>
  <c r="H75" i="8"/>
  <c r="G75" i="8"/>
  <c r="E75" i="8"/>
  <c r="D75" i="8"/>
  <c r="C75" i="8"/>
  <c r="B75" i="8"/>
  <c r="H74" i="8"/>
  <c r="G74" i="8"/>
  <c r="E74" i="8"/>
  <c r="D74" i="8"/>
  <c r="C74" i="8"/>
  <c r="B74" i="8"/>
  <c r="H73" i="8"/>
  <c r="G73" i="8"/>
  <c r="E73" i="8"/>
  <c r="D73" i="8"/>
  <c r="C73" i="8"/>
  <c r="B73" i="8"/>
  <c r="H72" i="8"/>
  <c r="G72" i="8"/>
  <c r="E72" i="8"/>
  <c r="D72" i="8"/>
  <c r="C72" i="8"/>
  <c r="B72" i="8"/>
  <c r="H71" i="8"/>
  <c r="G71" i="8"/>
  <c r="I71" i="8" s="1"/>
  <c r="E71" i="8"/>
  <c r="D71" i="8"/>
  <c r="F71" i="8" s="1"/>
  <c r="C71" i="8"/>
  <c r="B71" i="8"/>
  <c r="H70" i="8"/>
  <c r="G70" i="8"/>
  <c r="E70" i="8"/>
  <c r="D70" i="8"/>
  <c r="C70" i="8"/>
  <c r="B70" i="8"/>
  <c r="H69" i="8"/>
  <c r="G69" i="8"/>
  <c r="E69" i="8"/>
  <c r="D69" i="8"/>
  <c r="C69" i="8"/>
  <c r="B69" i="8"/>
  <c r="H68" i="8"/>
  <c r="G68" i="8"/>
  <c r="E68" i="8"/>
  <c r="D68" i="8"/>
  <c r="C68" i="8"/>
  <c r="B68" i="8"/>
  <c r="H67" i="8"/>
  <c r="G67" i="8"/>
  <c r="E67" i="8"/>
  <c r="D67" i="8"/>
  <c r="C67" i="8"/>
  <c r="B67" i="8"/>
  <c r="H66" i="8"/>
  <c r="G66" i="8"/>
  <c r="E66" i="8"/>
  <c r="D66" i="8"/>
  <c r="C66" i="8"/>
  <c r="B66" i="8"/>
  <c r="H65" i="8"/>
  <c r="G65" i="8"/>
  <c r="E65" i="8"/>
  <c r="D65" i="8"/>
  <c r="C65" i="8"/>
  <c r="B65" i="8"/>
  <c r="H64" i="8"/>
  <c r="G64" i="8"/>
  <c r="E64" i="8"/>
  <c r="D64" i="8"/>
  <c r="C64" i="8"/>
  <c r="B64" i="8"/>
  <c r="H63" i="8"/>
  <c r="G63" i="8"/>
  <c r="E63" i="8"/>
  <c r="D63" i="8"/>
  <c r="C63" i="8"/>
  <c r="B63" i="8"/>
  <c r="H62" i="8"/>
  <c r="G62" i="8"/>
  <c r="E62" i="8"/>
  <c r="D62" i="8"/>
  <c r="C62" i="8"/>
  <c r="B62" i="8"/>
  <c r="H61" i="8"/>
  <c r="G61" i="8"/>
  <c r="E61" i="8"/>
  <c r="D61" i="8"/>
  <c r="C61" i="8"/>
  <c r="B61" i="8"/>
  <c r="H60" i="8"/>
  <c r="G60" i="8"/>
  <c r="I60" i="8" s="1"/>
  <c r="E60" i="8"/>
  <c r="D60" i="8"/>
  <c r="C60" i="8"/>
  <c r="B60" i="8"/>
  <c r="H59" i="8"/>
  <c r="G59" i="8"/>
  <c r="E59" i="8"/>
  <c r="D59" i="8"/>
  <c r="C59" i="8"/>
  <c r="B59" i="8"/>
  <c r="H58" i="8"/>
  <c r="G58" i="8"/>
  <c r="E58" i="8"/>
  <c r="D58" i="8"/>
  <c r="C58" i="8"/>
  <c r="B58" i="8"/>
  <c r="H57" i="8"/>
  <c r="G57" i="8"/>
  <c r="E57" i="8"/>
  <c r="D57" i="8"/>
  <c r="C57" i="8"/>
  <c r="B57" i="8"/>
  <c r="H56" i="8"/>
  <c r="G56" i="8"/>
  <c r="E56" i="8"/>
  <c r="D56" i="8"/>
  <c r="C56" i="8"/>
  <c r="B56" i="8"/>
  <c r="H55" i="8"/>
  <c r="G55" i="8"/>
  <c r="E55" i="8"/>
  <c r="D55" i="8"/>
  <c r="C55" i="8"/>
  <c r="B55" i="8"/>
  <c r="H54" i="8"/>
  <c r="G54" i="8"/>
  <c r="E54" i="8"/>
  <c r="D54" i="8"/>
  <c r="C54" i="8"/>
  <c r="B54" i="8"/>
  <c r="H53" i="8"/>
  <c r="G53" i="8"/>
  <c r="E53" i="8"/>
  <c r="D53" i="8"/>
  <c r="C53" i="8"/>
  <c r="B53" i="8"/>
  <c r="H52" i="8"/>
  <c r="G52" i="8"/>
  <c r="I52" i="8" s="1"/>
  <c r="E52" i="8"/>
  <c r="D52" i="8"/>
  <c r="C52" i="8"/>
  <c r="B52" i="8"/>
  <c r="H51" i="8"/>
  <c r="G51" i="8"/>
  <c r="E51" i="8"/>
  <c r="D51" i="8"/>
  <c r="C51" i="8"/>
  <c r="B51" i="8"/>
  <c r="H50" i="8"/>
  <c r="G50" i="8"/>
  <c r="E50" i="8"/>
  <c r="D50" i="8"/>
  <c r="C50" i="8"/>
  <c r="B50" i="8"/>
  <c r="H49" i="8"/>
  <c r="G49" i="8"/>
  <c r="E49" i="8"/>
  <c r="D49" i="8"/>
  <c r="C49" i="8"/>
  <c r="B49" i="8"/>
  <c r="H48" i="8"/>
  <c r="G48" i="8"/>
  <c r="I48" i="8" s="1"/>
  <c r="E48" i="8"/>
  <c r="D48" i="8"/>
  <c r="C48" i="8"/>
  <c r="B48" i="8"/>
  <c r="H47" i="8"/>
  <c r="G47" i="8"/>
  <c r="E47" i="8"/>
  <c r="D47" i="8"/>
  <c r="C47" i="8"/>
  <c r="B47" i="8"/>
  <c r="H46" i="8"/>
  <c r="G46" i="8"/>
  <c r="E46" i="8"/>
  <c r="D46" i="8"/>
  <c r="C46" i="8"/>
  <c r="B46" i="8"/>
  <c r="H45" i="8"/>
  <c r="G45" i="8"/>
  <c r="E45" i="8"/>
  <c r="D45" i="8"/>
  <c r="C45" i="8"/>
  <c r="B45" i="8"/>
  <c r="H44" i="8"/>
  <c r="G44" i="8"/>
  <c r="I44" i="8" s="1"/>
  <c r="E44" i="8"/>
  <c r="D44" i="8"/>
  <c r="C44" i="8"/>
  <c r="B44" i="8"/>
  <c r="H43" i="8"/>
  <c r="G43" i="8"/>
  <c r="E43" i="8"/>
  <c r="D43" i="8"/>
  <c r="C43" i="8"/>
  <c r="B43" i="8"/>
  <c r="H42" i="8"/>
  <c r="G42" i="8"/>
  <c r="E42" i="8"/>
  <c r="D42" i="8"/>
  <c r="C42" i="8"/>
  <c r="B42" i="8"/>
  <c r="H41" i="8"/>
  <c r="G41" i="8"/>
  <c r="E41" i="8"/>
  <c r="D41" i="8"/>
  <c r="C41" i="8"/>
  <c r="B41" i="8"/>
  <c r="H40" i="8"/>
  <c r="G40" i="8"/>
  <c r="E40" i="8"/>
  <c r="D40" i="8"/>
  <c r="C40" i="8"/>
  <c r="B40" i="8"/>
  <c r="H39" i="8"/>
  <c r="G39" i="8"/>
  <c r="E39" i="8"/>
  <c r="D39" i="8"/>
  <c r="F39" i="8" s="1"/>
  <c r="C39" i="8"/>
  <c r="B39" i="8"/>
  <c r="H38" i="8"/>
  <c r="G38" i="8"/>
  <c r="E38" i="8"/>
  <c r="D38" i="8"/>
  <c r="C38" i="8"/>
  <c r="B38" i="8"/>
  <c r="H37" i="8"/>
  <c r="G37" i="8"/>
  <c r="E37" i="8"/>
  <c r="D37" i="8"/>
  <c r="C37" i="8"/>
  <c r="B37" i="8"/>
  <c r="H36" i="8"/>
  <c r="G36" i="8"/>
  <c r="E36" i="8"/>
  <c r="D36" i="8"/>
  <c r="C36" i="8"/>
  <c r="B36" i="8"/>
  <c r="H35" i="8"/>
  <c r="G35" i="8"/>
  <c r="E35" i="8"/>
  <c r="D35" i="8"/>
  <c r="C35" i="8"/>
  <c r="B35" i="8"/>
  <c r="H34" i="8"/>
  <c r="G34" i="8"/>
  <c r="E34" i="8"/>
  <c r="D34" i="8"/>
  <c r="C34" i="8"/>
  <c r="B34" i="8"/>
  <c r="H33" i="8"/>
  <c r="G33" i="8"/>
  <c r="E33" i="8"/>
  <c r="D33" i="8"/>
  <c r="C33" i="8"/>
  <c r="B33" i="8"/>
  <c r="H32" i="8"/>
  <c r="G32" i="8"/>
  <c r="E32" i="8"/>
  <c r="D32" i="8"/>
  <c r="C32" i="8"/>
  <c r="B32" i="8"/>
  <c r="H31" i="8"/>
  <c r="G31" i="8"/>
  <c r="E31" i="8"/>
  <c r="D31" i="8"/>
  <c r="C31" i="8"/>
  <c r="B31" i="8"/>
  <c r="H30" i="8"/>
  <c r="G30" i="8"/>
  <c r="E30" i="8"/>
  <c r="D30" i="8"/>
  <c r="C30" i="8"/>
  <c r="B30" i="8"/>
  <c r="H29" i="8"/>
  <c r="G29" i="8"/>
  <c r="E29" i="8"/>
  <c r="D29" i="8"/>
  <c r="C29" i="8"/>
  <c r="B29" i="8"/>
  <c r="H28" i="8"/>
  <c r="G28" i="8"/>
  <c r="I28" i="8" s="1"/>
  <c r="E28" i="8"/>
  <c r="D28" i="8"/>
  <c r="C28" i="8"/>
  <c r="B28" i="8"/>
  <c r="H27" i="8"/>
  <c r="G27" i="8"/>
  <c r="I27" i="8" s="1"/>
  <c r="E27" i="8"/>
  <c r="D27" i="8"/>
  <c r="K27" i="8" s="1"/>
  <c r="C27" i="8"/>
  <c r="B27" i="8"/>
  <c r="H26" i="8"/>
  <c r="G26" i="8"/>
  <c r="E26" i="8"/>
  <c r="D26" i="8"/>
  <c r="C26" i="8"/>
  <c r="B26" i="8"/>
  <c r="H25" i="8"/>
  <c r="G25" i="8"/>
  <c r="E25" i="8"/>
  <c r="D25" i="8"/>
  <c r="C25" i="8"/>
  <c r="B25" i="8"/>
  <c r="H24" i="8"/>
  <c r="G24" i="8"/>
  <c r="E24" i="8"/>
  <c r="D24" i="8"/>
  <c r="C24" i="8"/>
  <c r="B24" i="8"/>
  <c r="H23" i="8"/>
  <c r="G23" i="8"/>
  <c r="E23" i="8"/>
  <c r="D23" i="8"/>
  <c r="C23" i="8"/>
  <c r="B23" i="8"/>
  <c r="H22" i="8"/>
  <c r="G22" i="8"/>
  <c r="E22" i="8"/>
  <c r="D22" i="8"/>
  <c r="C22" i="8"/>
  <c r="B22" i="8"/>
  <c r="H21" i="8"/>
  <c r="G21" i="8"/>
  <c r="E21" i="8"/>
  <c r="D21" i="8"/>
  <c r="C21" i="8"/>
  <c r="B21" i="8"/>
  <c r="H20" i="8"/>
  <c r="G20" i="8"/>
  <c r="E20" i="8"/>
  <c r="D20" i="8"/>
  <c r="C20" i="8"/>
  <c r="B20" i="8"/>
  <c r="H19" i="8"/>
  <c r="G19" i="8"/>
  <c r="E19" i="8"/>
  <c r="D19" i="8"/>
  <c r="C19" i="8"/>
  <c r="B19" i="8"/>
  <c r="H18" i="8"/>
  <c r="G18" i="8"/>
  <c r="E18" i="8"/>
  <c r="D18" i="8"/>
  <c r="C18" i="8"/>
  <c r="B18" i="8"/>
  <c r="H17" i="8"/>
  <c r="G17" i="8"/>
  <c r="E17" i="8"/>
  <c r="D17" i="8"/>
  <c r="C17" i="8"/>
  <c r="B17" i="8"/>
  <c r="H16" i="8"/>
  <c r="G16" i="8"/>
  <c r="E16" i="8"/>
  <c r="D16" i="8"/>
  <c r="C16" i="8"/>
  <c r="B16" i="8"/>
  <c r="H15" i="8"/>
  <c r="G15" i="8"/>
  <c r="I15" i="8" s="1"/>
  <c r="E15" i="8"/>
  <c r="D15" i="8"/>
  <c r="C15" i="8"/>
  <c r="B15" i="8"/>
  <c r="H14" i="8"/>
  <c r="G14" i="8"/>
  <c r="E14" i="8"/>
  <c r="D14" i="8"/>
  <c r="C14" i="8"/>
  <c r="B14" i="8"/>
  <c r="H13" i="8"/>
  <c r="G13" i="8"/>
  <c r="E13" i="8"/>
  <c r="D13" i="8"/>
  <c r="C13" i="8"/>
  <c r="B13" i="8"/>
  <c r="H12" i="8"/>
  <c r="G12" i="8"/>
  <c r="E12" i="8"/>
  <c r="D12" i="8"/>
  <c r="C12" i="8"/>
  <c r="B12" i="8"/>
  <c r="H11" i="8"/>
  <c r="G11" i="8"/>
  <c r="E11" i="8"/>
  <c r="D11" i="8"/>
  <c r="C11" i="8"/>
  <c r="B11" i="8"/>
  <c r="H107" i="10"/>
  <c r="G107" i="10"/>
  <c r="I107" i="10" s="1"/>
  <c r="E107" i="10"/>
  <c r="D107" i="10"/>
  <c r="K107" i="10" s="1"/>
  <c r="C107" i="10"/>
  <c r="B107" i="10"/>
  <c r="H106" i="10"/>
  <c r="G106" i="10"/>
  <c r="I106" i="10" s="1"/>
  <c r="E106" i="10"/>
  <c r="D106" i="10"/>
  <c r="C106" i="10"/>
  <c r="B106" i="10"/>
  <c r="H105" i="10"/>
  <c r="G105" i="10"/>
  <c r="I105" i="10" s="1"/>
  <c r="E105" i="10"/>
  <c r="D105" i="10"/>
  <c r="K105" i="10" s="1"/>
  <c r="C105" i="10"/>
  <c r="B105" i="10"/>
  <c r="H104" i="10"/>
  <c r="G104" i="10"/>
  <c r="I104" i="10" s="1"/>
  <c r="E104" i="10"/>
  <c r="D104" i="10"/>
  <c r="K104" i="10" s="1"/>
  <c r="C104" i="10"/>
  <c r="B104" i="10"/>
  <c r="H103" i="10"/>
  <c r="G103" i="10"/>
  <c r="E103" i="10"/>
  <c r="D103" i="10"/>
  <c r="C103" i="10"/>
  <c r="B103" i="10"/>
  <c r="H102" i="10"/>
  <c r="G102" i="10"/>
  <c r="E102" i="10"/>
  <c r="D102" i="10"/>
  <c r="C102" i="10"/>
  <c r="B102" i="10"/>
  <c r="H101" i="10"/>
  <c r="G101" i="10"/>
  <c r="E101" i="10"/>
  <c r="D101" i="10"/>
  <c r="C101" i="10"/>
  <c r="B101" i="10"/>
  <c r="H100" i="10"/>
  <c r="G100" i="10"/>
  <c r="E100" i="10"/>
  <c r="D100" i="10"/>
  <c r="C100" i="10"/>
  <c r="B100" i="10"/>
  <c r="H99" i="10"/>
  <c r="G99" i="10"/>
  <c r="E99" i="10"/>
  <c r="D99" i="10"/>
  <c r="C99" i="10"/>
  <c r="B99" i="10"/>
  <c r="H98" i="10"/>
  <c r="G98" i="10"/>
  <c r="I98" i="10" s="1"/>
  <c r="E98" i="10"/>
  <c r="D98" i="10"/>
  <c r="C98" i="10"/>
  <c r="B98" i="10"/>
  <c r="H97" i="10"/>
  <c r="G97" i="10"/>
  <c r="I97" i="10" s="1"/>
  <c r="E97" i="10"/>
  <c r="D97" i="10"/>
  <c r="K97" i="10" s="1"/>
  <c r="C97" i="10"/>
  <c r="B97" i="10"/>
  <c r="H96" i="10"/>
  <c r="G96" i="10"/>
  <c r="I96" i="10" s="1"/>
  <c r="E96" i="10"/>
  <c r="D96" i="10"/>
  <c r="C96" i="10"/>
  <c r="B96" i="10"/>
  <c r="H95" i="10"/>
  <c r="G95" i="10"/>
  <c r="E95" i="10"/>
  <c r="D95" i="10"/>
  <c r="C95" i="10"/>
  <c r="B95" i="10"/>
  <c r="H94" i="10"/>
  <c r="G94" i="10"/>
  <c r="E94" i="10"/>
  <c r="D94" i="10"/>
  <c r="C94" i="10"/>
  <c r="B94" i="10"/>
  <c r="H93" i="10"/>
  <c r="G93" i="10"/>
  <c r="E93" i="10"/>
  <c r="D93" i="10"/>
  <c r="C93" i="10"/>
  <c r="B93" i="10"/>
  <c r="H92" i="10"/>
  <c r="G92" i="10"/>
  <c r="I92" i="10" s="1"/>
  <c r="E92" i="10"/>
  <c r="D92" i="10"/>
  <c r="F92" i="10" s="1"/>
  <c r="C92" i="10"/>
  <c r="B92" i="10"/>
  <c r="H91" i="10"/>
  <c r="G91" i="10"/>
  <c r="E91" i="10"/>
  <c r="D91" i="10"/>
  <c r="C91" i="10"/>
  <c r="B91" i="10"/>
  <c r="H90" i="10"/>
  <c r="G90" i="10"/>
  <c r="E90" i="10"/>
  <c r="D90" i="10"/>
  <c r="C90" i="10"/>
  <c r="B90" i="10"/>
  <c r="H89" i="10"/>
  <c r="G89" i="10"/>
  <c r="I89" i="10" s="1"/>
  <c r="E89" i="10"/>
  <c r="D89" i="10"/>
  <c r="C89" i="10"/>
  <c r="B89" i="10"/>
  <c r="H88" i="10"/>
  <c r="G88" i="10"/>
  <c r="E88" i="10"/>
  <c r="D88" i="10"/>
  <c r="C88" i="10"/>
  <c r="B88" i="10"/>
  <c r="H87" i="10"/>
  <c r="G87" i="10"/>
  <c r="E87" i="10"/>
  <c r="D87" i="10"/>
  <c r="C87" i="10"/>
  <c r="B87" i="10"/>
  <c r="H86" i="10"/>
  <c r="G86" i="10"/>
  <c r="E86" i="10"/>
  <c r="D86" i="10"/>
  <c r="C86" i="10"/>
  <c r="B86" i="10"/>
  <c r="H85" i="10"/>
  <c r="G85" i="10"/>
  <c r="E85" i="10"/>
  <c r="D85" i="10"/>
  <c r="C85" i="10"/>
  <c r="B85" i="10"/>
  <c r="H84" i="10"/>
  <c r="G84" i="10"/>
  <c r="I84" i="10" s="1"/>
  <c r="E84" i="10"/>
  <c r="D84" i="10"/>
  <c r="C84" i="10"/>
  <c r="B84" i="10"/>
  <c r="H83" i="10"/>
  <c r="G83" i="10"/>
  <c r="I83" i="10" s="1"/>
  <c r="E83" i="10"/>
  <c r="D83" i="10"/>
  <c r="K83" i="10" s="1"/>
  <c r="C83" i="10"/>
  <c r="B83" i="10"/>
  <c r="H82" i="10"/>
  <c r="G82" i="10"/>
  <c r="E82" i="10"/>
  <c r="D82" i="10"/>
  <c r="C82" i="10"/>
  <c r="B82" i="10"/>
  <c r="H81" i="10"/>
  <c r="G81" i="10"/>
  <c r="E81" i="10"/>
  <c r="D81" i="10"/>
  <c r="C81" i="10"/>
  <c r="B81" i="10"/>
  <c r="H80" i="10"/>
  <c r="G80" i="10"/>
  <c r="I80" i="10" s="1"/>
  <c r="E80" i="10"/>
  <c r="D80" i="10"/>
  <c r="F80" i="10" s="1"/>
  <c r="C80" i="10"/>
  <c r="B80" i="10"/>
  <c r="H79" i="10"/>
  <c r="G79" i="10"/>
  <c r="E79" i="10"/>
  <c r="D79" i="10"/>
  <c r="C79" i="10"/>
  <c r="B79" i="10"/>
  <c r="H78" i="10"/>
  <c r="G78" i="10"/>
  <c r="I78" i="10" s="1"/>
  <c r="E78" i="10"/>
  <c r="D78" i="10"/>
  <c r="C78" i="10"/>
  <c r="B78" i="10"/>
  <c r="H77" i="10"/>
  <c r="G77" i="10"/>
  <c r="I77" i="10" s="1"/>
  <c r="E77" i="10"/>
  <c r="D77" i="10"/>
  <c r="K77" i="10" s="1"/>
  <c r="C77" i="10"/>
  <c r="B77" i="10"/>
  <c r="H76" i="10"/>
  <c r="G76" i="10"/>
  <c r="E76" i="10"/>
  <c r="D76" i="10"/>
  <c r="K76" i="10" s="1"/>
  <c r="C76" i="10"/>
  <c r="B76" i="10"/>
  <c r="H75" i="10"/>
  <c r="G75" i="10"/>
  <c r="E75" i="10"/>
  <c r="D75" i="10"/>
  <c r="C75" i="10"/>
  <c r="B75" i="10"/>
  <c r="H74" i="10"/>
  <c r="G74" i="10"/>
  <c r="E74" i="10"/>
  <c r="D74" i="10"/>
  <c r="C74" i="10"/>
  <c r="B74" i="10"/>
  <c r="H73" i="10"/>
  <c r="G73" i="10"/>
  <c r="E73" i="10"/>
  <c r="D73" i="10"/>
  <c r="C73" i="10"/>
  <c r="B73" i="10"/>
  <c r="H72" i="10"/>
  <c r="G72" i="10"/>
  <c r="E72" i="10"/>
  <c r="D72" i="10"/>
  <c r="F72" i="10" s="1"/>
  <c r="C72" i="10"/>
  <c r="B72" i="10"/>
  <c r="H71" i="10"/>
  <c r="G71" i="10"/>
  <c r="I71" i="10" s="1"/>
  <c r="E71" i="10"/>
  <c r="D71" i="10"/>
  <c r="K71" i="10" s="1"/>
  <c r="C71" i="10"/>
  <c r="B71" i="10"/>
  <c r="H70" i="10"/>
  <c r="G70" i="10"/>
  <c r="E70" i="10"/>
  <c r="D70" i="10"/>
  <c r="C70" i="10"/>
  <c r="B70" i="10"/>
  <c r="H69" i="10"/>
  <c r="G69" i="10"/>
  <c r="E69" i="10"/>
  <c r="D69" i="10"/>
  <c r="C69" i="10"/>
  <c r="B69" i="10"/>
  <c r="H68" i="10"/>
  <c r="G68" i="10"/>
  <c r="E68" i="10"/>
  <c r="D68" i="10"/>
  <c r="C68" i="10"/>
  <c r="B68" i="10"/>
  <c r="H67" i="10"/>
  <c r="G67" i="10"/>
  <c r="I67" i="10" s="1"/>
  <c r="E67" i="10"/>
  <c r="D67" i="10"/>
  <c r="C67" i="10"/>
  <c r="B67" i="10"/>
  <c r="H66" i="10"/>
  <c r="G66" i="10"/>
  <c r="I66" i="10" s="1"/>
  <c r="E66" i="10"/>
  <c r="D66" i="10"/>
  <c r="K66" i="10" s="1"/>
  <c r="C66" i="10"/>
  <c r="B66" i="10"/>
  <c r="H65" i="10"/>
  <c r="G65" i="10"/>
  <c r="E65" i="10"/>
  <c r="D65" i="10"/>
  <c r="C65" i="10"/>
  <c r="B65" i="10"/>
  <c r="H64" i="10"/>
  <c r="G64" i="10"/>
  <c r="E64" i="10"/>
  <c r="D64" i="10"/>
  <c r="C64" i="10"/>
  <c r="B64" i="10"/>
  <c r="H63" i="10"/>
  <c r="G63" i="10"/>
  <c r="E63" i="10"/>
  <c r="D63" i="10"/>
  <c r="C63" i="10"/>
  <c r="B63" i="10"/>
  <c r="H62" i="10"/>
  <c r="G62" i="10"/>
  <c r="E62" i="10"/>
  <c r="D62" i="10"/>
  <c r="C62" i="10"/>
  <c r="B62" i="10"/>
  <c r="H61" i="10"/>
  <c r="G61" i="10"/>
  <c r="E61" i="10"/>
  <c r="D61" i="10"/>
  <c r="C61" i="10"/>
  <c r="B61" i="10"/>
  <c r="H60" i="10"/>
  <c r="G60" i="10"/>
  <c r="E60" i="10"/>
  <c r="D60" i="10"/>
  <c r="C60" i="10"/>
  <c r="B60" i="10"/>
  <c r="H59" i="10"/>
  <c r="G59" i="10"/>
  <c r="E59" i="10"/>
  <c r="D59" i="10"/>
  <c r="C59" i="10"/>
  <c r="B59" i="10"/>
  <c r="H58" i="10"/>
  <c r="G58" i="10"/>
  <c r="E58" i="10"/>
  <c r="D58" i="10"/>
  <c r="C58" i="10"/>
  <c r="B58" i="10"/>
  <c r="H57" i="10"/>
  <c r="G57" i="10"/>
  <c r="I57" i="10" s="1"/>
  <c r="E57" i="10"/>
  <c r="D57" i="10"/>
  <c r="C57" i="10"/>
  <c r="B57" i="10"/>
  <c r="H56" i="10"/>
  <c r="G56" i="10"/>
  <c r="E56" i="10"/>
  <c r="D56" i="10"/>
  <c r="C56" i="10"/>
  <c r="B56" i="10"/>
  <c r="H55" i="10"/>
  <c r="G55" i="10"/>
  <c r="E55" i="10"/>
  <c r="D55" i="10"/>
  <c r="C55" i="10"/>
  <c r="B55" i="10"/>
  <c r="H54" i="10"/>
  <c r="G54" i="10"/>
  <c r="E54" i="10"/>
  <c r="D54" i="10"/>
  <c r="C54" i="10"/>
  <c r="B54" i="10"/>
  <c r="H53" i="10"/>
  <c r="G53" i="10"/>
  <c r="E53" i="10"/>
  <c r="D53" i="10"/>
  <c r="C53" i="10"/>
  <c r="B53" i="10"/>
  <c r="H52" i="10"/>
  <c r="G52" i="10"/>
  <c r="E52" i="10"/>
  <c r="D52" i="10"/>
  <c r="C52" i="10"/>
  <c r="B52" i="10"/>
  <c r="H51" i="10"/>
  <c r="G51" i="10"/>
  <c r="I51" i="10" s="1"/>
  <c r="E51" i="10"/>
  <c r="D51" i="10"/>
  <c r="F51" i="10" s="1"/>
  <c r="C51" i="10"/>
  <c r="B51" i="10"/>
  <c r="H50" i="10"/>
  <c r="G50" i="10"/>
  <c r="I50" i="10" s="1"/>
  <c r="E50" i="10"/>
  <c r="D50" i="10"/>
  <c r="C50" i="10"/>
  <c r="B50" i="10"/>
  <c r="H49" i="10"/>
  <c r="G49" i="10"/>
  <c r="E49" i="10"/>
  <c r="D49" i="10"/>
  <c r="C49" i="10"/>
  <c r="B49" i="10"/>
  <c r="H48" i="10"/>
  <c r="G48" i="10"/>
  <c r="E48" i="10"/>
  <c r="D48" i="10"/>
  <c r="C48" i="10"/>
  <c r="B48" i="10"/>
  <c r="H47" i="10"/>
  <c r="G47" i="10"/>
  <c r="I47" i="10" s="1"/>
  <c r="E47" i="10"/>
  <c r="D47" i="10"/>
  <c r="K47" i="10" s="1"/>
  <c r="C47" i="10"/>
  <c r="B47" i="10"/>
  <c r="H46" i="10"/>
  <c r="G46" i="10"/>
  <c r="I46" i="10" s="1"/>
  <c r="E46" i="10"/>
  <c r="D46" i="10"/>
  <c r="C46" i="10"/>
  <c r="B46" i="10"/>
  <c r="H45" i="10"/>
  <c r="G45" i="10"/>
  <c r="E45" i="10"/>
  <c r="D45" i="10"/>
  <c r="C45" i="10"/>
  <c r="B45" i="10"/>
  <c r="H44" i="10"/>
  <c r="G44" i="10"/>
  <c r="E44" i="10"/>
  <c r="D44" i="10"/>
  <c r="K44" i="10" s="1"/>
  <c r="C44" i="10"/>
  <c r="B44" i="10"/>
  <c r="H43" i="10"/>
  <c r="G43" i="10"/>
  <c r="I43" i="10" s="1"/>
  <c r="E43" i="10"/>
  <c r="D43" i="10"/>
  <c r="K43" i="10" s="1"/>
  <c r="C43" i="10"/>
  <c r="B43" i="10"/>
  <c r="H42" i="10"/>
  <c r="G42" i="10"/>
  <c r="I42" i="10" s="1"/>
  <c r="E42" i="10"/>
  <c r="D42" i="10"/>
  <c r="C42" i="10"/>
  <c r="B42" i="10"/>
  <c r="H41" i="10"/>
  <c r="G41" i="10"/>
  <c r="E41" i="10"/>
  <c r="D41" i="10"/>
  <c r="C41" i="10"/>
  <c r="B41" i="10"/>
  <c r="H40" i="10"/>
  <c r="G40" i="10"/>
  <c r="E40" i="10"/>
  <c r="D40" i="10"/>
  <c r="C40" i="10"/>
  <c r="B40" i="10"/>
  <c r="H39" i="10"/>
  <c r="G39" i="10"/>
  <c r="E39" i="10"/>
  <c r="D39" i="10"/>
  <c r="C39" i="10"/>
  <c r="B39" i="10"/>
  <c r="H38" i="10"/>
  <c r="G38" i="10"/>
  <c r="I38" i="10" s="1"/>
  <c r="E38" i="10"/>
  <c r="D38" i="10"/>
  <c r="C38" i="10"/>
  <c r="B38" i="10"/>
  <c r="H37" i="10"/>
  <c r="G37" i="10"/>
  <c r="E37" i="10"/>
  <c r="D37" i="10"/>
  <c r="F37" i="10" s="1"/>
  <c r="C37" i="10"/>
  <c r="B37" i="10"/>
  <c r="H36" i="10"/>
  <c r="G36" i="10"/>
  <c r="E36" i="10"/>
  <c r="D36" i="10"/>
  <c r="C36" i="10"/>
  <c r="B36" i="10"/>
  <c r="H35" i="10"/>
  <c r="G35" i="10"/>
  <c r="I35" i="10" s="1"/>
  <c r="E35" i="10"/>
  <c r="D35" i="10"/>
  <c r="C35" i="10"/>
  <c r="B35" i="10"/>
  <c r="H34" i="10"/>
  <c r="G34" i="10"/>
  <c r="E34" i="10"/>
  <c r="D34" i="10"/>
  <c r="C34" i="10"/>
  <c r="B34" i="10"/>
  <c r="H33" i="10"/>
  <c r="G33" i="10"/>
  <c r="I33" i="10" s="1"/>
  <c r="E33" i="10"/>
  <c r="D33" i="10"/>
  <c r="C33" i="10"/>
  <c r="B33" i="10"/>
  <c r="H32" i="10"/>
  <c r="G32" i="10"/>
  <c r="E32" i="10"/>
  <c r="D32" i="10"/>
  <c r="F32" i="10" s="1"/>
  <c r="C32" i="10"/>
  <c r="B32" i="10"/>
  <c r="H31" i="10"/>
  <c r="G31" i="10"/>
  <c r="E31" i="10"/>
  <c r="D31" i="10"/>
  <c r="C31" i="10"/>
  <c r="B31" i="10"/>
  <c r="H30" i="10"/>
  <c r="G30" i="10"/>
  <c r="I30" i="10" s="1"/>
  <c r="E30" i="10"/>
  <c r="D30" i="10"/>
  <c r="C30" i="10"/>
  <c r="B30" i="10"/>
  <c r="H29" i="10"/>
  <c r="G29" i="10"/>
  <c r="I29" i="10" s="1"/>
  <c r="E29" i="10"/>
  <c r="D29" i="10"/>
  <c r="C29" i="10"/>
  <c r="B29" i="10"/>
  <c r="H28" i="10"/>
  <c r="G28" i="10"/>
  <c r="I28" i="10" s="1"/>
  <c r="E28" i="10"/>
  <c r="D28" i="10"/>
  <c r="F28" i="10" s="1"/>
  <c r="K28" i="10" s="1"/>
  <c r="C28" i="10"/>
  <c r="B28" i="10"/>
  <c r="H27" i="10"/>
  <c r="G27" i="10"/>
  <c r="I27" i="10" s="1"/>
  <c r="E27" i="10"/>
  <c r="D27" i="10"/>
  <c r="K27" i="10" s="1"/>
  <c r="C27" i="10"/>
  <c r="B27" i="10"/>
  <c r="H26" i="10"/>
  <c r="G26" i="10"/>
  <c r="E26" i="10"/>
  <c r="D26" i="10"/>
  <c r="C26" i="10"/>
  <c r="B26" i="10"/>
  <c r="H25" i="10"/>
  <c r="G25" i="10"/>
  <c r="E25" i="10"/>
  <c r="D25" i="10"/>
  <c r="C25" i="10"/>
  <c r="B25" i="10"/>
  <c r="H24" i="10"/>
  <c r="G24" i="10"/>
  <c r="E24" i="10"/>
  <c r="D24" i="10"/>
  <c r="C24" i="10"/>
  <c r="B24" i="10"/>
  <c r="H23" i="10"/>
  <c r="G23" i="10"/>
  <c r="E23" i="10"/>
  <c r="D23" i="10"/>
  <c r="C23" i="10"/>
  <c r="B23" i="10"/>
  <c r="H22" i="10"/>
  <c r="G22" i="10"/>
  <c r="I22" i="10" s="1"/>
  <c r="E22" i="10"/>
  <c r="D22" i="10"/>
  <c r="C22" i="10"/>
  <c r="B22" i="10"/>
  <c r="H21" i="10"/>
  <c r="G21" i="10"/>
  <c r="E21" i="10"/>
  <c r="D21" i="10"/>
  <c r="C21" i="10"/>
  <c r="B21" i="10"/>
  <c r="H20" i="10"/>
  <c r="G20" i="10"/>
  <c r="I20" i="10" s="1"/>
  <c r="E20" i="10"/>
  <c r="D20" i="10"/>
  <c r="C20" i="10"/>
  <c r="B20" i="10"/>
  <c r="H19" i="10"/>
  <c r="G19" i="10"/>
  <c r="I19" i="10" s="1"/>
  <c r="E19" i="10"/>
  <c r="D19" i="10"/>
  <c r="K19" i="10" s="1"/>
  <c r="C19" i="10"/>
  <c r="B19" i="10"/>
  <c r="H18" i="10"/>
  <c r="G18" i="10"/>
  <c r="E18" i="10"/>
  <c r="D18" i="10"/>
  <c r="C18" i="10"/>
  <c r="B18" i="10"/>
  <c r="H17" i="10"/>
  <c r="G17" i="10"/>
  <c r="I17" i="10" s="1"/>
  <c r="E17" i="10"/>
  <c r="D17" i="10"/>
  <c r="C17" i="10"/>
  <c r="B17" i="10"/>
  <c r="H16" i="10"/>
  <c r="G16" i="10"/>
  <c r="I16" i="10" s="1"/>
  <c r="E16" i="10"/>
  <c r="D16" i="10"/>
  <c r="K16" i="10" s="1"/>
  <c r="C16" i="10"/>
  <c r="B16" i="10"/>
  <c r="H15" i="10"/>
  <c r="G15" i="10"/>
  <c r="I15" i="10" s="1"/>
  <c r="E15" i="10"/>
  <c r="D15" i="10"/>
  <c r="K15" i="10" s="1"/>
  <c r="C15" i="10"/>
  <c r="B15" i="10"/>
  <c r="H14" i="10"/>
  <c r="G14" i="10"/>
  <c r="I14" i="10" s="1"/>
  <c r="E14" i="10"/>
  <c r="D14" i="10"/>
  <c r="K14" i="10" s="1"/>
  <c r="C14" i="10"/>
  <c r="B14" i="10"/>
  <c r="H13" i="10"/>
  <c r="G13" i="10"/>
  <c r="I13" i="10" s="1"/>
  <c r="E13" i="10"/>
  <c r="D13" i="10"/>
  <c r="C13" i="10"/>
  <c r="B13" i="10"/>
  <c r="H12" i="10"/>
  <c r="G12" i="10"/>
  <c r="E12" i="10"/>
  <c r="D12" i="10"/>
  <c r="C12" i="10"/>
  <c r="B12" i="10"/>
  <c r="H11" i="10"/>
  <c r="G11" i="10"/>
  <c r="E11" i="10"/>
  <c r="D11" i="10"/>
  <c r="C11" i="10"/>
  <c r="B11" i="10"/>
  <c r="H107" i="12"/>
  <c r="G107" i="12"/>
  <c r="I107" i="12" s="1"/>
  <c r="E107" i="12"/>
  <c r="D107" i="12"/>
  <c r="K107" i="12" s="1"/>
  <c r="C107" i="12"/>
  <c r="B107" i="12"/>
  <c r="H106" i="12"/>
  <c r="G106" i="12"/>
  <c r="I106" i="12" s="1"/>
  <c r="E106" i="12"/>
  <c r="D106" i="12"/>
  <c r="F106" i="12" s="1"/>
  <c r="C106" i="12"/>
  <c r="B106" i="12"/>
  <c r="H105" i="12"/>
  <c r="G105" i="12"/>
  <c r="I105" i="12" s="1"/>
  <c r="E105" i="12"/>
  <c r="D105" i="12"/>
  <c r="K105" i="12" s="1"/>
  <c r="C105" i="12"/>
  <c r="B105" i="12"/>
  <c r="H104" i="12"/>
  <c r="G104" i="12"/>
  <c r="E104" i="12"/>
  <c r="D104" i="12"/>
  <c r="C104" i="12"/>
  <c r="B104" i="12"/>
  <c r="H103" i="12"/>
  <c r="G103" i="12"/>
  <c r="E103" i="12"/>
  <c r="D103" i="12"/>
  <c r="C103" i="12"/>
  <c r="B103" i="12"/>
  <c r="H102" i="12"/>
  <c r="G102" i="12"/>
  <c r="E102" i="12"/>
  <c r="D102" i="12"/>
  <c r="C102" i="12"/>
  <c r="B102" i="12"/>
  <c r="H101" i="12"/>
  <c r="G101" i="12"/>
  <c r="I101" i="12" s="1"/>
  <c r="E101" i="12"/>
  <c r="D101" i="12"/>
  <c r="C101" i="12"/>
  <c r="B101" i="12"/>
  <c r="H100" i="12"/>
  <c r="G100" i="12"/>
  <c r="E100" i="12"/>
  <c r="D100" i="12"/>
  <c r="C100" i="12"/>
  <c r="B100" i="12"/>
  <c r="H99" i="12"/>
  <c r="G99" i="12"/>
  <c r="E99" i="12"/>
  <c r="D99" i="12"/>
  <c r="C99" i="12"/>
  <c r="B99" i="12"/>
  <c r="H98" i="12"/>
  <c r="G98" i="12"/>
  <c r="E98" i="12"/>
  <c r="D98" i="12"/>
  <c r="C98" i="12"/>
  <c r="B98" i="12"/>
  <c r="H97" i="12"/>
  <c r="G97" i="12"/>
  <c r="I97" i="12" s="1"/>
  <c r="E97" i="12"/>
  <c r="D97" i="12"/>
  <c r="C97" i="12"/>
  <c r="B97" i="12"/>
  <c r="H96" i="12"/>
  <c r="G96" i="12"/>
  <c r="E96" i="12"/>
  <c r="D96" i="12"/>
  <c r="C96" i="12"/>
  <c r="B96" i="12"/>
  <c r="H95" i="12"/>
  <c r="G95" i="12"/>
  <c r="E95" i="12"/>
  <c r="D95" i="12"/>
  <c r="C95" i="12"/>
  <c r="B95" i="12"/>
  <c r="H94" i="12"/>
  <c r="G94" i="12"/>
  <c r="E94" i="12"/>
  <c r="D94" i="12"/>
  <c r="C94" i="12"/>
  <c r="B94" i="12"/>
  <c r="H93" i="12"/>
  <c r="G93" i="12"/>
  <c r="E93" i="12"/>
  <c r="D93" i="12"/>
  <c r="C93" i="12"/>
  <c r="B93" i="12"/>
  <c r="H92" i="12"/>
  <c r="G92" i="12"/>
  <c r="E92" i="12"/>
  <c r="D92" i="12"/>
  <c r="C92" i="12"/>
  <c r="B92" i="12"/>
  <c r="H91" i="12"/>
  <c r="G91" i="12"/>
  <c r="E91" i="12"/>
  <c r="D91" i="12"/>
  <c r="C91" i="12"/>
  <c r="B91" i="12"/>
  <c r="H90" i="12"/>
  <c r="G90" i="12"/>
  <c r="E90" i="12"/>
  <c r="D90" i="12"/>
  <c r="C90" i="12"/>
  <c r="B90" i="12"/>
  <c r="H89" i="12"/>
  <c r="G89" i="12"/>
  <c r="I89" i="12" s="1"/>
  <c r="E89" i="12"/>
  <c r="D89" i="12"/>
  <c r="C89" i="12"/>
  <c r="B89" i="12"/>
  <c r="H88" i="12"/>
  <c r="G88" i="12"/>
  <c r="E88" i="12"/>
  <c r="D88" i="12"/>
  <c r="C88" i="12"/>
  <c r="B88" i="12"/>
  <c r="H87" i="12"/>
  <c r="G87" i="12"/>
  <c r="E87" i="12"/>
  <c r="D87" i="12"/>
  <c r="C87" i="12"/>
  <c r="B87" i="12"/>
  <c r="H86" i="12"/>
  <c r="G86" i="12"/>
  <c r="E86" i="12"/>
  <c r="D86" i="12"/>
  <c r="C86" i="12"/>
  <c r="B86" i="12"/>
  <c r="H85" i="12"/>
  <c r="G85" i="12"/>
  <c r="I85" i="12" s="1"/>
  <c r="E85" i="12"/>
  <c r="D85" i="12"/>
  <c r="C85" i="12"/>
  <c r="B85" i="12"/>
  <c r="H84" i="12"/>
  <c r="G84" i="12"/>
  <c r="E84" i="12"/>
  <c r="D84" i="12"/>
  <c r="F84" i="12" s="1"/>
  <c r="C84" i="12"/>
  <c r="B84" i="12"/>
  <c r="H83" i="12"/>
  <c r="G83" i="12"/>
  <c r="E83" i="12"/>
  <c r="D83" i="12"/>
  <c r="C83" i="12"/>
  <c r="B83" i="12"/>
  <c r="H82" i="12"/>
  <c r="G82" i="12"/>
  <c r="E82" i="12"/>
  <c r="D82" i="12"/>
  <c r="C82" i="12"/>
  <c r="B82" i="12"/>
  <c r="H81" i="12"/>
  <c r="G81" i="12"/>
  <c r="I81" i="12" s="1"/>
  <c r="E81" i="12"/>
  <c r="D81" i="12"/>
  <c r="C81" i="12"/>
  <c r="B81" i="12"/>
  <c r="H80" i="12"/>
  <c r="G80" i="12"/>
  <c r="E80" i="12"/>
  <c r="D80" i="12"/>
  <c r="F80" i="12" s="1"/>
  <c r="C80" i="12"/>
  <c r="B80" i="12"/>
  <c r="H79" i="12"/>
  <c r="G79" i="12"/>
  <c r="E79" i="12"/>
  <c r="D79" i="12"/>
  <c r="C79" i="12"/>
  <c r="B79" i="12"/>
  <c r="H78" i="12"/>
  <c r="G78" i="12"/>
  <c r="E78" i="12"/>
  <c r="D78" i="12"/>
  <c r="C78" i="12"/>
  <c r="B78" i="12"/>
  <c r="H77" i="12"/>
  <c r="G77" i="12"/>
  <c r="I77" i="12" s="1"/>
  <c r="E77" i="12"/>
  <c r="D77" i="12"/>
  <c r="C77" i="12"/>
  <c r="B77" i="12"/>
  <c r="H76" i="12"/>
  <c r="G76" i="12"/>
  <c r="E76" i="12"/>
  <c r="D76" i="12"/>
  <c r="F76" i="12" s="1"/>
  <c r="C76" i="12"/>
  <c r="B76" i="12"/>
  <c r="H75" i="12"/>
  <c r="G75" i="12"/>
  <c r="E75" i="12"/>
  <c r="D75" i="12"/>
  <c r="C75" i="12"/>
  <c r="B75" i="12"/>
  <c r="H74" i="12"/>
  <c r="G74" i="12"/>
  <c r="E74" i="12"/>
  <c r="D74" i="12"/>
  <c r="C74" i="12"/>
  <c r="B74" i="12"/>
  <c r="H73" i="12"/>
  <c r="G73" i="12"/>
  <c r="I73" i="12" s="1"/>
  <c r="E73" i="12"/>
  <c r="D73" i="12"/>
  <c r="C73" i="12"/>
  <c r="B73" i="12"/>
  <c r="H72" i="12"/>
  <c r="G72" i="12"/>
  <c r="E72" i="12"/>
  <c r="D72" i="12"/>
  <c r="C72" i="12"/>
  <c r="B72" i="12"/>
  <c r="H71" i="12"/>
  <c r="G71" i="12"/>
  <c r="E71" i="12"/>
  <c r="D71" i="12"/>
  <c r="C71" i="12"/>
  <c r="B71" i="12"/>
  <c r="H70" i="12"/>
  <c r="G70" i="12"/>
  <c r="E70" i="12"/>
  <c r="D70" i="12"/>
  <c r="C70" i="12"/>
  <c r="B70" i="12"/>
  <c r="H69" i="12"/>
  <c r="G69" i="12"/>
  <c r="I69" i="12" s="1"/>
  <c r="E69" i="12"/>
  <c r="D69" i="12"/>
  <c r="C69" i="12"/>
  <c r="B69" i="12"/>
  <c r="H68" i="12"/>
  <c r="G68" i="12"/>
  <c r="E68" i="12"/>
  <c r="D68" i="12"/>
  <c r="F68" i="12" s="1"/>
  <c r="C68" i="12"/>
  <c r="B68" i="12"/>
  <c r="H67" i="12"/>
  <c r="G67" i="12"/>
  <c r="E67" i="12"/>
  <c r="D67" i="12"/>
  <c r="C67" i="12"/>
  <c r="B67" i="12"/>
  <c r="H66" i="12"/>
  <c r="G66" i="12"/>
  <c r="E66" i="12"/>
  <c r="D66" i="12"/>
  <c r="C66" i="12"/>
  <c r="B66" i="12"/>
  <c r="H65" i="12"/>
  <c r="G65" i="12"/>
  <c r="I65" i="12" s="1"/>
  <c r="E65" i="12"/>
  <c r="D65" i="12"/>
  <c r="C65" i="12"/>
  <c r="B65" i="12"/>
  <c r="H64" i="12"/>
  <c r="G64" i="12"/>
  <c r="E64" i="12"/>
  <c r="D64" i="12"/>
  <c r="C64" i="12"/>
  <c r="B64" i="12"/>
  <c r="H63" i="12"/>
  <c r="G63" i="12"/>
  <c r="E63" i="12"/>
  <c r="D63" i="12"/>
  <c r="C63" i="12"/>
  <c r="B63" i="12"/>
  <c r="H62" i="12"/>
  <c r="G62" i="12"/>
  <c r="E62" i="12"/>
  <c r="D62" i="12"/>
  <c r="C62" i="12"/>
  <c r="B62" i="12"/>
  <c r="H61" i="12"/>
  <c r="G61" i="12"/>
  <c r="I61" i="12" s="1"/>
  <c r="E61" i="12"/>
  <c r="D61" i="12"/>
  <c r="C61" i="12"/>
  <c r="B61" i="12"/>
  <c r="H60" i="12"/>
  <c r="G60" i="12"/>
  <c r="E60" i="12"/>
  <c r="D60" i="12"/>
  <c r="C60" i="12"/>
  <c r="B60" i="12"/>
  <c r="H59" i="12"/>
  <c r="G59" i="12"/>
  <c r="E59" i="12"/>
  <c r="D59" i="12"/>
  <c r="C59" i="12"/>
  <c r="B59" i="12"/>
  <c r="H58" i="12"/>
  <c r="G58" i="12"/>
  <c r="E58" i="12"/>
  <c r="D58" i="12"/>
  <c r="C58" i="12"/>
  <c r="B58" i="12"/>
  <c r="H57" i="12"/>
  <c r="G57" i="12"/>
  <c r="I57" i="12" s="1"/>
  <c r="E57" i="12"/>
  <c r="D57" i="12"/>
  <c r="C57" i="12"/>
  <c r="B57" i="12"/>
  <c r="H56" i="12"/>
  <c r="G56" i="12"/>
  <c r="E56" i="12"/>
  <c r="D56" i="12"/>
  <c r="C56" i="12"/>
  <c r="B56" i="12"/>
  <c r="H55" i="12"/>
  <c r="G55" i="12"/>
  <c r="E55" i="12"/>
  <c r="D55" i="12"/>
  <c r="C55" i="12"/>
  <c r="B55" i="12"/>
  <c r="H54" i="12"/>
  <c r="G54" i="12"/>
  <c r="E54" i="12"/>
  <c r="D54" i="12"/>
  <c r="C54" i="12"/>
  <c r="B54" i="12"/>
  <c r="H53" i="12"/>
  <c r="G53" i="12"/>
  <c r="I53" i="12" s="1"/>
  <c r="E53" i="12"/>
  <c r="D53" i="12"/>
  <c r="C53" i="12"/>
  <c r="B53" i="12"/>
  <c r="H52" i="12"/>
  <c r="G52" i="12"/>
  <c r="E52" i="12"/>
  <c r="D52" i="12"/>
  <c r="C52" i="12"/>
  <c r="B52" i="12"/>
  <c r="H51" i="12"/>
  <c r="G51" i="12"/>
  <c r="E51" i="12"/>
  <c r="D51" i="12"/>
  <c r="C51" i="12"/>
  <c r="B51" i="12"/>
  <c r="H50" i="12"/>
  <c r="G50" i="12"/>
  <c r="E50" i="12"/>
  <c r="D50" i="12"/>
  <c r="C50" i="12"/>
  <c r="B50" i="12"/>
  <c r="H49" i="12"/>
  <c r="G49" i="12"/>
  <c r="I49" i="12" s="1"/>
  <c r="E49" i="12"/>
  <c r="D49" i="12"/>
  <c r="C49" i="12"/>
  <c r="B49" i="12"/>
  <c r="H48" i="12"/>
  <c r="G48" i="12"/>
  <c r="E48" i="12"/>
  <c r="D48" i="12"/>
  <c r="C48" i="12"/>
  <c r="B48" i="12"/>
  <c r="H47" i="12"/>
  <c r="G47" i="12"/>
  <c r="E47" i="12"/>
  <c r="D47" i="12"/>
  <c r="C47" i="12"/>
  <c r="B47" i="12"/>
  <c r="H46" i="12"/>
  <c r="G46" i="12"/>
  <c r="E46" i="12"/>
  <c r="D46" i="12"/>
  <c r="C46" i="12"/>
  <c r="B46" i="12"/>
  <c r="H45" i="12"/>
  <c r="G45" i="12"/>
  <c r="I45" i="12" s="1"/>
  <c r="E45" i="12"/>
  <c r="D45" i="12"/>
  <c r="C45" i="12"/>
  <c r="B45" i="12"/>
  <c r="H44" i="12"/>
  <c r="G44" i="12"/>
  <c r="E44" i="12"/>
  <c r="D44" i="12"/>
  <c r="F44" i="12" s="1"/>
  <c r="C44" i="12"/>
  <c r="B44" i="12"/>
  <c r="H43" i="12"/>
  <c r="G43" i="12"/>
  <c r="E43" i="12"/>
  <c r="D43" i="12"/>
  <c r="C43" i="12"/>
  <c r="B43" i="12"/>
  <c r="H42" i="12"/>
  <c r="G42" i="12"/>
  <c r="E42" i="12"/>
  <c r="D42" i="12"/>
  <c r="C42" i="12"/>
  <c r="B42" i="12"/>
  <c r="H41" i="12"/>
  <c r="G41" i="12"/>
  <c r="I41" i="12" s="1"/>
  <c r="E41" i="12"/>
  <c r="D41" i="12"/>
  <c r="C41" i="12"/>
  <c r="B41" i="12"/>
  <c r="H40" i="12"/>
  <c r="G40" i="12"/>
  <c r="E40" i="12"/>
  <c r="D40" i="12"/>
  <c r="C40" i="12"/>
  <c r="B40" i="12"/>
  <c r="H39" i="12"/>
  <c r="G39" i="12"/>
  <c r="E39" i="12"/>
  <c r="D39" i="12"/>
  <c r="C39" i="12"/>
  <c r="B39" i="12"/>
  <c r="H38" i="12"/>
  <c r="G38" i="12"/>
  <c r="E38" i="12"/>
  <c r="D38" i="12"/>
  <c r="C38" i="12"/>
  <c r="B38" i="12"/>
  <c r="H37" i="12"/>
  <c r="G37" i="12"/>
  <c r="E37" i="12"/>
  <c r="D37" i="12"/>
  <c r="C37" i="12"/>
  <c r="B37" i="12"/>
  <c r="H36" i="12"/>
  <c r="G36" i="12"/>
  <c r="E36" i="12"/>
  <c r="D36" i="12"/>
  <c r="F36" i="12" s="1"/>
  <c r="C36" i="12"/>
  <c r="B36" i="12"/>
  <c r="H35" i="12"/>
  <c r="G35" i="12"/>
  <c r="E35" i="12"/>
  <c r="D35" i="12"/>
  <c r="C35" i="12"/>
  <c r="B35" i="12"/>
  <c r="H34" i="12"/>
  <c r="G34" i="12"/>
  <c r="E34" i="12"/>
  <c r="D34" i="12"/>
  <c r="C34" i="12"/>
  <c r="B34" i="12"/>
  <c r="H33" i="12"/>
  <c r="G33" i="12"/>
  <c r="E33" i="12"/>
  <c r="D33" i="12"/>
  <c r="C33" i="12"/>
  <c r="B33" i="12"/>
  <c r="H32" i="12"/>
  <c r="G32" i="12"/>
  <c r="E32" i="12"/>
  <c r="D32" i="12"/>
  <c r="C32" i="12"/>
  <c r="B32" i="12"/>
  <c r="H31" i="12"/>
  <c r="G31" i="12"/>
  <c r="E31" i="12"/>
  <c r="D31" i="12"/>
  <c r="C31" i="12"/>
  <c r="B31" i="12"/>
  <c r="H30" i="12"/>
  <c r="G30" i="12"/>
  <c r="E30" i="12"/>
  <c r="D30" i="12"/>
  <c r="C30" i="12"/>
  <c r="B30" i="12"/>
  <c r="H29" i="12"/>
  <c r="G29" i="12"/>
  <c r="E29" i="12"/>
  <c r="D29" i="12"/>
  <c r="C29" i="12"/>
  <c r="B29" i="12"/>
  <c r="H28" i="12"/>
  <c r="G28" i="12"/>
  <c r="E28" i="12"/>
  <c r="D28" i="12"/>
  <c r="F28" i="12" s="1"/>
  <c r="C28" i="12"/>
  <c r="B28" i="12"/>
  <c r="H27" i="12"/>
  <c r="G27" i="12"/>
  <c r="E27" i="12"/>
  <c r="D27" i="12"/>
  <c r="C27" i="12"/>
  <c r="B27" i="12"/>
  <c r="H26" i="12"/>
  <c r="G26" i="12"/>
  <c r="E26" i="12"/>
  <c r="D26" i="12"/>
  <c r="C26" i="12"/>
  <c r="B26" i="12"/>
  <c r="H25" i="12"/>
  <c r="G25" i="12"/>
  <c r="E25" i="12"/>
  <c r="D25" i="12"/>
  <c r="C25" i="12"/>
  <c r="B25" i="12"/>
  <c r="H24" i="12"/>
  <c r="G24" i="12"/>
  <c r="E24" i="12"/>
  <c r="D24" i="12"/>
  <c r="C24" i="12"/>
  <c r="B24" i="12"/>
  <c r="H23" i="12"/>
  <c r="G23" i="12"/>
  <c r="E23" i="12"/>
  <c r="D23" i="12"/>
  <c r="C23" i="12"/>
  <c r="B23" i="12"/>
  <c r="H22" i="12"/>
  <c r="G22" i="12"/>
  <c r="E22" i="12"/>
  <c r="D22" i="12"/>
  <c r="C22" i="12"/>
  <c r="B22" i="12"/>
  <c r="H21" i="12"/>
  <c r="G21" i="12"/>
  <c r="E21" i="12"/>
  <c r="D21" i="12"/>
  <c r="C21" i="12"/>
  <c r="B21" i="12"/>
  <c r="H20" i="12"/>
  <c r="G20" i="12"/>
  <c r="E20" i="12"/>
  <c r="D20" i="12"/>
  <c r="F20" i="12" s="1"/>
  <c r="C20" i="12"/>
  <c r="B20" i="12"/>
  <c r="H19" i="12"/>
  <c r="G19" i="12"/>
  <c r="E19" i="12"/>
  <c r="D19" i="12"/>
  <c r="C19" i="12"/>
  <c r="B19" i="12"/>
  <c r="H18" i="12"/>
  <c r="G18" i="12"/>
  <c r="E18" i="12"/>
  <c r="D18" i="12"/>
  <c r="C18" i="12"/>
  <c r="B18" i="12"/>
  <c r="H17" i="12"/>
  <c r="G17" i="12"/>
  <c r="I17" i="12" s="1"/>
  <c r="E17" i="12"/>
  <c r="D17" i="12"/>
  <c r="C17" i="12"/>
  <c r="B17" i="12"/>
  <c r="H16" i="12"/>
  <c r="G16" i="12"/>
  <c r="E16" i="12"/>
  <c r="D16" i="12"/>
  <c r="F16" i="12" s="1"/>
  <c r="C16" i="12"/>
  <c r="B16" i="12"/>
  <c r="H15" i="12"/>
  <c r="G15" i="12"/>
  <c r="I15" i="12" s="1"/>
  <c r="E15" i="12"/>
  <c r="D15" i="12"/>
  <c r="K15" i="12" s="1"/>
  <c r="C15" i="12"/>
  <c r="B15" i="12"/>
  <c r="H14" i="12"/>
  <c r="G14" i="12"/>
  <c r="E14" i="12"/>
  <c r="D14" i="12"/>
  <c r="C14" i="12"/>
  <c r="B14" i="12"/>
  <c r="H13" i="12"/>
  <c r="G13" i="12"/>
  <c r="I13" i="12" s="1"/>
  <c r="E13" i="12"/>
  <c r="D13" i="12"/>
  <c r="C13" i="12"/>
  <c r="B13" i="12"/>
  <c r="H12" i="12"/>
  <c r="G12" i="12"/>
  <c r="E12" i="12"/>
  <c r="D12" i="12"/>
  <c r="C12" i="12"/>
  <c r="B12" i="12"/>
  <c r="H11" i="12"/>
  <c r="G11" i="12"/>
  <c r="E11" i="12"/>
  <c r="D11" i="12"/>
  <c r="C11" i="12"/>
  <c r="B11" i="12"/>
  <c r="H107" i="14"/>
  <c r="G107" i="14"/>
  <c r="I107" i="14" s="1"/>
  <c r="E107" i="14"/>
  <c r="D107" i="14"/>
  <c r="K107" i="14" s="1"/>
  <c r="C107" i="14"/>
  <c r="B107" i="14"/>
  <c r="H106" i="14"/>
  <c r="G106" i="14"/>
  <c r="I106" i="14" s="1"/>
  <c r="E106" i="14"/>
  <c r="D106" i="14"/>
  <c r="K106" i="14" s="1"/>
  <c r="C106" i="14"/>
  <c r="B106" i="14"/>
  <c r="H105" i="14"/>
  <c r="G105" i="14"/>
  <c r="I105" i="14" s="1"/>
  <c r="E105" i="14"/>
  <c r="D105" i="14"/>
  <c r="K105" i="14" s="1"/>
  <c r="C105" i="14"/>
  <c r="B105" i="14"/>
  <c r="H104" i="14"/>
  <c r="G104" i="14"/>
  <c r="E104" i="14"/>
  <c r="D104" i="14"/>
  <c r="C104" i="14"/>
  <c r="B104" i="14"/>
  <c r="H103" i="14"/>
  <c r="G103" i="14"/>
  <c r="E103" i="14"/>
  <c r="D103" i="14"/>
  <c r="C103" i="14"/>
  <c r="B103" i="14"/>
  <c r="H102" i="14"/>
  <c r="G102" i="14"/>
  <c r="I102" i="14" s="1"/>
  <c r="E102" i="14"/>
  <c r="F102" i="14" s="1"/>
  <c r="D102" i="14"/>
  <c r="C102" i="14"/>
  <c r="B102" i="14"/>
  <c r="H101" i="14"/>
  <c r="G101" i="14"/>
  <c r="E101" i="14"/>
  <c r="D101" i="14"/>
  <c r="C101" i="14"/>
  <c r="B101" i="14"/>
  <c r="H100" i="14"/>
  <c r="G100" i="14"/>
  <c r="E100" i="14"/>
  <c r="D100" i="14"/>
  <c r="C100" i="14"/>
  <c r="B100" i="14"/>
  <c r="H99" i="14"/>
  <c r="G99" i="14"/>
  <c r="E99" i="14"/>
  <c r="D99" i="14"/>
  <c r="C99" i="14"/>
  <c r="B99" i="14"/>
  <c r="H98" i="14"/>
  <c r="G98" i="14"/>
  <c r="I98" i="14" s="1"/>
  <c r="E98" i="14"/>
  <c r="D98" i="14"/>
  <c r="C98" i="14"/>
  <c r="B98" i="14"/>
  <c r="H97" i="14"/>
  <c r="G97" i="14"/>
  <c r="I97" i="14" s="1"/>
  <c r="E97" i="14"/>
  <c r="D97" i="14"/>
  <c r="C97" i="14"/>
  <c r="B97" i="14"/>
  <c r="H96" i="14"/>
  <c r="G96" i="14"/>
  <c r="E96" i="14"/>
  <c r="D96" i="14"/>
  <c r="C96" i="14"/>
  <c r="B96" i="14"/>
  <c r="H95" i="14"/>
  <c r="G95" i="14"/>
  <c r="E95" i="14"/>
  <c r="D95" i="14"/>
  <c r="C95" i="14"/>
  <c r="B95" i="14"/>
  <c r="H94" i="14"/>
  <c r="G94" i="14"/>
  <c r="I94" i="14" s="1"/>
  <c r="E94" i="14"/>
  <c r="F94" i="14" s="1"/>
  <c r="D94" i="14"/>
  <c r="C94" i="14"/>
  <c r="B94" i="14"/>
  <c r="H93" i="14"/>
  <c r="G93" i="14"/>
  <c r="E93" i="14"/>
  <c r="D93" i="14"/>
  <c r="C93" i="14"/>
  <c r="B93" i="14"/>
  <c r="H92" i="14"/>
  <c r="G92" i="14"/>
  <c r="E92" i="14"/>
  <c r="D92" i="14"/>
  <c r="C92" i="14"/>
  <c r="B92" i="14"/>
  <c r="H91" i="14"/>
  <c r="G91" i="14"/>
  <c r="E91" i="14"/>
  <c r="D91" i="14"/>
  <c r="C91" i="14"/>
  <c r="B91" i="14"/>
  <c r="H90" i="14"/>
  <c r="G90" i="14"/>
  <c r="E90" i="14"/>
  <c r="F90" i="14" s="1"/>
  <c r="D90" i="14"/>
  <c r="C90" i="14"/>
  <c r="B90" i="14"/>
  <c r="H89" i="14"/>
  <c r="G89" i="14"/>
  <c r="E89" i="14"/>
  <c r="D89" i="14"/>
  <c r="C89" i="14"/>
  <c r="B89" i="14"/>
  <c r="H88" i="14"/>
  <c r="G88" i="14"/>
  <c r="E88" i="14"/>
  <c r="D88" i="14"/>
  <c r="C88" i="14"/>
  <c r="B88" i="14"/>
  <c r="H87" i="14"/>
  <c r="G87" i="14"/>
  <c r="E87" i="14"/>
  <c r="D87" i="14"/>
  <c r="C87" i="14"/>
  <c r="B87" i="14"/>
  <c r="H86" i="14"/>
  <c r="G86" i="14"/>
  <c r="E86" i="14"/>
  <c r="F86" i="14" s="1"/>
  <c r="D86" i="14"/>
  <c r="C86" i="14"/>
  <c r="B86" i="14"/>
  <c r="H85" i="14"/>
  <c r="G85" i="14"/>
  <c r="E85" i="14"/>
  <c r="D85" i="14"/>
  <c r="C85" i="14"/>
  <c r="B85" i="14"/>
  <c r="H84" i="14"/>
  <c r="G84" i="14"/>
  <c r="E84" i="14"/>
  <c r="D84" i="14"/>
  <c r="C84" i="14"/>
  <c r="B84" i="14"/>
  <c r="H83" i="14"/>
  <c r="G83" i="14"/>
  <c r="E83" i="14"/>
  <c r="D83" i="14"/>
  <c r="C83" i="14"/>
  <c r="B83" i="14"/>
  <c r="H82" i="14"/>
  <c r="G82" i="14"/>
  <c r="E82" i="14"/>
  <c r="F82" i="14" s="1"/>
  <c r="D82" i="14"/>
  <c r="C82" i="14"/>
  <c r="B82" i="14"/>
  <c r="H81" i="14"/>
  <c r="G81" i="14"/>
  <c r="E81" i="14"/>
  <c r="D81" i="14"/>
  <c r="C81" i="14"/>
  <c r="B81" i="14"/>
  <c r="H80" i="14"/>
  <c r="G80" i="14"/>
  <c r="E80" i="14"/>
  <c r="D80" i="14"/>
  <c r="C80" i="14"/>
  <c r="B80" i="14"/>
  <c r="H79" i="14"/>
  <c r="G79" i="14"/>
  <c r="E79" i="14"/>
  <c r="D79" i="14"/>
  <c r="C79" i="14"/>
  <c r="B79" i="14"/>
  <c r="H78" i="14"/>
  <c r="G78" i="14"/>
  <c r="E78" i="14"/>
  <c r="F78" i="14" s="1"/>
  <c r="D78" i="14"/>
  <c r="C78" i="14"/>
  <c r="B78" i="14"/>
  <c r="H77" i="14"/>
  <c r="G77" i="14"/>
  <c r="E77" i="14"/>
  <c r="D77" i="14"/>
  <c r="C77" i="14"/>
  <c r="B77" i="14"/>
  <c r="H76" i="14"/>
  <c r="G76" i="14"/>
  <c r="E76" i="14"/>
  <c r="D76" i="14"/>
  <c r="C76" i="14"/>
  <c r="B76" i="14"/>
  <c r="H75" i="14"/>
  <c r="G75" i="14"/>
  <c r="E75" i="14"/>
  <c r="D75" i="14"/>
  <c r="C75" i="14"/>
  <c r="B75" i="14"/>
  <c r="H74" i="14"/>
  <c r="G74" i="14"/>
  <c r="E74" i="14"/>
  <c r="D74" i="14"/>
  <c r="C74" i="14"/>
  <c r="B74" i="14"/>
  <c r="H73" i="14"/>
  <c r="G73" i="14"/>
  <c r="E73" i="14"/>
  <c r="D73" i="14"/>
  <c r="C73" i="14"/>
  <c r="B73" i="14"/>
  <c r="H72" i="14"/>
  <c r="G72" i="14"/>
  <c r="E72" i="14"/>
  <c r="D72" i="14"/>
  <c r="C72" i="14"/>
  <c r="B72" i="14"/>
  <c r="H71" i="14"/>
  <c r="G71" i="14"/>
  <c r="E71" i="14"/>
  <c r="D71" i="14"/>
  <c r="C71" i="14"/>
  <c r="B71" i="14"/>
  <c r="H70" i="14"/>
  <c r="G70" i="14"/>
  <c r="E70" i="14"/>
  <c r="D70" i="14"/>
  <c r="C70" i="14"/>
  <c r="B70" i="14"/>
  <c r="H69" i="14"/>
  <c r="G69" i="14"/>
  <c r="E69" i="14"/>
  <c r="D69" i="14"/>
  <c r="C69" i="14"/>
  <c r="B69" i="14"/>
  <c r="H68" i="14"/>
  <c r="G68" i="14"/>
  <c r="E68" i="14"/>
  <c r="D68" i="14"/>
  <c r="C68" i="14"/>
  <c r="B68" i="14"/>
  <c r="H67" i="14"/>
  <c r="G67" i="14"/>
  <c r="E67" i="14"/>
  <c r="D67" i="14"/>
  <c r="C67" i="14"/>
  <c r="B67" i="14"/>
  <c r="H66" i="14"/>
  <c r="G66" i="14"/>
  <c r="E66" i="14"/>
  <c r="D66" i="14"/>
  <c r="C66" i="14"/>
  <c r="B66" i="14"/>
  <c r="H65" i="14"/>
  <c r="G65" i="14"/>
  <c r="E65" i="14"/>
  <c r="D65" i="14"/>
  <c r="C65" i="14"/>
  <c r="B65" i="14"/>
  <c r="H64" i="14"/>
  <c r="G64" i="14"/>
  <c r="E64" i="14"/>
  <c r="F64" i="14" s="1"/>
  <c r="D64" i="14"/>
  <c r="C64" i="14"/>
  <c r="B64" i="14"/>
  <c r="H63" i="14"/>
  <c r="G63" i="14"/>
  <c r="E63" i="14"/>
  <c r="D63" i="14"/>
  <c r="C63" i="14"/>
  <c r="B63" i="14"/>
  <c r="H62" i="14"/>
  <c r="G62" i="14"/>
  <c r="E62" i="14"/>
  <c r="D62" i="14"/>
  <c r="C62" i="14"/>
  <c r="B62" i="14"/>
  <c r="H61" i="14"/>
  <c r="G61" i="14"/>
  <c r="E61" i="14"/>
  <c r="D61" i="14"/>
  <c r="C61" i="14"/>
  <c r="B61" i="14"/>
  <c r="H60" i="14"/>
  <c r="G60" i="14"/>
  <c r="E60" i="14"/>
  <c r="D60" i="14"/>
  <c r="C60" i="14"/>
  <c r="B60" i="14"/>
  <c r="H59" i="14"/>
  <c r="G59" i="14"/>
  <c r="E59" i="14"/>
  <c r="D59" i="14"/>
  <c r="C59" i="14"/>
  <c r="B59" i="14"/>
  <c r="H58" i="14"/>
  <c r="G58" i="14"/>
  <c r="E58" i="14"/>
  <c r="D58" i="14"/>
  <c r="C58" i="14"/>
  <c r="B58" i="14"/>
  <c r="H57" i="14"/>
  <c r="G57" i="14"/>
  <c r="E57" i="14"/>
  <c r="D57" i="14"/>
  <c r="C57" i="14"/>
  <c r="B57" i="14"/>
  <c r="H56" i="14"/>
  <c r="G56" i="14"/>
  <c r="E56" i="14"/>
  <c r="D56" i="14"/>
  <c r="C56" i="14"/>
  <c r="B56" i="14"/>
  <c r="H55" i="14"/>
  <c r="G55" i="14"/>
  <c r="E55" i="14"/>
  <c r="D55" i="14"/>
  <c r="C55" i="14"/>
  <c r="B55" i="14"/>
  <c r="H54" i="14"/>
  <c r="G54" i="14"/>
  <c r="E54" i="14"/>
  <c r="D54" i="14"/>
  <c r="C54" i="14"/>
  <c r="B54" i="14"/>
  <c r="H53" i="14"/>
  <c r="G53" i="14"/>
  <c r="E53" i="14"/>
  <c r="D53" i="14"/>
  <c r="C53" i="14"/>
  <c r="B53" i="14"/>
  <c r="H52" i="14"/>
  <c r="G52" i="14"/>
  <c r="E52" i="14"/>
  <c r="D52" i="14"/>
  <c r="C52" i="14"/>
  <c r="B52" i="14"/>
  <c r="H51" i="14"/>
  <c r="G51" i="14"/>
  <c r="E51" i="14"/>
  <c r="D51" i="14"/>
  <c r="F51" i="14" s="1"/>
  <c r="C51" i="14"/>
  <c r="B51" i="14"/>
  <c r="H50" i="14"/>
  <c r="G50" i="14"/>
  <c r="E50" i="14"/>
  <c r="D50" i="14"/>
  <c r="C50" i="14"/>
  <c r="B50" i="14"/>
  <c r="H49" i="14"/>
  <c r="G49" i="14"/>
  <c r="E49" i="14"/>
  <c r="D49" i="14"/>
  <c r="C49" i="14"/>
  <c r="B49" i="14"/>
  <c r="H48" i="14"/>
  <c r="G48" i="14"/>
  <c r="E48" i="14"/>
  <c r="D48" i="14"/>
  <c r="C48" i="14"/>
  <c r="B48" i="14"/>
  <c r="H47" i="14"/>
  <c r="G47" i="14"/>
  <c r="E47" i="14"/>
  <c r="D47" i="14"/>
  <c r="C47" i="14"/>
  <c r="B47" i="14"/>
  <c r="H46" i="14"/>
  <c r="G46" i="14"/>
  <c r="E46" i="14"/>
  <c r="D46" i="14"/>
  <c r="C46" i="14"/>
  <c r="B46" i="14"/>
  <c r="H45" i="14"/>
  <c r="G45" i="14"/>
  <c r="E45" i="14"/>
  <c r="D45" i="14"/>
  <c r="C45" i="14"/>
  <c r="B45" i="14"/>
  <c r="H44" i="14"/>
  <c r="G44" i="14"/>
  <c r="E44" i="14"/>
  <c r="D44" i="14"/>
  <c r="C44" i="14"/>
  <c r="B44" i="14"/>
  <c r="H43" i="14"/>
  <c r="G43" i="14"/>
  <c r="E43" i="14"/>
  <c r="D43" i="14"/>
  <c r="F43" i="14" s="1"/>
  <c r="C43" i="14"/>
  <c r="B43" i="14"/>
  <c r="H42" i="14"/>
  <c r="G42" i="14"/>
  <c r="E42" i="14"/>
  <c r="D42" i="14"/>
  <c r="C42" i="14"/>
  <c r="B42" i="14"/>
  <c r="H41" i="14"/>
  <c r="G41" i="14"/>
  <c r="E41" i="14"/>
  <c r="D41" i="14"/>
  <c r="C41" i="14"/>
  <c r="B41" i="14"/>
  <c r="H40" i="14"/>
  <c r="G40" i="14"/>
  <c r="E40" i="14"/>
  <c r="D40" i="14"/>
  <c r="C40" i="14"/>
  <c r="B40" i="14"/>
  <c r="H39" i="14"/>
  <c r="G39" i="14"/>
  <c r="E39" i="14"/>
  <c r="D39" i="14"/>
  <c r="C39" i="14"/>
  <c r="B39" i="14"/>
  <c r="H38" i="14"/>
  <c r="G38" i="14"/>
  <c r="E38" i="14"/>
  <c r="D38" i="14"/>
  <c r="C38" i="14"/>
  <c r="B38" i="14"/>
  <c r="H37" i="14"/>
  <c r="G37" i="14"/>
  <c r="E37" i="14"/>
  <c r="D37" i="14"/>
  <c r="C37" i="14"/>
  <c r="B37" i="14"/>
  <c r="H36" i="14"/>
  <c r="G36" i="14"/>
  <c r="E36" i="14"/>
  <c r="D36" i="14"/>
  <c r="C36" i="14"/>
  <c r="B36" i="14"/>
  <c r="H35" i="14"/>
  <c r="G35" i="14"/>
  <c r="E35" i="14"/>
  <c r="D35" i="14"/>
  <c r="C35" i="14"/>
  <c r="B35" i="14"/>
  <c r="H34" i="14"/>
  <c r="G34" i="14"/>
  <c r="E34" i="14"/>
  <c r="D34" i="14"/>
  <c r="C34" i="14"/>
  <c r="B34" i="14"/>
  <c r="H33" i="14"/>
  <c r="G33" i="14"/>
  <c r="E33" i="14"/>
  <c r="D33" i="14"/>
  <c r="C33" i="14"/>
  <c r="B33" i="14"/>
  <c r="H32" i="14"/>
  <c r="G32" i="14"/>
  <c r="E32" i="14"/>
  <c r="D32" i="14"/>
  <c r="C32" i="14"/>
  <c r="B32" i="14"/>
  <c r="H31" i="14"/>
  <c r="G31" i="14"/>
  <c r="E31" i="14"/>
  <c r="D31" i="14"/>
  <c r="C31" i="14"/>
  <c r="B31" i="14"/>
  <c r="H30" i="14"/>
  <c r="G30" i="14"/>
  <c r="E30" i="14"/>
  <c r="D30" i="14"/>
  <c r="C30" i="14"/>
  <c r="B30" i="14"/>
  <c r="H29" i="14"/>
  <c r="G29" i="14"/>
  <c r="E29" i="14"/>
  <c r="D29" i="14"/>
  <c r="C29" i="14"/>
  <c r="B29" i="14"/>
  <c r="H28" i="14"/>
  <c r="G28" i="14"/>
  <c r="E28" i="14"/>
  <c r="D28" i="14"/>
  <c r="C28" i="14"/>
  <c r="B28" i="14"/>
  <c r="H27" i="14"/>
  <c r="G27" i="14"/>
  <c r="E27" i="14"/>
  <c r="D27" i="14"/>
  <c r="C27" i="14"/>
  <c r="B27" i="14"/>
  <c r="H26" i="14"/>
  <c r="G26" i="14"/>
  <c r="E26" i="14"/>
  <c r="D26" i="14"/>
  <c r="F26" i="14" s="1"/>
  <c r="C26" i="14"/>
  <c r="B26" i="14"/>
  <c r="H25" i="14"/>
  <c r="G25" i="14"/>
  <c r="I25" i="14" s="1"/>
  <c r="E25" i="14"/>
  <c r="D25" i="14"/>
  <c r="C25" i="14"/>
  <c r="B25" i="14"/>
  <c r="H24" i="14"/>
  <c r="G24" i="14"/>
  <c r="E24" i="14"/>
  <c r="D24" i="14"/>
  <c r="C24" i="14"/>
  <c r="B24" i="14"/>
  <c r="H23" i="14"/>
  <c r="G23" i="14"/>
  <c r="E23" i="14"/>
  <c r="D23" i="14"/>
  <c r="C23" i="14"/>
  <c r="B23" i="14"/>
  <c r="H22" i="14"/>
  <c r="G22" i="14"/>
  <c r="E22" i="14"/>
  <c r="D22" i="14"/>
  <c r="C22" i="14"/>
  <c r="B22" i="14"/>
  <c r="H21" i="14"/>
  <c r="G21" i="14"/>
  <c r="I21" i="14" s="1"/>
  <c r="E21" i="14"/>
  <c r="D21" i="14"/>
  <c r="C21" i="14"/>
  <c r="B21" i="14"/>
  <c r="H20" i="14"/>
  <c r="G20" i="14"/>
  <c r="E20" i="14"/>
  <c r="D20" i="14"/>
  <c r="C20" i="14"/>
  <c r="B20" i="14"/>
  <c r="H19" i="14"/>
  <c r="G19" i="14"/>
  <c r="E19" i="14"/>
  <c r="D19" i="14"/>
  <c r="C19" i="14"/>
  <c r="B19" i="14"/>
  <c r="H18" i="14"/>
  <c r="G18" i="14"/>
  <c r="E18" i="14"/>
  <c r="D18" i="14"/>
  <c r="C18" i="14"/>
  <c r="B18" i="14"/>
  <c r="H17" i="14"/>
  <c r="G17" i="14"/>
  <c r="I17" i="14" s="1"/>
  <c r="E17" i="14"/>
  <c r="D17" i="14"/>
  <c r="C17" i="14"/>
  <c r="B17" i="14"/>
  <c r="H16" i="14"/>
  <c r="G16" i="14"/>
  <c r="E16" i="14"/>
  <c r="D16" i="14"/>
  <c r="C16" i="14"/>
  <c r="B16" i="14"/>
  <c r="H15" i="14"/>
  <c r="G15" i="14"/>
  <c r="I15" i="14" s="1"/>
  <c r="E15" i="14"/>
  <c r="D15" i="14"/>
  <c r="K15" i="14" s="1"/>
  <c r="C15" i="14"/>
  <c r="B15" i="14"/>
  <c r="H14" i="14"/>
  <c r="G14" i="14"/>
  <c r="E14" i="14"/>
  <c r="D14" i="14"/>
  <c r="C14" i="14"/>
  <c r="B14" i="14"/>
  <c r="H13" i="14"/>
  <c r="G13" i="14"/>
  <c r="E13" i="14"/>
  <c r="D13" i="14"/>
  <c r="C13" i="14"/>
  <c r="B13" i="14"/>
  <c r="H12" i="14"/>
  <c r="G12" i="14"/>
  <c r="E12" i="14"/>
  <c r="D12" i="14"/>
  <c r="C12" i="14"/>
  <c r="B12" i="14"/>
  <c r="H11" i="14"/>
  <c r="G11" i="14"/>
  <c r="E11" i="14"/>
  <c r="D11" i="14"/>
  <c r="F11" i="14" s="1"/>
  <c r="C11" i="14"/>
  <c r="B11" i="14"/>
  <c r="H107" i="16"/>
  <c r="G107" i="16"/>
  <c r="I107" i="16" s="1"/>
  <c r="E107" i="16"/>
  <c r="D107" i="16"/>
  <c r="K107" i="16" s="1"/>
  <c r="C107" i="16"/>
  <c r="B107" i="16"/>
  <c r="H106" i="16"/>
  <c r="G106" i="16"/>
  <c r="I106" i="16" s="1"/>
  <c r="E106" i="16"/>
  <c r="D106" i="16"/>
  <c r="K106" i="16" s="1"/>
  <c r="C106" i="16"/>
  <c r="B106" i="16"/>
  <c r="H105" i="16"/>
  <c r="G105" i="16"/>
  <c r="I105" i="16" s="1"/>
  <c r="E105" i="16"/>
  <c r="D105" i="16"/>
  <c r="K105" i="16" s="1"/>
  <c r="C105" i="16"/>
  <c r="B105" i="16"/>
  <c r="H104" i="16"/>
  <c r="G104" i="16"/>
  <c r="E104" i="16"/>
  <c r="D104" i="16"/>
  <c r="F104" i="16" s="1"/>
  <c r="C104" i="16"/>
  <c r="B104" i="16"/>
  <c r="H103" i="16"/>
  <c r="G103" i="16"/>
  <c r="E103" i="16"/>
  <c r="D103" i="16"/>
  <c r="C103" i="16"/>
  <c r="B103" i="16"/>
  <c r="H102" i="16"/>
  <c r="G102" i="16"/>
  <c r="E102" i="16"/>
  <c r="D102" i="16"/>
  <c r="C102" i="16"/>
  <c r="B102" i="16"/>
  <c r="H101" i="16"/>
  <c r="G101" i="16"/>
  <c r="E101" i="16"/>
  <c r="D101" i="16"/>
  <c r="C101" i="16"/>
  <c r="B101" i="16"/>
  <c r="H100" i="16"/>
  <c r="G100" i="16"/>
  <c r="E100" i="16"/>
  <c r="D100" i="16"/>
  <c r="C100" i="16"/>
  <c r="B100" i="16"/>
  <c r="H99" i="16"/>
  <c r="G99" i="16"/>
  <c r="E99" i="16"/>
  <c r="D99" i="16"/>
  <c r="C99" i="16"/>
  <c r="B99" i="16"/>
  <c r="H98" i="16"/>
  <c r="G98" i="16"/>
  <c r="E98" i="16"/>
  <c r="D98" i="16"/>
  <c r="C98" i="16"/>
  <c r="B98" i="16"/>
  <c r="H97" i="16"/>
  <c r="G97" i="16"/>
  <c r="I97" i="16" s="1"/>
  <c r="E97" i="16"/>
  <c r="D97" i="16"/>
  <c r="C97" i="16"/>
  <c r="B97" i="16"/>
  <c r="H96" i="16"/>
  <c r="G96" i="16"/>
  <c r="E96" i="16"/>
  <c r="D96" i="16"/>
  <c r="F96" i="16" s="1"/>
  <c r="C96" i="16"/>
  <c r="B96" i="16"/>
  <c r="H95" i="16"/>
  <c r="G95" i="16"/>
  <c r="E95" i="16"/>
  <c r="D95" i="16"/>
  <c r="C95" i="16"/>
  <c r="B95" i="16"/>
  <c r="H94" i="16"/>
  <c r="G94" i="16"/>
  <c r="E94" i="16"/>
  <c r="D94" i="16"/>
  <c r="C94" i="16"/>
  <c r="B94" i="16"/>
  <c r="H93" i="16"/>
  <c r="G93" i="16"/>
  <c r="E93" i="16"/>
  <c r="D93" i="16"/>
  <c r="C93" i="16"/>
  <c r="B93" i="16"/>
  <c r="H92" i="16"/>
  <c r="G92" i="16"/>
  <c r="E92" i="16"/>
  <c r="D92" i="16"/>
  <c r="F92" i="16" s="1"/>
  <c r="C92" i="16"/>
  <c r="B92" i="16"/>
  <c r="H91" i="16"/>
  <c r="G91" i="16"/>
  <c r="E91" i="16"/>
  <c r="D91" i="16"/>
  <c r="C91" i="16"/>
  <c r="B91" i="16"/>
  <c r="H90" i="16"/>
  <c r="G90" i="16"/>
  <c r="E90" i="16"/>
  <c r="D90" i="16"/>
  <c r="C90" i="16"/>
  <c r="B90" i="16"/>
  <c r="H89" i="16"/>
  <c r="G89" i="16"/>
  <c r="E89" i="16"/>
  <c r="D89" i="16"/>
  <c r="C89" i="16"/>
  <c r="B89" i="16"/>
  <c r="H88" i="16"/>
  <c r="G88" i="16"/>
  <c r="E88" i="16"/>
  <c r="D88" i="16"/>
  <c r="F88" i="16" s="1"/>
  <c r="C88" i="16"/>
  <c r="B88" i="16"/>
  <c r="H87" i="16"/>
  <c r="G87" i="16"/>
  <c r="E87" i="16"/>
  <c r="D87" i="16"/>
  <c r="C87" i="16"/>
  <c r="B87" i="16"/>
  <c r="H86" i="16"/>
  <c r="G86" i="16"/>
  <c r="E86" i="16"/>
  <c r="D86" i="16"/>
  <c r="C86" i="16"/>
  <c r="B86" i="16"/>
  <c r="H85" i="16"/>
  <c r="G85" i="16"/>
  <c r="E85" i="16"/>
  <c r="D85" i="16"/>
  <c r="C85" i="16"/>
  <c r="B85" i="16"/>
  <c r="H84" i="16"/>
  <c r="G84" i="16"/>
  <c r="E84" i="16"/>
  <c r="D84" i="16"/>
  <c r="F84" i="16" s="1"/>
  <c r="C84" i="16"/>
  <c r="B84" i="16"/>
  <c r="H83" i="16"/>
  <c r="G83" i="16"/>
  <c r="E83" i="16"/>
  <c r="D83" i="16"/>
  <c r="C83" i="16"/>
  <c r="B83" i="16"/>
  <c r="H82" i="16"/>
  <c r="G82" i="16"/>
  <c r="E82" i="16"/>
  <c r="D82" i="16"/>
  <c r="C82" i="16"/>
  <c r="B82" i="16"/>
  <c r="H81" i="16"/>
  <c r="G81" i="16"/>
  <c r="E81" i="16"/>
  <c r="D81" i="16"/>
  <c r="C81" i="16"/>
  <c r="B81" i="16"/>
  <c r="H80" i="16"/>
  <c r="G80" i="16"/>
  <c r="E80" i="16"/>
  <c r="D80" i="16"/>
  <c r="F80" i="16" s="1"/>
  <c r="C80" i="16"/>
  <c r="B80" i="16"/>
  <c r="H79" i="16"/>
  <c r="G79" i="16"/>
  <c r="E79" i="16"/>
  <c r="D79" i="16"/>
  <c r="C79" i="16"/>
  <c r="B79" i="16"/>
  <c r="H78" i="16"/>
  <c r="G78" i="16"/>
  <c r="E78" i="16"/>
  <c r="D78" i="16"/>
  <c r="F78" i="16" s="1"/>
  <c r="K78" i="16" s="1"/>
  <c r="C78" i="16"/>
  <c r="B78" i="16"/>
  <c r="H77" i="16"/>
  <c r="G77" i="16"/>
  <c r="E77" i="16"/>
  <c r="D77" i="16"/>
  <c r="C77" i="16"/>
  <c r="B77" i="16"/>
  <c r="H76" i="16"/>
  <c r="G76" i="16"/>
  <c r="E76" i="16"/>
  <c r="D76" i="16"/>
  <c r="F76" i="16" s="1"/>
  <c r="C76" i="16"/>
  <c r="B76" i="16"/>
  <c r="H75" i="16"/>
  <c r="G75" i="16"/>
  <c r="E75" i="16"/>
  <c r="D75" i="16"/>
  <c r="C75" i="16"/>
  <c r="B75" i="16"/>
  <c r="H74" i="16"/>
  <c r="G74" i="16"/>
  <c r="E74" i="16"/>
  <c r="D74" i="16"/>
  <c r="C74" i="16"/>
  <c r="B74" i="16"/>
  <c r="H73" i="16"/>
  <c r="G73" i="16"/>
  <c r="E73" i="16"/>
  <c r="D73" i="16"/>
  <c r="C73" i="16"/>
  <c r="B73" i="16"/>
  <c r="H72" i="16"/>
  <c r="G72" i="16"/>
  <c r="E72" i="16"/>
  <c r="D72" i="16"/>
  <c r="F72" i="16" s="1"/>
  <c r="C72" i="16"/>
  <c r="B72" i="16"/>
  <c r="H71" i="16"/>
  <c r="G71" i="16"/>
  <c r="E71" i="16"/>
  <c r="D71" i="16"/>
  <c r="C71" i="16"/>
  <c r="B71" i="16"/>
  <c r="H70" i="16"/>
  <c r="G70" i="16"/>
  <c r="I70" i="16" s="1"/>
  <c r="E70" i="16"/>
  <c r="D70" i="16"/>
  <c r="C70" i="16"/>
  <c r="B70" i="16"/>
  <c r="H69" i="16"/>
  <c r="G69" i="16"/>
  <c r="E69" i="16"/>
  <c r="D69" i="16"/>
  <c r="C69" i="16"/>
  <c r="B69" i="16"/>
  <c r="H68" i="16"/>
  <c r="G68" i="16"/>
  <c r="E68" i="16"/>
  <c r="D68" i="16"/>
  <c r="C68" i="16"/>
  <c r="B68" i="16"/>
  <c r="H67" i="16"/>
  <c r="G67" i="16"/>
  <c r="E67" i="16"/>
  <c r="D67" i="16"/>
  <c r="C67" i="16"/>
  <c r="B67" i="16"/>
  <c r="H66" i="16"/>
  <c r="G66" i="16"/>
  <c r="E66" i="16"/>
  <c r="D66" i="16"/>
  <c r="C66" i="16"/>
  <c r="B66" i="16"/>
  <c r="H65" i="16"/>
  <c r="G65" i="16"/>
  <c r="E65" i="16"/>
  <c r="D65" i="16"/>
  <c r="C65" i="16"/>
  <c r="B65" i="16"/>
  <c r="H64" i="16"/>
  <c r="G64" i="16"/>
  <c r="E64" i="16"/>
  <c r="D64" i="16"/>
  <c r="F64" i="16" s="1"/>
  <c r="C64" i="16"/>
  <c r="B64" i="16"/>
  <c r="H63" i="16"/>
  <c r="G63" i="16"/>
  <c r="E63" i="16"/>
  <c r="D63" i="16"/>
  <c r="C63" i="16"/>
  <c r="B63" i="16"/>
  <c r="H62" i="16"/>
  <c r="G62" i="16"/>
  <c r="E62" i="16"/>
  <c r="D62" i="16"/>
  <c r="C62" i="16"/>
  <c r="B62" i="16"/>
  <c r="H61" i="16"/>
  <c r="G61" i="16"/>
  <c r="E61" i="16"/>
  <c r="D61" i="16"/>
  <c r="C61" i="16"/>
  <c r="B61" i="16"/>
  <c r="H60" i="16"/>
  <c r="G60" i="16"/>
  <c r="E60" i="16"/>
  <c r="D60" i="16"/>
  <c r="F60" i="16" s="1"/>
  <c r="C60" i="16"/>
  <c r="B60" i="16"/>
  <c r="H59" i="16"/>
  <c r="G59" i="16"/>
  <c r="E59" i="16"/>
  <c r="D59" i="16"/>
  <c r="C59" i="16"/>
  <c r="B59" i="16"/>
  <c r="H58" i="16"/>
  <c r="G58" i="16"/>
  <c r="E58" i="16"/>
  <c r="D58" i="16"/>
  <c r="C58" i="16"/>
  <c r="B58" i="16"/>
  <c r="H57" i="16"/>
  <c r="G57" i="16"/>
  <c r="E57" i="16"/>
  <c r="D57" i="16"/>
  <c r="C57" i="16"/>
  <c r="B57" i="16"/>
  <c r="H56" i="16"/>
  <c r="G56" i="16"/>
  <c r="E56" i="16"/>
  <c r="D56" i="16"/>
  <c r="F56" i="16" s="1"/>
  <c r="C56" i="16"/>
  <c r="B56" i="16"/>
  <c r="H55" i="16"/>
  <c r="G55" i="16"/>
  <c r="E55" i="16"/>
  <c r="D55" i="16"/>
  <c r="C55" i="16"/>
  <c r="B55" i="16"/>
  <c r="H54" i="16"/>
  <c r="G54" i="16"/>
  <c r="E54" i="16"/>
  <c r="D54" i="16"/>
  <c r="C54" i="16"/>
  <c r="B54" i="16"/>
  <c r="H53" i="16"/>
  <c r="G53" i="16"/>
  <c r="E53" i="16"/>
  <c r="D53" i="16"/>
  <c r="C53" i="16"/>
  <c r="B53" i="16"/>
  <c r="H52" i="16"/>
  <c r="G52" i="16"/>
  <c r="E52" i="16"/>
  <c r="D52" i="16"/>
  <c r="F52" i="16" s="1"/>
  <c r="C52" i="16"/>
  <c r="B52" i="16"/>
  <c r="H51" i="16"/>
  <c r="G51" i="16"/>
  <c r="E51" i="16"/>
  <c r="D51" i="16"/>
  <c r="C51" i="16"/>
  <c r="B51" i="16"/>
  <c r="H50" i="16"/>
  <c r="G50" i="16"/>
  <c r="E50" i="16"/>
  <c r="D50" i="16"/>
  <c r="C50" i="16"/>
  <c r="B50" i="16"/>
  <c r="H49" i="16"/>
  <c r="G49" i="16"/>
  <c r="E49" i="16"/>
  <c r="D49" i="16"/>
  <c r="C49" i="16"/>
  <c r="B49" i="16"/>
  <c r="H48" i="16"/>
  <c r="G48" i="16"/>
  <c r="E48" i="16"/>
  <c r="D48" i="16"/>
  <c r="F48" i="16" s="1"/>
  <c r="C48" i="16"/>
  <c r="B48" i="16"/>
  <c r="H47" i="16"/>
  <c r="G47" i="16"/>
  <c r="E47" i="16"/>
  <c r="D47" i="16"/>
  <c r="C47" i="16"/>
  <c r="B47" i="16"/>
  <c r="H46" i="16"/>
  <c r="G46" i="16"/>
  <c r="E46" i="16"/>
  <c r="D46" i="16"/>
  <c r="C46" i="16"/>
  <c r="B46" i="16"/>
  <c r="H45" i="16"/>
  <c r="G45" i="16"/>
  <c r="E45" i="16"/>
  <c r="D45" i="16"/>
  <c r="C45" i="16"/>
  <c r="B45" i="16"/>
  <c r="H44" i="16"/>
  <c r="G44" i="16"/>
  <c r="I44" i="16" s="1"/>
  <c r="E44" i="16"/>
  <c r="D44" i="16"/>
  <c r="F44" i="16" s="1"/>
  <c r="C44" i="16"/>
  <c r="B44" i="16"/>
  <c r="H43" i="16"/>
  <c r="G43" i="16"/>
  <c r="E43" i="16"/>
  <c r="D43" i="16"/>
  <c r="C43" i="16"/>
  <c r="B43" i="16"/>
  <c r="H42" i="16"/>
  <c r="G42" i="16"/>
  <c r="E42" i="16"/>
  <c r="D42" i="16"/>
  <c r="C42" i="16"/>
  <c r="B42" i="16"/>
  <c r="H41" i="16"/>
  <c r="G41" i="16"/>
  <c r="E41" i="16"/>
  <c r="D41" i="16"/>
  <c r="C41" i="16"/>
  <c r="B41" i="16"/>
  <c r="H40" i="16"/>
  <c r="G40" i="16"/>
  <c r="E40" i="16"/>
  <c r="D40" i="16"/>
  <c r="C40" i="16"/>
  <c r="B40" i="16"/>
  <c r="H39" i="16"/>
  <c r="G39" i="16"/>
  <c r="E39" i="16"/>
  <c r="D39" i="16"/>
  <c r="C39" i="16"/>
  <c r="B39" i="16"/>
  <c r="H38" i="16"/>
  <c r="G38" i="16"/>
  <c r="E38" i="16"/>
  <c r="D38" i="16"/>
  <c r="C38" i="16"/>
  <c r="B38" i="16"/>
  <c r="H37" i="16"/>
  <c r="G37" i="16"/>
  <c r="E37" i="16"/>
  <c r="D37" i="16"/>
  <c r="C37" i="16"/>
  <c r="B37" i="16"/>
  <c r="H36" i="16"/>
  <c r="G36" i="16"/>
  <c r="E36" i="16"/>
  <c r="D36" i="16"/>
  <c r="C36" i="16"/>
  <c r="B36" i="16"/>
  <c r="H35" i="16"/>
  <c r="G35" i="16"/>
  <c r="E35" i="16"/>
  <c r="D35" i="16"/>
  <c r="C35" i="16"/>
  <c r="B35" i="16"/>
  <c r="H34" i="16"/>
  <c r="G34" i="16"/>
  <c r="E34" i="16"/>
  <c r="D34" i="16"/>
  <c r="C34" i="16"/>
  <c r="B34" i="16"/>
  <c r="H33" i="16"/>
  <c r="G33" i="16"/>
  <c r="E33" i="16"/>
  <c r="D33" i="16"/>
  <c r="C33" i="16"/>
  <c r="B33" i="16"/>
  <c r="H32" i="16"/>
  <c r="G32" i="16"/>
  <c r="E32" i="16"/>
  <c r="D32" i="16"/>
  <c r="C32" i="16"/>
  <c r="B32" i="16"/>
  <c r="H31" i="16"/>
  <c r="G31" i="16"/>
  <c r="E31" i="16"/>
  <c r="D31" i="16"/>
  <c r="C31" i="16"/>
  <c r="B31" i="16"/>
  <c r="H30" i="16"/>
  <c r="G30" i="16"/>
  <c r="E30" i="16"/>
  <c r="D30" i="16"/>
  <c r="C30" i="16"/>
  <c r="B30" i="16"/>
  <c r="H29" i="16"/>
  <c r="G29" i="16"/>
  <c r="E29" i="16"/>
  <c r="D29" i="16"/>
  <c r="C29" i="16"/>
  <c r="B29" i="16"/>
  <c r="H28" i="16"/>
  <c r="G28" i="16"/>
  <c r="E28" i="16"/>
  <c r="D28" i="16"/>
  <c r="C28" i="16"/>
  <c r="B28" i="16"/>
  <c r="H27" i="16"/>
  <c r="G27" i="16"/>
  <c r="E27" i="16"/>
  <c r="D27" i="16"/>
  <c r="C27" i="16"/>
  <c r="B27" i="16"/>
  <c r="H26" i="16"/>
  <c r="G26" i="16"/>
  <c r="E26" i="16"/>
  <c r="D26" i="16"/>
  <c r="C26" i="16"/>
  <c r="B26" i="16"/>
  <c r="H25" i="16"/>
  <c r="G25" i="16"/>
  <c r="E25" i="16"/>
  <c r="D25" i="16"/>
  <c r="C25" i="16"/>
  <c r="B25" i="16"/>
  <c r="H24" i="16"/>
  <c r="G24" i="16"/>
  <c r="E24" i="16"/>
  <c r="D24" i="16"/>
  <c r="C24" i="16"/>
  <c r="B24" i="16"/>
  <c r="H23" i="16"/>
  <c r="G23" i="16"/>
  <c r="E23" i="16"/>
  <c r="D23" i="16"/>
  <c r="C23" i="16"/>
  <c r="B23" i="16"/>
  <c r="H22" i="16"/>
  <c r="G22" i="16"/>
  <c r="E22" i="16"/>
  <c r="D22" i="16"/>
  <c r="C22" i="16"/>
  <c r="B22" i="16"/>
  <c r="H21" i="16"/>
  <c r="G21" i="16"/>
  <c r="E21" i="16"/>
  <c r="D21" i="16"/>
  <c r="C21" i="16"/>
  <c r="B21" i="16"/>
  <c r="H20" i="16"/>
  <c r="G20" i="16"/>
  <c r="E20" i="16"/>
  <c r="D20" i="16"/>
  <c r="C20" i="16"/>
  <c r="B20" i="16"/>
  <c r="H19" i="16"/>
  <c r="G19" i="16"/>
  <c r="E19" i="16"/>
  <c r="D19" i="16"/>
  <c r="C19" i="16"/>
  <c r="B19" i="16"/>
  <c r="H18" i="16"/>
  <c r="G18" i="16"/>
  <c r="E18" i="16"/>
  <c r="D18" i="16"/>
  <c r="C18" i="16"/>
  <c r="B18" i="16"/>
  <c r="H17" i="16"/>
  <c r="G17" i="16"/>
  <c r="E17" i="16"/>
  <c r="D17" i="16"/>
  <c r="C17" i="16"/>
  <c r="B17" i="16"/>
  <c r="H16" i="16"/>
  <c r="G16" i="16"/>
  <c r="E16" i="16"/>
  <c r="D16" i="16"/>
  <c r="C16" i="16"/>
  <c r="B16" i="16"/>
  <c r="H15" i="16"/>
  <c r="G15" i="16"/>
  <c r="I15" i="16" s="1"/>
  <c r="E15" i="16"/>
  <c r="D15" i="16"/>
  <c r="K15" i="16" s="1"/>
  <c r="C15" i="16"/>
  <c r="B15" i="16"/>
  <c r="H14" i="16"/>
  <c r="G14" i="16"/>
  <c r="E14" i="16"/>
  <c r="D14" i="16"/>
  <c r="C14" i="16"/>
  <c r="B14" i="16"/>
  <c r="H13" i="16"/>
  <c r="G13" i="16"/>
  <c r="E13" i="16"/>
  <c r="D13" i="16"/>
  <c r="C13" i="16"/>
  <c r="B13" i="16"/>
  <c r="H12" i="16"/>
  <c r="G12" i="16"/>
  <c r="E12" i="16"/>
  <c r="D12" i="16"/>
  <c r="C12" i="16"/>
  <c r="B12" i="16"/>
  <c r="H11" i="16"/>
  <c r="G11" i="16"/>
  <c r="E11" i="16"/>
  <c r="D11" i="16"/>
  <c r="C11" i="16"/>
  <c r="B11" i="16"/>
  <c r="H107" i="18"/>
  <c r="G107" i="18"/>
  <c r="I107" i="18" s="1"/>
  <c r="E107" i="18"/>
  <c r="D107" i="18"/>
  <c r="K107" i="18" s="1"/>
  <c r="C107" i="18"/>
  <c r="B107" i="18"/>
  <c r="H106" i="18"/>
  <c r="G106" i="18"/>
  <c r="I106" i="18" s="1"/>
  <c r="E106" i="18"/>
  <c r="D106" i="18"/>
  <c r="K106" i="18" s="1"/>
  <c r="C106" i="18"/>
  <c r="B106" i="18"/>
  <c r="H105" i="18"/>
  <c r="G105" i="18"/>
  <c r="I105" i="18" s="1"/>
  <c r="E105" i="18"/>
  <c r="D105" i="18"/>
  <c r="K105" i="18" s="1"/>
  <c r="C105" i="18"/>
  <c r="B105" i="18"/>
  <c r="H104" i="18"/>
  <c r="G104" i="18"/>
  <c r="E104" i="18"/>
  <c r="D104" i="18"/>
  <c r="C104" i="18"/>
  <c r="B104" i="18"/>
  <c r="H103" i="18"/>
  <c r="G103" i="18"/>
  <c r="E103" i="18"/>
  <c r="D103" i="18"/>
  <c r="C103" i="18"/>
  <c r="B103" i="18"/>
  <c r="H102" i="18"/>
  <c r="G102" i="18"/>
  <c r="E102" i="18"/>
  <c r="D102" i="18"/>
  <c r="C102" i="18"/>
  <c r="B102" i="18"/>
  <c r="H101" i="18"/>
  <c r="G101" i="18"/>
  <c r="E101" i="18"/>
  <c r="D101" i="18"/>
  <c r="C101" i="18"/>
  <c r="B101" i="18"/>
  <c r="H100" i="18"/>
  <c r="G100" i="18"/>
  <c r="E100" i="18"/>
  <c r="D100" i="18"/>
  <c r="C100" i="18"/>
  <c r="B100" i="18"/>
  <c r="H99" i="18"/>
  <c r="G99" i="18"/>
  <c r="E99" i="18"/>
  <c r="D99" i="18"/>
  <c r="C99" i="18"/>
  <c r="B99" i="18"/>
  <c r="H98" i="18"/>
  <c r="G98" i="18"/>
  <c r="E98" i="18"/>
  <c r="D98" i="18"/>
  <c r="C98" i="18"/>
  <c r="B98" i="18"/>
  <c r="H97" i="18"/>
  <c r="G97" i="18"/>
  <c r="I97" i="18" s="1"/>
  <c r="E97" i="18"/>
  <c r="D97" i="18"/>
  <c r="C97" i="18"/>
  <c r="B97" i="18"/>
  <c r="H96" i="18"/>
  <c r="G96" i="18"/>
  <c r="E96" i="18"/>
  <c r="D96" i="18"/>
  <c r="C96" i="18"/>
  <c r="B96" i="18"/>
  <c r="H95" i="18"/>
  <c r="G95" i="18"/>
  <c r="E95" i="18"/>
  <c r="D95" i="18"/>
  <c r="C95" i="18"/>
  <c r="B95" i="18"/>
  <c r="H94" i="18"/>
  <c r="G94" i="18"/>
  <c r="E94" i="18"/>
  <c r="D94" i="18"/>
  <c r="C94" i="18"/>
  <c r="B94" i="18"/>
  <c r="H93" i="18"/>
  <c r="G93" i="18"/>
  <c r="E93" i="18"/>
  <c r="D93" i="18"/>
  <c r="C93" i="18"/>
  <c r="B93" i="18"/>
  <c r="H92" i="18"/>
  <c r="G92" i="18"/>
  <c r="E92" i="18"/>
  <c r="D92" i="18"/>
  <c r="C92" i="18"/>
  <c r="B92" i="18"/>
  <c r="H91" i="18"/>
  <c r="G91" i="18"/>
  <c r="E91" i="18"/>
  <c r="D91" i="18"/>
  <c r="C91" i="18"/>
  <c r="B91" i="18"/>
  <c r="H90" i="18"/>
  <c r="G90" i="18"/>
  <c r="E90" i="18"/>
  <c r="D90" i="18"/>
  <c r="C90" i="18"/>
  <c r="B90" i="18"/>
  <c r="H89" i="18"/>
  <c r="G89" i="18"/>
  <c r="E89" i="18"/>
  <c r="D89" i="18"/>
  <c r="C89" i="18"/>
  <c r="B89" i="18"/>
  <c r="H88" i="18"/>
  <c r="G88" i="18"/>
  <c r="E88" i="18"/>
  <c r="D88" i="18"/>
  <c r="C88" i="18"/>
  <c r="B88" i="18"/>
  <c r="H87" i="18"/>
  <c r="G87" i="18"/>
  <c r="E87" i="18"/>
  <c r="D87" i="18"/>
  <c r="C87" i="18"/>
  <c r="B87" i="18"/>
  <c r="H86" i="18"/>
  <c r="G86" i="18"/>
  <c r="E86" i="18"/>
  <c r="D86" i="18"/>
  <c r="C86" i="18"/>
  <c r="B86" i="18"/>
  <c r="H85" i="18"/>
  <c r="G85" i="18"/>
  <c r="E85" i="18"/>
  <c r="D85" i="18"/>
  <c r="C85" i="18"/>
  <c r="B85" i="18"/>
  <c r="H84" i="18"/>
  <c r="G84" i="18"/>
  <c r="E84" i="18"/>
  <c r="D84" i="18"/>
  <c r="C84" i="18"/>
  <c r="B84" i="18"/>
  <c r="H83" i="18"/>
  <c r="G83" i="18"/>
  <c r="E83" i="18"/>
  <c r="D83" i="18"/>
  <c r="C83" i="18"/>
  <c r="B83" i="18"/>
  <c r="H82" i="18"/>
  <c r="G82" i="18"/>
  <c r="E82" i="18"/>
  <c r="D82" i="18"/>
  <c r="C82" i="18"/>
  <c r="B82" i="18"/>
  <c r="H81" i="18"/>
  <c r="G81" i="18"/>
  <c r="E81" i="18"/>
  <c r="D81" i="18"/>
  <c r="C81" i="18"/>
  <c r="B81" i="18"/>
  <c r="H80" i="18"/>
  <c r="G80" i="18"/>
  <c r="E80" i="18"/>
  <c r="D80" i="18"/>
  <c r="C80" i="18"/>
  <c r="B80" i="18"/>
  <c r="H79" i="18"/>
  <c r="G79" i="18"/>
  <c r="I79" i="18" s="1"/>
  <c r="E79" i="18"/>
  <c r="D79" i="18"/>
  <c r="C79" i="18"/>
  <c r="B79" i="18"/>
  <c r="H78" i="18"/>
  <c r="G78" i="18"/>
  <c r="E78" i="18"/>
  <c r="D78" i="18"/>
  <c r="C78" i="18"/>
  <c r="B78" i="18"/>
  <c r="H77" i="18"/>
  <c r="G77" i="18"/>
  <c r="E77" i="18"/>
  <c r="D77" i="18"/>
  <c r="F77" i="18" s="1"/>
  <c r="C77" i="18"/>
  <c r="B77" i="18"/>
  <c r="H76" i="18"/>
  <c r="G76" i="18"/>
  <c r="E76" i="18"/>
  <c r="F76" i="18" s="1"/>
  <c r="D76" i="18"/>
  <c r="C76" i="18"/>
  <c r="B76" i="18"/>
  <c r="H75" i="18"/>
  <c r="G75" i="18"/>
  <c r="I75" i="18" s="1"/>
  <c r="E75" i="18"/>
  <c r="D75" i="18"/>
  <c r="C75" i="18"/>
  <c r="B75" i="18"/>
  <c r="H74" i="18"/>
  <c r="G74" i="18"/>
  <c r="E74" i="18"/>
  <c r="D74" i="18"/>
  <c r="C74" i="18"/>
  <c r="B74" i="18"/>
  <c r="H73" i="18"/>
  <c r="G73" i="18"/>
  <c r="E73" i="18"/>
  <c r="D73" i="18"/>
  <c r="C73" i="18"/>
  <c r="B73" i="18"/>
  <c r="H72" i="18"/>
  <c r="G72" i="18"/>
  <c r="E72" i="18"/>
  <c r="D72" i="18"/>
  <c r="C72" i="18"/>
  <c r="B72" i="18"/>
  <c r="H71" i="18"/>
  <c r="G71" i="18"/>
  <c r="E71" i="18"/>
  <c r="D71" i="18"/>
  <c r="C71" i="18"/>
  <c r="B71" i="18"/>
  <c r="H70" i="18"/>
  <c r="G70" i="18"/>
  <c r="E70" i="18"/>
  <c r="D70" i="18"/>
  <c r="C70" i="18"/>
  <c r="B70" i="18"/>
  <c r="H69" i="18"/>
  <c r="G69" i="18"/>
  <c r="E69" i="18"/>
  <c r="D69" i="18"/>
  <c r="C69" i="18"/>
  <c r="B69" i="18"/>
  <c r="H68" i="18"/>
  <c r="G68" i="18"/>
  <c r="E68" i="18"/>
  <c r="F68" i="18" s="1"/>
  <c r="D68" i="18"/>
  <c r="C68" i="18"/>
  <c r="B68" i="18"/>
  <c r="H67" i="18"/>
  <c r="G67" i="18"/>
  <c r="I67" i="18" s="1"/>
  <c r="E67" i="18"/>
  <c r="D67" i="18"/>
  <c r="C67" i="18"/>
  <c r="B67" i="18"/>
  <c r="H66" i="18"/>
  <c r="G66" i="18"/>
  <c r="E66" i="18"/>
  <c r="D66" i="18"/>
  <c r="C66" i="18"/>
  <c r="B66" i="18"/>
  <c r="H65" i="18"/>
  <c r="G65" i="18"/>
  <c r="E65" i="18"/>
  <c r="D65" i="18"/>
  <c r="F65" i="18" s="1"/>
  <c r="C65" i="18"/>
  <c r="B65" i="18"/>
  <c r="H64" i="18"/>
  <c r="G64" i="18"/>
  <c r="E64" i="18"/>
  <c r="D64" i="18"/>
  <c r="C64" i="18"/>
  <c r="B64" i="18"/>
  <c r="H63" i="18"/>
  <c r="G63" i="18"/>
  <c r="I63" i="18" s="1"/>
  <c r="E63" i="18"/>
  <c r="D63" i="18"/>
  <c r="C63" i="18"/>
  <c r="B63" i="18"/>
  <c r="H62" i="18"/>
  <c r="G62" i="18"/>
  <c r="E62" i="18"/>
  <c r="D62" i="18"/>
  <c r="C62" i="18"/>
  <c r="B62" i="18"/>
  <c r="H61" i="18"/>
  <c r="G61" i="18"/>
  <c r="E61" i="18"/>
  <c r="D61" i="18"/>
  <c r="C61" i="18"/>
  <c r="B61" i="18"/>
  <c r="H60" i="18"/>
  <c r="G60" i="18"/>
  <c r="E60" i="18"/>
  <c r="D60" i="18"/>
  <c r="C60" i="18"/>
  <c r="B60" i="18"/>
  <c r="H59" i="18"/>
  <c r="G59" i="18"/>
  <c r="E59" i="18"/>
  <c r="D59" i="18"/>
  <c r="C59" i="18"/>
  <c r="B59" i="18"/>
  <c r="H58" i="18"/>
  <c r="G58" i="18"/>
  <c r="I58" i="18" s="1"/>
  <c r="E58" i="18"/>
  <c r="D58" i="18"/>
  <c r="C58" i="18"/>
  <c r="B58" i="18"/>
  <c r="H57" i="18"/>
  <c r="G57" i="18"/>
  <c r="E57" i="18"/>
  <c r="D57" i="18"/>
  <c r="F57" i="18" s="1"/>
  <c r="C57" i="18"/>
  <c r="B57" i="18"/>
  <c r="H56" i="18"/>
  <c r="G56" i="18"/>
  <c r="E56" i="18"/>
  <c r="D56" i="18"/>
  <c r="C56" i="18"/>
  <c r="B56" i="18"/>
  <c r="H55" i="18"/>
  <c r="G55" i="18"/>
  <c r="E55" i="18"/>
  <c r="D55" i="18"/>
  <c r="C55" i="18"/>
  <c r="B55" i="18"/>
  <c r="H54" i="18"/>
  <c r="G54" i="18"/>
  <c r="E54" i="18"/>
  <c r="D54" i="18"/>
  <c r="C54" i="18"/>
  <c r="B54" i="18"/>
  <c r="H53" i="18"/>
  <c r="G53" i="18"/>
  <c r="E53" i="18"/>
  <c r="D53" i="18"/>
  <c r="F53" i="18" s="1"/>
  <c r="C53" i="18"/>
  <c r="B53" i="18"/>
  <c r="H52" i="18"/>
  <c r="G52" i="18"/>
  <c r="E52" i="18"/>
  <c r="D52" i="18"/>
  <c r="C52" i="18"/>
  <c r="B52" i="18"/>
  <c r="H51" i="18"/>
  <c r="G51" i="18"/>
  <c r="I51" i="18" s="1"/>
  <c r="E51" i="18"/>
  <c r="D51" i="18"/>
  <c r="C51" i="18"/>
  <c r="B51" i="18"/>
  <c r="H50" i="18"/>
  <c r="G50" i="18"/>
  <c r="I50" i="18" s="1"/>
  <c r="E50" i="18"/>
  <c r="D50" i="18"/>
  <c r="C50" i="18"/>
  <c r="B50" i="18"/>
  <c r="H49" i="18"/>
  <c r="G49" i="18"/>
  <c r="E49" i="18"/>
  <c r="D49" i="18"/>
  <c r="F49" i="18" s="1"/>
  <c r="C49" i="18"/>
  <c r="B49" i="18"/>
  <c r="H48" i="18"/>
  <c r="G48" i="18"/>
  <c r="E48" i="18"/>
  <c r="D48" i="18"/>
  <c r="C48" i="18"/>
  <c r="B48" i="18"/>
  <c r="H47" i="18"/>
  <c r="G47" i="18"/>
  <c r="E47" i="18"/>
  <c r="D47" i="18"/>
  <c r="C47" i="18"/>
  <c r="B47" i="18"/>
  <c r="H46" i="18"/>
  <c r="G46" i="18"/>
  <c r="E46" i="18"/>
  <c r="D46" i="18"/>
  <c r="C46" i="18"/>
  <c r="B46" i="18"/>
  <c r="H45" i="18"/>
  <c r="G45" i="18"/>
  <c r="E45" i="18"/>
  <c r="D45" i="18"/>
  <c r="F45" i="18" s="1"/>
  <c r="C45" i="18"/>
  <c r="B45" i="18"/>
  <c r="H44" i="18"/>
  <c r="G44" i="18"/>
  <c r="I44" i="18" s="1"/>
  <c r="E44" i="18"/>
  <c r="D44" i="18"/>
  <c r="C44" i="18"/>
  <c r="B44" i="18"/>
  <c r="H43" i="18"/>
  <c r="G43" i="18"/>
  <c r="I43" i="18" s="1"/>
  <c r="E43" i="18"/>
  <c r="D43" i="18"/>
  <c r="C43" i="18"/>
  <c r="B43" i="18"/>
  <c r="H42" i="18"/>
  <c r="G42" i="18"/>
  <c r="E42" i="18"/>
  <c r="D42" i="18"/>
  <c r="C42" i="18"/>
  <c r="B42" i="18"/>
  <c r="H41" i="18"/>
  <c r="G41" i="18"/>
  <c r="E41" i="18"/>
  <c r="D41" i="18"/>
  <c r="F41" i="18" s="1"/>
  <c r="C41" i="18"/>
  <c r="B41" i="18"/>
  <c r="H40" i="18"/>
  <c r="G40" i="18"/>
  <c r="E40" i="18"/>
  <c r="D40" i="18"/>
  <c r="C40" i="18"/>
  <c r="B40" i="18"/>
  <c r="H39" i="18"/>
  <c r="G39" i="18"/>
  <c r="E39" i="18"/>
  <c r="D39" i="18"/>
  <c r="C39" i="18"/>
  <c r="B39" i="18"/>
  <c r="H38" i="18"/>
  <c r="G38" i="18"/>
  <c r="E38" i="18"/>
  <c r="D38" i="18"/>
  <c r="C38" i="18"/>
  <c r="B38" i="18"/>
  <c r="H37" i="18"/>
  <c r="G37" i="18"/>
  <c r="E37" i="18"/>
  <c r="D37" i="18"/>
  <c r="C37" i="18"/>
  <c r="B37" i="18"/>
  <c r="H36" i="18"/>
  <c r="G36" i="18"/>
  <c r="E36" i="18"/>
  <c r="D36" i="18"/>
  <c r="C36" i="18"/>
  <c r="B36" i="18"/>
  <c r="H35" i="18"/>
  <c r="G35" i="18"/>
  <c r="E35" i="18"/>
  <c r="D35" i="18"/>
  <c r="C35" i="18"/>
  <c r="B35" i="18"/>
  <c r="H34" i="18"/>
  <c r="G34" i="18"/>
  <c r="E34" i="18"/>
  <c r="D34" i="18"/>
  <c r="C34" i="18"/>
  <c r="B34" i="18"/>
  <c r="H33" i="18"/>
  <c r="G33" i="18"/>
  <c r="E33" i="18"/>
  <c r="D33" i="18"/>
  <c r="F33" i="18" s="1"/>
  <c r="C33" i="18"/>
  <c r="B33" i="18"/>
  <c r="H32" i="18"/>
  <c r="G32" i="18"/>
  <c r="E32" i="18"/>
  <c r="D32" i="18"/>
  <c r="C32" i="18"/>
  <c r="B32" i="18"/>
  <c r="H31" i="18"/>
  <c r="G31" i="18"/>
  <c r="E31" i="18"/>
  <c r="D31" i="18"/>
  <c r="C31" i="18"/>
  <c r="B31" i="18"/>
  <c r="H30" i="18"/>
  <c r="G30" i="18"/>
  <c r="E30" i="18"/>
  <c r="D30" i="18"/>
  <c r="C30" i="18"/>
  <c r="B30" i="18"/>
  <c r="H29" i="18"/>
  <c r="G29" i="18"/>
  <c r="E29" i="18"/>
  <c r="D29" i="18"/>
  <c r="F29" i="18" s="1"/>
  <c r="C29" i="18"/>
  <c r="B29" i="18"/>
  <c r="H28" i="18"/>
  <c r="G28" i="18"/>
  <c r="E28" i="18"/>
  <c r="D28" i="18"/>
  <c r="C28" i="18"/>
  <c r="B28" i="18"/>
  <c r="H27" i="18"/>
  <c r="G27" i="18"/>
  <c r="E27" i="18"/>
  <c r="D27" i="18"/>
  <c r="C27" i="18"/>
  <c r="B27" i="18"/>
  <c r="H26" i="18"/>
  <c r="G26" i="18"/>
  <c r="I26" i="18" s="1"/>
  <c r="E26" i="18"/>
  <c r="D26" i="18"/>
  <c r="C26" i="18"/>
  <c r="B26" i="18"/>
  <c r="H25" i="18"/>
  <c r="G25" i="18"/>
  <c r="E25" i="18"/>
  <c r="D25" i="18"/>
  <c r="F25" i="18" s="1"/>
  <c r="C25" i="18"/>
  <c r="B25" i="18"/>
  <c r="H24" i="18"/>
  <c r="G24" i="18"/>
  <c r="E24" i="18"/>
  <c r="D24" i="18"/>
  <c r="C24" i="18"/>
  <c r="B24" i="18"/>
  <c r="H23" i="18"/>
  <c r="G23" i="18"/>
  <c r="E23" i="18"/>
  <c r="D23" i="18"/>
  <c r="C23" i="18"/>
  <c r="B23" i="18"/>
  <c r="H22" i="18"/>
  <c r="G22" i="18"/>
  <c r="E22" i="18"/>
  <c r="D22" i="18"/>
  <c r="C22" i="18"/>
  <c r="B22" i="18"/>
  <c r="H21" i="18"/>
  <c r="G21" i="18"/>
  <c r="E21" i="18"/>
  <c r="D21" i="18"/>
  <c r="F21" i="18" s="1"/>
  <c r="C21" i="18"/>
  <c r="B21" i="18"/>
  <c r="H20" i="18"/>
  <c r="G20" i="18"/>
  <c r="E20" i="18"/>
  <c r="D20" i="18"/>
  <c r="C20" i="18"/>
  <c r="B20" i="18"/>
  <c r="H19" i="18"/>
  <c r="G19" i="18"/>
  <c r="E19" i="18"/>
  <c r="D19" i="18"/>
  <c r="C19" i="18"/>
  <c r="B19" i="18"/>
  <c r="H18" i="18"/>
  <c r="G18" i="18"/>
  <c r="E18" i="18"/>
  <c r="D18" i="18"/>
  <c r="C18" i="18"/>
  <c r="B18" i="18"/>
  <c r="H17" i="18"/>
  <c r="G17" i="18"/>
  <c r="E17" i="18"/>
  <c r="D17" i="18"/>
  <c r="F17" i="18" s="1"/>
  <c r="C17" i="18"/>
  <c r="B17" i="18"/>
  <c r="H16" i="18"/>
  <c r="G16" i="18"/>
  <c r="E16" i="18"/>
  <c r="D16" i="18"/>
  <c r="C16" i="18"/>
  <c r="B16" i="18"/>
  <c r="H15" i="18"/>
  <c r="G15" i="18"/>
  <c r="I15" i="18" s="1"/>
  <c r="E15" i="18"/>
  <c r="D15" i="18"/>
  <c r="K15" i="18" s="1"/>
  <c r="C15" i="18"/>
  <c r="B15" i="18"/>
  <c r="H14" i="18"/>
  <c r="G14" i="18"/>
  <c r="E14" i="18"/>
  <c r="D14" i="18"/>
  <c r="C14" i="18"/>
  <c r="B14" i="18"/>
  <c r="H13" i="18"/>
  <c r="G13" i="18"/>
  <c r="E13" i="18"/>
  <c r="D13" i="18"/>
  <c r="F13" i="18" s="1"/>
  <c r="C13" i="18"/>
  <c r="B13" i="18"/>
  <c r="H12" i="18"/>
  <c r="G12" i="18"/>
  <c r="E12" i="18"/>
  <c r="D12" i="18"/>
  <c r="C12" i="18"/>
  <c r="B12" i="18"/>
  <c r="H11" i="18"/>
  <c r="G11" i="18"/>
  <c r="E11" i="18"/>
  <c r="D11" i="18"/>
  <c r="C11" i="18"/>
  <c r="B11" i="18"/>
  <c r="H107" i="20"/>
  <c r="G107" i="20"/>
  <c r="I107" i="20" s="1"/>
  <c r="E107" i="20"/>
  <c r="D107" i="20"/>
  <c r="F107" i="20" s="1"/>
  <c r="C107" i="20"/>
  <c r="B107" i="20"/>
  <c r="H106" i="20"/>
  <c r="G106" i="20"/>
  <c r="I106" i="20" s="1"/>
  <c r="E106" i="20"/>
  <c r="D106" i="20"/>
  <c r="K106" i="20" s="1"/>
  <c r="C106" i="20"/>
  <c r="B106" i="20"/>
  <c r="H105" i="20"/>
  <c r="G105" i="20"/>
  <c r="I105" i="20" s="1"/>
  <c r="E105" i="20"/>
  <c r="D105" i="20"/>
  <c r="K105" i="20" s="1"/>
  <c r="C105" i="20"/>
  <c r="B105" i="20"/>
  <c r="H104" i="20"/>
  <c r="G104" i="20"/>
  <c r="E104" i="20"/>
  <c r="D104" i="20"/>
  <c r="C104" i="20"/>
  <c r="B104" i="20"/>
  <c r="H103" i="20"/>
  <c r="G103" i="20"/>
  <c r="E103" i="20"/>
  <c r="D103" i="20"/>
  <c r="C103" i="20"/>
  <c r="B103" i="20"/>
  <c r="H102" i="20"/>
  <c r="G102" i="20"/>
  <c r="E102" i="20"/>
  <c r="D102" i="20"/>
  <c r="F102" i="20" s="1"/>
  <c r="C102" i="20"/>
  <c r="B102" i="20"/>
  <c r="H101" i="20"/>
  <c r="G101" i="20"/>
  <c r="E101" i="20"/>
  <c r="D101" i="20"/>
  <c r="C101" i="20"/>
  <c r="B101" i="20"/>
  <c r="H100" i="20"/>
  <c r="G100" i="20"/>
  <c r="E100" i="20"/>
  <c r="D100" i="20"/>
  <c r="C100" i="20"/>
  <c r="B100" i="20"/>
  <c r="H99" i="20"/>
  <c r="G99" i="20"/>
  <c r="I99" i="20" s="1"/>
  <c r="E99" i="20"/>
  <c r="D99" i="20"/>
  <c r="C99" i="20"/>
  <c r="B99" i="20"/>
  <c r="H98" i="20"/>
  <c r="G98" i="20"/>
  <c r="E98" i="20"/>
  <c r="D98" i="20"/>
  <c r="F98" i="20" s="1"/>
  <c r="C98" i="20"/>
  <c r="B98" i="20"/>
  <c r="H97" i="20"/>
  <c r="G97" i="20"/>
  <c r="I97" i="20" s="1"/>
  <c r="E97" i="20"/>
  <c r="D97" i="20"/>
  <c r="C97" i="20"/>
  <c r="B97" i="20"/>
  <c r="H96" i="20"/>
  <c r="G96" i="20"/>
  <c r="E96" i="20"/>
  <c r="D96" i="20"/>
  <c r="C96" i="20"/>
  <c r="B96" i="20"/>
  <c r="H95" i="20"/>
  <c r="G95" i="20"/>
  <c r="I95" i="20" s="1"/>
  <c r="E95" i="20"/>
  <c r="D95" i="20"/>
  <c r="C95" i="20"/>
  <c r="B95" i="20"/>
  <c r="H94" i="20"/>
  <c r="G94" i="20"/>
  <c r="E94" i="20"/>
  <c r="D94" i="20"/>
  <c r="F94" i="20" s="1"/>
  <c r="C94" i="20"/>
  <c r="B94" i="20"/>
  <c r="H93" i="20"/>
  <c r="G93" i="20"/>
  <c r="E93" i="20"/>
  <c r="D93" i="20"/>
  <c r="C93" i="20"/>
  <c r="B93" i="20"/>
  <c r="H92" i="20"/>
  <c r="G92" i="20"/>
  <c r="E92" i="20"/>
  <c r="D92" i="20"/>
  <c r="C92" i="20"/>
  <c r="B92" i="20"/>
  <c r="H91" i="20"/>
  <c r="G91" i="20"/>
  <c r="I91" i="20" s="1"/>
  <c r="E91" i="20"/>
  <c r="D91" i="20"/>
  <c r="C91" i="20"/>
  <c r="B91" i="20"/>
  <c r="H90" i="20"/>
  <c r="G90" i="20"/>
  <c r="E90" i="20"/>
  <c r="D90" i="20"/>
  <c r="F90" i="20" s="1"/>
  <c r="C90" i="20"/>
  <c r="B90" i="20"/>
  <c r="H89" i="20"/>
  <c r="G89" i="20"/>
  <c r="E89" i="20"/>
  <c r="D89" i="20"/>
  <c r="C89" i="20"/>
  <c r="B89" i="20"/>
  <c r="H88" i="20"/>
  <c r="G88" i="20"/>
  <c r="E88" i="20"/>
  <c r="D88" i="20"/>
  <c r="C88" i="20"/>
  <c r="B88" i="20"/>
  <c r="H87" i="20"/>
  <c r="G87" i="20"/>
  <c r="I87" i="20" s="1"/>
  <c r="E87" i="20"/>
  <c r="D87" i="20"/>
  <c r="C87" i="20"/>
  <c r="B87" i="20"/>
  <c r="H86" i="20"/>
  <c r="G86" i="20"/>
  <c r="E86" i="20"/>
  <c r="D86" i="20"/>
  <c r="F86" i="20" s="1"/>
  <c r="C86" i="20"/>
  <c r="B86" i="20"/>
  <c r="H85" i="20"/>
  <c r="G85" i="20"/>
  <c r="E85" i="20"/>
  <c r="D85" i="20"/>
  <c r="C85" i="20"/>
  <c r="B85" i="20"/>
  <c r="H84" i="20"/>
  <c r="G84" i="20"/>
  <c r="E84" i="20"/>
  <c r="D84" i="20"/>
  <c r="C84" i="20"/>
  <c r="B84" i="20"/>
  <c r="H83" i="20"/>
  <c r="G83" i="20"/>
  <c r="I83" i="20" s="1"/>
  <c r="E83" i="20"/>
  <c r="D83" i="20"/>
  <c r="C83" i="20"/>
  <c r="B83" i="20"/>
  <c r="H82" i="20"/>
  <c r="G82" i="20"/>
  <c r="E82" i="20"/>
  <c r="D82" i="20"/>
  <c r="F82" i="20" s="1"/>
  <c r="C82" i="20"/>
  <c r="B82" i="20"/>
  <c r="H81" i="20"/>
  <c r="G81" i="20"/>
  <c r="E81" i="20"/>
  <c r="D81" i="20"/>
  <c r="C81" i="20"/>
  <c r="B81" i="20"/>
  <c r="H80" i="20"/>
  <c r="G80" i="20"/>
  <c r="E80" i="20"/>
  <c r="D80" i="20"/>
  <c r="C80" i="20"/>
  <c r="B80" i="20"/>
  <c r="H79" i="20"/>
  <c r="G79" i="20"/>
  <c r="I79" i="20" s="1"/>
  <c r="E79" i="20"/>
  <c r="D79" i="20"/>
  <c r="C79" i="20"/>
  <c r="B79" i="20"/>
  <c r="H78" i="20"/>
  <c r="G78" i="20"/>
  <c r="E78" i="20"/>
  <c r="D78" i="20"/>
  <c r="F78" i="20" s="1"/>
  <c r="C78" i="20"/>
  <c r="B78" i="20"/>
  <c r="H77" i="20"/>
  <c r="G77" i="20"/>
  <c r="E77" i="20"/>
  <c r="F77" i="20" s="1"/>
  <c r="D77" i="20"/>
  <c r="C77" i="20"/>
  <c r="B77" i="20"/>
  <c r="H76" i="20"/>
  <c r="G76" i="20"/>
  <c r="E76" i="20"/>
  <c r="D76" i="20"/>
  <c r="C76" i="20"/>
  <c r="B76" i="20"/>
  <c r="H75" i="20"/>
  <c r="G75" i="20"/>
  <c r="I75" i="20" s="1"/>
  <c r="E75" i="20"/>
  <c r="D75" i="20"/>
  <c r="C75" i="20"/>
  <c r="B75" i="20"/>
  <c r="H74" i="20"/>
  <c r="G74" i="20"/>
  <c r="E74" i="20"/>
  <c r="D74" i="20"/>
  <c r="F74" i="20" s="1"/>
  <c r="C74" i="20"/>
  <c r="B74" i="20"/>
  <c r="H73" i="20"/>
  <c r="G73" i="20"/>
  <c r="E73" i="20"/>
  <c r="D73" i="20"/>
  <c r="C73" i="20"/>
  <c r="B73" i="20"/>
  <c r="H72" i="20"/>
  <c r="G72" i="20"/>
  <c r="E72" i="20"/>
  <c r="D72" i="20"/>
  <c r="C72" i="20"/>
  <c r="B72" i="20"/>
  <c r="H71" i="20"/>
  <c r="G71" i="20"/>
  <c r="I71" i="20" s="1"/>
  <c r="E71" i="20"/>
  <c r="D71" i="20"/>
  <c r="C71" i="20"/>
  <c r="B71" i="20"/>
  <c r="H70" i="20"/>
  <c r="G70" i="20"/>
  <c r="E70" i="20"/>
  <c r="D70" i="20"/>
  <c r="C70" i="20"/>
  <c r="B70" i="20"/>
  <c r="H69" i="20"/>
  <c r="G69" i="20"/>
  <c r="E69" i="20"/>
  <c r="F69" i="20" s="1"/>
  <c r="D69" i="20"/>
  <c r="C69" i="20"/>
  <c r="B69" i="20"/>
  <c r="H68" i="20"/>
  <c r="G68" i="20"/>
  <c r="E68" i="20"/>
  <c r="D68" i="20"/>
  <c r="C68" i="20"/>
  <c r="B68" i="20"/>
  <c r="H67" i="20"/>
  <c r="G67" i="20"/>
  <c r="I67" i="20" s="1"/>
  <c r="E67" i="20"/>
  <c r="D67" i="20"/>
  <c r="C67" i="20"/>
  <c r="B67" i="20"/>
  <c r="H66" i="20"/>
  <c r="G66" i="20"/>
  <c r="E66" i="20"/>
  <c r="D66" i="20"/>
  <c r="F66" i="20" s="1"/>
  <c r="C66" i="20"/>
  <c r="B66" i="20"/>
  <c r="H65" i="20"/>
  <c r="G65" i="20"/>
  <c r="E65" i="20"/>
  <c r="D65" i="20"/>
  <c r="C65" i="20"/>
  <c r="B65" i="20"/>
  <c r="H64" i="20"/>
  <c r="G64" i="20"/>
  <c r="E64" i="20"/>
  <c r="D64" i="20"/>
  <c r="C64" i="20"/>
  <c r="B64" i="20"/>
  <c r="H63" i="20"/>
  <c r="G63" i="20"/>
  <c r="I63" i="20" s="1"/>
  <c r="E63" i="20"/>
  <c r="D63" i="20"/>
  <c r="C63" i="20"/>
  <c r="B63" i="20"/>
  <c r="H62" i="20"/>
  <c r="G62" i="20"/>
  <c r="E62" i="20"/>
  <c r="D62" i="20"/>
  <c r="F62" i="20" s="1"/>
  <c r="C62" i="20"/>
  <c r="B62" i="20"/>
  <c r="H61" i="20"/>
  <c r="G61" i="20"/>
  <c r="E61" i="20"/>
  <c r="D61" i="20"/>
  <c r="C61" i="20"/>
  <c r="B61" i="20"/>
  <c r="H60" i="20"/>
  <c r="G60" i="20"/>
  <c r="E60" i="20"/>
  <c r="D60" i="20"/>
  <c r="C60" i="20"/>
  <c r="B60" i="20"/>
  <c r="H59" i="20"/>
  <c r="G59" i="20"/>
  <c r="I59" i="20" s="1"/>
  <c r="E59" i="20"/>
  <c r="D59" i="20"/>
  <c r="C59" i="20"/>
  <c r="B59" i="20"/>
  <c r="H58" i="20"/>
  <c r="G58" i="20"/>
  <c r="E58" i="20"/>
  <c r="D58" i="20"/>
  <c r="F58" i="20" s="1"/>
  <c r="C58" i="20"/>
  <c r="B58" i="20"/>
  <c r="H57" i="20"/>
  <c r="G57" i="20"/>
  <c r="E57" i="20"/>
  <c r="D57" i="20"/>
  <c r="C57" i="20"/>
  <c r="B57" i="20"/>
  <c r="H56" i="20"/>
  <c r="G56" i="20"/>
  <c r="E56" i="20"/>
  <c r="D56" i="20"/>
  <c r="C56" i="20"/>
  <c r="B56" i="20"/>
  <c r="H55" i="20"/>
  <c r="G55" i="20"/>
  <c r="I55" i="20" s="1"/>
  <c r="E55" i="20"/>
  <c r="D55" i="20"/>
  <c r="C55" i="20"/>
  <c r="B55" i="20"/>
  <c r="H54" i="20"/>
  <c r="G54" i="20"/>
  <c r="E54" i="20"/>
  <c r="D54" i="20"/>
  <c r="F54" i="20" s="1"/>
  <c r="C54" i="20"/>
  <c r="B54" i="20"/>
  <c r="H53" i="20"/>
  <c r="G53" i="20"/>
  <c r="E53" i="20"/>
  <c r="D53" i="20"/>
  <c r="C53" i="20"/>
  <c r="B53" i="20"/>
  <c r="H52" i="20"/>
  <c r="G52" i="20"/>
  <c r="E52" i="20"/>
  <c r="D52" i="20"/>
  <c r="C52" i="20"/>
  <c r="B52" i="20"/>
  <c r="H51" i="20"/>
  <c r="G51" i="20"/>
  <c r="I51" i="20" s="1"/>
  <c r="E51" i="20"/>
  <c r="D51" i="20"/>
  <c r="C51" i="20"/>
  <c r="B51" i="20"/>
  <c r="H50" i="20"/>
  <c r="G50" i="20"/>
  <c r="E50" i="20"/>
  <c r="D50" i="20"/>
  <c r="F50" i="20" s="1"/>
  <c r="C50" i="20"/>
  <c r="B50" i="20"/>
  <c r="H49" i="20"/>
  <c r="G49" i="20"/>
  <c r="E49" i="20"/>
  <c r="D49" i="20"/>
  <c r="C49" i="20"/>
  <c r="B49" i="20"/>
  <c r="H48" i="20"/>
  <c r="G48" i="20"/>
  <c r="E48" i="20"/>
  <c r="D48" i="20"/>
  <c r="C48" i="20"/>
  <c r="B48" i="20"/>
  <c r="H47" i="20"/>
  <c r="G47" i="20"/>
  <c r="I47" i="20" s="1"/>
  <c r="E47" i="20"/>
  <c r="D47" i="20"/>
  <c r="C47" i="20"/>
  <c r="B47" i="20"/>
  <c r="H46" i="20"/>
  <c r="G46" i="20"/>
  <c r="E46" i="20"/>
  <c r="D46" i="20"/>
  <c r="F46" i="20" s="1"/>
  <c r="C46" i="20"/>
  <c r="B46" i="20"/>
  <c r="H45" i="20"/>
  <c r="G45" i="20"/>
  <c r="E45" i="20"/>
  <c r="D45" i="20"/>
  <c r="C45" i="20"/>
  <c r="B45" i="20"/>
  <c r="H44" i="20"/>
  <c r="G44" i="20"/>
  <c r="E44" i="20"/>
  <c r="D44" i="20"/>
  <c r="C44" i="20"/>
  <c r="B44" i="20"/>
  <c r="H43" i="20"/>
  <c r="G43" i="20"/>
  <c r="I43" i="20" s="1"/>
  <c r="E43" i="20"/>
  <c r="D43" i="20"/>
  <c r="C43" i="20"/>
  <c r="B43" i="20"/>
  <c r="H42" i="20"/>
  <c r="G42" i="20"/>
  <c r="E42" i="20"/>
  <c r="D42" i="20"/>
  <c r="F42" i="20" s="1"/>
  <c r="C42" i="20"/>
  <c r="B42" i="20"/>
  <c r="H41" i="20"/>
  <c r="G41" i="20"/>
  <c r="E41" i="20"/>
  <c r="F41" i="20" s="1"/>
  <c r="D41" i="20"/>
  <c r="C41" i="20"/>
  <c r="B41" i="20"/>
  <c r="H40" i="20"/>
  <c r="G40" i="20"/>
  <c r="E40" i="20"/>
  <c r="D40" i="20"/>
  <c r="C40" i="20"/>
  <c r="B40" i="20"/>
  <c r="H39" i="20"/>
  <c r="G39" i="20"/>
  <c r="I39" i="20" s="1"/>
  <c r="E39" i="20"/>
  <c r="D39" i="20"/>
  <c r="C39" i="20"/>
  <c r="B39" i="20"/>
  <c r="H38" i="20"/>
  <c r="G38" i="20"/>
  <c r="E38" i="20"/>
  <c r="D38" i="20"/>
  <c r="F38" i="20" s="1"/>
  <c r="C38" i="20"/>
  <c r="B38" i="20"/>
  <c r="H37" i="20"/>
  <c r="G37" i="20"/>
  <c r="E37" i="20"/>
  <c r="D37" i="20"/>
  <c r="C37" i="20"/>
  <c r="B37" i="20"/>
  <c r="H36" i="20"/>
  <c r="G36" i="20"/>
  <c r="E36" i="20"/>
  <c r="D36" i="20"/>
  <c r="C36" i="20"/>
  <c r="B36" i="20"/>
  <c r="H35" i="20"/>
  <c r="G35" i="20"/>
  <c r="I35" i="20" s="1"/>
  <c r="E35" i="20"/>
  <c r="D35" i="20"/>
  <c r="C35" i="20"/>
  <c r="B35" i="20"/>
  <c r="H34" i="20"/>
  <c r="G34" i="20"/>
  <c r="E34" i="20"/>
  <c r="D34" i="20"/>
  <c r="C34" i="20"/>
  <c r="B34" i="20"/>
  <c r="H33" i="20"/>
  <c r="G33" i="20"/>
  <c r="E33" i="20"/>
  <c r="F33" i="20" s="1"/>
  <c r="D33" i="20"/>
  <c r="C33" i="20"/>
  <c r="B33" i="20"/>
  <c r="H32" i="20"/>
  <c r="G32" i="20"/>
  <c r="E32" i="20"/>
  <c r="D32" i="20"/>
  <c r="C32" i="20"/>
  <c r="B32" i="20"/>
  <c r="H31" i="20"/>
  <c r="G31" i="20"/>
  <c r="I31" i="20" s="1"/>
  <c r="E31" i="20"/>
  <c r="D31" i="20"/>
  <c r="C31" i="20"/>
  <c r="B31" i="20"/>
  <c r="H30" i="20"/>
  <c r="G30" i="20"/>
  <c r="E30" i="20"/>
  <c r="D30" i="20"/>
  <c r="F30" i="20" s="1"/>
  <c r="C30" i="20"/>
  <c r="B30" i="20"/>
  <c r="H29" i="20"/>
  <c r="G29" i="20"/>
  <c r="E29" i="20"/>
  <c r="F29" i="20" s="1"/>
  <c r="D29" i="20"/>
  <c r="C29" i="20"/>
  <c r="B29" i="20"/>
  <c r="H28" i="20"/>
  <c r="G28" i="20"/>
  <c r="I28" i="20" s="1"/>
  <c r="E28" i="20"/>
  <c r="D28" i="20"/>
  <c r="C28" i="20"/>
  <c r="B28" i="20"/>
  <c r="H27" i="20"/>
  <c r="G27" i="20"/>
  <c r="I27" i="20" s="1"/>
  <c r="E27" i="20"/>
  <c r="D27" i="20"/>
  <c r="F27" i="20" s="1"/>
  <c r="C27" i="20"/>
  <c r="B27" i="20"/>
  <c r="H26" i="20"/>
  <c r="G26" i="20"/>
  <c r="E26" i="20"/>
  <c r="D26" i="20"/>
  <c r="F26" i="20" s="1"/>
  <c r="C26" i="20"/>
  <c r="B26" i="20"/>
  <c r="H25" i="20"/>
  <c r="G25" i="20"/>
  <c r="E25" i="20"/>
  <c r="F25" i="20" s="1"/>
  <c r="D25" i="20"/>
  <c r="C25" i="20"/>
  <c r="B25" i="20"/>
  <c r="H24" i="20"/>
  <c r="G24" i="20"/>
  <c r="E24" i="20"/>
  <c r="D24" i="20"/>
  <c r="C24" i="20"/>
  <c r="B24" i="20"/>
  <c r="H23" i="20"/>
  <c r="G23" i="20"/>
  <c r="I23" i="20" s="1"/>
  <c r="E23" i="20"/>
  <c r="D23" i="20"/>
  <c r="C23" i="20"/>
  <c r="B23" i="20"/>
  <c r="H22" i="20"/>
  <c r="G22" i="20"/>
  <c r="E22" i="20"/>
  <c r="D22" i="20"/>
  <c r="F22" i="20" s="1"/>
  <c r="C22" i="20"/>
  <c r="B22" i="20"/>
  <c r="H21" i="20"/>
  <c r="G21" i="20"/>
  <c r="E21" i="20"/>
  <c r="F21" i="20" s="1"/>
  <c r="D21" i="20"/>
  <c r="C21" i="20"/>
  <c r="B21" i="20"/>
  <c r="H20" i="20"/>
  <c r="G20" i="20"/>
  <c r="E20" i="20"/>
  <c r="D20" i="20"/>
  <c r="C20" i="20"/>
  <c r="B20" i="20"/>
  <c r="H19" i="20"/>
  <c r="G19" i="20"/>
  <c r="I19" i="20" s="1"/>
  <c r="E19" i="20"/>
  <c r="D19" i="20"/>
  <c r="C19" i="20"/>
  <c r="B19" i="20"/>
  <c r="H18" i="20"/>
  <c r="G18" i="20"/>
  <c r="E18" i="20"/>
  <c r="D18" i="20"/>
  <c r="F18" i="20" s="1"/>
  <c r="C18" i="20"/>
  <c r="B18" i="20"/>
  <c r="H17" i="20"/>
  <c r="G17" i="20"/>
  <c r="E17" i="20"/>
  <c r="F17" i="20" s="1"/>
  <c r="D17" i="20"/>
  <c r="C17" i="20"/>
  <c r="B17" i="20"/>
  <c r="H16" i="20"/>
  <c r="G16" i="20"/>
  <c r="E16" i="20"/>
  <c r="D16" i="20"/>
  <c r="C16" i="20"/>
  <c r="B16" i="20"/>
  <c r="H15" i="20"/>
  <c r="G15" i="20"/>
  <c r="I15" i="20" s="1"/>
  <c r="E15" i="20"/>
  <c r="D15" i="20"/>
  <c r="K15" i="20" s="1"/>
  <c r="C15" i="20"/>
  <c r="B15" i="20"/>
  <c r="H14" i="20"/>
  <c r="G14" i="20"/>
  <c r="E14" i="20"/>
  <c r="D14" i="20"/>
  <c r="F14" i="20" s="1"/>
  <c r="C14" i="20"/>
  <c r="B14" i="20"/>
  <c r="H13" i="20"/>
  <c r="G13" i="20"/>
  <c r="E13" i="20"/>
  <c r="F13" i="20" s="1"/>
  <c r="D13" i="20"/>
  <c r="C13" i="20"/>
  <c r="B13" i="20"/>
  <c r="H12" i="20"/>
  <c r="G12" i="20"/>
  <c r="E12" i="20"/>
  <c r="D12" i="20"/>
  <c r="C12" i="20"/>
  <c r="B12" i="20"/>
  <c r="H11" i="20"/>
  <c r="G11" i="20"/>
  <c r="I11" i="20" s="1"/>
  <c r="E11" i="20"/>
  <c r="D11" i="20"/>
  <c r="C11" i="20"/>
  <c r="B11" i="20"/>
  <c r="H107" i="22"/>
  <c r="G107" i="22"/>
  <c r="I107" i="22" s="1"/>
  <c r="E107" i="22"/>
  <c r="D107" i="22"/>
  <c r="K107" i="22" s="1"/>
  <c r="C107" i="22"/>
  <c r="B107" i="22"/>
  <c r="H106" i="22"/>
  <c r="G106" i="22"/>
  <c r="I106" i="22" s="1"/>
  <c r="E106" i="22"/>
  <c r="D106" i="22"/>
  <c r="F106" i="22" s="1"/>
  <c r="C106" i="22"/>
  <c r="B106" i="22"/>
  <c r="H105" i="22"/>
  <c r="G105" i="22"/>
  <c r="I105" i="22" s="1"/>
  <c r="E105" i="22"/>
  <c r="D105" i="22"/>
  <c r="K105" i="22" s="1"/>
  <c r="C105" i="22"/>
  <c r="B105" i="22"/>
  <c r="H104" i="22"/>
  <c r="G104" i="22"/>
  <c r="E104" i="22"/>
  <c r="D104" i="22"/>
  <c r="C104" i="22"/>
  <c r="B104" i="22"/>
  <c r="H103" i="22"/>
  <c r="G103" i="22"/>
  <c r="E103" i="22"/>
  <c r="D103" i="22"/>
  <c r="F103" i="22" s="1"/>
  <c r="C103" i="22"/>
  <c r="B103" i="22"/>
  <c r="H102" i="22"/>
  <c r="G102" i="22"/>
  <c r="E102" i="22"/>
  <c r="F102" i="22" s="1"/>
  <c r="D102" i="22"/>
  <c r="C102" i="22"/>
  <c r="B102" i="22"/>
  <c r="H101" i="22"/>
  <c r="G101" i="22"/>
  <c r="E101" i="22"/>
  <c r="D101" i="22"/>
  <c r="C101" i="22"/>
  <c r="B101" i="22"/>
  <c r="H100" i="22"/>
  <c r="G100" i="22"/>
  <c r="E100" i="22"/>
  <c r="D100" i="22"/>
  <c r="C100" i="22"/>
  <c r="B100" i="22"/>
  <c r="H99" i="22"/>
  <c r="G99" i="22"/>
  <c r="E99" i="22"/>
  <c r="D99" i="22"/>
  <c r="F99" i="22" s="1"/>
  <c r="C99" i="22"/>
  <c r="B99" i="22"/>
  <c r="H98" i="22"/>
  <c r="G98" i="22"/>
  <c r="E98" i="22"/>
  <c r="D98" i="22"/>
  <c r="C98" i="22"/>
  <c r="B98" i="22"/>
  <c r="H97" i="22"/>
  <c r="G97" i="22"/>
  <c r="I97" i="22" s="1"/>
  <c r="E97" i="22"/>
  <c r="D97" i="22"/>
  <c r="C97" i="22"/>
  <c r="B97" i="22"/>
  <c r="H96" i="22"/>
  <c r="G96" i="22"/>
  <c r="I96" i="22" s="1"/>
  <c r="E96" i="22"/>
  <c r="D96" i="22"/>
  <c r="C96" i="22"/>
  <c r="B96" i="22"/>
  <c r="H95" i="22"/>
  <c r="G95" i="22"/>
  <c r="E95" i="22"/>
  <c r="D95" i="22"/>
  <c r="C95" i="22"/>
  <c r="B95" i="22"/>
  <c r="H94" i="22"/>
  <c r="G94" i="22"/>
  <c r="E94" i="22"/>
  <c r="F94" i="22" s="1"/>
  <c r="D94" i="22"/>
  <c r="C94" i="22"/>
  <c r="B94" i="22"/>
  <c r="H93" i="22"/>
  <c r="G93" i="22"/>
  <c r="E93" i="22"/>
  <c r="D93" i="22"/>
  <c r="C93" i="22"/>
  <c r="B93" i="22"/>
  <c r="H92" i="22"/>
  <c r="G92" i="22"/>
  <c r="E92" i="22"/>
  <c r="D92" i="22"/>
  <c r="C92" i="22"/>
  <c r="B92" i="22"/>
  <c r="H91" i="22"/>
  <c r="G91" i="22"/>
  <c r="E91" i="22"/>
  <c r="D91" i="22"/>
  <c r="F91" i="22" s="1"/>
  <c r="C91" i="22"/>
  <c r="B91" i="22"/>
  <c r="H90" i="22"/>
  <c r="G90" i="22"/>
  <c r="E90" i="22"/>
  <c r="F90" i="22" s="1"/>
  <c r="D90" i="22"/>
  <c r="C90" i="22"/>
  <c r="B90" i="22"/>
  <c r="H89" i="22"/>
  <c r="G89" i="22"/>
  <c r="E89" i="22"/>
  <c r="D89" i="22"/>
  <c r="C89" i="22"/>
  <c r="B89" i="22"/>
  <c r="H88" i="22"/>
  <c r="G88" i="22"/>
  <c r="E88" i="22"/>
  <c r="D88" i="22"/>
  <c r="C88" i="22"/>
  <c r="B88" i="22"/>
  <c r="H87" i="22"/>
  <c r="G87" i="22"/>
  <c r="E87" i="22"/>
  <c r="D87" i="22"/>
  <c r="C87" i="22"/>
  <c r="B87" i="22"/>
  <c r="H86" i="22"/>
  <c r="G86" i="22"/>
  <c r="E86" i="22"/>
  <c r="F86" i="22" s="1"/>
  <c r="D86" i="22"/>
  <c r="C86" i="22"/>
  <c r="B86" i="22"/>
  <c r="H85" i="22"/>
  <c r="G85" i="22"/>
  <c r="E85" i="22"/>
  <c r="D85" i="22"/>
  <c r="C85" i="22"/>
  <c r="B85" i="22"/>
  <c r="H84" i="22"/>
  <c r="G84" i="22"/>
  <c r="E84" i="22"/>
  <c r="D84" i="22"/>
  <c r="C84" i="22"/>
  <c r="B84" i="22"/>
  <c r="H83" i="22"/>
  <c r="G83" i="22"/>
  <c r="E83" i="22"/>
  <c r="D83" i="22"/>
  <c r="C83" i="22"/>
  <c r="B83" i="22"/>
  <c r="H82" i="22"/>
  <c r="G82" i="22"/>
  <c r="E82" i="22"/>
  <c r="F82" i="22" s="1"/>
  <c r="D82" i="22"/>
  <c r="C82" i="22"/>
  <c r="B82" i="22"/>
  <c r="H81" i="22"/>
  <c r="G81" i="22"/>
  <c r="E81" i="22"/>
  <c r="D81" i="22"/>
  <c r="C81" i="22"/>
  <c r="B81" i="22"/>
  <c r="H80" i="22"/>
  <c r="G80" i="22"/>
  <c r="E80" i="22"/>
  <c r="D80" i="22"/>
  <c r="C80" i="22"/>
  <c r="B80" i="22"/>
  <c r="H79" i="22"/>
  <c r="G79" i="22"/>
  <c r="E79" i="22"/>
  <c r="D79" i="22"/>
  <c r="C79" i="22"/>
  <c r="B79" i="22"/>
  <c r="H78" i="22"/>
  <c r="G78" i="22"/>
  <c r="I78" i="22" s="1"/>
  <c r="E78" i="22"/>
  <c r="D78" i="22"/>
  <c r="C78" i="22"/>
  <c r="B78" i="22"/>
  <c r="H77" i="22"/>
  <c r="G77" i="22"/>
  <c r="E77" i="22"/>
  <c r="D77" i="22"/>
  <c r="C77" i="22"/>
  <c r="B77" i="22"/>
  <c r="H76" i="22"/>
  <c r="G76" i="22"/>
  <c r="E76" i="22"/>
  <c r="D76" i="22"/>
  <c r="C76" i="22"/>
  <c r="B76" i="22"/>
  <c r="H75" i="22"/>
  <c r="G75" i="22"/>
  <c r="E75" i="22"/>
  <c r="D75" i="22"/>
  <c r="C75" i="22"/>
  <c r="B75" i="22"/>
  <c r="H74" i="22"/>
  <c r="G74" i="22"/>
  <c r="E74" i="22"/>
  <c r="D74" i="22"/>
  <c r="C74" i="22"/>
  <c r="B74" i="22"/>
  <c r="H73" i="22"/>
  <c r="G73" i="22"/>
  <c r="E73" i="22"/>
  <c r="D73" i="22"/>
  <c r="C73" i="22"/>
  <c r="B73" i="22"/>
  <c r="H72" i="22"/>
  <c r="G72" i="22"/>
  <c r="E72" i="22"/>
  <c r="D72" i="22"/>
  <c r="C72" i="22"/>
  <c r="B72" i="22"/>
  <c r="H71" i="22"/>
  <c r="G71" i="22"/>
  <c r="E71" i="22"/>
  <c r="D71" i="22"/>
  <c r="F71" i="22" s="1"/>
  <c r="C71" i="22"/>
  <c r="B71" i="22"/>
  <c r="H70" i="22"/>
  <c r="G70" i="22"/>
  <c r="E70" i="22"/>
  <c r="D70" i="22"/>
  <c r="C70" i="22"/>
  <c r="B70" i="22"/>
  <c r="H69" i="22"/>
  <c r="G69" i="22"/>
  <c r="E69" i="22"/>
  <c r="D69" i="22"/>
  <c r="C69" i="22"/>
  <c r="B69" i="22"/>
  <c r="H68" i="22"/>
  <c r="G68" i="22"/>
  <c r="E68" i="22"/>
  <c r="D68" i="22"/>
  <c r="C68" i="22"/>
  <c r="B68" i="22"/>
  <c r="H67" i="22"/>
  <c r="G67" i="22"/>
  <c r="E67" i="22"/>
  <c r="D67" i="22"/>
  <c r="C67" i="22"/>
  <c r="B67" i="22"/>
  <c r="H66" i="22"/>
  <c r="G66" i="22"/>
  <c r="E66" i="22"/>
  <c r="F66" i="22" s="1"/>
  <c r="D66" i="22"/>
  <c r="C66" i="22"/>
  <c r="B66" i="22"/>
  <c r="H65" i="22"/>
  <c r="G65" i="22"/>
  <c r="E65" i="22"/>
  <c r="D65" i="22"/>
  <c r="C65" i="22"/>
  <c r="B65" i="22"/>
  <c r="H64" i="22"/>
  <c r="G64" i="22"/>
  <c r="E64" i="22"/>
  <c r="D64" i="22"/>
  <c r="C64" i="22"/>
  <c r="B64" i="22"/>
  <c r="H63" i="22"/>
  <c r="G63" i="22"/>
  <c r="E63" i="22"/>
  <c r="D63" i="22"/>
  <c r="F63" i="22" s="1"/>
  <c r="C63" i="22"/>
  <c r="B63" i="22"/>
  <c r="H62" i="22"/>
  <c r="G62" i="22"/>
  <c r="E62" i="22"/>
  <c r="F62" i="22" s="1"/>
  <c r="D62" i="22"/>
  <c r="C62" i="22"/>
  <c r="B62" i="22"/>
  <c r="H61" i="22"/>
  <c r="G61" i="22"/>
  <c r="E61" i="22"/>
  <c r="D61" i="22"/>
  <c r="C61" i="22"/>
  <c r="B61" i="22"/>
  <c r="H60" i="22"/>
  <c r="G60" i="22"/>
  <c r="E60" i="22"/>
  <c r="D60" i="22"/>
  <c r="C60" i="22"/>
  <c r="B60" i="22"/>
  <c r="H59" i="22"/>
  <c r="G59" i="22"/>
  <c r="E59" i="22"/>
  <c r="D59" i="22"/>
  <c r="F59" i="22" s="1"/>
  <c r="C59" i="22"/>
  <c r="B59" i="22"/>
  <c r="H58" i="22"/>
  <c r="G58" i="22"/>
  <c r="E58" i="22"/>
  <c r="F58" i="22" s="1"/>
  <c r="D58" i="22"/>
  <c r="C58" i="22"/>
  <c r="B58" i="22"/>
  <c r="H57" i="22"/>
  <c r="G57" i="22"/>
  <c r="E57" i="22"/>
  <c r="D57" i="22"/>
  <c r="C57" i="22"/>
  <c r="B57" i="22"/>
  <c r="H56" i="22"/>
  <c r="G56" i="22"/>
  <c r="E56" i="22"/>
  <c r="D56" i="22"/>
  <c r="C56" i="22"/>
  <c r="B56" i="22"/>
  <c r="H55" i="22"/>
  <c r="G55" i="22"/>
  <c r="E55" i="22"/>
  <c r="D55" i="22"/>
  <c r="F55" i="22" s="1"/>
  <c r="C55" i="22"/>
  <c r="B55" i="22"/>
  <c r="H54" i="22"/>
  <c r="G54" i="22"/>
  <c r="E54" i="22"/>
  <c r="F54" i="22" s="1"/>
  <c r="D54" i="22"/>
  <c r="C54" i="22"/>
  <c r="B54" i="22"/>
  <c r="H53" i="22"/>
  <c r="G53" i="22"/>
  <c r="E53" i="22"/>
  <c r="D53" i="22"/>
  <c r="C53" i="22"/>
  <c r="B53" i="22"/>
  <c r="H52" i="22"/>
  <c r="G52" i="22"/>
  <c r="E52" i="22"/>
  <c r="D52" i="22"/>
  <c r="C52" i="22"/>
  <c r="B52" i="22"/>
  <c r="H51" i="22"/>
  <c r="G51" i="22"/>
  <c r="E51" i="22"/>
  <c r="D51" i="22"/>
  <c r="C51" i="22"/>
  <c r="B51" i="22"/>
  <c r="H50" i="22"/>
  <c r="G50" i="22"/>
  <c r="E50" i="22"/>
  <c r="F50" i="22" s="1"/>
  <c r="D50" i="22"/>
  <c r="C50" i="22"/>
  <c r="B50" i="22"/>
  <c r="H49" i="22"/>
  <c r="G49" i="22"/>
  <c r="E49" i="22"/>
  <c r="D49" i="22"/>
  <c r="C49" i="22"/>
  <c r="B49" i="22"/>
  <c r="H48" i="22"/>
  <c r="G48" i="22"/>
  <c r="I48" i="22" s="1"/>
  <c r="E48" i="22"/>
  <c r="D48" i="22"/>
  <c r="C48" i="22"/>
  <c r="B48" i="22"/>
  <c r="H47" i="22"/>
  <c r="G47" i="22"/>
  <c r="I47" i="22" s="1"/>
  <c r="E47" i="22"/>
  <c r="D47" i="22"/>
  <c r="C47" i="22"/>
  <c r="B47" i="22"/>
  <c r="H46" i="22"/>
  <c r="G46" i="22"/>
  <c r="E46" i="22"/>
  <c r="D46" i="22"/>
  <c r="C46" i="22"/>
  <c r="B46" i="22"/>
  <c r="H45" i="22"/>
  <c r="G45" i="22"/>
  <c r="I45" i="22" s="1"/>
  <c r="E45" i="22"/>
  <c r="D45" i="22"/>
  <c r="C45" i="22"/>
  <c r="B45" i="22"/>
  <c r="H44" i="22"/>
  <c r="G44" i="22"/>
  <c r="I44" i="22" s="1"/>
  <c r="E44" i="22"/>
  <c r="D44" i="22"/>
  <c r="C44" i="22"/>
  <c r="B44" i="22"/>
  <c r="H43" i="22"/>
  <c r="G43" i="22"/>
  <c r="I43" i="22" s="1"/>
  <c r="E43" i="22"/>
  <c r="D43" i="22"/>
  <c r="F43" i="22" s="1"/>
  <c r="C43" i="22"/>
  <c r="B43" i="22"/>
  <c r="H42" i="22"/>
  <c r="G42" i="22"/>
  <c r="E42" i="22"/>
  <c r="D42" i="22"/>
  <c r="C42" i="22"/>
  <c r="B42" i="22"/>
  <c r="H41" i="22"/>
  <c r="G41" i="22"/>
  <c r="E41" i="22"/>
  <c r="D41" i="22"/>
  <c r="C41" i="22"/>
  <c r="B41" i="22"/>
  <c r="H40" i="22"/>
  <c r="G40" i="22"/>
  <c r="E40" i="22"/>
  <c r="D40" i="22"/>
  <c r="C40" i="22"/>
  <c r="B40" i="22"/>
  <c r="H39" i="22"/>
  <c r="G39" i="22"/>
  <c r="E39" i="22"/>
  <c r="D39" i="22"/>
  <c r="C39" i="22"/>
  <c r="B39" i="22"/>
  <c r="H38" i="22"/>
  <c r="G38" i="22"/>
  <c r="E38" i="22"/>
  <c r="D38" i="22"/>
  <c r="C38" i="22"/>
  <c r="B38" i="22"/>
  <c r="H37" i="22"/>
  <c r="G37" i="22"/>
  <c r="E37" i="22"/>
  <c r="D37" i="22"/>
  <c r="C37" i="22"/>
  <c r="B37" i="22"/>
  <c r="H36" i="22"/>
  <c r="G36" i="22"/>
  <c r="E36" i="22"/>
  <c r="D36" i="22"/>
  <c r="C36" i="22"/>
  <c r="B36" i="22"/>
  <c r="H35" i="22"/>
  <c r="G35" i="22"/>
  <c r="I35" i="22" s="1"/>
  <c r="E35" i="22"/>
  <c r="D35" i="22"/>
  <c r="C35" i="22"/>
  <c r="B35" i="22"/>
  <c r="H34" i="22"/>
  <c r="G34" i="22"/>
  <c r="E34" i="22"/>
  <c r="D34" i="22"/>
  <c r="C34" i="22"/>
  <c r="B34" i="22"/>
  <c r="H33" i="22"/>
  <c r="G33" i="22"/>
  <c r="E33" i="22"/>
  <c r="D33" i="22"/>
  <c r="C33" i="22"/>
  <c r="B33" i="22"/>
  <c r="H32" i="22"/>
  <c r="G32" i="22"/>
  <c r="E32" i="22"/>
  <c r="D32" i="22"/>
  <c r="C32" i="22"/>
  <c r="B32" i="22"/>
  <c r="H31" i="22"/>
  <c r="G31" i="22"/>
  <c r="E31" i="22"/>
  <c r="D31" i="22"/>
  <c r="C31" i="22"/>
  <c r="B31" i="22"/>
  <c r="H30" i="22"/>
  <c r="G30" i="22"/>
  <c r="E30" i="22"/>
  <c r="D30" i="22"/>
  <c r="C30" i="22"/>
  <c r="B30" i="22"/>
  <c r="H29" i="22"/>
  <c r="G29" i="22"/>
  <c r="E29" i="22"/>
  <c r="D29" i="22"/>
  <c r="C29" i="22"/>
  <c r="B29" i="22"/>
  <c r="H28" i="22"/>
  <c r="G28" i="22"/>
  <c r="I28" i="22" s="1"/>
  <c r="E28" i="22"/>
  <c r="D28" i="22"/>
  <c r="C28" i="22"/>
  <c r="B28" i="22"/>
  <c r="H27" i="22"/>
  <c r="G27" i="22"/>
  <c r="I27" i="22" s="1"/>
  <c r="E27" i="22"/>
  <c r="D27" i="22"/>
  <c r="K27" i="22" s="1"/>
  <c r="C27" i="22"/>
  <c r="B27" i="22"/>
  <c r="H26" i="22"/>
  <c r="G26" i="22"/>
  <c r="E26" i="22"/>
  <c r="F26" i="22" s="1"/>
  <c r="D26" i="22"/>
  <c r="C26" i="22"/>
  <c r="B26" i="22"/>
  <c r="H25" i="22"/>
  <c r="G25" i="22"/>
  <c r="E25" i="22"/>
  <c r="D25" i="22"/>
  <c r="C25" i="22"/>
  <c r="B25" i="22"/>
  <c r="H24" i="22"/>
  <c r="G24" i="22"/>
  <c r="E24" i="22"/>
  <c r="D24" i="22"/>
  <c r="C24" i="22"/>
  <c r="B24" i="22"/>
  <c r="H23" i="22"/>
  <c r="G23" i="22"/>
  <c r="E23" i="22"/>
  <c r="D23" i="22"/>
  <c r="C23" i="22"/>
  <c r="B23" i="22"/>
  <c r="H22" i="22"/>
  <c r="G22" i="22"/>
  <c r="E22" i="22"/>
  <c r="F22" i="22" s="1"/>
  <c r="D22" i="22"/>
  <c r="C22" i="22"/>
  <c r="B22" i="22"/>
  <c r="H21" i="22"/>
  <c r="G21" i="22"/>
  <c r="E21" i="22"/>
  <c r="D21" i="22"/>
  <c r="C21" i="22"/>
  <c r="B21" i="22"/>
  <c r="H20" i="22"/>
  <c r="G20" i="22"/>
  <c r="E20" i="22"/>
  <c r="D20" i="22"/>
  <c r="C20" i="22"/>
  <c r="B20" i="22"/>
  <c r="H19" i="22"/>
  <c r="G19" i="22"/>
  <c r="E19" i="22"/>
  <c r="D19" i="22"/>
  <c r="C19" i="22"/>
  <c r="B19" i="22"/>
  <c r="H18" i="22"/>
  <c r="G18" i="22"/>
  <c r="E18" i="22"/>
  <c r="F18" i="22" s="1"/>
  <c r="D18" i="22"/>
  <c r="C18" i="22"/>
  <c r="B18" i="22"/>
  <c r="H17" i="22"/>
  <c r="G17" i="22"/>
  <c r="E17" i="22"/>
  <c r="D17" i="22"/>
  <c r="C17" i="22"/>
  <c r="B17" i="22"/>
  <c r="H16" i="22"/>
  <c r="G16" i="22"/>
  <c r="E16" i="22"/>
  <c r="D16" i="22"/>
  <c r="C16" i="22"/>
  <c r="B16" i="22"/>
  <c r="H15" i="22"/>
  <c r="G15" i="22"/>
  <c r="I15" i="22" s="1"/>
  <c r="E15" i="22"/>
  <c r="D15" i="22"/>
  <c r="K15" i="22" s="1"/>
  <c r="C15" i="22"/>
  <c r="B15" i="22"/>
  <c r="H14" i="22"/>
  <c r="G14" i="22"/>
  <c r="E14" i="22"/>
  <c r="D14" i="22"/>
  <c r="C14" i="22"/>
  <c r="B14" i="22"/>
  <c r="H13" i="22"/>
  <c r="G13" i="22"/>
  <c r="E13" i="22"/>
  <c r="D13" i="22"/>
  <c r="C13" i="22"/>
  <c r="B13" i="22"/>
  <c r="H12" i="22"/>
  <c r="G12" i="22"/>
  <c r="E12" i="22"/>
  <c r="D12" i="22"/>
  <c r="C12" i="22"/>
  <c r="B12" i="22"/>
  <c r="H11" i="22"/>
  <c r="G11" i="22"/>
  <c r="E11" i="22"/>
  <c r="D11" i="22"/>
  <c r="C11" i="22"/>
  <c r="B11" i="22"/>
  <c r="H107" i="24"/>
  <c r="G107" i="24"/>
  <c r="I107" i="24" s="1"/>
  <c r="E107" i="24"/>
  <c r="D107" i="24"/>
  <c r="K107" i="24" s="1"/>
  <c r="C107" i="24"/>
  <c r="B107" i="24"/>
  <c r="H106" i="24"/>
  <c r="G106" i="24"/>
  <c r="I106" i="24" s="1"/>
  <c r="E106" i="24"/>
  <c r="D106" i="24"/>
  <c r="K106" i="24" s="1"/>
  <c r="C106" i="24"/>
  <c r="B106" i="24"/>
  <c r="H105" i="24"/>
  <c r="G105" i="24"/>
  <c r="I105" i="24" s="1"/>
  <c r="E105" i="24"/>
  <c r="D105" i="24"/>
  <c r="F105" i="24" s="1"/>
  <c r="C105" i="24"/>
  <c r="B105" i="24"/>
  <c r="H104" i="24"/>
  <c r="G104" i="24"/>
  <c r="I104" i="24" s="1"/>
  <c r="E104" i="24"/>
  <c r="D104" i="24"/>
  <c r="C104" i="24"/>
  <c r="B104" i="24"/>
  <c r="H103" i="24"/>
  <c r="G103" i="24"/>
  <c r="E103" i="24"/>
  <c r="D103" i="24"/>
  <c r="C103" i="24"/>
  <c r="B103" i="24"/>
  <c r="H102" i="24"/>
  <c r="G102" i="24"/>
  <c r="E102" i="24"/>
  <c r="D102" i="24"/>
  <c r="C102" i="24"/>
  <c r="B102" i="24"/>
  <c r="H101" i="24"/>
  <c r="G101" i="24"/>
  <c r="E101" i="24"/>
  <c r="D101" i="24"/>
  <c r="C101" i="24"/>
  <c r="B101" i="24"/>
  <c r="H100" i="24"/>
  <c r="G100" i="24"/>
  <c r="E100" i="24"/>
  <c r="D100" i="24"/>
  <c r="C100" i="24"/>
  <c r="B100" i="24"/>
  <c r="H99" i="24"/>
  <c r="G99" i="24"/>
  <c r="E99" i="24"/>
  <c r="D99" i="24"/>
  <c r="C99" i="24"/>
  <c r="B99" i="24"/>
  <c r="H98" i="24"/>
  <c r="G98" i="24"/>
  <c r="E98" i="24"/>
  <c r="D98" i="24"/>
  <c r="C98" i="24"/>
  <c r="B98" i="24"/>
  <c r="H97" i="24"/>
  <c r="G97" i="24"/>
  <c r="I97" i="24" s="1"/>
  <c r="E97" i="24"/>
  <c r="D97" i="24"/>
  <c r="C97" i="24"/>
  <c r="B97" i="24"/>
  <c r="H96" i="24"/>
  <c r="G96" i="24"/>
  <c r="I96" i="24" s="1"/>
  <c r="E96" i="24"/>
  <c r="D96" i="24"/>
  <c r="C96" i="24"/>
  <c r="B96" i="24"/>
  <c r="H95" i="24"/>
  <c r="G95" i="24"/>
  <c r="E95" i="24"/>
  <c r="F95" i="24" s="1"/>
  <c r="D95" i="24"/>
  <c r="C95" i="24"/>
  <c r="B95" i="24"/>
  <c r="H94" i="24"/>
  <c r="G94" i="24"/>
  <c r="E94" i="24"/>
  <c r="D94" i="24"/>
  <c r="C94" i="24"/>
  <c r="B94" i="24"/>
  <c r="H93" i="24"/>
  <c r="G93" i="24"/>
  <c r="E93" i="24"/>
  <c r="D93" i="24"/>
  <c r="C93" i="24"/>
  <c r="B93" i="24"/>
  <c r="H92" i="24"/>
  <c r="G92" i="24"/>
  <c r="E92" i="24"/>
  <c r="D92" i="24"/>
  <c r="C92" i="24"/>
  <c r="B92" i="24"/>
  <c r="H91" i="24"/>
  <c r="G91" i="24"/>
  <c r="E91" i="24"/>
  <c r="F91" i="24" s="1"/>
  <c r="D91" i="24"/>
  <c r="C91" i="24"/>
  <c r="B91" i="24"/>
  <c r="H90" i="24"/>
  <c r="G90" i="24"/>
  <c r="E90" i="24"/>
  <c r="D90" i="24"/>
  <c r="C90" i="24"/>
  <c r="B90" i="24"/>
  <c r="H89" i="24"/>
  <c r="G89" i="24"/>
  <c r="E89" i="24"/>
  <c r="D89" i="24"/>
  <c r="C89" i="24"/>
  <c r="B89" i="24"/>
  <c r="H88" i="24"/>
  <c r="G88" i="24"/>
  <c r="E88" i="24"/>
  <c r="D88" i="24"/>
  <c r="C88" i="24"/>
  <c r="B88" i="24"/>
  <c r="H87" i="24"/>
  <c r="G87" i="24"/>
  <c r="E87" i="24"/>
  <c r="F87" i="24" s="1"/>
  <c r="D87" i="24"/>
  <c r="C87" i="24"/>
  <c r="B87" i="24"/>
  <c r="H86" i="24"/>
  <c r="G86" i="24"/>
  <c r="E86" i="24"/>
  <c r="D86" i="24"/>
  <c r="C86" i="24"/>
  <c r="B86" i="24"/>
  <c r="H85" i="24"/>
  <c r="G85" i="24"/>
  <c r="E85" i="24"/>
  <c r="D85" i="24"/>
  <c r="C85" i="24"/>
  <c r="B85" i="24"/>
  <c r="H84" i="24"/>
  <c r="G84" i="24"/>
  <c r="E84" i="24"/>
  <c r="D84" i="24"/>
  <c r="C84" i="24"/>
  <c r="B84" i="24"/>
  <c r="H83" i="24"/>
  <c r="G83" i="24"/>
  <c r="E83" i="24"/>
  <c r="D83" i="24"/>
  <c r="C83" i="24"/>
  <c r="B83" i="24"/>
  <c r="H82" i="24"/>
  <c r="G82" i="24"/>
  <c r="E82" i="24"/>
  <c r="D82" i="24"/>
  <c r="C82" i="24"/>
  <c r="B82" i="24"/>
  <c r="H81" i="24"/>
  <c r="G81" i="24"/>
  <c r="E81" i="24"/>
  <c r="D81" i="24"/>
  <c r="C81" i="24"/>
  <c r="B81" i="24"/>
  <c r="H80" i="24"/>
  <c r="G80" i="24"/>
  <c r="E80" i="24"/>
  <c r="D80" i="24"/>
  <c r="C80" i="24"/>
  <c r="B80" i="24"/>
  <c r="H79" i="24"/>
  <c r="G79" i="24"/>
  <c r="E79" i="24"/>
  <c r="D79" i="24"/>
  <c r="C79" i="24"/>
  <c r="B79" i="24"/>
  <c r="H78" i="24"/>
  <c r="G78" i="24"/>
  <c r="E78" i="24"/>
  <c r="D78" i="24"/>
  <c r="C78" i="24"/>
  <c r="B78" i="24"/>
  <c r="H77" i="24"/>
  <c r="G77" i="24"/>
  <c r="E77" i="24"/>
  <c r="D77" i="24"/>
  <c r="C77" i="24"/>
  <c r="B77" i="24"/>
  <c r="H76" i="24"/>
  <c r="G76" i="24"/>
  <c r="E76" i="24"/>
  <c r="D76" i="24"/>
  <c r="C76" i="24"/>
  <c r="B76" i="24"/>
  <c r="H75" i="24"/>
  <c r="G75" i="24"/>
  <c r="E75" i="24"/>
  <c r="D75" i="24"/>
  <c r="C75" i="24"/>
  <c r="B75" i="24"/>
  <c r="H74" i="24"/>
  <c r="G74" i="24"/>
  <c r="E74" i="24"/>
  <c r="D74" i="24"/>
  <c r="C74" i="24"/>
  <c r="B74" i="24"/>
  <c r="H73" i="24"/>
  <c r="G73" i="24"/>
  <c r="E73" i="24"/>
  <c r="D73" i="24"/>
  <c r="C73" i="24"/>
  <c r="B73" i="24"/>
  <c r="H72" i="24"/>
  <c r="G72" i="24"/>
  <c r="E72" i="24"/>
  <c r="D72" i="24"/>
  <c r="C72" i="24"/>
  <c r="B72" i="24"/>
  <c r="H71" i="24"/>
  <c r="G71" i="24"/>
  <c r="E71" i="24"/>
  <c r="D71" i="24"/>
  <c r="F71" i="24" s="1"/>
  <c r="C71" i="24"/>
  <c r="B71" i="24"/>
  <c r="H70" i="24"/>
  <c r="G70" i="24"/>
  <c r="E70" i="24"/>
  <c r="D70" i="24"/>
  <c r="C70" i="24"/>
  <c r="B70" i="24"/>
  <c r="H69" i="24"/>
  <c r="G69" i="24"/>
  <c r="E69" i="24"/>
  <c r="D69" i="24"/>
  <c r="C69" i="24"/>
  <c r="B69" i="24"/>
  <c r="H68" i="24"/>
  <c r="G68" i="24"/>
  <c r="E68" i="24"/>
  <c r="D68" i="24"/>
  <c r="C68" i="24"/>
  <c r="B68" i="24"/>
  <c r="H67" i="24"/>
  <c r="G67" i="24"/>
  <c r="E67" i="24"/>
  <c r="D67" i="24"/>
  <c r="C67" i="24"/>
  <c r="B67" i="24"/>
  <c r="H66" i="24"/>
  <c r="G66" i="24"/>
  <c r="E66" i="24"/>
  <c r="D66" i="24"/>
  <c r="C66" i="24"/>
  <c r="B66" i="24"/>
  <c r="H65" i="24"/>
  <c r="G65" i="24"/>
  <c r="E65" i="24"/>
  <c r="D65" i="24"/>
  <c r="C65" i="24"/>
  <c r="B65" i="24"/>
  <c r="H64" i="24"/>
  <c r="G64" i="24"/>
  <c r="I64" i="24" s="1"/>
  <c r="E64" i="24"/>
  <c r="D64" i="24"/>
  <c r="C64" i="24"/>
  <c r="B64" i="24"/>
  <c r="H63" i="24"/>
  <c r="G63" i="24"/>
  <c r="E63" i="24"/>
  <c r="F63" i="24" s="1"/>
  <c r="D63" i="24"/>
  <c r="C63" i="24"/>
  <c r="B63" i="24"/>
  <c r="H62" i="24"/>
  <c r="G62" i="24"/>
  <c r="E62" i="24"/>
  <c r="D62" i="24"/>
  <c r="C62" i="24"/>
  <c r="B62" i="24"/>
  <c r="H61" i="24"/>
  <c r="G61" i="24"/>
  <c r="E61" i="24"/>
  <c r="D61" i="24"/>
  <c r="C61" i="24"/>
  <c r="B61" i="24"/>
  <c r="H60" i="24"/>
  <c r="G60" i="24"/>
  <c r="I60" i="24" s="1"/>
  <c r="E60" i="24"/>
  <c r="D60" i="24"/>
  <c r="C60" i="24"/>
  <c r="B60" i="24"/>
  <c r="H59" i="24"/>
  <c r="G59" i="24"/>
  <c r="E59" i="24"/>
  <c r="F59" i="24" s="1"/>
  <c r="D59" i="24"/>
  <c r="C59" i="24"/>
  <c r="B59" i="24"/>
  <c r="H58" i="24"/>
  <c r="G58" i="24"/>
  <c r="E58" i="24"/>
  <c r="D58" i="24"/>
  <c r="C58" i="24"/>
  <c r="B58" i="24"/>
  <c r="H57" i="24"/>
  <c r="G57" i="24"/>
  <c r="E57" i="24"/>
  <c r="D57" i="24"/>
  <c r="C57" i="24"/>
  <c r="B57" i="24"/>
  <c r="H56" i="24"/>
  <c r="G56" i="24"/>
  <c r="I56" i="24" s="1"/>
  <c r="E56" i="24"/>
  <c r="D56" i="24"/>
  <c r="C56" i="24"/>
  <c r="B56" i="24"/>
  <c r="H55" i="24"/>
  <c r="G55" i="24"/>
  <c r="E55" i="24"/>
  <c r="F55" i="24" s="1"/>
  <c r="D55" i="24"/>
  <c r="C55" i="24"/>
  <c r="B55" i="24"/>
  <c r="H54" i="24"/>
  <c r="G54" i="24"/>
  <c r="E54" i="24"/>
  <c r="D54" i="24"/>
  <c r="C54" i="24"/>
  <c r="B54" i="24"/>
  <c r="H53" i="24"/>
  <c r="G53" i="24"/>
  <c r="E53" i="24"/>
  <c r="D53" i="24"/>
  <c r="C53" i="24"/>
  <c r="B53" i="24"/>
  <c r="H52" i="24"/>
  <c r="G52" i="24"/>
  <c r="I52" i="24" s="1"/>
  <c r="E52" i="24"/>
  <c r="D52" i="24"/>
  <c r="C52" i="24"/>
  <c r="B52" i="24"/>
  <c r="H51" i="24"/>
  <c r="G51" i="24"/>
  <c r="E51" i="24"/>
  <c r="D51" i="24"/>
  <c r="C51" i="24"/>
  <c r="B51" i="24"/>
  <c r="H50" i="24"/>
  <c r="G50" i="24"/>
  <c r="E50" i="24"/>
  <c r="D50" i="24"/>
  <c r="C50" i="24"/>
  <c r="B50" i="24"/>
  <c r="H49" i="24"/>
  <c r="G49" i="24"/>
  <c r="I49" i="24" s="1"/>
  <c r="E49" i="24"/>
  <c r="D49" i="24"/>
  <c r="C49" i="24"/>
  <c r="B49" i="24"/>
  <c r="H48" i="24"/>
  <c r="G48" i="24"/>
  <c r="I48" i="24" s="1"/>
  <c r="E48" i="24"/>
  <c r="D48" i="24"/>
  <c r="C48" i="24"/>
  <c r="B48" i="24"/>
  <c r="H47" i="24"/>
  <c r="G47" i="24"/>
  <c r="E47" i="24"/>
  <c r="D47" i="24"/>
  <c r="C47" i="24"/>
  <c r="B47" i="24"/>
  <c r="H46" i="24"/>
  <c r="G46" i="24"/>
  <c r="E46" i="24"/>
  <c r="D46" i="24"/>
  <c r="C46" i="24"/>
  <c r="B46" i="24"/>
  <c r="H45" i="24"/>
  <c r="G45" i="24"/>
  <c r="I45" i="24" s="1"/>
  <c r="E45" i="24"/>
  <c r="D45" i="24"/>
  <c r="C45" i="24"/>
  <c r="B45" i="24"/>
  <c r="H44" i="24"/>
  <c r="G44" i="24"/>
  <c r="E44" i="24"/>
  <c r="D44" i="24"/>
  <c r="C44" i="24"/>
  <c r="B44" i="24"/>
  <c r="H43" i="24"/>
  <c r="G43" i="24"/>
  <c r="E43" i="24"/>
  <c r="D43" i="24"/>
  <c r="C43" i="24"/>
  <c r="B43" i="24"/>
  <c r="H42" i="24"/>
  <c r="G42" i="24"/>
  <c r="E42" i="24"/>
  <c r="D42" i="24"/>
  <c r="C42" i="24"/>
  <c r="B42" i="24"/>
  <c r="H41" i="24"/>
  <c r="G41" i="24"/>
  <c r="E41" i="24"/>
  <c r="D41" i="24"/>
  <c r="C41" i="24"/>
  <c r="B41" i="24"/>
  <c r="H40" i="24"/>
  <c r="G40" i="24"/>
  <c r="E40" i="24"/>
  <c r="D40" i="24"/>
  <c r="C40" i="24"/>
  <c r="B40" i="24"/>
  <c r="H39" i="24"/>
  <c r="G39" i="24"/>
  <c r="I39" i="24" s="1"/>
  <c r="E39" i="24"/>
  <c r="D39" i="24"/>
  <c r="F39" i="24" s="1"/>
  <c r="K39" i="24" s="1"/>
  <c r="C39" i="24"/>
  <c r="B39" i="24"/>
  <c r="H38" i="24"/>
  <c r="G38" i="24"/>
  <c r="E38" i="24"/>
  <c r="D38" i="24"/>
  <c r="C38" i="24"/>
  <c r="B38" i="24"/>
  <c r="H37" i="24"/>
  <c r="G37" i="24"/>
  <c r="E37" i="24"/>
  <c r="D37" i="24"/>
  <c r="C37" i="24"/>
  <c r="B37" i="24"/>
  <c r="H36" i="24"/>
  <c r="G36" i="24"/>
  <c r="E36" i="24"/>
  <c r="D36" i="24"/>
  <c r="C36" i="24"/>
  <c r="B36" i="24"/>
  <c r="H35" i="24"/>
  <c r="G35" i="24"/>
  <c r="E35" i="24"/>
  <c r="D35" i="24"/>
  <c r="C35" i="24"/>
  <c r="B35" i="24"/>
  <c r="H34" i="24"/>
  <c r="G34" i="24"/>
  <c r="E34" i="24"/>
  <c r="D34" i="24"/>
  <c r="C34" i="24"/>
  <c r="B34" i="24"/>
  <c r="H33" i="24"/>
  <c r="G33" i="24"/>
  <c r="E33" i="24"/>
  <c r="D33" i="24"/>
  <c r="C33" i="24"/>
  <c r="B33" i="24"/>
  <c r="H32" i="24"/>
  <c r="G32" i="24"/>
  <c r="I32" i="24" s="1"/>
  <c r="E32" i="24"/>
  <c r="D32" i="24"/>
  <c r="C32" i="24"/>
  <c r="B32" i="24"/>
  <c r="H31" i="24"/>
  <c r="G31" i="24"/>
  <c r="E31" i="24"/>
  <c r="F31" i="24" s="1"/>
  <c r="D31" i="24"/>
  <c r="C31" i="24"/>
  <c r="B31" i="24"/>
  <c r="H30" i="24"/>
  <c r="G30" i="24"/>
  <c r="E30" i="24"/>
  <c r="D30" i="24"/>
  <c r="C30" i="24"/>
  <c r="B30" i="24"/>
  <c r="H29" i="24"/>
  <c r="G29" i="24"/>
  <c r="E29" i="24"/>
  <c r="D29" i="24"/>
  <c r="C29" i="24"/>
  <c r="B29" i="24"/>
  <c r="H28" i="24"/>
  <c r="G28" i="24"/>
  <c r="I28" i="24" s="1"/>
  <c r="E28" i="24"/>
  <c r="D28" i="24"/>
  <c r="F28" i="24" s="1"/>
  <c r="C28" i="24"/>
  <c r="B28" i="24"/>
  <c r="H27" i="24"/>
  <c r="G27" i="24"/>
  <c r="I27" i="24" s="1"/>
  <c r="E27" i="24"/>
  <c r="D27" i="24"/>
  <c r="K27" i="24" s="1"/>
  <c r="C27" i="24"/>
  <c r="B27" i="24"/>
  <c r="H26" i="24"/>
  <c r="G26" i="24"/>
  <c r="E26" i="24"/>
  <c r="D26" i="24"/>
  <c r="C26" i="24"/>
  <c r="B26" i="24"/>
  <c r="H25" i="24"/>
  <c r="G25" i="24"/>
  <c r="E25" i="24"/>
  <c r="D25" i="24"/>
  <c r="C25" i="24"/>
  <c r="B25" i="24"/>
  <c r="H24" i="24"/>
  <c r="G24" i="24"/>
  <c r="E24" i="24"/>
  <c r="D24" i="24"/>
  <c r="C24" i="24"/>
  <c r="B24" i="24"/>
  <c r="H23" i="24"/>
  <c r="G23" i="24"/>
  <c r="E23" i="24"/>
  <c r="F23" i="24" s="1"/>
  <c r="D23" i="24"/>
  <c r="C23" i="24"/>
  <c r="B23" i="24"/>
  <c r="H22" i="24"/>
  <c r="G22" i="24"/>
  <c r="E22" i="24"/>
  <c r="D22" i="24"/>
  <c r="C22" i="24"/>
  <c r="B22" i="24"/>
  <c r="H21" i="24"/>
  <c r="G21" i="24"/>
  <c r="E21" i="24"/>
  <c r="D21" i="24"/>
  <c r="C21" i="24"/>
  <c r="B21" i="24"/>
  <c r="H20" i="24"/>
  <c r="G20" i="24"/>
  <c r="E20" i="24"/>
  <c r="D20" i="24"/>
  <c r="C20" i="24"/>
  <c r="B20" i="24"/>
  <c r="H19" i="24"/>
  <c r="G19" i="24"/>
  <c r="E19" i="24"/>
  <c r="D19" i="24"/>
  <c r="C19" i="24"/>
  <c r="B19" i="24"/>
  <c r="H18" i="24"/>
  <c r="G18" i="24"/>
  <c r="E18" i="24"/>
  <c r="D18" i="24"/>
  <c r="C18" i="24"/>
  <c r="B18" i="24"/>
  <c r="H17" i="24"/>
  <c r="G17" i="24"/>
  <c r="E17" i="24"/>
  <c r="D17" i="24"/>
  <c r="C17" i="24"/>
  <c r="B17" i="24"/>
  <c r="H16" i="24"/>
  <c r="G16" i="24"/>
  <c r="E16" i="24"/>
  <c r="D16" i="24"/>
  <c r="C16" i="24"/>
  <c r="B16" i="24"/>
  <c r="H15" i="24"/>
  <c r="G15" i="24"/>
  <c r="I15" i="24" s="1"/>
  <c r="E15" i="24"/>
  <c r="D15" i="24"/>
  <c r="K15" i="24" s="1"/>
  <c r="C15" i="24"/>
  <c r="B15" i="24"/>
  <c r="H14" i="24"/>
  <c r="G14" i="24"/>
  <c r="E14" i="24"/>
  <c r="D14" i="24"/>
  <c r="C14" i="24"/>
  <c r="B14" i="24"/>
  <c r="H13" i="24"/>
  <c r="G13" i="24"/>
  <c r="E13" i="24"/>
  <c r="D13" i="24"/>
  <c r="C13" i="24"/>
  <c r="B13" i="24"/>
  <c r="H12" i="24"/>
  <c r="G12" i="24"/>
  <c r="E12" i="24"/>
  <c r="D12" i="24"/>
  <c r="C12" i="24"/>
  <c r="B12" i="24"/>
  <c r="H11" i="24"/>
  <c r="G11" i="24"/>
  <c r="E11" i="24"/>
  <c r="D11" i="24"/>
  <c r="C11" i="24"/>
  <c r="B11" i="24"/>
  <c r="G107" i="26"/>
  <c r="I107" i="26" s="1"/>
  <c r="E107" i="26"/>
  <c r="D107" i="26"/>
  <c r="K107" i="26" s="1"/>
  <c r="C107" i="26"/>
  <c r="B107" i="26"/>
  <c r="G106" i="26"/>
  <c r="I106" i="26" s="1"/>
  <c r="D106" i="26"/>
  <c r="C106" i="26"/>
  <c r="B106" i="26"/>
  <c r="G105" i="26"/>
  <c r="I105" i="26" s="1"/>
  <c r="D105" i="26"/>
  <c r="K105" i="26" s="1"/>
  <c r="C105" i="26"/>
  <c r="B105" i="26"/>
  <c r="G104" i="26"/>
  <c r="D104" i="26"/>
  <c r="C104" i="26"/>
  <c r="B104" i="26"/>
  <c r="G103" i="26"/>
  <c r="D103" i="26"/>
  <c r="C103" i="26"/>
  <c r="B103" i="26"/>
  <c r="G102" i="26"/>
  <c r="D102" i="26"/>
  <c r="C102" i="26"/>
  <c r="B102" i="26"/>
  <c r="G101" i="26"/>
  <c r="D101" i="26"/>
  <c r="C101" i="26"/>
  <c r="B101" i="26"/>
  <c r="G100" i="26"/>
  <c r="D100" i="26"/>
  <c r="C100" i="26"/>
  <c r="B100" i="26"/>
  <c r="G99" i="26"/>
  <c r="D99" i="26"/>
  <c r="C99" i="26"/>
  <c r="B99" i="26"/>
  <c r="G98" i="26"/>
  <c r="D98" i="26"/>
  <c r="C98" i="26"/>
  <c r="B98" i="26"/>
  <c r="G97" i="26"/>
  <c r="D97" i="26"/>
  <c r="C97" i="26"/>
  <c r="B97" i="26"/>
  <c r="G96" i="26"/>
  <c r="D96" i="26"/>
  <c r="C96" i="26"/>
  <c r="B96" i="26"/>
  <c r="G95" i="26"/>
  <c r="D95" i="26"/>
  <c r="C95" i="26"/>
  <c r="B95" i="26"/>
  <c r="G94" i="26"/>
  <c r="D94" i="26"/>
  <c r="C94" i="26"/>
  <c r="B94" i="26"/>
  <c r="G93" i="26"/>
  <c r="D93" i="26"/>
  <c r="C93" i="26"/>
  <c r="B93" i="26"/>
  <c r="G92" i="26"/>
  <c r="D92" i="26"/>
  <c r="C92" i="26"/>
  <c r="B92" i="26"/>
  <c r="G91" i="26"/>
  <c r="D91" i="26"/>
  <c r="C91" i="26"/>
  <c r="B91" i="26"/>
  <c r="G90" i="26"/>
  <c r="D90" i="26"/>
  <c r="C90" i="26"/>
  <c r="B90" i="26"/>
  <c r="G89" i="26"/>
  <c r="D89" i="26"/>
  <c r="C89" i="26"/>
  <c r="B89" i="26"/>
  <c r="G88" i="26"/>
  <c r="D88" i="26"/>
  <c r="C88" i="26"/>
  <c r="B88" i="26"/>
  <c r="G87" i="26"/>
  <c r="D87" i="26"/>
  <c r="C87" i="26"/>
  <c r="B87" i="26"/>
  <c r="G86" i="26"/>
  <c r="D86" i="26"/>
  <c r="C86" i="26"/>
  <c r="B86" i="26"/>
  <c r="G85" i="26"/>
  <c r="D85" i="26"/>
  <c r="C85" i="26"/>
  <c r="B85" i="26"/>
  <c r="G84" i="26"/>
  <c r="D84" i="26"/>
  <c r="C84" i="26"/>
  <c r="B84" i="26"/>
  <c r="G83" i="26"/>
  <c r="D83" i="26"/>
  <c r="C83" i="26"/>
  <c r="B83" i="26"/>
  <c r="G82" i="26"/>
  <c r="D82" i="26"/>
  <c r="C82" i="26"/>
  <c r="B82" i="26"/>
  <c r="G81" i="26"/>
  <c r="D81" i="26"/>
  <c r="C81" i="26"/>
  <c r="B81" i="26"/>
  <c r="G80" i="26"/>
  <c r="D80" i="26"/>
  <c r="C80" i="26"/>
  <c r="B80" i="26"/>
  <c r="G79" i="26"/>
  <c r="D79" i="26"/>
  <c r="C79" i="26"/>
  <c r="B79" i="26"/>
  <c r="G78" i="26"/>
  <c r="D78" i="26"/>
  <c r="C78" i="26"/>
  <c r="B78" i="26"/>
  <c r="G77" i="26"/>
  <c r="D77" i="26"/>
  <c r="C77" i="26"/>
  <c r="B77" i="26"/>
  <c r="G76" i="26"/>
  <c r="D76" i="26"/>
  <c r="C76" i="26"/>
  <c r="B76" i="26"/>
  <c r="G75" i="26"/>
  <c r="D75" i="26"/>
  <c r="C75" i="26"/>
  <c r="B75" i="26"/>
  <c r="G74" i="26"/>
  <c r="D74" i="26"/>
  <c r="C74" i="26"/>
  <c r="B74" i="26"/>
  <c r="G73" i="26"/>
  <c r="D73" i="26"/>
  <c r="C73" i="26"/>
  <c r="B73" i="26"/>
  <c r="G72" i="26"/>
  <c r="D72" i="26"/>
  <c r="C72" i="26"/>
  <c r="B72" i="26"/>
  <c r="G71" i="26"/>
  <c r="D71" i="26"/>
  <c r="C71" i="26"/>
  <c r="B71" i="26"/>
  <c r="G70" i="26"/>
  <c r="D70" i="26"/>
  <c r="C70" i="26"/>
  <c r="B70" i="26"/>
  <c r="G69" i="26"/>
  <c r="D69" i="26"/>
  <c r="C69" i="26"/>
  <c r="B69" i="26"/>
  <c r="G68" i="26"/>
  <c r="D68" i="26"/>
  <c r="C68" i="26"/>
  <c r="B68" i="26"/>
  <c r="G67" i="26"/>
  <c r="D67" i="26"/>
  <c r="C67" i="26"/>
  <c r="B67" i="26"/>
  <c r="G66" i="26"/>
  <c r="D66" i="26"/>
  <c r="C66" i="26"/>
  <c r="B66" i="26"/>
  <c r="G65" i="26"/>
  <c r="D65" i="26"/>
  <c r="C65" i="26"/>
  <c r="B65" i="26"/>
  <c r="G64" i="26"/>
  <c r="D64" i="26"/>
  <c r="C64" i="26"/>
  <c r="B64" i="26"/>
  <c r="G63" i="26"/>
  <c r="D63" i="26"/>
  <c r="C63" i="26"/>
  <c r="B63" i="26"/>
  <c r="G62" i="26"/>
  <c r="D62" i="26"/>
  <c r="C62" i="26"/>
  <c r="B62" i="26"/>
  <c r="G61" i="26"/>
  <c r="D61" i="26"/>
  <c r="C61" i="26"/>
  <c r="B61" i="26"/>
  <c r="G60" i="26"/>
  <c r="D60" i="26"/>
  <c r="C60" i="26"/>
  <c r="B60" i="26"/>
  <c r="G59" i="26"/>
  <c r="D59" i="26"/>
  <c r="C59" i="26"/>
  <c r="B59" i="26"/>
  <c r="G58" i="26"/>
  <c r="D58" i="26"/>
  <c r="C58" i="26"/>
  <c r="B58" i="26"/>
  <c r="G57" i="26"/>
  <c r="D57" i="26"/>
  <c r="C57" i="26"/>
  <c r="B57" i="26"/>
  <c r="G56" i="26"/>
  <c r="D56" i="26"/>
  <c r="C56" i="26"/>
  <c r="B56" i="26"/>
  <c r="G55" i="26"/>
  <c r="D55" i="26"/>
  <c r="C55" i="26"/>
  <c r="B55" i="26"/>
  <c r="G54" i="26"/>
  <c r="D54" i="26"/>
  <c r="C54" i="26"/>
  <c r="B54" i="26"/>
  <c r="G53" i="26"/>
  <c r="D53" i="26"/>
  <c r="C53" i="26"/>
  <c r="B53" i="26"/>
  <c r="G52" i="26"/>
  <c r="D52" i="26"/>
  <c r="C52" i="26"/>
  <c r="B52" i="26"/>
  <c r="G51" i="26"/>
  <c r="D51" i="26"/>
  <c r="C51" i="26"/>
  <c r="B51" i="26"/>
  <c r="G50" i="26"/>
  <c r="D50" i="26"/>
  <c r="C50" i="26"/>
  <c r="B50" i="26"/>
  <c r="G49" i="26"/>
  <c r="I49" i="26" s="1"/>
  <c r="D49" i="26"/>
  <c r="C49" i="26"/>
  <c r="B49" i="26"/>
  <c r="G48" i="26"/>
  <c r="D48" i="26"/>
  <c r="C48" i="26"/>
  <c r="B48" i="26"/>
  <c r="G47" i="26"/>
  <c r="D47" i="26"/>
  <c r="C47" i="26"/>
  <c r="B47" i="26"/>
  <c r="G46" i="26"/>
  <c r="D46" i="26"/>
  <c r="C46" i="26"/>
  <c r="B46" i="26"/>
  <c r="G45" i="26"/>
  <c r="D45" i="26"/>
  <c r="C45" i="26"/>
  <c r="B45" i="26"/>
  <c r="G44" i="26"/>
  <c r="D44" i="26"/>
  <c r="C44" i="26"/>
  <c r="B44" i="26"/>
  <c r="G43" i="26"/>
  <c r="D43" i="26"/>
  <c r="C43" i="26"/>
  <c r="B43" i="26"/>
  <c r="G42" i="26"/>
  <c r="D42" i="26"/>
  <c r="C42" i="26"/>
  <c r="B42" i="26"/>
  <c r="G41" i="26"/>
  <c r="D41" i="26"/>
  <c r="C41" i="26"/>
  <c r="B41" i="26"/>
  <c r="G40" i="26"/>
  <c r="D40" i="26"/>
  <c r="C40" i="26"/>
  <c r="B40" i="26"/>
  <c r="G39" i="26"/>
  <c r="D39" i="26"/>
  <c r="C39" i="26"/>
  <c r="B39" i="26"/>
  <c r="G38" i="26"/>
  <c r="D38" i="26"/>
  <c r="C38" i="26"/>
  <c r="B38" i="26"/>
  <c r="G37" i="26"/>
  <c r="D37" i="26"/>
  <c r="C37" i="26"/>
  <c r="B37" i="26"/>
  <c r="G36" i="26"/>
  <c r="D36" i="26"/>
  <c r="C36" i="26"/>
  <c r="B36" i="26"/>
  <c r="G35" i="26"/>
  <c r="D35" i="26"/>
  <c r="C35" i="26"/>
  <c r="B35" i="26"/>
  <c r="G34" i="26"/>
  <c r="D34" i="26"/>
  <c r="C34" i="26"/>
  <c r="B34" i="26"/>
  <c r="G33" i="26"/>
  <c r="D33" i="26"/>
  <c r="C33" i="26"/>
  <c r="B33" i="26"/>
  <c r="G32" i="26"/>
  <c r="D32" i="26"/>
  <c r="C32" i="26"/>
  <c r="B32" i="26"/>
  <c r="G31" i="26"/>
  <c r="D31" i="26"/>
  <c r="C31" i="26"/>
  <c r="B31" i="26"/>
  <c r="G30" i="26"/>
  <c r="D30" i="26"/>
  <c r="C30" i="26"/>
  <c r="B30" i="26"/>
  <c r="G29" i="26"/>
  <c r="D29" i="26"/>
  <c r="C29" i="26"/>
  <c r="B29" i="26"/>
  <c r="G28" i="26"/>
  <c r="D28" i="26"/>
  <c r="C28" i="26"/>
  <c r="B28" i="26"/>
  <c r="G27" i="26"/>
  <c r="D27" i="26"/>
  <c r="C27" i="26"/>
  <c r="B27" i="26"/>
  <c r="G26" i="26"/>
  <c r="D26" i="26"/>
  <c r="C26" i="26"/>
  <c r="B26" i="26"/>
  <c r="G25" i="26"/>
  <c r="D25" i="26"/>
  <c r="C25" i="26"/>
  <c r="B25" i="26"/>
  <c r="G24" i="26"/>
  <c r="D24" i="26"/>
  <c r="C24" i="26"/>
  <c r="B24" i="26"/>
  <c r="G23" i="26"/>
  <c r="D23" i="26"/>
  <c r="C23" i="26"/>
  <c r="B23" i="26"/>
  <c r="G22" i="26"/>
  <c r="D22" i="26"/>
  <c r="C22" i="26"/>
  <c r="B22" i="26"/>
  <c r="G21" i="26"/>
  <c r="D21" i="26"/>
  <c r="C21" i="26"/>
  <c r="B21" i="26"/>
  <c r="G20" i="26"/>
  <c r="D20" i="26"/>
  <c r="C20" i="26"/>
  <c r="B20" i="26"/>
  <c r="G19" i="26"/>
  <c r="D19" i="26"/>
  <c r="C19" i="26"/>
  <c r="B19" i="26"/>
  <c r="G18" i="26"/>
  <c r="D18" i="26"/>
  <c r="C18" i="26"/>
  <c r="B18" i="26"/>
  <c r="G17" i="26"/>
  <c r="D17" i="26"/>
  <c r="C17" i="26"/>
  <c r="B17" i="26"/>
  <c r="G16" i="26"/>
  <c r="D16" i="26"/>
  <c r="C16" i="26"/>
  <c r="B16" i="26"/>
  <c r="G15" i="26"/>
  <c r="I15" i="26" s="1"/>
  <c r="D15" i="26"/>
  <c r="K15" i="26" s="1"/>
  <c r="C15" i="26"/>
  <c r="B15" i="26"/>
  <c r="G14" i="26"/>
  <c r="D14" i="26"/>
  <c r="C14" i="26"/>
  <c r="B14" i="26"/>
  <c r="G13" i="26"/>
  <c r="D13" i="26"/>
  <c r="C13" i="26"/>
  <c r="B13" i="26"/>
  <c r="G12" i="26"/>
  <c r="D12" i="26"/>
  <c r="C12" i="26"/>
  <c r="B12" i="26"/>
  <c r="G11" i="26"/>
  <c r="D11" i="26"/>
  <c r="C11" i="26"/>
  <c r="B11" i="26"/>
  <c r="H107" i="2"/>
  <c r="G107" i="2"/>
  <c r="I107" i="2" s="1"/>
  <c r="E107" i="2"/>
  <c r="D107" i="2"/>
  <c r="K107" i="2" s="1"/>
  <c r="C107" i="2"/>
  <c r="B107" i="2"/>
  <c r="H106" i="2"/>
  <c r="G106" i="2"/>
  <c r="I106" i="2" s="1"/>
  <c r="E106" i="2"/>
  <c r="D106" i="2"/>
  <c r="F106" i="2" s="1"/>
  <c r="C106" i="2"/>
  <c r="B106" i="2"/>
  <c r="H105" i="2"/>
  <c r="G105" i="2"/>
  <c r="I105" i="2" s="1"/>
  <c r="E105" i="2"/>
  <c r="D105" i="2"/>
  <c r="K105" i="2" s="1"/>
  <c r="C105" i="2"/>
  <c r="B105" i="2"/>
  <c r="H104" i="2"/>
  <c r="G104" i="2"/>
  <c r="E104" i="2"/>
  <c r="D104" i="2"/>
  <c r="C104" i="2"/>
  <c r="B104" i="2"/>
  <c r="H103" i="2"/>
  <c r="G103" i="2"/>
  <c r="E103" i="2"/>
  <c r="D103" i="2"/>
  <c r="C103" i="2"/>
  <c r="B103" i="2"/>
  <c r="H102" i="2"/>
  <c r="G102" i="2"/>
  <c r="E102" i="2"/>
  <c r="D102" i="2"/>
  <c r="C102" i="2"/>
  <c r="B102" i="2"/>
  <c r="H101" i="2"/>
  <c r="G101" i="2"/>
  <c r="E101" i="2"/>
  <c r="D101" i="2"/>
  <c r="C101" i="2"/>
  <c r="B101" i="2"/>
  <c r="H100" i="2"/>
  <c r="G100" i="2"/>
  <c r="E100" i="2"/>
  <c r="D100" i="2"/>
  <c r="C100" i="2"/>
  <c r="B100" i="2"/>
  <c r="H99" i="2"/>
  <c r="G99" i="2"/>
  <c r="E99" i="2"/>
  <c r="D99" i="2"/>
  <c r="C99" i="2"/>
  <c r="B99" i="2"/>
  <c r="H98" i="2"/>
  <c r="G98" i="2"/>
  <c r="E98" i="2"/>
  <c r="D98" i="2"/>
  <c r="C98" i="2"/>
  <c r="B98" i="2"/>
  <c r="H97" i="2"/>
  <c r="G97" i="2"/>
  <c r="I97" i="2" s="1"/>
  <c r="E97" i="2"/>
  <c r="D97" i="2"/>
  <c r="C97" i="2"/>
  <c r="B97" i="2"/>
  <c r="H96" i="2"/>
  <c r="G96" i="2"/>
  <c r="E96" i="2"/>
  <c r="D96" i="2"/>
  <c r="C96" i="2"/>
  <c r="B96" i="2"/>
  <c r="H95" i="2"/>
  <c r="G95" i="2"/>
  <c r="E95" i="2"/>
  <c r="F95" i="2" s="1"/>
  <c r="D95" i="2"/>
  <c r="C95" i="2"/>
  <c r="B95" i="2"/>
  <c r="H94" i="2"/>
  <c r="G94" i="2"/>
  <c r="E94" i="2"/>
  <c r="D94" i="2"/>
  <c r="C94" i="2"/>
  <c r="B94" i="2"/>
  <c r="H93" i="2"/>
  <c r="G93" i="2"/>
  <c r="E93" i="2"/>
  <c r="D93" i="2"/>
  <c r="C93" i="2"/>
  <c r="B93" i="2"/>
  <c r="H92" i="2"/>
  <c r="G92" i="2"/>
  <c r="E92" i="2"/>
  <c r="D92" i="2"/>
  <c r="C92" i="2"/>
  <c r="B92" i="2"/>
  <c r="H91" i="2"/>
  <c r="G91" i="2"/>
  <c r="E91" i="2"/>
  <c r="D91" i="2"/>
  <c r="C91" i="2"/>
  <c r="B91" i="2"/>
  <c r="H90" i="2"/>
  <c r="G90" i="2"/>
  <c r="E90" i="2"/>
  <c r="D90" i="2"/>
  <c r="C90" i="2"/>
  <c r="B90" i="2"/>
  <c r="H89" i="2"/>
  <c r="G89" i="2"/>
  <c r="E89" i="2"/>
  <c r="D89" i="2"/>
  <c r="C89" i="2"/>
  <c r="B89" i="2"/>
  <c r="H88" i="2"/>
  <c r="G88" i="2"/>
  <c r="E88" i="2"/>
  <c r="D88" i="2"/>
  <c r="C88" i="2"/>
  <c r="B88" i="2"/>
  <c r="H87" i="2"/>
  <c r="G87" i="2"/>
  <c r="E87" i="2"/>
  <c r="D87" i="2"/>
  <c r="C87" i="2"/>
  <c r="B87" i="2"/>
  <c r="H86" i="2"/>
  <c r="G86" i="2"/>
  <c r="E86" i="2"/>
  <c r="D86" i="2"/>
  <c r="C86" i="2"/>
  <c r="B86" i="2"/>
  <c r="H85" i="2"/>
  <c r="G85" i="2"/>
  <c r="E85" i="2"/>
  <c r="D85" i="2"/>
  <c r="C85" i="2"/>
  <c r="B85" i="2"/>
  <c r="H84" i="2"/>
  <c r="G84" i="2"/>
  <c r="E84" i="2"/>
  <c r="D84" i="2"/>
  <c r="C84" i="2"/>
  <c r="B84" i="2"/>
  <c r="H83" i="2"/>
  <c r="G83" i="2"/>
  <c r="E83" i="2"/>
  <c r="F83" i="2" s="1"/>
  <c r="D83" i="2"/>
  <c r="C83" i="2"/>
  <c r="B83" i="2"/>
  <c r="H82" i="2"/>
  <c r="G82" i="2"/>
  <c r="E82" i="2"/>
  <c r="D82" i="2"/>
  <c r="C82" i="2"/>
  <c r="B82" i="2"/>
  <c r="H81" i="2"/>
  <c r="G81" i="2"/>
  <c r="E81" i="2"/>
  <c r="D81" i="2"/>
  <c r="C81" i="2"/>
  <c r="B81" i="2"/>
  <c r="H80" i="2"/>
  <c r="G80" i="2"/>
  <c r="E80" i="2"/>
  <c r="D80" i="2"/>
  <c r="C80" i="2"/>
  <c r="B80" i="2"/>
  <c r="H79" i="2"/>
  <c r="G79" i="2"/>
  <c r="E79" i="2"/>
  <c r="D79" i="2"/>
  <c r="C79" i="2"/>
  <c r="B79" i="2"/>
  <c r="H78" i="2"/>
  <c r="G78" i="2"/>
  <c r="E78" i="2"/>
  <c r="D78" i="2"/>
  <c r="C78" i="2"/>
  <c r="B78" i="2"/>
  <c r="H77" i="2"/>
  <c r="G77" i="2"/>
  <c r="E77" i="2"/>
  <c r="D77" i="2"/>
  <c r="C77" i="2"/>
  <c r="B77" i="2"/>
  <c r="H76" i="2"/>
  <c r="G76" i="2"/>
  <c r="E76" i="2"/>
  <c r="D76" i="2"/>
  <c r="C76" i="2"/>
  <c r="B76" i="2"/>
  <c r="H75" i="2"/>
  <c r="G75" i="2"/>
  <c r="E75" i="2"/>
  <c r="D75" i="2"/>
  <c r="C75" i="2"/>
  <c r="B75" i="2"/>
  <c r="H74" i="2"/>
  <c r="G74" i="2"/>
  <c r="E74" i="2"/>
  <c r="D74" i="2"/>
  <c r="C74" i="2"/>
  <c r="B74" i="2"/>
  <c r="H73" i="2"/>
  <c r="G73" i="2"/>
  <c r="E73" i="2"/>
  <c r="D73" i="2"/>
  <c r="C73" i="2"/>
  <c r="B73" i="2"/>
  <c r="H72" i="2"/>
  <c r="G72" i="2"/>
  <c r="E72" i="2"/>
  <c r="D72" i="2"/>
  <c r="C72" i="2"/>
  <c r="B72" i="2"/>
  <c r="H71" i="2"/>
  <c r="G71" i="2"/>
  <c r="E71" i="2"/>
  <c r="D71" i="2"/>
  <c r="C71" i="2"/>
  <c r="B71" i="2"/>
  <c r="H70" i="2"/>
  <c r="G70" i="2"/>
  <c r="E70" i="2"/>
  <c r="D70" i="2"/>
  <c r="C70" i="2"/>
  <c r="B70" i="2"/>
  <c r="H69" i="2"/>
  <c r="G69" i="2"/>
  <c r="E69" i="2"/>
  <c r="D69" i="2"/>
  <c r="F69" i="2" s="1"/>
  <c r="C69" i="2"/>
  <c r="B69" i="2"/>
  <c r="H68" i="2"/>
  <c r="G68" i="2"/>
  <c r="E68" i="2"/>
  <c r="D68" i="2"/>
  <c r="C68" i="2"/>
  <c r="B68" i="2"/>
  <c r="H67" i="2"/>
  <c r="G67" i="2"/>
  <c r="E67" i="2"/>
  <c r="D67" i="2"/>
  <c r="C67" i="2"/>
  <c r="B67" i="2"/>
  <c r="H66" i="2"/>
  <c r="G66" i="2"/>
  <c r="E66" i="2"/>
  <c r="D66" i="2"/>
  <c r="C66" i="2"/>
  <c r="B66" i="2"/>
  <c r="H65" i="2"/>
  <c r="G65" i="2"/>
  <c r="E65" i="2"/>
  <c r="D65" i="2"/>
  <c r="C65" i="2"/>
  <c r="B65" i="2"/>
  <c r="H64" i="2"/>
  <c r="G64" i="2"/>
  <c r="E64" i="2"/>
  <c r="D64" i="2"/>
  <c r="C64" i="2"/>
  <c r="B64" i="2"/>
  <c r="H63" i="2"/>
  <c r="G63" i="2"/>
  <c r="E63" i="2"/>
  <c r="D63" i="2"/>
  <c r="C63" i="2"/>
  <c r="B63" i="2"/>
  <c r="H62" i="2"/>
  <c r="G62" i="2"/>
  <c r="E62" i="2"/>
  <c r="D62" i="2"/>
  <c r="C62" i="2"/>
  <c r="B62" i="2"/>
  <c r="H61" i="2"/>
  <c r="G61" i="2"/>
  <c r="E61" i="2"/>
  <c r="D61" i="2"/>
  <c r="C61" i="2"/>
  <c r="B61" i="2"/>
  <c r="H60" i="2"/>
  <c r="G60" i="2"/>
  <c r="E60" i="2"/>
  <c r="D60" i="2"/>
  <c r="C60" i="2"/>
  <c r="B60" i="2"/>
  <c r="H59" i="2"/>
  <c r="G59" i="2"/>
  <c r="E59" i="2"/>
  <c r="D59" i="2"/>
  <c r="C59" i="2"/>
  <c r="B59" i="2"/>
  <c r="H58" i="2"/>
  <c r="G58" i="2"/>
  <c r="E58" i="2"/>
  <c r="D58" i="2"/>
  <c r="C58" i="2"/>
  <c r="B58" i="2"/>
  <c r="H57" i="2"/>
  <c r="G57" i="2"/>
  <c r="E57" i="2"/>
  <c r="D57" i="2"/>
  <c r="C57" i="2"/>
  <c r="B57" i="2"/>
  <c r="H56" i="2"/>
  <c r="G56" i="2"/>
  <c r="E56" i="2"/>
  <c r="D56" i="2"/>
  <c r="C56" i="2"/>
  <c r="B56" i="2"/>
  <c r="H55" i="2"/>
  <c r="G55" i="2"/>
  <c r="E55" i="2"/>
  <c r="D55" i="2"/>
  <c r="C55" i="2"/>
  <c r="B55" i="2"/>
  <c r="H54" i="2"/>
  <c r="G54" i="2"/>
  <c r="E54" i="2"/>
  <c r="D54" i="2"/>
  <c r="C54" i="2"/>
  <c r="B54" i="2"/>
  <c r="H53" i="2"/>
  <c r="G53" i="2"/>
  <c r="E53" i="2"/>
  <c r="D53" i="2"/>
  <c r="C53" i="2"/>
  <c r="B53" i="2"/>
  <c r="H52" i="2"/>
  <c r="G52" i="2"/>
  <c r="E52" i="2"/>
  <c r="D52" i="2"/>
  <c r="C52" i="2"/>
  <c r="B52" i="2"/>
  <c r="H51" i="2"/>
  <c r="G51" i="2"/>
  <c r="E51" i="2"/>
  <c r="D51" i="2"/>
  <c r="C51" i="2"/>
  <c r="B51" i="2"/>
  <c r="H50" i="2"/>
  <c r="G50" i="2"/>
  <c r="E50" i="2"/>
  <c r="D50" i="2"/>
  <c r="C50" i="2"/>
  <c r="B50" i="2"/>
  <c r="H49" i="2"/>
  <c r="G49" i="2"/>
  <c r="E49" i="2"/>
  <c r="D49" i="2"/>
  <c r="C49" i="2"/>
  <c r="B49" i="2"/>
  <c r="H48" i="2"/>
  <c r="G48" i="2"/>
  <c r="E48" i="2"/>
  <c r="D48" i="2"/>
  <c r="C48" i="2"/>
  <c r="B48" i="2"/>
  <c r="H47" i="2"/>
  <c r="G47" i="2"/>
  <c r="E47" i="2"/>
  <c r="D47" i="2"/>
  <c r="C47" i="2"/>
  <c r="B47" i="2"/>
  <c r="H46" i="2"/>
  <c r="G46" i="2"/>
  <c r="E46" i="2"/>
  <c r="D46" i="2"/>
  <c r="C46" i="2"/>
  <c r="B46" i="2"/>
  <c r="H45" i="2"/>
  <c r="G45" i="2"/>
  <c r="E45" i="2"/>
  <c r="D45" i="2"/>
  <c r="C45" i="2"/>
  <c r="B45" i="2"/>
  <c r="H44" i="2"/>
  <c r="G44" i="2"/>
  <c r="E44" i="2"/>
  <c r="D44" i="2"/>
  <c r="C44" i="2"/>
  <c r="B44" i="2"/>
  <c r="H43" i="2"/>
  <c r="G43" i="2"/>
  <c r="E43" i="2"/>
  <c r="D43" i="2"/>
  <c r="C43" i="2"/>
  <c r="B43" i="2"/>
  <c r="H42" i="2"/>
  <c r="G42" i="2"/>
  <c r="E42" i="2"/>
  <c r="D42" i="2"/>
  <c r="C42" i="2"/>
  <c r="B42" i="2"/>
  <c r="H41" i="2"/>
  <c r="G41" i="2"/>
  <c r="E41" i="2"/>
  <c r="D41" i="2"/>
  <c r="F41" i="2" s="1"/>
  <c r="C41" i="2"/>
  <c r="B41" i="2"/>
  <c r="H40" i="2"/>
  <c r="G40" i="2"/>
  <c r="E40" i="2"/>
  <c r="D40" i="2"/>
  <c r="C40" i="2"/>
  <c r="B40" i="2"/>
  <c r="H39" i="2"/>
  <c r="G39" i="2"/>
  <c r="E39" i="2"/>
  <c r="D39" i="2"/>
  <c r="C39" i="2"/>
  <c r="B39" i="2"/>
  <c r="H38" i="2"/>
  <c r="G38" i="2"/>
  <c r="E38" i="2"/>
  <c r="D38" i="2"/>
  <c r="C38" i="2"/>
  <c r="B38" i="2"/>
  <c r="H37" i="2"/>
  <c r="G37" i="2"/>
  <c r="E37" i="2"/>
  <c r="D37" i="2"/>
  <c r="C37" i="2"/>
  <c r="B37" i="2"/>
  <c r="H36" i="2"/>
  <c r="G36" i="2"/>
  <c r="E36" i="2"/>
  <c r="D36" i="2"/>
  <c r="C36" i="2"/>
  <c r="B36" i="2"/>
  <c r="H35" i="2"/>
  <c r="G35" i="2"/>
  <c r="E35" i="2"/>
  <c r="D35" i="2"/>
  <c r="C35" i="2"/>
  <c r="B35" i="2"/>
  <c r="H34" i="2"/>
  <c r="G34" i="2"/>
  <c r="E34" i="2"/>
  <c r="D34" i="2"/>
  <c r="C34" i="2"/>
  <c r="B34" i="2"/>
  <c r="H33" i="2"/>
  <c r="G33" i="2"/>
  <c r="E33" i="2"/>
  <c r="D33" i="2"/>
  <c r="C33" i="2"/>
  <c r="B33" i="2"/>
  <c r="H32" i="2"/>
  <c r="G32" i="2"/>
  <c r="E32" i="2"/>
  <c r="D32" i="2"/>
  <c r="C32" i="2"/>
  <c r="B32" i="2"/>
  <c r="H31" i="2"/>
  <c r="G31" i="2"/>
  <c r="E31" i="2"/>
  <c r="D31" i="2"/>
  <c r="C31" i="2"/>
  <c r="B31" i="2"/>
  <c r="H30" i="2"/>
  <c r="G30" i="2"/>
  <c r="E30" i="2"/>
  <c r="D30" i="2"/>
  <c r="C30" i="2"/>
  <c r="B30" i="2"/>
  <c r="H29" i="2"/>
  <c r="G29" i="2"/>
  <c r="E29" i="2"/>
  <c r="D29" i="2"/>
  <c r="C29" i="2"/>
  <c r="B29" i="2"/>
  <c r="H28" i="2"/>
  <c r="G28" i="2"/>
  <c r="E28" i="2"/>
  <c r="D28" i="2"/>
  <c r="C28" i="2"/>
  <c r="B28" i="2"/>
  <c r="H27" i="2"/>
  <c r="G27" i="2"/>
  <c r="E27" i="2"/>
  <c r="D27" i="2"/>
  <c r="C27" i="2"/>
  <c r="B27" i="2"/>
  <c r="H26" i="2"/>
  <c r="G26" i="2"/>
  <c r="E26" i="2"/>
  <c r="D26" i="2"/>
  <c r="C26" i="2"/>
  <c r="B26" i="2"/>
  <c r="H25" i="2"/>
  <c r="G25" i="2"/>
  <c r="E25" i="2"/>
  <c r="D25" i="2"/>
  <c r="C25" i="2"/>
  <c r="B25" i="2"/>
  <c r="H24" i="2"/>
  <c r="G24" i="2"/>
  <c r="E24" i="2"/>
  <c r="D24" i="2"/>
  <c r="C24" i="2"/>
  <c r="B24" i="2"/>
  <c r="H23" i="2"/>
  <c r="G23" i="2"/>
  <c r="E23" i="2"/>
  <c r="D23" i="2"/>
  <c r="C23" i="2"/>
  <c r="B23" i="2"/>
  <c r="H22" i="2"/>
  <c r="G22" i="2"/>
  <c r="E22" i="2"/>
  <c r="D22" i="2"/>
  <c r="C22" i="2"/>
  <c r="B22" i="2"/>
  <c r="H21" i="2"/>
  <c r="G21" i="2"/>
  <c r="E21" i="2"/>
  <c r="D21" i="2"/>
  <c r="C21" i="2"/>
  <c r="B21" i="2"/>
  <c r="H20" i="2"/>
  <c r="G20" i="2"/>
  <c r="E20" i="2"/>
  <c r="D20" i="2"/>
  <c r="C20" i="2"/>
  <c r="B20" i="2"/>
  <c r="H19" i="2"/>
  <c r="G19" i="2"/>
  <c r="E19" i="2"/>
  <c r="D19" i="2"/>
  <c r="C19" i="2"/>
  <c r="B19" i="2"/>
  <c r="H18" i="2"/>
  <c r="G18" i="2"/>
  <c r="E18" i="2"/>
  <c r="D18" i="2"/>
  <c r="C18" i="2"/>
  <c r="B18" i="2"/>
  <c r="H17" i="2"/>
  <c r="G17" i="2"/>
  <c r="E17" i="2"/>
  <c r="D17" i="2"/>
  <c r="C17" i="2"/>
  <c r="B17" i="2"/>
  <c r="H16" i="2"/>
  <c r="G16" i="2"/>
  <c r="E16" i="2"/>
  <c r="D16" i="2"/>
  <c r="C16" i="2"/>
  <c r="B16" i="2"/>
  <c r="H15" i="2"/>
  <c r="G15" i="2"/>
  <c r="I15" i="2" s="1"/>
  <c r="E15" i="2"/>
  <c r="D15" i="2"/>
  <c r="K15" i="2" s="1"/>
  <c r="C15" i="2"/>
  <c r="B15" i="2"/>
  <c r="H14" i="2"/>
  <c r="G14" i="2"/>
  <c r="E14" i="2"/>
  <c r="D14" i="2"/>
  <c r="C14" i="2"/>
  <c r="B14" i="2"/>
  <c r="H13" i="2"/>
  <c r="G13" i="2"/>
  <c r="E13" i="2"/>
  <c r="D13" i="2"/>
  <c r="C13" i="2"/>
  <c r="B13" i="2"/>
  <c r="H12" i="2"/>
  <c r="G12" i="2"/>
  <c r="E12" i="2"/>
  <c r="D12" i="2"/>
  <c r="C12" i="2"/>
  <c r="B12" i="2"/>
  <c r="H11" i="2"/>
  <c r="G11" i="2"/>
  <c r="E11" i="2"/>
  <c r="D11" i="2"/>
  <c r="C11" i="2"/>
  <c r="B11" i="2"/>
  <c r="H107" i="26"/>
  <c r="H106" i="26"/>
  <c r="E11" i="26"/>
  <c r="E12" i="26"/>
  <c r="F12" i="26" s="1"/>
  <c r="E13" i="26"/>
  <c r="E14" i="26"/>
  <c r="E15" i="26"/>
  <c r="E16" i="26"/>
  <c r="E17" i="26"/>
  <c r="E18" i="26"/>
  <c r="E19" i="26"/>
  <c r="E20" i="26"/>
  <c r="F20" i="26" s="1"/>
  <c r="E21" i="26"/>
  <c r="E22" i="26"/>
  <c r="E23" i="26"/>
  <c r="E24" i="26"/>
  <c r="E25" i="26"/>
  <c r="E26" i="26"/>
  <c r="E27" i="26"/>
  <c r="E28" i="26"/>
  <c r="E29" i="26"/>
  <c r="E30" i="26"/>
  <c r="E31" i="26"/>
  <c r="F31" i="26" s="1"/>
  <c r="E32" i="26"/>
  <c r="E33" i="26"/>
  <c r="E34" i="26"/>
  <c r="E35" i="26"/>
  <c r="E36" i="26"/>
  <c r="F36" i="26" s="1"/>
  <c r="E37" i="26"/>
  <c r="E38" i="26"/>
  <c r="E39" i="26"/>
  <c r="E40" i="26"/>
  <c r="E41" i="26"/>
  <c r="E42" i="26"/>
  <c r="E43" i="26"/>
  <c r="E44" i="26"/>
  <c r="F44" i="26" s="1"/>
  <c r="E45" i="26"/>
  <c r="E46" i="26"/>
  <c r="E47" i="26"/>
  <c r="F47" i="26" s="1"/>
  <c r="E48" i="26"/>
  <c r="E49" i="26"/>
  <c r="E50" i="26"/>
  <c r="E51" i="26"/>
  <c r="E52" i="26"/>
  <c r="F52" i="26" s="1"/>
  <c r="E53" i="26"/>
  <c r="E54" i="26"/>
  <c r="E55" i="26"/>
  <c r="F55" i="26" s="1"/>
  <c r="E56" i="26"/>
  <c r="E57" i="26"/>
  <c r="E58" i="26"/>
  <c r="E59" i="26"/>
  <c r="E60" i="26"/>
  <c r="E61" i="26"/>
  <c r="E62" i="26"/>
  <c r="E63" i="26"/>
  <c r="F63" i="26" s="1"/>
  <c r="E64" i="26"/>
  <c r="E65" i="26"/>
  <c r="E66" i="26"/>
  <c r="E67" i="26"/>
  <c r="E68" i="26"/>
  <c r="F68" i="26" s="1"/>
  <c r="E69" i="26"/>
  <c r="E70" i="26"/>
  <c r="E71" i="26"/>
  <c r="E72" i="26"/>
  <c r="E73" i="26"/>
  <c r="E74" i="26"/>
  <c r="E75" i="26"/>
  <c r="E76" i="26"/>
  <c r="E77" i="26"/>
  <c r="E78" i="26"/>
  <c r="E79" i="26"/>
  <c r="F79" i="26" s="1"/>
  <c r="E80" i="26"/>
  <c r="E81" i="26"/>
  <c r="E82" i="26"/>
  <c r="E83" i="26"/>
  <c r="F83" i="26" s="1"/>
  <c r="E84" i="26"/>
  <c r="F84" i="26" s="1"/>
  <c r="E85" i="26"/>
  <c r="E86" i="26"/>
  <c r="E87" i="26"/>
  <c r="E88" i="26"/>
  <c r="E89" i="26"/>
  <c r="E90" i="26"/>
  <c r="E91" i="26"/>
  <c r="F91" i="26" s="1"/>
  <c r="E92" i="26"/>
  <c r="F92" i="26" s="1"/>
  <c r="E93" i="26"/>
  <c r="E94" i="26"/>
  <c r="E95" i="26"/>
  <c r="F95" i="26" s="1"/>
  <c r="E96" i="26"/>
  <c r="E97" i="26"/>
  <c r="E98" i="26"/>
  <c r="E99" i="26"/>
  <c r="F99" i="26" s="1"/>
  <c r="E100" i="26"/>
  <c r="F100" i="26" s="1"/>
  <c r="E101" i="26"/>
  <c r="E102" i="26"/>
  <c r="E103" i="26"/>
  <c r="E104" i="26"/>
  <c r="E105" i="26"/>
  <c r="E106" i="26"/>
  <c r="F15" i="2"/>
  <c r="H105" i="26"/>
  <c r="H104" i="26"/>
  <c r="H103" i="26"/>
  <c r="H102" i="26"/>
  <c r="H101" i="26"/>
  <c r="H100" i="26"/>
  <c r="H99" i="26"/>
  <c r="H98" i="26"/>
  <c r="H97" i="26"/>
  <c r="H96" i="26"/>
  <c r="H95" i="26"/>
  <c r="H94" i="26"/>
  <c r="H93" i="26"/>
  <c r="H92" i="26"/>
  <c r="H91" i="26"/>
  <c r="H90" i="26"/>
  <c r="H89" i="26"/>
  <c r="H88" i="26"/>
  <c r="H87" i="26"/>
  <c r="H86" i="26"/>
  <c r="H85" i="26"/>
  <c r="H84" i="26"/>
  <c r="H83" i="26"/>
  <c r="H82" i="26"/>
  <c r="H81" i="26"/>
  <c r="H80" i="26"/>
  <c r="H79" i="26"/>
  <c r="H78" i="26"/>
  <c r="H77" i="26"/>
  <c r="H76" i="26"/>
  <c r="H75" i="26"/>
  <c r="H74" i="26"/>
  <c r="H73" i="26"/>
  <c r="H72" i="26"/>
  <c r="H71" i="26"/>
  <c r="H70" i="26"/>
  <c r="H69" i="26"/>
  <c r="H68" i="26"/>
  <c r="H67" i="26"/>
  <c r="H66" i="26"/>
  <c r="H65" i="26"/>
  <c r="H64" i="26"/>
  <c r="H63" i="26"/>
  <c r="H62" i="26"/>
  <c r="H61" i="26"/>
  <c r="H60" i="26"/>
  <c r="H59" i="26"/>
  <c r="H58" i="26"/>
  <c r="H57" i="26"/>
  <c r="H56" i="26"/>
  <c r="H55" i="26"/>
  <c r="H54" i="26"/>
  <c r="H53" i="26"/>
  <c r="H52" i="26"/>
  <c r="H51" i="26"/>
  <c r="H50" i="26"/>
  <c r="H49" i="26"/>
  <c r="H48" i="26"/>
  <c r="H47" i="26"/>
  <c r="H46" i="26"/>
  <c r="H45" i="26"/>
  <c r="H44" i="26"/>
  <c r="H43" i="26"/>
  <c r="H42" i="26"/>
  <c r="H41" i="26"/>
  <c r="H40" i="26"/>
  <c r="H39" i="26"/>
  <c r="H38" i="26"/>
  <c r="H37" i="26"/>
  <c r="H36" i="26"/>
  <c r="H35" i="26"/>
  <c r="H34" i="26"/>
  <c r="H33" i="26"/>
  <c r="H32" i="26"/>
  <c r="H31" i="26"/>
  <c r="H30" i="26"/>
  <c r="H29" i="26"/>
  <c r="H28" i="26"/>
  <c r="H27" i="26"/>
  <c r="H26" i="26"/>
  <c r="H25" i="26"/>
  <c r="H24" i="26"/>
  <c r="H23" i="26"/>
  <c r="H22" i="26"/>
  <c r="H21" i="26"/>
  <c r="H20" i="26"/>
  <c r="H19" i="26"/>
  <c r="H18" i="26"/>
  <c r="H17" i="26"/>
  <c r="H16" i="26"/>
  <c r="H15" i="26"/>
  <c r="H14" i="26"/>
  <c r="H13" i="26"/>
  <c r="H12" i="26"/>
  <c r="H11" i="26"/>
  <c r="H10" i="26"/>
  <c r="G10" i="26"/>
  <c r="E10" i="26"/>
  <c r="D10" i="26"/>
  <c r="C10" i="26"/>
  <c r="B10" i="26"/>
  <c r="E7" i="26"/>
  <c r="F7" i="26" s="1"/>
  <c r="H7" i="26" s="1"/>
  <c r="I7" i="26" s="1"/>
  <c r="H10" i="24"/>
  <c r="G10" i="24"/>
  <c r="E10" i="24"/>
  <c r="D10" i="24"/>
  <c r="C10" i="24"/>
  <c r="B10" i="24"/>
  <c r="E7" i="24"/>
  <c r="F7" i="24" s="1"/>
  <c r="H7" i="24" s="1"/>
  <c r="I7" i="24" s="1"/>
  <c r="H10" i="22"/>
  <c r="G10" i="22"/>
  <c r="E10" i="22"/>
  <c r="D10" i="22"/>
  <c r="C10" i="22"/>
  <c r="B10" i="22"/>
  <c r="E7" i="22"/>
  <c r="F7" i="22" s="1"/>
  <c r="H7" i="22" s="1"/>
  <c r="I7" i="22" s="1"/>
  <c r="H10" i="20"/>
  <c r="G10" i="20"/>
  <c r="E10" i="20"/>
  <c r="D10" i="20"/>
  <c r="C10" i="20"/>
  <c r="B10" i="20"/>
  <c r="E7" i="20"/>
  <c r="F7" i="20" s="1"/>
  <c r="H7" i="20" s="1"/>
  <c r="I7" i="20" s="1"/>
  <c r="H10" i="18"/>
  <c r="G10" i="18"/>
  <c r="E10" i="18"/>
  <c r="D10" i="18"/>
  <c r="C10" i="18"/>
  <c r="B10" i="18"/>
  <c r="E7" i="18"/>
  <c r="F7" i="18" s="1"/>
  <c r="H7" i="18" s="1"/>
  <c r="I7" i="18" s="1"/>
  <c r="H10" i="16"/>
  <c r="G10" i="16"/>
  <c r="E10" i="16"/>
  <c r="D10" i="16"/>
  <c r="C10" i="16"/>
  <c r="B10" i="16"/>
  <c r="E7" i="16"/>
  <c r="F7" i="16" s="1"/>
  <c r="H7" i="16" s="1"/>
  <c r="I7" i="16" s="1"/>
  <c r="H10" i="14"/>
  <c r="G10" i="14"/>
  <c r="E10" i="14"/>
  <c r="D10" i="14"/>
  <c r="C10" i="14"/>
  <c r="B10" i="14"/>
  <c r="E7" i="14"/>
  <c r="F7" i="14" s="1"/>
  <c r="H7" i="14" s="1"/>
  <c r="I7" i="14" s="1"/>
  <c r="H10" i="12"/>
  <c r="G10" i="12"/>
  <c r="E10" i="12"/>
  <c r="D10" i="12"/>
  <c r="C10" i="12"/>
  <c r="B10" i="12"/>
  <c r="E7" i="12"/>
  <c r="F7" i="12" s="1"/>
  <c r="H7" i="12" s="1"/>
  <c r="I7" i="12" s="1"/>
  <c r="H10" i="10"/>
  <c r="G10" i="10"/>
  <c r="E10" i="10"/>
  <c r="D10" i="10"/>
  <c r="C10" i="10"/>
  <c r="B10" i="10"/>
  <c r="E7" i="10"/>
  <c r="F7" i="10" s="1"/>
  <c r="H7" i="10" s="1"/>
  <c r="I7" i="10" s="1"/>
  <c r="H10" i="8"/>
  <c r="G10" i="8"/>
  <c r="E10" i="8"/>
  <c r="D10" i="8"/>
  <c r="C10" i="8"/>
  <c r="B10" i="8"/>
  <c r="E7" i="8"/>
  <c r="F7" i="8" s="1"/>
  <c r="H7" i="8" s="1"/>
  <c r="I7" i="8" s="1"/>
  <c r="H10" i="6"/>
  <c r="G10" i="6"/>
  <c r="E10" i="6"/>
  <c r="D10" i="6"/>
  <c r="C10" i="6"/>
  <c r="B10" i="6"/>
  <c r="E7" i="6"/>
  <c r="F7" i="6" s="1"/>
  <c r="H7" i="6" s="1"/>
  <c r="I7" i="6" s="1"/>
  <c r="G10" i="4"/>
  <c r="H10" i="4"/>
  <c r="E10" i="4"/>
  <c r="D10" i="4"/>
  <c r="C10" i="4"/>
  <c r="B10" i="4"/>
  <c r="E7" i="4"/>
  <c r="F7" i="4" s="1"/>
  <c r="H7" i="4" s="1"/>
  <c r="I7" i="4" s="1"/>
  <c r="E7" i="2"/>
  <c r="F7" i="2" s="1"/>
  <c r="H7" i="2" s="1"/>
  <c r="I7" i="2" s="1"/>
  <c r="H10" i="2"/>
  <c r="G10" i="2"/>
  <c r="E10" i="2"/>
  <c r="D10" i="2"/>
  <c r="C10" i="2"/>
  <c r="B10" i="2"/>
  <c r="F13" i="4"/>
  <c r="F17" i="4"/>
  <c r="F21" i="4"/>
  <c r="F25" i="4"/>
  <c r="F29" i="4"/>
  <c r="F33" i="4"/>
  <c r="F37" i="4"/>
  <c r="F41" i="4"/>
  <c r="F45" i="4"/>
  <c r="F49" i="4"/>
  <c r="F53" i="4"/>
  <c r="F61" i="4"/>
  <c r="F65" i="4"/>
  <c r="F69" i="4"/>
  <c r="F73" i="4"/>
  <c r="F77" i="4"/>
  <c r="F81" i="4"/>
  <c r="F85" i="4"/>
  <c r="F97" i="4"/>
  <c r="K97" i="4" s="1"/>
  <c r="F101" i="4"/>
  <c r="F70" i="4"/>
  <c r="F11" i="4"/>
  <c r="F15" i="4"/>
  <c r="F19" i="4"/>
  <c r="F23" i="4"/>
  <c r="F27" i="4"/>
  <c r="F31" i="4"/>
  <c r="F35" i="4"/>
  <c r="F39" i="4"/>
  <c r="F43" i="4"/>
  <c r="F47" i="4"/>
  <c r="F51" i="4"/>
  <c r="F55" i="4"/>
  <c r="F59" i="4"/>
  <c r="F63" i="4"/>
  <c r="F67" i="4"/>
  <c r="F71" i="4"/>
  <c r="F75" i="4"/>
  <c r="F79" i="4"/>
  <c r="F83" i="4"/>
  <c r="F87" i="4"/>
  <c r="F91" i="4"/>
  <c r="F95" i="4"/>
  <c r="F107" i="4"/>
  <c r="F25" i="6"/>
  <c r="F57" i="6"/>
  <c r="F77" i="6"/>
  <c r="F105" i="6"/>
  <c r="F26" i="6"/>
  <c r="I31" i="6"/>
  <c r="F38" i="6"/>
  <c r="I39" i="6"/>
  <c r="F42" i="6"/>
  <c r="I43" i="6"/>
  <c r="F46" i="6"/>
  <c r="I47" i="6"/>
  <c r="F50" i="6"/>
  <c r="I51" i="6"/>
  <c r="F54" i="6"/>
  <c r="I55" i="6"/>
  <c r="F58" i="6"/>
  <c r="I59" i="6"/>
  <c r="F62" i="6"/>
  <c r="I63" i="6"/>
  <c r="F66" i="6"/>
  <c r="I67" i="6"/>
  <c r="F70" i="6"/>
  <c r="I71" i="6"/>
  <c r="F74" i="6"/>
  <c r="I75" i="6"/>
  <c r="F78" i="6"/>
  <c r="I79" i="6"/>
  <c r="F82" i="6"/>
  <c r="I83" i="6"/>
  <c r="F86" i="6"/>
  <c r="I87" i="6"/>
  <c r="F90" i="6"/>
  <c r="I91" i="6"/>
  <c r="F94" i="6"/>
  <c r="I95" i="6"/>
  <c r="F98" i="6"/>
  <c r="I99" i="6"/>
  <c r="F102" i="6"/>
  <c r="F106" i="6"/>
  <c r="F13" i="8"/>
  <c r="F17" i="8"/>
  <c r="F21" i="8"/>
  <c r="F25" i="8"/>
  <c r="F29" i="8"/>
  <c r="F33" i="8"/>
  <c r="F37" i="8"/>
  <c r="F41" i="8"/>
  <c r="F45" i="8"/>
  <c r="F49" i="8"/>
  <c r="F53" i="8"/>
  <c r="F69" i="8"/>
  <c r="F77" i="8"/>
  <c r="F14" i="8"/>
  <c r="F18" i="8"/>
  <c r="F22" i="8"/>
  <c r="F26" i="8"/>
  <c r="F30" i="8"/>
  <c r="F34" i="8"/>
  <c r="F38" i="8"/>
  <c r="F42" i="8"/>
  <c r="F46" i="8"/>
  <c r="F50" i="8"/>
  <c r="F54" i="8"/>
  <c r="F58" i="8"/>
  <c r="F62" i="8"/>
  <c r="F66" i="8"/>
  <c r="F70" i="8"/>
  <c r="F74" i="8"/>
  <c r="F82" i="8"/>
  <c r="F27" i="8"/>
  <c r="F75" i="8"/>
  <c r="F79" i="8"/>
  <c r="F83" i="8"/>
  <c r="F87" i="8"/>
  <c r="F91" i="8"/>
  <c r="F95" i="8"/>
  <c r="F99" i="8"/>
  <c r="F103" i="8"/>
  <c r="F107" i="8"/>
  <c r="F16" i="10"/>
  <c r="F40" i="10"/>
  <c r="F44" i="10"/>
  <c r="F48" i="10"/>
  <c r="F52" i="10"/>
  <c r="F22" i="10"/>
  <c r="K22" i="10" s="1"/>
  <c r="F34" i="10"/>
  <c r="F38" i="10"/>
  <c r="F46" i="10"/>
  <c r="F54" i="10"/>
  <c r="F58" i="10"/>
  <c r="F62" i="10"/>
  <c r="F66" i="10"/>
  <c r="F74" i="10"/>
  <c r="F78" i="10"/>
  <c r="F82" i="10"/>
  <c r="F90" i="10"/>
  <c r="F94" i="10"/>
  <c r="F11" i="10"/>
  <c r="F15" i="10"/>
  <c r="F19" i="10"/>
  <c r="F27" i="10"/>
  <c r="F31" i="10"/>
  <c r="F35" i="10"/>
  <c r="F43" i="10"/>
  <c r="F47" i="10"/>
  <c r="F63" i="10"/>
  <c r="F71" i="10"/>
  <c r="F75" i="10"/>
  <c r="F79" i="10"/>
  <c r="F83" i="10"/>
  <c r="F87" i="10"/>
  <c r="F91" i="10"/>
  <c r="F95" i="10"/>
  <c r="F99" i="10"/>
  <c r="F103" i="10"/>
  <c r="F107" i="10"/>
  <c r="F12" i="12"/>
  <c r="F48" i="12"/>
  <c r="F52" i="12"/>
  <c r="F60" i="12"/>
  <c r="F92" i="12"/>
  <c r="F100" i="12"/>
  <c r="F104" i="12"/>
  <c r="F11" i="12"/>
  <c r="F15" i="12"/>
  <c r="F43" i="12"/>
  <c r="F47" i="12"/>
  <c r="F51" i="12"/>
  <c r="F75" i="12"/>
  <c r="F79" i="12"/>
  <c r="F107" i="12"/>
  <c r="F12" i="14"/>
  <c r="F16" i="14"/>
  <c r="F20" i="14"/>
  <c r="F24" i="14"/>
  <c r="F28" i="14"/>
  <c r="F32" i="14"/>
  <c r="F36" i="14"/>
  <c r="F40" i="14"/>
  <c r="F44" i="14"/>
  <c r="F48" i="14"/>
  <c r="F52" i="14"/>
  <c r="F56" i="14"/>
  <c r="F60" i="14"/>
  <c r="F68" i="14"/>
  <c r="F76" i="14"/>
  <c r="F80" i="14"/>
  <c r="F96" i="14"/>
  <c r="F104" i="14"/>
  <c r="F46" i="14"/>
  <c r="F55" i="14"/>
  <c r="F68" i="16"/>
  <c r="F100" i="16"/>
  <c r="F22" i="16"/>
  <c r="F62" i="16"/>
  <c r="F35" i="16"/>
  <c r="F32" i="18"/>
  <c r="F75" i="18"/>
  <c r="F59" i="18"/>
  <c r="F37" i="18"/>
  <c r="F97" i="18"/>
  <c r="K97" i="18" s="1"/>
  <c r="F37" i="20"/>
  <c r="F105" i="20"/>
  <c r="F34" i="20"/>
  <c r="F12" i="22"/>
  <c r="F16" i="22"/>
  <c r="F20" i="22"/>
  <c r="F28" i="22"/>
  <c r="K28" i="22" s="1"/>
  <c r="F36" i="22"/>
  <c r="F48" i="22"/>
  <c r="F68" i="22"/>
  <c r="F100" i="22"/>
  <c r="F104" i="22"/>
  <c r="F78" i="22"/>
  <c r="K78" i="22" s="1"/>
  <c r="F27" i="22"/>
  <c r="F14" i="24"/>
  <c r="F18" i="24"/>
  <c r="F22" i="24"/>
  <c r="F26" i="24"/>
  <c r="F34" i="24"/>
  <c r="F38" i="24"/>
  <c r="F42" i="24"/>
  <c r="F46" i="24"/>
  <c r="F50" i="24"/>
  <c r="F54" i="24"/>
  <c r="F58" i="24"/>
  <c r="F62" i="24"/>
  <c r="F66" i="24"/>
  <c r="F74" i="24"/>
  <c r="F78" i="24"/>
  <c r="F82" i="24"/>
  <c r="F86" i="24"/>
  <c r="F90" i="24"/>
  <c r="F94" i="24"/>
  <c r="F102" i="24"/>
  <c r="F27" i="24"/>
  <c r="F32" i="26"/>
  <c r="I61" i="26"/>
  <c r="F11" i="26"/>
  <c r="F15" i="26"/>
  <c r="F23" i="26"/>
  <c r="F39" i="26"/>
  <c r="F43" i="26"/>
  <c r="F51" i="26"/>
  <c r="F71" i="26"/>
  <c r="F75" i="26"/>
  <c r="F87" i="26"/>
  <c r="F103" i="26"/>
  <c r="F107" i="26"/>
  <c r="I21" i="26" l="1"/>
  <c r="I45" i="26"/>
  <c r="I11" i="2"/>
  <c r="I19" i="2"/>
  <c r="I43" i="2"/>
  <c r="I47" i="2"/>
  <c r="I51" i="2"/>
  <c r="I99" i="4"/>
  <c r="I30" i="2"/>
  <c r="I42" i="2"/>
  <c r="I46" i="2"/>
  <c r="I70" i="2"/>
  <c r="I44" i="10"/>
  <c r="I60" i="10"/>
  <c r="I64" i="10"/>
  <c r="I76" i="10"/>
  <c r="I51" i="8"/>
  <c r="I59" i="8"/>
  <c r="I63" i="8"/>
  <c r="I67" i="8"/>
  <c r="K67" i="8" s="1"/>
  <c r="I75" i="8"/>
  <c r="K75" i="8" s="1"/>
  <c r="I44" i="2"/>
  <c r="F64" i="24"/>
  <c r="K64" i="24" s="1"/>
  <c r="F19" i="22"/>
  <c r="F79" i="14"/>
  <c r="F83" i="14"/>
  <c r="F87" i="14"/>
  <c r="F91" i="14"/>
  <c r="F95" i="14"/>
  <c r="F99" i="14"/>
  <c r="F103" i="14"/>
  <c r="F14" i="12"/>
  <c r="F18" i="12"/>
  <c r="F22" i="12"/>
  <c r="F26" i="12"/>
  <c r="F30" i="12"/>
  <c r="F34" i="12"/>
  <c r="F38" i="12"/>
  <c r="F42" i="12"/>
  <c r="F46" i="12"/>
  <c r="F50" i="12"/>
  <c r="F54" i="12"/>
  <c r="F58" i="12"/>
  <c r="F62" i="12"/>
  <c r="F66" i="12"/>
  <c r="F74" i="12"/>
  <c r="F78" i="12"/>
  <c r="F82" i="12"/>
  <c r="F86" i="12"/>
  <c r="F90" i="12"/>
  <c r="F94" i="12"/>
  <c r="F96" i="18"/>
  <c r="F31" i="16"/>
  <c r="F63" i="16"/>
  <c r="F67" i="16"/>
  <c r="F95" i="16"/>
  <c r="F99" i="16"/>
  <c r="F14" i="14"/>
  <c r="F18" i="14"/>
  <c r="F22" i="14"/>
  <c r="F30" i="14"/>
  <c r="F38" i="14"/>
  <c r="F42" i="14"/>
  <c r="F50" i="14"/>
  <c r="F54" i="14"/>
  <c r="F58" i="14"/>
  <c r="F96" i="4"/>
  <c r="F60" i="2"/>
  <c r="F80" i="2"/>
  <c r="F100" i="2"/>
  <c r="F87" i="18"/>
  <c r="F91" i="18"/>
  <c r="F95" i="18"/>
  <c r="F99" i="18"/>
  <c r="F14" i="16"/>
  <c r="F26" i="16"/>
  <c r="F30" i="16"/>
  <c r="F38" i="16"/>
  <c r="F42" i="16"/>
  <c r="F46" i="16"/>
  <c r="F54" i="16"/>
  <c r="F58" i="16"/>
  <c r="K58" i="16" s="1"/>
  <c r="F43" i="20"/>
  <c r="F50" i="18"/>
  <c r="F58" i="18"/>
  <c r="F103" i="12"/>
  <c r="F15" i="14"/>
  <c r="F107" i="14"/>
  <c r="I43" i="16"/>
  <c r="F107" i="16"/>
  <c r="F65" i="22"/>
  <c r="F60" i="20"/>
  <c r="F51" i="18"/>
  <c r="K51" i="18" s="1"/>
  <c r="F88" i="18"/>
  <c r="F92" i="18"/>
  <c r="F100" i="18"/>
  <c r="F11" i="16"/>
  <c r="F19" i="16"/>
  <c r="F23" i="16"/>
  <c r="F27" i="16"/>
  <c r="F39" i="16"/>
  <c r="F47" i="16"/>
  <c r="F55" i="16"/>
  <c r="F59" i="16"/>
  <c r="F24" i="10"/>
  <c r="F36" i="10"/>
  <c r="F98" i="4"/>
  <c r="F102" i="4"/>
  <c r="F74" i="16"/>
  <c r="F82" i="16"/>
  <c r="F86" i="16"/>
  <c r="F90" i="16"/>
  <c r="F94" i="16"/>
  <c r="F102" i="16"/>
  <c r="F64" i="10"/>
  <c r="F88" i="10"/>
  <c r="F100" i="10"/>
  <c r="F11" i="8"/>
  <c r="F19" i="8"/>
  <c r="F23" i="8"/>
  <c r="F31" i="8"/>
  <c r="F35" i="8"/>
  <c r="F47" i="8"/>
  <c r="F55" i="8"/>
  <c r="F59" i="8"/>
  <c r="K59" i="8" s="1"/>
  <c r="F63" i="8"/>
  <c r="F67" i="8"/>
  <c r="F93" i="4"/>
  <c r="K43" i="16"/>
  <c r="K48" i="22"/>
  <c r="K77" i="14"/>
  <c r="K70" i="4"/>
  <c r="K43" i="2"/>
  <c r="F24" i="22"/>
  <c r="F32" i="22"/>
  <c r="F40" i="22"/>
  <c r="F44" i="22"/>
  <c r="K79" i="10"/>
  <c r="K95" i="10"/>
  <c r="K77" i="6"/>
  <c r="F53" i="26"/>
  <c r="F29" i="26"/>
  <c r="F21" i="26"/>
  <c r="F13" i="26"/>
  <c r="K96" i="24"/>
  <c r="K43" i="12"/>
  <c r="K51" i="12"/>
  <c r="F15" i="16"/>
  <c r="F104" i="18"/>
  <c r="F51" i="16"/>
  <c r="F16" i="26"/>
  <c r="F28" i="26"/>
  <c r="K48" i="26"/>
  <c r="F60" i="26"/>
  <c r="F76" i="26"/>
  <c r="F80" i="26"/>
  <c r="F96" i="26"/>
  <c r="F39" i="22"/>
  <c r="F47" i="22"/>
  <c r="K47" i="22" s="1"/>
  <c r="F28" i="16"/>
  <c r="K48" i="16"/>
  <c r="K51" i="14"/>
  <c r="F84" i="14"/>
  <c r="F88" i="14"/>
  <c r="F92" i="14"/>
  <c r="F100" i="14"/>
  <c r="F19" i="12"/>
  <c r="F23" i="12"/>
  <c r="F27" i="12"/>
  <c r="F31" i="12"/>
  <c r="F35" i="12"/>
  <c r="F39" i="12"/>
  <c r="F55" i="12"/>
  <c r="F59" i="12"/>
  <c r="F63" i="12"/>
  <c r="F67" i="12"/>
  <c r="F71" i="12"/>
  <c r="F83" i="12"/>
  <c r="F87" i="12"/>
  <c r="F91" i="12"/>
  <c r="F95" i="12"/>
  <c r="F99" i="12"/>
  <c r="F43" i="16"/>
  <c r="F67" i="26"/>
  <c r="F59" i="26"/>
  <c r="F35" i="26"/>
  <c r="F27" i="26"/>
  <c r="F19" i="26"/>
  <c r="F11" i="24"/>
  <c r="F19" i="24"/>
  <c r="F35" i="24"/>
  <c r="F43" i="24"/>
  <c r="F47" i="24"/>
  <c r="K51" i="24"/>
  <c r="F67" i="24"/>
  <c r="F75" i="24"/>
  <c r="F79" i="24"/>
  <c r="F83" i="24"/>
  <c r="F99" i="24"/>
  <c r="F103" i="24"/>
  <c r="F14" i="22"/>
  <c r="F30" i="22"/>
  <c r="F34" i="22"/>
  <c r="F38" i="22"/>
  <c r="F42" i="22"/>
  <c r="F46" i="22"/>
  <c r="F48" i="18"/>
  <c r="K46" i="10"/>
  <c r="I35" i="2"/>
  <c r="I93" i="12"/>
  <c r="F84" i="8"/>
  <c r="F63" i="6"/>
  <c r="F14" i="4"/>
  <c r="F18" i="4"/>
  <c r="F22" i="4"/>
  <c r="F26" i="4"/>
  <c r="F34" i="4"/>
  <c r="F38" i="4"/>
  <c r="F42" i="4"/>
  <c r="F46" i="4"/>
  <c r="F50" i="4"/>
  <c r="F54" i="4"/>
  <c r="F58" i="4"/>
  <c r="K58" i="4" s="1"/>
  <c r="F66" i="4"/>
  <c r="F74" i="4"/>
  <c r="F78" i="4"/>
  <c r="F82" i="4"/>
  <c r="F86" i="4"/>
  <c r="I103" i="4"/>
  <c r="F78" i="2"/>
  <c r="F51" i="22"/>
  <c r="K75" i="18"/>
  <c r="K50" i="8"/>
  <c r="K71" i="8"/>
  <c r="I68" i="26"/>
  <c r="K68" i="26" s="1"/>
  <c r="I76" i="26"/>
  <c r="I84" i="26"/>
  <c r="K84" i="26" s="1"/>
  <c r="F74" i="22"/>
  <c r="K107" i="20"/>
  <c r="F61" i="18"/>
  <c r="F69" i="18"/>
  <c r="F73" i="18"/>
  <c r="F81" i="18"/>
  <c r="F85" i="18"/>
  <c r="F89" i="18"/>
  <c r="F93" i="18"/>
  <c r="F101" i="18"/>
  <c r="F12" i="16"/>
  <c r="F16" i="16"/>
  <c r="F20" i="16"/>
  <c r="F24" i="16"/>
  <c r="F32" i="16"/>
  <c r="F36" i="16"/>
  <c r="F40" i="16"/>
  <c r="I69" i="16"/>
  <c r="I78" i="16"/>
  <c r="I86" i="16"/>
  <c r="F23" i="10"/>
  <c r="F56" i="10"/>
  <c r="F14" i="6"/>
  <c r="F18" i="6"/>
  <c r="F51" i="24"/>
  <c r="F107" i="24"/>
  <c r="F106" i="20"/>
  <c r="F88" i="26"/>
  <c r="F72" i="26"/>
  <c r="F64" i="26"/>
  <c r="F56" i="26"/>
  <c r="F40" i="26"/>
  <c r="F24" i="26"/>
  <c r="F107" i="22"/>
  <c r="F70" i="20"/>
  <c r="F64" i="18"/>
  <c r="F19" i="14"/>
  <c r="F23" i="14"/>
  <c r="F27" i="14"/>
  <c r="F35" i="14"/>
  <c r="F59" i="14"/>
  <c r="F63" i="14"/>
  <c r="F67" i="14"/>
  <c r="F71" i="14"/>
  <c r="F75" i="14"/>
  <c r="F18" i="10"/>
  <c r="F30" i="10"/>
  <c r="F39" i="10"/>
  <c r="F86" i="8"/>
  <c r="F13" i="6"/>
  <c r="F17" i="6"/>
  <c r="F21" i="6"/>
  <c r="F29" i="6"/>
  <c r="F33" i="6"/>
  <c r="F37" i="6"/>
  <c r="F41" i="6"/>
  <c r="F45" i="6"/>
  <c r="F49" i="6"/>
  <c r="F53" i="6"/>
  <c r="F61" i="6"/>
  <c r="F65" i="6"/>
  <c r="F69" i="6"/>
  <c r="F73" i="6"/>
  <c r="F81" i="6"/>
  <c r="F85" i="6"/>
  <c r="F89" i="6"/>
  <c r="F97" i="6"/>
  <c r="F101" i="6"/>
  <c r="F28" i="4"/>
  <c r="F100" i="4"/>
  <c r="I101" i="4"/>
  <c r="K101" i="4" s="1"/>
  <c r="F15" i="24"/>
  <c r="F106" i="18"/>
  <c r="F91" i="2"/>
  <c r="F103" i="2"/>
  <c r="F11" i="18"/>
  <c r="I16" i="18"/>
  <c r="F19" i="18"/>
  <c r="I20" i="18"/>
  <c r="F23" i="18"/>
  <c r="I24" i="18"/>
  <c r="F27" i="18"/>
  <c r="I28" i="18"/>
  <c r="F31" i="18"/>
  <c r="I32" i="18"/>
  <c r="F35" i="18"/>
  <c r="I36" i="18"/>
  <c r="F39" i="18"/>
  <c r="I40" i="18"/>
  <c r="F47" i="18"/>
  <c r="I48" i="18"/>
  <c r="I52" i="18"/>
  <c r="F55" i="18"/>
  <c r="I56" i="18"/>
  <c r="I60" i="18"/>
  <c r="F63" i="18"/>
  <c r="F67" i="18"/>
  <c r="K67" i="18" s="1"/>
  <c r="F71" i="18"/>
  <c r="F79" i="18"/>
  <c r="K79" i="18" s="1"/>
  <c r="F71" i="16"/>
  <c r="F75" i="16"/>
  <c r="F79" i="16"/>
  <c r="F83" i="16"/>
  <c r="F87" i="16"/>
  <c r="F91" i="16"/>
  <c r="F103" i="16"/>
  <c r="F102" i="12"/>
  <c r="I50" i="8"/>
  <c r="I70" i="8"/>
  <c r="K70" i="8" s="1"/>
  <c r="F89" i="8"/>
  <c r="F93" i="8"/>
  <c r="F97" i="8"/>
  <c r="I69" i="6"/>
  <c r="F104" i="26"/>
  <c r="F48" i="26"/>
  <c r="F12" i="24"/>
  <c r="F16" i="24"/>
  <c r="F20" i="24"/>
  <c r="F24" i="24"/>
  <c r="F32" i="24"/>
  <c r="K32" i="24" s="1"/>
  <c r="I33" i="24"/>
  <c r="F36" i="24"/>
  <c r="I37" i="24"/>
  <c r="F40" i="24"/>
  <c r="F44" i="24"/>
  <c r="F52" i="24"/>
  <c r="K52" i="24" s="1"/>
  <c r="F56" i="24"/>
  <c r="I61" i="24"/>
  <c r="I69" i="24"/>
  <c r="F76" i="24"/>
  <c r="I77" i="24"/>
  <c r="F80" i="24"/>
  <c r="F84" i="24"/>
  <c r="I85" i="24"/>
  <c r="F88" i="24"/>
  <c r="I89" i="24"/>
  <c r="F100" i="24"/>
  <c r="I101" i="24"/>
  <c r="F11" i="22"/>
  <c r="F23" i="22"/>
  <c r="F31" i="22"/>
  <c r="F35" i="22"/>
  <c r="K35" i="22" s="1"/>
  <c r="F74" i="14"/>
  <c r="I88" i="4"/>
  <c r="F60" i="10"/>
  <c r="K60" i="10" s="1"/>
  <c r="F51" i="8"/>
  <c r="F96" i="22"/>
  <c r="K96" i="22" s="1"/>
  <c r="F43" i="18"/>
  <c r="K43" i="18" s="1"/>
  <c r="F104" i="24"/>
  <c r="K104" i="24" s="1"/>
  <c r="F10" i="26"/>
  <c r="I40" i="26"/>
  <c r="I64" i="26"/>
  <c r="I80" i="26"/>
  <c r="K80" i="26" s="1"/>
  <c r="I88" i="26"/>
  <c r="F34" i="2"/>
  <c r="F67" i="22"/>
  <c r="F75" i="22"/>
  <c r="F79" i="22"/>
  <c r="F83" i="22"/>
  <c r="F87" i="22"/>
  <c r="F95" i="22"/>
  <c r="I51" i="16"/>
  <c r="K51" i="16" s="1"/>
  <c r="I59" i="16"/>
  <c r="K59" i="16" s="1"/>
  <c r="I63" i="16"/>
  <c r="K63" i="16" s="1"/>
  <c r="I104" i="16"/>
  <c r="K104" i="16" s="1"/>
  <c r="I11" i="14"/>
  <c r="K11" i="14" s="1"/>
  <c r="I19" i="14"/>
  <c r="K19" i="14" s="1"/>
  <c r="I23" i="14"/>
  <c r="I35" i="14"/>
  <c r="I43" i="14"/>
  <c r="I51" i="14"/>
  <c r="I59" i="14"/>
  <c r="K59" i="14" s="1"/>
  <c r="I92" i="14"/>
  <c r="I96" i="14"/>
  <c r="K96" i="14" s="1"/>
  <c r="I104" i="14"/>
  <c r="K104" i="14" s="1"/>
  <c r="I43" i="12"/>
  <c r="I51" i="12"/>
  <c r="I104" i="12"/>
  <c r="K104" i="12" s="1"/>
  <c r="I11" i="10"/>
  <c r="K11" i="10" s="1"/>
  <c r="I31" i="10"/>
  <c r="K31" i="10" s="1"/>
  <c r="I48" i="10"/>
  <c r="F55" i="10"/>
  <c r="F68" i="10"/>
  <c r="I23" i="6"/>
  <c r="I14" i="4"/>
  <c r="I30" i="4"/>
  <c r="I42" i="4"/>
  <c r="K42" i="4" s="1"/>
  <c r="I46" i="4"/>
  <c r="K46" i="4" s="1"/>
  <c r="I50" i="4"/>
  <c r="I54" i="4"/>
  <c r="K54" i="4" s="1"/>
  <c r="I58" i="4"/>
  <c r="I66" i="4"/>
  <c r="K66" i="4" s="1"/>
  <c r="I70" i="4"/>
  <c r="F94" i="4"/>
  <c r="K87" i="4"/>
  <c r="I10" i="8"/>
  <c r="F107" i="2"/>
  <c r="F65" i="26"/>
  <c r="F41" i="26"/>
  <c r="F81" i="2"/>
  <c r="F97" i="2"/>
  <c r="F101" i="2"/>
  <c r="F82" i="18"/>
  <c r="F25" i="16"/>
  <c r="F29" i="16"/>
  <c r="F37" i="16"/>
  <c r="I46" i="16"/>
  <c r="K46" i="16" s="1"/>
  <c r="I50" i="16"/>
  <c r="I54" i="16"/>
  <c r="K54" i="16" s="1"/>
  <c r="I58" i="16"/>
  <c r="I30" i="14"/>
  <c r="K30" i="14" s="1"/>
  <c r="F62" i="14"/>
  <c r="F66" i="14"/>
  <c r="I99" i="14"/>
  <c r="K99" i="14" s="1"/>
  <c r="I22" i="12"/>
  <c r="I26" i="12"/>
  <c r="K26" i="12" s="1"/>
  <c r="I30" i="12"/>
  <c r="K30" i="12" s="1"/>
  <c r="I70" i="12"/>
  <c r="I18" i="10"/>
  <c r="I34" i="10"/>
  <c r="K34" i="10" s="1"/>
  <c r="I23" i="8"/>
  <c r="K23" i="8" s="1"/>
  <c r="F94" i="8"/>
  <c r="F98" i="8"/>
  <c r="F102" i="8"/>
  <c r="I30" i="6"/>
  <c r="I66" i="6"/>
  <c r="K66" i="6" s="1"/>
  <c r="I70" i="6"/>
  <c r="K70" i="6" s="1"/>
  <c r="I69" i="4"/>
  <c r="I73" i="4"/>
  <c r="F80" i="4"/>
  <c r="F89" i="4"/>
  <c r="I29" i="2"/>
  <c r="I37" i="2"/>
  <c r="F52" i="2"/>
  <c r="F64" i="2"/>
  <c r="F68" i="2"/>
  <c r="I69" i="2"/>
  <c r="K69" i="2" s="1"/>
  <c r="F72" i="2"/>
  <c r="F77" i="2"/>
  <c r="I35" i="24"/>
  <c r="K35" i="24" s="1"/>
  <c r="I51" i="24"/>
  <c r="I55" i="24"/>
  <c r="K55" i="24" s="1"/>
  <c r="I63" i="24"/>
  <c r="K63" i="24" s="1"/>
  <c r="I99" i="24"/>
  <c r="K99" i="24" s="1"/>
  <c r="I103" i="24"/>
  <c r="F17" i="22"/>
  <c r="I30" i="22"/>
  <c r="K30" i="22" s="1"/>
  <c r="I18" i="18"/>
  <c r="I22" i="18"/>
  <c r="I30" i="18"/>
  <c r="I42" i="18"/>
  <c r="I46" i="18"/>
  <c r="I54" i="18"/>
  <c r="I70" i="18"/>
  <c r="I89" i="4"/>
  <c r="F57" i="8"/>
  <c r="F61" i="8"/>
  <c r="F65" i="8"/>
  <c r="K65" i="8" s="1"/>
  <c r="F73" i="8"/>
  <c r="F27" i="2"/>
  <c r="I28" i="2"/>
  <c r="F31" i="2"/>
  <c r="F39" i="2"/>
  <c r="I40" i="2"/>
  <c r="F47" i="2"/>
  <c r="I48" i="2"/>
  <c r="I56" i="2"/>
  <c r="F59" i="2"/>
  <c r="I60" i="2"/>
  <c r="F67" i="2"/>
  <c r="F71" i="2"/>
  <c r="F75" i="2"/>
  <c r="I70" i="24"/>
  <c r="I86" i="24"/>
  <c r="K86" i="24" s="1"/>
  <c r="I90" i="24"/>
  <c r="I98" i="24"/>
  <c r="F101" i="24"/>
  <c r="I102" i="24"/>
  <c r="K102" i="24" s="1"/>
  <c r="I13" i="22"/>
  <c r="I21" i="22"/>
  <c r="I41" i="22"/>
  <c r="F45" i="20"/>
  <c r="F49" i="20"/>
  <c r="F53" i="20"/>
  <c r="F57" i="20"/>
  <c r="F61" i="20"/>
  <c r="F65" i="20"/>
  <c r="F73" i="20"/>
  <c r="F81" i="20"/>
  <c r="F85" i="20"/>
  <c r="K85" i="20" s="1"/>
  <c r="F89" i="20"/>
  <c r="F93" i="20"/>
  <c r="F97" i="20"/>
  <c r="F101" i="20"/>
  <c r="F12" i="18"/>
  <c r="F16" i="18"/>
  <c r="F24" i="18"/>
  <c r="F40" i="18"/>
  <c r="K40" i="18" s="1"/>
  <c r="I69" i="18"/>
  <c r="I77" i="18"/>
  <c r="K77" i="18" s="1"/>
  <c r="F72" i="14"/>
  <c r="F77" i="14"/>
  <c r="I57" i="8"/>
  <c r="K57" i="8" s="1"/>
  <c r="I65" i="8"/>
  <c r="I69" i="8"/>
  <c r="K69" i="8" s="1"/>
  <c r="F81" i="8"/>
  <c r="F85" i="8"/>
  <c r="F36" i="6"/>
  <c r="I72" i="4"/>
  <c r="I92" i="4"/>
  <c r="I96" i="4"/>
  <c r="K96" i="4" s="1"/>
  <c r="F52" i="22"/>
  <c r="F56" i="22"/>
  <c r="F64" i="22"/>
  <c r="F72" i="22"/>
  <c r="F76" i="22"/>
  <c r="F80" i="22"/>
  <c r="F84" i="22"/>
  <c r="F88" i="22"/>
  <c r="F92" i="22"/>
  <c r="I48" i="16"/>
  <c r="I52" i="16"/>
  <c r="K52" i="16" s="1"/>
  <c r="I56" i="16"/>
  <c r="I60" i="16"/>
  <c r="K60" i="16" s="1"/>
  <c r="I28" i="14"/>
  <c r="K28" i="14" s="1"/>
  <c r="I48" i="14"/>
  <c r="K48" i="14" s="1"/>
  <c r="I77" i="14"/>
  <c r="I93" i="14"/>
  <c r="I101" i="14"/>
  <c r="I20" i="12"/>
  <c r="K20" i="12" s="1"/>
  <c r="I24" i="12"/>
  <c r="I28" i="12"/>
  <c r="K28" i="12" s="1"/>
  <c r="I48" i="12"/>
  <c r="K48" i="12" s="1"/>
  <c r="I60" i="12"/>
  <c r="K60" i="12" s="1"/>
  <c r="I92" i="12"/>
  <c r="K92" i="12" s="1"/>
  <c r="I96" i="12"/>
  <c r="K96" i="12" s="1"/>
  <c r="I24" i="10"/>
  <c r="I53" i="10"/>
  <c r="I20" i="6"/>
  <c r="I48" i="6"/>
  <c r="I60" i="6"/>
  <c r="K60" i="6" s="1"/>
  <c r="I92" i="6"/>
  <c r="I96" i="6"/>
  <c r="I104" i="6"/>
  <c r="I11" i="4"/>
  <c r="K11" i="4" s="1"/>
  <c r="I35" i="4"/>
  <c r="K35" i="4" s="1"/>
  <c r="I79" i="4"/>
  <c r="K79" i="4" s="1"/>
  <c r="I83" i="4"/>
  <c r="K83" i="4" s="1"/>
  <c r="I104" i="4"/>
  <c r="I48" i="26"/>
  <c r="I60" i="26"/>
  <c r="K60" i="26" s="1"/>
  <c r="I70" i="26"/>
  <c r="I96" i="26"/>
  <c r="I104" i="26"/>
  <c r="K104" i="26" s="1"/>
  <c r="I13" i="26"/>
  <c r="K13" i="26" s="1"/>
  <c r="I17" i="26"/>
  <c r="I25" i="26"/>
  <c r="I29" i="26"/>
  <c r="I33" i="26"/>
  <c r="I41" i="26"/>
  <c r="I43" i="26"/>
  <c r="K43" i="26" s="1"/>
  <c r="I51" i="26"/>
  <c r="I53" i="26"/>
  <c r="K53" i="26" s="1"/>
  <c r="I57" i="26"/>
  <c r="I65" i="26"/>
  <c r="I69" i="26"/>
  <c r="I73" i="26"/>
  <c r="K73" i="26" s="1"/>
  <c r="I77" i="26"/>
  <c r="I81" i="26"/>
  <c r="I85" i="26"/>
  <c r="I89" i="26"/>
  <c r="I93" i="26"/>
  <c r="I101" i="26"/>
  <c r="I36" i="26"/>
  <c r="K36" i="26" s="1"/>
  <c r="I10" i="4"/>
  <c r="I37" i="26"/>
  <c r="I77" i="2"/>
  <c r="I81" i="2"/>
  <c r="I89" i="2"/>
  <c r="I101" i="2"/>
  <c r="I54" i="22"/>
  <c r="K54" i="22" s="1"/>
  <c r="I62" i="22"/>
  <c r="K62" i="22" s="1"/>
  <c r="I70" i="22"/>
  <c r="I74" i="22"/>
  <c r="I82" i="22"/>
  <c r="K82" i="22" s="1"/>
  <c r="I86" i="22"/>
  <c r="K86" i="22" s="1"/>
  <c r="I90" i="22"/>
  <c r="K90" i="22" s="1"/>
  <c r="I94" i="22"/>
  <c r="K94" i="22" s="1"/>
  <c r="I14" i="20"/>
  <c r="K14" i="20" s="1"/>
  <c r="I30" i="20"/>
  <c r="I38" i="20"/>
  <c r="K38" i="20" s="1"/>
  <c r="I42" i="20"/>
  <c r="K42" i="20" s="1"/>
  <c r="I50" i="20"/>
  <c r="I70" i="20"/>
  <c r="K70" i="20" s="1"/>
  <c r="I98" i="18"/>
  <c r="I98" i="16"/>
  <c r="I70" i="14"/>
  <c r="I74" i="14"/>
  <c r="I79" i="10"/>
  <c r="I91" i="10"/>
  <c r="K91" i="10" s="1"/>
  <c r="I95" i="10"/>
  <c r="I103" i="10"/>
  <c r="K103" i="10" s="1"/>
  <c r="I30" i="8"/>
  <c r="I46" i="8"/>
  <c r="K46" i="8" s="1"/>
  <c r="I91" i="8"/>
  <c r="K91" i="8" s="1"/>
  <c r="I95" i="8"/>
  <c r="I99" i="8"/>
  <c r="I103" i="8"/>
  <c r="I11" i="6"/>
  <c r="I19" i="6"/>
  <c r="K90" i="24"/>
  <c r="K50" i="20"/>
  <c r="K86" i="16"/>
  <c r="K94" i="14"/>
  <c r="I39" i="26"/>
  <c r="I47" i="26"/>
  <c r="I71" i="26"/>
  <c r="I95" i="26"/>
  <c r="K95" i="26" s="1"/>
  <c r="I103" i="26"/>
  <c r="I92" i="2"/>
  <c r="I96" i="2"/>
  <c r="I100" i="2"/>
  <c r="I104" i="2"/>
  <c r="I22" i="24"/>
  <c r="I57" i="22"/>
  <c r="I61" i="22"/>
  <c r="I65" i="22"/>
  <c r="K65" i="22" s="1"/>
  <c r="I69" i="22"/>
  <c r="I73" i="22"/>
  <c r="I77" i="22"/>
  <c r="I53" i="20"/>
  <c r="I61" i="20"/>
  <c r="I69" i="20"/>
  <c r="I73" i="20"/>
  <c r="K73" i="20" s="1"/>
  <c r="I77" i="20"/>
  <c r="I81" i="20"/>
  <c r="I85" i="20"/>
  <c r="I89" i="20"/>
  <c r="I24" i="16"/>
  <c r="I28" i="16"/>
  <c r="I32" i="16"/>
  <c r="I36" i="16"/>
  <c r="K36" i="16" s="1"/>
  <c r="I40" i="16"/>
  <c r="K40" i="16" s="1"/>
  <c r="I73" i="16"/>
  <c r="I77" i="16"/>
  <c r="I81" i="16"/>
  <c r="I85" i="16"/>
  <c r="I89" i="16"/>
  <c r="I93" i="16"/>
  <c r="I101" i="16"/>
  <c r="I69" i="14"/>
  <c r="I37" i="10"/>
  <c r="K37" i="10" s="1"/>
  <c r="I62" i="10"/>
  <c r="K62" i="10" s="1"/>
  <c r="I70" i="10"/>
  <c r="I74" i="10"/>
  <c r="K74" i="10" s="1"/>
  <c r="I82" i="10"/>
  <c r="I102" i="10"/>
  <c r="I13" i="8"/>
  <c r="K13" i="8" s="1"/>
  <c r="I17" i="8"/>
  <c r="K17" i="8" s="1"/>
  <c r="I21" i="8"/>
  <c r="I62" i="8"/>
  <c r="I82" i="8"/>
  <c r="K82" i="8" s="1"/>
  <c r="I86" i="8"/>
  <c r="K86" i="8" s="1"/>
  <c r="K81" i="6"/>
  <c r="K85" i="6"/>
  <c r="K89" i="6"/>
  <c r="I77" i="4"/>
  <c r="K77" i="4" s="1"/>
  <c r="I81" i="4"/>
  <c r="I85" i="4"/>
  <c r="I94" i="4"/>
  <c r="K94" i="4" s="1"/>
  <c r="K38" i="10"/>
  <c r="I97" i="26"/>
  <c r="I65" i="24"/>
  <c r="I60" i="22"/>
  <c r="I76" i="22"/>
  <c r="I84" i="22"/>
  <c r="I92" i="22"/>
  <c r="K92" i="22" s="1"/>
  <c r="I16" i="20"/>
  <c r="I40" i="20"/>
  <c r="I48" i="20"/>
  <c r="I60" i="20"/>
  <c r="I92" i="20"/>
  <c r="I96" i="20"/>
  <c r="I104" i="20"/>
  <c r="I92" i="18"/>
  <c r="K92" i="18" s="1"/>
  <c r="I96" i="18"/>
  <c r="K96" i="18" s="1"/>
  <c r="I104" i="18"/>
  <c r="I92" i="16"/>
  <c r="K92" i="16" s="1"/>
  <c r="I96" i="16"/>
  <c r="K96" i="16" s="1"/>
  <c r="I60" i="14"/>
  <c r="K60" i="14" s="1"/>
  <c r="I72" i="14"/>
  <c r="I76" i="14"/>
  <c r="K76" i="14" s="1"/>
  <c r="I65" i="10"/>
  <c r="I69" i="10"/>
  <c r="K69" i="10" s="1"/>
  <c r="K80" i="10"/>
  <c r="I85" i="10"/>
  <c r="I93" i="10"/>
  <c r="I101" i="10"/>
  <c r="I40" i="8"/>
  <c r="I77" i="8"/>
  <c r="K77" i="8" s="1"/>
  <c r="I93" i="4"/>
  <c r="I43" i="4"/>
  <c r="K43" i="4" s="1"/>
  <c r="I51" i="4"/>
  <c r="K51" i="4" s="1"/>
  <c r="K22" i="24"/>
  <c r="I19" i="26"/>
  <c r="K19" i="26" s="1"/>
  <c r="I27" i="26"/>
  <c r="I59" i="26"/>
  <c r="I83" i="26"/>
  <c r="I91" i="26"/>
  <c r="K91" i="26" s="1"/>
  <c r="I99" i="26"/>
  <c r="I54" i="2"/>
  <c r="I98" i="2"/>
  <c r="I102" i="2"/>
  <c r="I51" i="22"/>
  <c r="I55" i="22"/>
  <c r="K55" i="22" s="1"/>
  <c r="I59" i="22"/>
  <c r="K59" i="22" s="1"/>
  <c r="I104" i="22"/>
  <c r="K104" i="22" s="1"/>
  <c r="I103" i="20"/>
  <c r="I30" i="16"/>
  <c r="I38" i="16"/>
  <c r="K38" i="16" s="1"/>
  <c r="I75" i="16"/>
  <c r="K75" i="16" s="1"/>
  <c r="I83" i="16"/>
  <c r="K83" i="16" s="1"/>
  <c r="I91" i="16"/>
  <c r="K91" i="16" s="1"/>
  <c r="I95" i="16"/>
  <c r="K95" i="16" s="1"/>
  <c r="I99" i="16"/>
  <c r="K99" i="16" s="1"/>
  <c r="I103" i="16"/>
  <c r="I103" i="12"/>
  <c r="I88" i="10"/>
  <c r="I100" i="10"/>
  <c r="K100" i="10" s="1"/>
  <c r="I11" i="8"/>
  <c r="K11" i="8" s="1"/>
  <c r="I19" i="8"/>
  <c r="K19" i="8" s="1"/>
  <c r="I35" i="8"/>
  <c r="K35" i="8" s="1"/>
  <c r="I43" i="8"/>
  <c r="K43" i="8" s="1"/>
  <c r="I80" i="8"/>
  <c r="I84" i="8"/>
  <c r="I88" i="8"/>
  <c r="I92" i="8"/>
  <c r="I96" i="8"/>
  <c r="I104" i="8"/>
  <c r="K63" i="18"/>
  <c r="K56" i="16"/>
  <c r="K103" i="8"/>
  <c r="K22" i="12"/>
  <c r="I90" i="8"/>
  <c r="K78" i="10"/>
  <c r="I12" i="2"/>
  <c r="K74" i="22"/>
  <c r="K21" i="8"/>
  <c r="K24" i="16"/>
  <c r="K16" i="18"/>
  <c r="K32" i="18"/>
  <c r="K44" i="16"/>
  <c r="K44" i="22"/>
  <c r="K93" i="6"/>
  <c r="F105" i="18"/>
  <c r="F93" i="6"/>
  <c r="F10" i="16"/>
  <c r="F29" i="2"/>
  <c r="F25" i="24"/>
  <c r="F97" i="22"/>
  <c r="K69" i="20"/>
  <c r="F61" i="16"/>
  <c r="F26" i="10"/>
  <c r="K51" i="10"/>
  <c r="F44" i="8"/>
  <c r="F52" i="8"/>
  <c r="F56" i="8"/>
  <c r="F64" i="8"/>
  <c r="F68" i="8"/>
  <c r="F60" i="24"/>
  <c r="K60" i="24" s="1"/>
  <c r="F15" i="22"/>
  <c r="F36" i="2"/>
  <c r="F44" i="2"/>
  <c r="F68" i="24"/>
  <c r="F72" i="24"/>
  <c r="F28" i="20"/>
  <c r="F40" i="20"/>
  <c r="F44" i="20"/>
  <c r="F84" i="20"/>
  <c r="F73" i="16"/>
  <c r="F89" i="16"/>
  <c r="F70" i="14"/>
  <c r="K70" i="14" s="1"/>
  <c r="F25" i="12"/>
  <c r="F29" i="12"/>
  <c r="F49" i="12"/>
  <c r="F53" i="12"/>
  <c r="F69" i="12"/>
  <c r="F73" i="12"/>
  <c r="F93" i="12"/>
  <c r="F13" i="10"/>
  <c r="F29" i="10"/>
  <c r="K29" i="10" s="1"/>
  <c r="F84" i="10"/>
  <c r="F64" i="6"/>
  <c r="K64" i="6" s="1"/>
  <c r="F76" i="6"/>
  <c r="K56" i="24"/>
  <c r="K28" i="24"/>
  <c r="F60" i="22"/>
  <c r="K60" i="22" s="1"/>
  <c r="K97" i="8"/>
  <c r="F60" i="18"/>
  <c r="F96" i="24"/>
  <c r="F55" i="2"/>
  <c r="F63" i="20"/>
  <c r="K63" i="20" s="1"/>
  <c r="F24" i="12"/>
  <c r="K24" i="12" s="1"/>
  <c r="F32" i="12"/>
  <c r="F40" i="12"/>
  <c r="F56" i="12"/>
  <c r="F64" i="12"/>
  <c r="F72" i="12"/>
  <c r="F88" i="12"/>
  <c r="F12" i="10"/>
  <c r="F23" i="6"/>
  <c r="K23" i="6" s="1"/>
  <c r="F71" i="6"/>
  <c r="F83" i="6"/>
  <c r="K83" i="6" s="1"/>
  <c r="F91" i="6"/>
  <c r="F103" i="6"/>
  <c r="K40" i="26"/>
  <c r="F43" i="8"/>
  <c r="K97" i="6"/>
  <c r="F10" i="22"/>
  <c r="F14" i="2"/>
  <c r="F62" i="2"/>
  <c r="F74" i="2"/>
  <c r="F79" i="2"/>
  <c r="F99" i="2"/>
  <c r="K43" i="20"/>
  <c r="F48" i="24"/>
  <c r="K48" i="24" s="1"/>
  <c r="F76" i="10"/>
  <c r="F98" i="22"/>
  <c r="F78" i="18"/>
  <c r="F18" i="16"/>
  <c r="F34" i="16"/>
  <c r="F50" i="16"/>
  <c r="F66" i="16"/>
  <c r="F31" i="14"/>
  <c r="F39" i="14"/>
  <c r="F47" i="14"/>
  <c r="K35" i="10"/>
  <c r="F22" i="6"/>
  <c r="F34" i="6"/>
  <c r="K69" i="4"/>
  <c r="I92" i="26"/>
  <c r="K92" i="26" s="1"/>
  <c r="I30" i="26"/>
  <c r="K97" i="20"/>
  <c r="K92" i="14"/>
  <c r="I92" i="24"/>
  <c r="K30" i="4"/>
  <c r="K30" i="10"/>
  <c r="I30" i="24"/>
  <c r="F92" i="24"/>
  <c r="K26" i="14"/>
  <c r="K26" i="10"/>
  <c r="F30" i="24"/>
  <c r="F90" i="8"/>
  <c r="K106" i="8"/>
  <c r="F106" i="8"/>
  <c r="K99" i="8"/>
  <c r="F78" i="8"/>
  <c r="K78" i="8" s="1"/>
  <c r="F92" i="2"/>
  <c r="K15" i="8"/>
  <c r="F15" i="8"/>
  <c r="F104" i="10"/>
  <c r="K99" i="4"/>
  <c r="F26" i="2"/>
  <c r="I52" i="20"/>
  <c r="F59" i="10"/>
  <c r="K67" i="10"/>
  <c r="F67" i="10"/>
  <c r="I68" i="10"/>
  <c r="K68" i="10" s="1"/>
  <c r="F96" i="12"/>
  <c r="K20" i="10"/>
  <c r="F20" i="10"/>
  <c r="K81" i="4"/>
  <c r="F79" i="6"/>
  <c r="K79" i="6" s="1"/>
  <c r="F87" i="6"/>
  <c r="K87" i="6" s="1"/>
  <c r="F95" i="6"/>
  <c r="K95" i="6" s="1"/>
  <c r="K96" i="10"/>
  <c r="F96" i="10"/>
  <c r="K106" i="4"/>
  <c r="F106" i="4"/>
  <c r="F55" i="6"/>
  <c r="K55" i="6" s="1"/>
  <c r="F48" i="2"/>
  <c r="F56" i="2"/>
  <c r="K56" i="2" s="1"/>
  <c r="F30" i="6"/>
  <c r="K30" i="6" s="1"/>
  <c r="I35" i="6"/>
  <c r="K63" i="6"/>
  <c r="F46" i="26"/>
  <c r="F23" i="2"/>
  <c r="F32" i="2"/>
  <c r="F40" i="2"/>
  <c r="F53" i="2"/>
  <c r="F87" i="2"/>
  <c r="I11" i="24"/>
  <c r="F15" i="18"/>
  <c r="F65" i="14"/>
  <c r="I83" i="14"/>
  <c r="K83" i="14" s="1"/>
  <c r="F73" i="10"/>
  <c r="K73" i="10" s="1"/>
  <c r="K62" i="8"/>
  <c r="K85" i="4"/>
  <c r="I45" i="2"/>
  <c r="F65" i="2"/>
  <c r="F82" i="2"/>
  <c r="F86" i="2"/>
  <c r="I95" i="2"/>
  <c r="K95" i="2" s="1"/>
  <c r="F98" i="2"/>
  <c r="I99" i="2"/>
  <c r="F102" i="2"/>
  <c r="I103" i="2"/>
  <c r="F17" i="24"/>
  <c r="I34" i="24"/>
  <c r="K34" i="24" s="1"/>
  <c r="I38" i="24"/>
  <c r="K38" i="24" s="1"/>
  <c r="I50" i="24"/>
  <c r="K50" i="24" s="1"/>
  <c r="I54" i="24"/>
  <c r="K54" i="24" s="1"/>
  <c r="I62" i="24"/>
  <c r="K62" i="24" s="1"/>
  <c r="F65" i="24"/>
  <c r="I87" i="24"/>
  <c r="K87" i="24" s="1"/>
  <c r="I91" i="24"/>
  <c r="K91" i="24" s="1"/>
  <c r="I100" i="24"/>
  <c r="K100" i="24" s="1"/>
  <c r="I11" i="22"/>
  <c r="K11" i="22" s="1"/>
  <c r="I19" i="22"/>
  <c r="K19" i="22" s="1"/>
  <c r="I52" i="22"/>
  <c r="K52" i="22" s="1"/>
  <c r="I56" i="22"/>
  <c r="K56" i="22" s="1"/>
  <c r="F12" i="20"/>
  <c r="F32" i="20"/>
  <c r="I41" i="20"/>
  <c r="F22" i="18"/>
  <c r="K22" i="18" s="1"/>
  <c r="F38" i="18"/>
  <c r="I88" i="18"/>
  <c r="K88" i="18" s="1"/>
  <c r="I11" i="16"/>
  <c r="K11" i="16" s="1"/>
  <c r="I19" i="16"/>
  <c r="K19" i="16" s="1"/>
  <c r="I36" i="14"/>
  <c r="K36" i="14" s="1"/>
  <c r="I40" i="14"/>
  <c r="I44" i="14"/>
  <c r="K44" i="14" s="1"/>
  <c r="I52" i="14"/>
  <c r="K52" i="14" s="1"/>
  <c r="I56" i="14"/>
  <c r="K56" i="14" s="1"/>
  <c r="I61" i="14"/>
  <c r="I78" i="14"/>
  <c r="K78" i="14" s="1"/>
  <c r="I82" i="14"/>
  <c r="K82" i="14" s="1"/>
  <c r="I86" i="14"/>
  <c r="K86" i="14" s="1"/>
  <c r="F89" i="14"/>
  <c r="I90" i="14"/>
  <c r="K90" i="14" s="1"/>
  <c r="I18" i="12"/>
  <c r="K18" i="12" s="1"/>
  <c r="I102" i="12"/>
  <c r="K102" i="12" s="1"/>
  <c r="I26" i="10"/>
  <c r="I56" i="10"/>
  <c r="K56" i="10" s="1"/>
  <c r="I81" i="10"/>
  <c r="I25" i="8"/>
  <c r="K25" i="8" s="1"/>
  <c r="F28" i="8"/>
  <c r="I29" i="8"/>
  <c r="K29" i="8" s="1"/>
  <c r="F36" i="8"/>
  <c r="I37" i="8"/>
  <c r="K37" i="8" s="1"/>
  <c r="F40" i="8"/>
  <c r="I36" i="6"/>
  <c r="I40" i="6"/>
  <c r="F47" i="6"/>
  <c r="K47" i="6" s="1"/>
  <c r="I52" i="6"/>
  <c r="I56" i="6"/>
  <c r="I64" i="6"/>
  <c r="F80" i="6"/>
  <c r="F88" i="6"/>
  <c r="F20" i="4"/>
  <c r="K20" i="4" s="1"/>
  <c r="F24" i="4"/>
  <c r="F40" i="4"/>
  <c r="F52" i="4"/>
  <c r="K52" i="4" s="1"/>
  <c r="F56" i="4"/>
  <c r="F64" i="4"/>
  <c r="K71" i="6"/>
  <c r="F18" i="2"/>
  <c r="I49" i="2"/>
  <c r="I14" i="26"/>
  <c r="I16" i="26"/>
  <c r="I18" i="26"/>
  <c r="I20" i="26"/>
  <c r="K20" i="26" s="1"/>
  <c r="I24" i="26"/>
  <c r="K24" i="26" s="1"/>
  <c r="I26" i="26"/>
  <c r="I66" i="26"/>
  <c r="I86" i="26"/>
  <c r="I72" i="22"/>
  <c r="K72" i="22" s="1"/>
  <c r="I21" i="10"/>
  <c r="K40" i="14"/>
  <c r="K95" i="8"/>
  <c r="K73" i="4"/>
  <c r="F10" i="10"/>
  <c r="I10" i="14"/>
  <c r="F58" i="26"/>
  <c r="F34" i="26"/>
  <c r="F18" i="26"/>
  <c r="K18" i="26" s="1"/>
  <c r="F13" i="2"/>
  <c r="F17" i="2"/>
  <c r="I18" i="2"/>
  <c r="F25" i="2"/>
  <c r="K25" i="2" s="1"/>
  <c r="I39" i="2"/>
  <c r="F85" i="2"/>
  <c r="I57" i="24"/>
  <c r="F93" i="24"/>
  <c r="F25" i="22"/>
  <c r="F29" i="22"/>
  <c r="I42" i="22"/>
  <c r="K42" i="22" s="1"/>
  <c r="I67" i="22"/>
  <c r="I71" i="22"/>
  <c r="K71" i="22" s="1"/>
  <c r="F88" i="20"/>
  <c r="I99" i="18"/>
  <c r="K99" i="18" s="1"/>
  <c r="F102" i="18"/>
  <c r="I26" i="16"/>
  <c r="K26" i="16" s="1"/>
  <c r="F49" i="10"/>
  <c r="F95" i="20"/>
  <c r="K95" i="20" s="1"/>
  <c r="F52" i="18"/>
  <c r="I82" i="18"/>
  <c r="K82" i="18" s="1"/>
  <c r="I86" i="18"/>
  <c r="I90" i="18"/>
  <c r="I102" i="18"/>
  <c r="I13" i="16"/>
  <c r="I17" i="16"/>
  <c r="I21" i="16"/>
  <c r="I25" i="16"/>
  <c r="F57" i="16"/>
  <c r="F21" i="14"/>
  <c r="K21" i="14" s="1"/>
  <c r="F29" i="14"/>
  <c r="I38" i="14"/>
  <c r="K38" i="14" s="1"/>
  <c r="I42" i="14"/>
  <c r="K42" i="14" s="1"/>
  <c r="I46" i="14"/>
  <c r="K46" i="14" s="1"/>
  <c r="I50" i="14"/>
  <c r="K50" i="14" s="1"/>
  <c r="I54" i="14"/>
  <c r="K54" i="14" s="1"/>
  <c r="F57" i="14"/>
  <c r="I58" i="14"/>
  <c r="K58" i="14" s="1"/>
  <c r="I67" i="14"/>
  <c r="K67" i="14" s="1"/>
  <c r="I80" i="14"/>
  <c r="K80" i="14" s="1"/>
  <c r="I84" i="14"/>
  <c r="K84" i="14" s="1"/>
  <c r="I88" i="14"/>
  <c r="I45" i="10"/>
  <c r="I63" i="10"/>
  <c r="I31" i="8"/>
  <c r="K31" i="8" s="1"/>
  <c r="I39" i="8"/>
  <c r="K39" i="8" s="1"/>
  <c r="I72" i="8"/>
  <c r="F88" i="8"/>
  <c r="I38" i="6"/>
  <c r="K38" i="6" s="1"/>
  <c r="I46" i="6"/>
  <c r="K46" i="6" s="1"/>
  <c r="I50" i="6"/>
  <c r="K50" i="6" s="1"/>
  <c r="I58" i="6"/>
  <c r="K58" i="6" s="1"/>
  <c r="I103" i="6"/>
  <c r="K102" i="14"/>
  <c r="F10" i="2"/>
  <c r="F10" i="8"/>
  <c r="I10" i="10"/>
  <c r="F16" i="2"/>
  <c r="I17" i="2"/>
  <c r="K17" i="2" s="1"/>
  <c r="F20" i="2"/>
  <c r="F24" i="2"/>
  <c r="F28" i="2"/>
  <c r="F33" i="2"/>
  <c r="F54" i="2"/>
  <c r="K54" i="2" s="1"/>
  <c r="I55" i="2"/>
  <c r="F84" i="2"/>
  <c r="I85" i="2"/>
  <c r="F88" i="2"/>
  <c r="K88" i="2" s="1"/>
  <c r="I40" i="24"/>
  <c r="I76" i="24"/>
  <c r="K76" i="24" s="1"/>
  <c r="F53" i="22"/>
  <c r="F59" i="20"/>
  <c r="K59" i="20" s="1"/>
  <c r="F71" i="20"/>
  <c r="K71" i="20" s="1"/>
  <c r="I80" i="20"/>
  <c r="F83" i="20"/>
  <c r="K83" i="20" s="1"/>
  <c r="I61" i="18"/>
  <c r="K61" i="18" s="1"/>
  <c r="I65" i="18"/>
  <c r="K65" i="18" s="1"/>
  <c r="F72" i="18"/>
  <c r="I73" i="18"/>
  <c r="K73" i="18" s="1"/>
  <c r="I61" i="16"/>
  <c r="I65" i="16"/>
  <c r="I13" i="14"/>
  <c r="I100" i="14"/>
  <c r="K100" i="14" s="1"/>
  <c r="I11" i="12"/>
  <c r="K11" i="12" s="1"/>
  <c r="I55" i="12"/>
  <c r="K55" i="12" s="1"/>
  <c r="I63" i="12"/>
  <c r="K63" i="12" s="1"/>
  <c r="I75" i="12"/>
  <c r="K75" i="12" s="1"/>
  <c r="I83" i="12"/>
  <c r="I91" i="12"/>
  <c r="K91" i="12" s="1"/>
  <c r="I95" i="12"/>
  <c r="K95" i="12" s="1"/>
  <c r="I99" i="12"/>
  <c r="K99" i="12" s="1"/>
  <c r="I58" i="10"/>
  <c r="K58" i="10" s="1"/>
  <c r="I87" i="10"/>
  <c r="I89" i="8"/>
  <c r="K89" i="8" s="1"/>
  <c r="I93" i="8"/>
  <c r="K93" i="8" s="1"/>
  <c r="I101" i="8"/>
  <c r="I21" i="6"/>
  <c r="K21" i="6" s="1"/>
  <c r="I25" i="6"/>
  <c r="K25" i="6" s="1"/>
  <c r="F28" i="6"/>
  <c r="I29" i="6"/>
  <c r="K29" i="6" s="1"/>
  <c r="K91" i="6"/>
  <c r="K90" i="4"/>
  <c r="I10" i="2"/>
  <c r="I10" i="6"/>
  <c r="I10" i="16"/>
  <c r="I22" i="26"/>
  <c r="I38" i="26"/>
  <c r="I50" i="26"/>
  <c r="I54" i="26"/>
  <c r="I62" i="26"/>
  <c r="I74" i="26"/>
  <c r="I78" i="26"/>
  <c r="I94" i="26"/>
  <c r="I98" i="26"/>
  <c r="I102" i="26"/>
  <c r="I14" i="2"/>
  <c r="K14" i="2" s="1"/>
  <c r="I16" i="2"/>
  <c r="K16" i="2" s="1"/>
  <c r="I21" i="2"/>
  <c r="I25" i="2"/>
  <c r="I32" i="2"/>
  <c r="I34" i="2"/>
  <c r="K34" i="2" s="1"/>
  <c r="I36" i="2"/>
  <c r="I38" i="2"/>
  <c r="I41" i="2"/>
  <c r="K41" i="2" s="1"/>
  <c r="I50" i="2"/>
  <c r="I52" i="2"/>
  <c r="I57" i="2"/>
  <c r="I59" i="2"/>
  <c r="K59" i="2" s="1"/>
  <c r="I61" i="2"/>
  <c r="I63" i="2"/>
  <c r="I65" i="2"/>
  <c r="I67" i="2"/>
  <c r="K67" i="2" s="1"/>
  <c r="I71" i="2"/>
  <c r="I73" i="2"/>
  <c r="I75" i="2"/>
  <c r="I78" i="2"/>
  <c r="K78" i="2" s="1"/>
  <c r="I80" i="2"/>
  <c r="I82" i="2"/>
  <c r="I84" i="2"/>
  <c r="I86" i="2"/>
  <c r="I88" i="2"/>
  <c r="I90" i="2"/>
  <c r="I94" i="2"/>
  <c r="I14" i="24"/>
  <c r="K14" i="24" s="1"/>
  <c r="I16" i="24"/>
  <c r="K16" i="24" s="1"/>
  <c r="I18" i="24"/>
  <c r="K18" i="24" s="1"/>
  <c r="I20" i="24"/>
  <c r="I24" i="24"/>
  <c r="K24" i="24" s="1"/>
  <c r="I26" i="24"/>
  <c r="K26" i="24" s="1"/>
  <c r="I41" i="24"/>
  <c r="I46" i="24"/>
  <c r="K46" i="24" s="1"/>
  <c r="I67" i="24"/>
  <c r="K67" i="24" s="1"/>
  <c r="I71" i="24"/>
  <c r="K71" i="24" s="1"/>
  <c r="I73" i="24"/>
  <c r="I75" i="24"/>
  <c r="K75" i="24" s="1"/>
  <c r="I78" i="24"/>
  <c r="K78" i="24" s="1"/>
  <c r="I82" i="24"/>
  <c r="K82" i="24" s="1"/>
  <c r="I84" i="24"/>
  <c r="K84" i="24" s="1"/>
  <c r="I95" i="24"/>
  <c r="K95" i="24" s="1"/>
  <c r="I23" i="22"/>
  <c r="I31" i="22"/>
  <c r="K31" i="22" s="1"/>
  <c r="I33" i="22"/>
  <c r="I37" i="22"/>
  <c r="I39" i="22"/>
  <c r="K39" i="22" s="1"/>
  <c r="I50" i="22"/>
  <c r="K50" i="22" s="1"/>
  <c r="I63" i="22"/>
  <c r="K63" i="22" s="1"/>
  <c r="I88" i="22"/>
  <c r="I44" i="20"/>
  <c r="K44" i="20" s="1"/>
  <c r="I46" i="20"/>
  <c r="K46" i="20" s="1"/>
  <c r="I14" i="22"/>
  <c r="I16" i="22"/>
  <c r="K16" i="22" s="1"/>
  <c r="I18" i="22"/>
  <c r="K18" i="22" s="1"/>
  <c r="I20" i="22"/>
  <c r="K20" i="22" s="1"/>
  <c r="I91" i="22"/>
  <c r="K91" i="22" s="1"/>
  <c r="I95" i="22"/>
  <c r="I98" i="22"/>
  <c r="I100" i="22"/>
  <c r="K100" i="22" s="1"/>
  <c r="I102" i="22"/>
  <c r="K102" i="22" s="1"/>
  <c r="I12" i="20"/>
  <c r="I17" i="20"/>
  <c r="K17" i="20" s="1"/>
  <c r="I25" i="20"/>
  <c r="K25" i="20" s="1"/>
  <c r="I29" i="20"/>
  <c r="K29" i="20" s="1"/>
  <c r="I33" i="20"/>
  <c r="K33" i="20" s="1"/>
  <c r="I37" i="20"/>
  <c r="K37" i="20" s="1"/>
  <c r="I72" i="20"/>
  <c r="I74" i="20"/>
  <c r="K74" i="20" s="1"/>
  <c r="I76" i="20"/>
  <c r="I78" i="20"/>
  <c r="K78" i="20" s="1"/>
  <c r="I82" i="20"/>
  <c r="K82" i="20" s="1"/>
  <c r="I90" i="20"/>
  <c r="K90" i="20" s="1"/>
  <c r="I94" i="20"/>
  <c r="K94" i="20" s="1"/>
  <c r="I100" i="20"/>
  <c r="I102" i="20"/>
  <c r="K102" i="20" s="1"/>
  <c r="I10" i="20"/>
  <c r="I12" i="26"/>
  <c r="I20" i="2"/>
  <c r="K20" i="2" s="1"/>
  <c r="I22" i="2"/>
  <c r="I24" i="2"/>
  <c r="I26" i="2"/>
  <c r="I31" i="2"/>
  <c r="I33" i="2"/>
  <c r="I53" i="2"/>
  <c r="K53" i="2" s="1"/>
  <c r="I58" i="2"/>
  <c r="I62" i="2"/>
  <c r="K62" i="2" s="1"/>
  <c r="I64" i="2"/>
  <c r="I66" i="2"/>
  <c r="I68" i="2"/>
  <c r="I72" i="2"/>
  <c r="I74" i="2"/>
  <c r="I76" i="2"/>
  <c r="I79" i="2"/>
  <c r="I83" i="2"/>
  <c r="I87" i="2"/>
  <c r="I91" i="2"/>
  <c r="K91" i="2" s="1"/>
  <c r="I93" i="2"/>
  <c r="I13" i="24"/>
  <c r="I19" i="24"/>
  <c r="K19" i="24" s="1"/>
  <c r="I21" i="24"/>
  <c r="I23" i="24"/>
  <c r="K23" i="24" s="1"/>
  <c r="I31" i="24"/>
  <c r="K31" i="24" s="1"/>
  <c r="I42" i="24"/>
  <c r="K42" i="24" s="1"/>
  <c r="I44" i="24"/>
  <c r="K44" i="24" s="1"/>
  <c r="I59" i="24"/>
  <c r="K59" i="24" s="1"/>
  <c r="I66" i="24"/>
  <c r="K66" i="24" s="1"/>
  <c r="I74" i="24"/>
  <c r="K74" i="24" s="1"/>
  <c r="I79" i="24"/>
  <c r="K79" i="24" s="1"/>
  <c r="I81" i="24"/>
  <c r="I83" i="24"/>
  <c r="K83" i="24" s="1"/>
  <c r="I94" i="24"/>
  <c r="K94" i="24" s="1"/>
  <c r="I24" i="22"/>
  <c r="K24" i="22" s="1"/>
  <c r="I64" i="22"/>
  <c r="I66" i="22"/>
  <c r="K66" i="22" s="1"/>
  <c r="I49" i="20"/>
  <c r="K49" i="20" s="1"/>
  <c r="I12" i="18"/>
  <c r="I14" i="18"/>
  <c r="I26" i="22"/>
  <c r="K26" i="22" s="1"/>
  <c r="I32" i="22"/>
  <c r="K32" i="22" s="1"/>
  <c r="I34" i="22"/>
  <c r="K34" i="22" s="1"/>
  <c r="I38" i="22"/>
  <c r="K38" i="22" s="1"/>
  <c r="I40" i="22"/>
  <c r="K40" i="22" s="1"/>
  <c r="I49" i="22"/>
  <c r="I58" i="22"/>
  <c r="K58" i="22" s="1"/>
  <c r="I75" i="22"/>
  <c r="K75" i="22" s="1"/>
  <c r="I79" i="22"/>
  <c r="K79" i="22" s="1"/>
  <c r="I81" i="22"/>
  <c r="I83" i="22"/>
  <c r="K83" i="22" s="1"/>
  <c r="I85" i="22"/>
  <c r="I87" i="22"/>
  <c r="K87" i="22" s="1"/>
  <c r="I89" i="22"/>
  <c r="I99" i="22"/>
  <c r="K99" i="22" s="1"/>
  <c r="I101" i="22"/>
  <c r="I103" i="22"/>
  <c r="I13" i="20"/>
  <c r="K13" i="20" s="1"/>
  <c r="I18" i="20"/>
  <c r="K18" i="20" s="1"/>
  <c r="I20" i="20"/>
  <c r="I24" i="20"/>
  <c r="I26" i="20"/>
  <c r="I32" i="20"/>
  <c r="I34" i="20"/>
  <c r="K34" i="20" s="1"/>
  <c r="I45" i="20"/>
  <c r="K45" i="20" s="1"/>
  <c r="I54" i="20"/>
  <c r="K54" i="20" s="1"/>
  <c r="I56" i="20"/>
  <c r="I62" i="20"/>
  <c r="K62" i="20" s="1"/>
  <c r="I64" i="20"/>
  <c r="I68" i="20"/>
  <c r="I93" i="20"/>
  <c r="K93" i="20" s="1"/>
  <c r="I101" i="20"/>
  <c r="K101" i="20" s="1"/>
  <c r="I11" i="18"/>
  <c r="I13" i="18"/>
  <c r="K13" i="18" s="1"/>
  <c r="I62" i="18"/>
  <c r="I66" i="18"/>
  <c r="I81" i="18"/>
  <c r="K81" i="18" s="1"/>
  <c r="I83" i="18"/>
  <c r="I85" i="18"/>
  <c r="I87" i="18"/>
  <c r="K87" i="18" s="1"/>
  <c r="I89" i="18"/>
  <c r="K89" i="18" s="1"/>
  <c r="I93" i="18"/>
  <c r="K93" i="18" s="1"/>
  <c r="I95" i="18"/>
  <c r="K95" i="18" s="1"/>
  <c r="I101" i="18"/>
  <c r="K101" i="18" s="1"/>
  <c r="I103" i="18"/>
  <c r="I12" i="16"/>
  <c r="K12" i="16" s="1"/>
  <c r="I14" i="16"/>
  <c r="K14" i="16" s="1"/>
  <c r="I16" i="16"/>
  <c r="I18" i="16"/>
  <c r="K18" i="16" s="1"/>
  <c r="I20" i="16"/>
  <c r="K20" i="16" s="1"/>
  <c r="I27" i="16"/>
  <c r="K27" i="16" s="1"/>
  <c r="I29" i="16"/>
  <c r="K29" i="16" s="1"/>
  <c r="I31" i="16"/>
  <c r="K31" i="16" s="1"/>
  <c r="I33" i="16"/>
  <c r="I37" i="16"/>
  <c r="K37" i="16" s="1"/>
  <c r="I39" i="16"/>
  <c r="K39" i="16" s="1"/>
  <c r="I41" i="16"/>
  <c r="I62" i="16"/>
  <c r="K62" i="16" s="1"/>
  <c r="I64" i="16"/>
  <c r="K64" i="16" s="1"/>
  <c r="I68" i="16"/>
  <c r="K68" i="16" s="1"/>
  <c r="I12" i="14"/>
  <c r="K12" i="14" s="1"/>
  <c r="I29" i="14"/>
  <c r="I31" i="14"/>
  <c r="K31" i="14" s="1"/>
  <c r="I33" i="14"/>
  <c r="I37" i="14"/>
  <c r="I39" i="14"/>
  <c r="K39" i="14" s="1"/>
  <c r="I45" i="14"/>
  <c r="I47" i="14"/>
  <c r="I49" i="14"/>
  <c r="I53" i="14"/>
  <c r="I71" i="14"/>
  <c r="K71" i="14" s="1"/>
  <c r="I73" i="14"/>
  <c r="I84" i="20"/>
  <c r="I86" i="20"/>
  <c r="K86" i="20" s="1"/>
  <c r="I17" i="18"/>
  <c r="K17" i="18" s="1"/>
  <c r="I19" i="18"/>
  <c r="I21" i="18"/>
  <c r="K21" i="18" s="1"/>
  <c r="I25" i="18"/>
  <c r="K25" i="18" s="1"/>
  <c r="I27" i="18"/>
  <c r="K27" i="18" s="1"/>
  <c r="I29" i="18"/>
  <c r="K29" i="18" s="1"/>
  <c r="I31" i="18"/>
  <c r="I33" i="18"/>
  <c r="K33" i="18" s="1"/>
  <c r="I39" i="18"/>
  <c r="K39" i="18" s="1"/>
  <c r="I41" i="18"/>
  <c r="K41" i="18" s="1"/>
  <c r="I45" i="18"/>
  <c r="K45" i="18" s="1"/>
  <c r="I47" i="18"/>
  <c r="K47" i="18" s="1"/>
  <c r="I49" i="18"/>
  <c r="K49" i="18" s="1"/>
  <c r="I53" i="18"/>
  <c r="K53" i="18" s="1"/>
  <c r="I55" i="18"/>
  <c r="K55" i="18" s="1"/>
  <c r="I59" i="18"/>
  <c r="K59" i="18" s="1"/>
  <c r="I72" i="18"/>
  <c r="I74" i="18"/>
  <c r="I76" i="18"/>
  <c r="K76" i="18" s="1"/>
  <c r="I78" i="18"/>
  <c r="K78" i="18" s="1"/>
  <c r="I45" i="16"/>
  <c r="I47" i="16"/>
  <c r="K47" i="16" s="1"/>
  <c r="I49" i="16"/>
  <c r="I53" i="16"/>
  <c r="I55" i="16"/>
  <c r="K55" i="16" s="1"/>
  <c r="I57" i="16"/>
  <c r="I72" i="16"/>
  <c r="K72" i="16" s="1"/>
  <c r="I74" i="16"/>
  <c r="K74" i="16" s="1"/>
  <c r="I76" i="16"/>
  <c r="K76" i="16" s="1"/>
  <c r="I80" i="16"/>
  <c r="K80" i="16" s="1"/>
  <c r="I82" i="16"/>
  <c r="K82" i="16" s="1"/>
  <c r="I84" i="16"/>
  <c r="K84" i="16" s="1"/>
  <c r="I88" i="16"/>
  <c r="K88" i="16" s="1"/>
  <c r="I90" i="16"/>
  <c r="K90" i="16" s="1"/>
  <c r="I94" i="16"/>
  <c r="K94" i="16" s="1"/>
  <c r="I100" i="16"/>
  <c r="K100" i="16" s="1"/>
  <c r="I16" i="14"/>
  <c r="K16" i="14" s="1"/>
  <c r="I18" i="14"/>
  <c r="K18" i="14" s="1"/>
  <c r="I20" i="14"/>
  <c r="K20" i="14" s="1"/>
  <c r="I22" i="14"/>
  <c r="K22" i="14" s="1"/>
  <c r="I24" i="14"/>
  <c r="K24" i="14" s="1"/>
  <c r="I26" i="14"/>
  <c r="I57" i="14"/>
  <c r="I62" i="14"/>
  <c r="K62" i="14" s="1"/>
  <c r="I64" i="14"/>
  <c r="K64" i="14" s="1"/>
  <c r="I66" i="14"/>
  <c r="K66" i="14" s="1"/>
  <c r="I68" i="14"/>
  <c r="K68" i="14" s="1"/>
  <c r="I79" i="14"/>
  <c r="K79" i="14" s="1"/>
  <c r="I81" i="14"/>
  <c r="I21" i="12"/>
  <c r="I29" i="12"/>
  <c r="I31" i="12"/>
  <c r="K31" i="12" s="1"/>
  <c r="I33" i="12"/>
  <c r="I37" i="12"/>
  <c r="K37" i="12" s="1"/>
  <c r="I39" i="12"/>
  <c r="K39" i="12" s="1"/>
  <c r="I80" i="18"/>
  <c r="I23" i="16"/>
  <c r="I85" i="14"/>
  <c r="I87" i="14"/>
  <c r="K87" i="14" s="1"/>
  <c r="I89" i="14"/>
  <c r="I91" i="14"/>
  <c r="K91" i="14" s="1"/>
  <c r="I19" i="12"/>
  <c r="K19" i="12" s="1"/>
  <c r="I32" i="12"/>
  <c r="K32" i="12" s="1"/>
  <c r="I34" i="12"/>
  <c r="K34" i="12" s="1"/>
  <c r="I36" i="12"/>
  <c r="K36" i="12" s="1"/>
  <c r="I38" i="12"/>
  <c r="K38" i="12" s="1"/>
  <c r="I40" i="12"/>
  <c r="K40" i="12" s="1"/>
  <c r="I79" i="12"/>
  <c r="K79" i="12" s="1"/>
  <c r="I99" i="10"/>
  <c r="K99" i="10" s="1"/>
  <c r="I12" i="8"/>
  <c r="I14" i="8"/>
  <c r="K14" i="8" s="1"/>
  <c r="I16" i="8"/>
  <c r="I18" i="8"/>
  <c r="K18" i="8" s="1"/>
  <c r="I20" i="8"/>
  <c r="I22" i="8"/>
  <c r="K22" i="8" s="1"/>
  <c r="I45" i="8"/>
  <c r="K45" i="8" s="1"/>
  <c r="I47" i="8"/>
  <c r="K47" i="8" s="1"/>
  <c r="I56" i="8"/>
  <c r="I58" i="8"/>
  <c r="K58" i="8" s="1"/>
  <c r="I64" i="8"/>
  <c r="K64" i="8" s="1"/>
  <c r="I66" i="8"/>
  <c r="K66" i="8" s="1"/>
  <c r="I68" i="8"/>
  <c r="I73" i="8"/>
  <c r="K73" i="8" s="1"/>
  <c r="I12" i="6"/>
  <c r="I14" i="6"/>
  <c r="K14" i="6" s="1"/>
  <c r="I16" i="6"/>
  <c r="I18" i="6"/>
  <c r="K18" i="6" s="1"/>
  <c r="I37" i="6"/>
  <c r="K37" i="6" s="1"/>
  <c r="I45" i="6"/>
  <c r="K45" i="6" s="1"/>
  <c r="I49" i="6"/>
  <c r="K49" i="6" s="1"/>
  <c r="I57" i="6"/>
  <c r="K57" i="6" s="1"/>
  <c r="I62" i="6"/>
  <c r="K62" i="6" s="1"/>
  <c r="I68" i="6"/>
  <c r="I72" i="6"/>
  <c r="I76" i="6"/>
  <c r="I78" i="6"/>
  <c r="K78" i="6" s="1"/>
  <c r="I80" i="6"/>
  <c r="I82" i="6"/>
  <c r="K82" i="6" s="1"/>
  <c r="I86" i="6"/>
  <c r="K86" i="6" s="1"/>
  <c r="I88" i="6"/>
  <c r="K88" i="6" s="1"/>
  <c r="I90" i="6"/>
  <c r="K90" i="6" s="1"/>
  <c r="I94" i="6"/>
  <c r="K94" i="6" s="1"/>
  <c r="I98" i="6"/>
  <c r="I100" i="6"/>
  <c r="I102" i="6"/>
  <c r="K102" i="6" s="1"/>
  <c r="I13" i="4"/>
  <c r="K13" i="4" s="1"/>
  <c r="I19" i="4"/>
  <c r="K19" i="4" s="1"/>
  <c r="I21" i="4"/>
  <c r="K21" i="4" s="1"/>
  <c r="I23" i="4"/>
  <c r="K23" i="4" s="1"/>
  <c r="I27" i="4"/>
  <c r="K27" i="4" s="1"/>
  <c r="I29" i="4"/>
  <c r="K29" i="4" s="1"/>
  <c r="I31" i="4"/>
  <c r="K31" i="4" s="1"/>
  <c r="I33" i="4"/>
  <c r="K33" i="4" s="1"/>
  <c r="I76" i="4"/>
  <c r="I78" i="4"/>
  <c r="K78" i="4" s="1"/>
  <c r="I82" i="4"/>
  <c r="K82" i="4" s="1"/>
  <c r="I84" i="4"/>
  <c r="I86" i="4"/>
  <c r="K86" i="4" s="1"/>
  <c r="I91" i="4"/>
  <c r="K91" i="4" s="1"/>
  <c r="I98" i="4"/>
  <c r="K98" i="4" s="1"/>
  <c r="I100" i="4"/>
  <c r="I12" i="12"/>
  <c r="K12" i="12" s="1"/>
  <c r="I14" i="12"/>
  <c r="K14" i="12" s="1"/>
  <c r="I16" i="12"/>
  <c r="K16" i="12" s="1"/>
  <c r="I25" i="12"/>
  <c r="I42" i="12"/>
  <c r="K42" i="12" s="1"/>
  <c r="I44" i="12"/>
  <c r="K44" i="12" s="1"/>
  <c r="I46" i="12"/>
  <c r="K46" i="12" s="1"/>
  <c r="I50" i="12"/>
  <c r="K50" i="12" s="1"/>
  <c r="I52" i="12"/>
  <c r="K52" i="12" s="1"/>
  <c r="I54" i="12"/>
  <c r="K54" i="12" s="1"/>
  <c r="I56" i="12"/>
  <c r="K56" i="12" s="1"/>
  <c r="I58" i="12"/>
  <c r="K58" i="12" s="1"/>
  <c r="I62" i="12"/>
  <c r="K62" i="12" s="1"/>
  <c r="I64" i="12"/>
  <c r="I66" i="12"/>
  <c r="K66" i="12" s="1"/>
  <c r="I68" i="12"/>
  <c r="K68" i="12" s="1"/>
  <c r="I72" i="12"/>
  <c r="K72" i="12" s="1"/>
  <c r="I74" i="12"/>
  <c r="K74" i="12" s="1"/>
  <c r="I76" i="12"/>
  <c r="K76" i="12" s="1"/>
  <c r="I78" i="12"/>
  <c r="K78" i="12" s="1"/>
  <c r="I80" i="12"/>
  <c r="K80" i="12" s="1"/>
  <c r="I82" i="12"/>
  <c r="K82" i="12" s="1"/>
  <c r="I84" i="12"/>
  <c r="K84" i="12" s="1"/>
  <c r="I86" i="12"/>
  <c r="K86" i="12" s="1"/>
  <c r="I88" i="12"/>
  <c r="I90" i="12"/>
  <c r="K90" i="12" s="1"/>
  <c r="I94" i="12"/>
  <c r="K94" i="12" s="1"/>
  <c r="I98" i="12"/>
  <c r="K98" i="12" s="1"/>
  <c r="I100" i="12"/>
  <c r="K100" i="12" s="1"/>
  <c r="I12" i="10"/>
  <c r="K12" i="10" s="1"/>
  <c r="I25" i="10"/>
  <c r="I32" i="10"/>
  <c r="K32" i="10" s="1"/>
  <c r="I39" i="10"/>
  <c r="K39" i="10" s="1"/>
  <c r="I41" i="10"/>
  <c r="I55" i="10"/>
  <c r="K55" i="10" s="1"/>
  <c r="I59" i="10"/>
  <c r="K59" i="10" s="1"/>
  <c r="I73" i="10"/>
  <c r="I75" i="10"/>
  <c r="K75" i="10" s="1"/>
  <c r="I86" i="10"/>
  <c r="I24" i="8"/>
  <c r="I26" i="8"/>
  <c r="I32" i="8"/>
  <c r="I36" i="8"/>
  <c r="K36" i="8" s="1"/>
  <c r="I38" i="8"/>
  <c r="K38" i="8" s="1"/>
  <c r="I49" i="8"/>
  <c r="K49" i="8" s="1"/>
  <c r="I55" i="8"/>
  <c r="K55" i="8" s="1"/>
  <c r="I76" i="8"/>
  <c r="I79" i="8"/>
  <c r="K79" i="8" s="1"/>
  <c r="I81" i="8"/>
  <c r="I83" i="8"/>
  <c r="K83" i="8" s="1"/>
  <c r="I85" i="8"/>
  <c r="K85" i="8" s="1"/>
  <c r="I87" i="8"/>
  <c r="K87" i="8" s="1"/>
  <c r="K88" i="8"/>
  <c r="I94" i="8"/>
  <c r="K94" i="8" s="1"/>
  <c r="I98" i="8"/>
  <c r="K98" i="8" s="1"/>
  <c r="I100" i="8"/>
  <c r="I22" i="6"/>
  <c r="K22" i="6" s="1"/>
  <c r="I24" i="6"/>
  <c r="I26" i="6"/>
  <c r="K26" i="6" s="1"/>
  <c r="I32" i="6"/>
  <c r="I65" i="6"/>
  <c r="K65" i="6" s="1"/>
  <c r="I39" i="4"/>
  <c r="K39" i="4" s="1"/>
  <c r="I41" i="4"/>
  <c r="K41" i="4" s="1"/>
  <c r="I45" i="4"/>
  <c r="K45" i="4" s="1"/>
  <c r="I47" i="4"/>
  <c r="K47" i="4" s="1"/>
  <c r="I49" i="4"/>
  <c r="K49" i="4" s="1"/>
  <c r="I53" i="4"/>
  <c r="K53" i="4" s="1"/>
  <c r="I55" i="4"/>
  <c r="K55" i="4" s="1"/>
  <c r="I57" i="4"/>
  <c r="I59" i="4"/>
  <c r="K59" i="4" s="1"/>
  <c r="I61" i="4"/>
  <c r="K61" i="4" s="1"/>
  <c r="I65" i="4"/>
  <c r="K65" i="4" s="1"/>
  <c r="I67" i="4"/>
  <c r="K67" i="4" s="1"/>
  <c r="I71" i="4"/>
  <c r="K71" i="4" s="1"/>
  <c r="I95" i="4"/>
  <c r="K95" i="4" s="1"/>
  <c r="I16" i="4"/>
  <c r="I20" i="4"/>
  <c r="I22" i="4"/>
  <c r="K22" i="4" s="1"/>
  <c r="I24" i="4"/>
  <c r="K24" i="4" s="1"/>
  <c r="I26" i="4"/>
  <c r="K26" i="4" s="1"/>
  <c r="I32" i="4"/>
  <c r="I34" i="4"/>
  <c r="I42" i="8"/>
  <c r="K42" i="8" s="1"/>
  <c r="I54" i="6"/>
  <c r="K54" i="6" s="1"/>
  <c r="K106" i="10"/>
  <c r="F106" i="10"/>
  <c r="F10" i="12"/>
  <c r="I10" i="18"/>
  <c r="K10" i="18" s="1"/>
  <c r="F10" i="24"/>
  <c r="F51" i="2"/>
  <c r="K51" i="2" s="1"/>
  <c r="F101" i="26"/>
  <c r="F85" i="26"/>
  <c r="K85" i="26" s="1"/>
  <c r="F73" i="26"/>
  <c r="F35" i="2"/>
  <c r="F37" i="2"/>
  <c r="K37" i="2" s="1"/>
  <c r="F42" i="2"/>
  <c r="K42" i="2" s="1"/>
  <c r="F45" i="2"/>
  <c r="F49" i="2"/>
  <c r="K49" i="2" s="1"/>
  <c r="F57" i="2"/>
  <c r="F66" i="2"/>
  <c r="F76" i="2"/>
  <c r="K76" i="2" s="1"/>
  <c r="F89" i="2"/>
  <c r="K89" i="2" s="1"/>
  <c r="I17" i="24"/>
  <c r="K17" i="24" s="1"/>
  <c r="F29" i="24"/>
  <c r="F93" i="22"/>
  <c r="F16" i="20"/>
  <c r="K16" i="20" s="1"/>
  <c r="F23" i="20"/>
  <c r="K23" i="20" s="1"/>
  <c r="F52" i="20"/>
  <c r="K52" i="20" s="1"/>
  <c r="F74" i="18"/>
  <c r="F96" i="2"/>
  <c r="K96" i="2" s="1"/>
  <c r="F105" i="26"/>
  <c r="I36" i="24"/>
  <c r="K36" i="24" s="1"/>
  <c r="K65" i="24"/>
  <c r="F98" i="24"/>
  <c r="K98" i="24" s="1"/>
  <c r="K105" i="24"/>
  <c r="I53" i="22"/>
  <c r="I68" i="22"/>
  <c r="K68" i="22" s="1"/>
  <c r="I80" i="22"/>
  <c r="K80" i="22" s="1"/>
  <c r="K27" i="20"/>
  <c r="F36" i="20"/>
  <c r="F39" i="20"/>
  <c r="K39" i="20" s="1"/>
  <c r="F51" i="20"/>
  <c r="K51" i="20" s="1"/>
  <c r="I57" i="20"/>
  <c r="K57" i="20" s="1"/>
  <c r="I66" i="20"/>
  <c r="K66" i="20" s="1"/>
  <c r="F72" i="20"/>
  <c r="F86" i="18"/>
  <c r="I34" i="16"/>
  <c r="F10" i="18"/>
  <c r="I63" i="26"/>
  <c r="K63" i="26" s="1"/>
  <c r="K103" i="2"/>
  <c r="F43" i="2"/>
  <c r="F104" i="2"/>
  <c r="K104" i="2" s="1"/>
  <c r="F12" i="2"/>
  <c r="F19" i="2"/>
  <c r="K19" i="2" s="1"/>
  <c r="I23" i="2"/>
  <c r="K23" i="2" s="1"/>
  <c r="K60" i="2"/>
  <c r="F63" i="2"/>
  <c r="F90" i="2"/>
  <c r="F94" i="2"/>
  <c r="F53" i="24"/>
  <c r="F97" i="24"/>
  <c r="K97" i="24" s="1"/>
  <c r="I25" i="22"/>
  <c r="I29" i="22"/>
  <c r="K29" i="22" s="1"/>
  <c r="I93" i="22"/>
  <c r="K93" i="22" s="1"/>
  <c r="F101" i="22"/>
  <c r="K101" i="22" s="1"/>
  <c r="K106" i="22"/>
  <c r="I21" i="20"/>
  <c r="K21" i="20" s="1"/>
  <c r="F24" i="20"/>
  <c r="K24" i="20" s="1"/>
  <c r="F31" i="20"/>
  <c r="K31" i="20" s="1"/>
  <c r="K41" i="20"/>
  <c r="F47" i="20"/>
  <c r="K47" i="20" s="1"/>
  <c r="F64" i="20"/>
  <c r="K64" i="20" s="1"/>
  <c r="F68" i="20"/>
  <c r="K68" i="20" s="1"/>
  <c r="F69" i="16"/>
  <c r="K69" i="16" s="1"/>
  <c r="I66" i="16"/>
  <c r="I75" i="14"/>
  <c r="K75" i="14" s="1"/>
  <c r="F61" i="12"/>
  <c r="F76" i="8"/>
  <c r="I102" i="8"/>
  <c r="F16" i="6"/>
  <c r="F35" i="6"/>
  <c r="I41" i="6"/>
  <c r="K41" i="6" s="1"/>
  <c r="I101" i="6"/>
  <c r="F68" i="4"/>
  <c r="I102" i="4"/>
  <c r="K102" i="4" s="1"/>
  <c r="I68" i="18"/>
  <c r="K68" i="18" s="1"/>
  <c r="I84" i="18"/>
  <c r="I100" i="18"/>
  <c r="K100" i="18" s="1"/>
  <c r="F17" i="16"/>
  <c r="K17" i="16" s="1"/>
  <c r="F45" i="16"/>
  <c r="I79" i="16"/>
  <c r="I87" i="16"/>
  <c r="K87" i="16" s="1"/>
  <c r="I63" i="14"/>
  <c r="K63" i="14" s="1"/>
  <c r="F85" i="14"/>
  <c r="F37" i="12"/>
  <c r="F81" i="12"/>
  <c r="K81" i="12" s="1"/>
  <c r="F98" i="12"/>
  <c r="K28" i="8"/>
  <c r="I18" i="4"/>
  <c r="K18" i="4" s="1"/>
  <c r="I25" i="4"/>
  <c r="K25" i="4" s="1"/>
  <c r="F32" i="4"/>
  <c r="F36" i="4"/>
  <c r="I38" i="4"/>
  <c r="K38" i="4" s="1"/>
  <c r="F44" i="4"/>
  <c r="K44" i="4" s="1"/>
  <c r="I63" i="4"/>
  <c r="K63" i="4" s="1"/>
  <c r="F72" i="4"/>
  <c r="I74" i="4"/>
  <c r="F88" i="4"/>
  <c r="K88" i="4" s="1"/>
  <c r="F80" i="20"/>
  <c r="F91" i="20"/>
  <c r="K91" i="20" s="1"/>
  <c r="I35" i="18"/>
  <c r="I37" i="18"/>
  <c r="K37" i="18" s="1"/>
  <c r="F54" i="18"/>
  <c r="K54" i="18" s="1"/>
  <c r="F62" i="18"/>
  <c r="F80" i="18"/>
  <c r="F94" i="18"/>
  <c r="K30" i="16"/>
  <c r="F49" i="16"/>
  <c r="I67" i="16"/>
  <c r="K67" i="16" s="1"/>
  <c r="F81" i="16"/>
  <c r="K81" i="16" s="1"/>
  <c r="I14" i="14"/>
  <c r="K14" i="14" s="1"/>
  <c r="I27" i="14"/>
  <c r="K27" i="14" s="1"/>
  <c r="F41" i="14"/>
  <c r="I55" i="14"/>
  <c r="K55" i="14" s="1"/>
  <c r="I103" i="14"/>
  <c r="F17" i="12"/>
  <c r="K17" i="12" s="1"/>
  <c r="I59" i="12"/>
  <c r="K59" i="12" s="1"/>
  <c r="K106" i="12"/>
  <c r="F33" i="10"/>
  <c r="K33" i="10" s="1"/>
  <c r="I36" i="10"/>
  <c r="K36" i="10" s="1"/>
  <c r="F61" i="10"/>
  <c r="K82" i="10"/>
  <c r="I90" i="10"/>
  <c r="K90" i="10" s="1"/>
  <c r="I94" i="10"/>
  <c r="K94" i="10" s="1"/>
  <c r="F12" i="8"/>
  <c r="I33" i="8"/>
  <c r="K33" i="8" s="1"/>
  <c r="I53" i="8"/>
  <c r="K53" i="8" s="1"/>
  <c r="F80" i="8"/>
  <c r="K80" i="8" s="1"/>
  <c r="F11" i="6"/>
  <c r="K11" i="6" s="1"/>
  <c r="I33" i="6"/>
  <c r="F43" i="6"/>
  <c r="K43" i="6" s="1"/>
  <c r="F56" i="6"/>
  <c r="I74" i="6"/>
  <c r="K74" i="6" s="1"/>
  <c r="F76" i="4"/>
  <c r="K76" i="4" s="1"/>
  <c r="I10" i="12"/>
  <c r="I100" i="26"/>
  <c r="K100" i="26" s="1"/>
  <c r="K83" i="2"/>
  <c r="K39" i="2"/>
  <c r="K44" i="2"/>
  <c r="I13" i="2"/>
  <c r="I27" i="2"/>
  <c r="K27" i="2" s="1"/>
  <c r="K74" i="2"/>
  <c r="I12" i="24"/>
  <c r="I68" i="24"/>
  <c r="K68" i="24" s="1"/>
  <c r="I17" i="22"/>
  <c r="K17" i="22" s="1"/>
  <c r="I36" i="22"/>
  <c r="K36" i="22" s="1"/>
  <c r="I46" i="22"/>
  <c r="K46" i="22" s="1"/>
  <c r="K97" i="22"/>
  <c r="K98" i="22"/>
  <c r="K12" i="20"/>
  <c r="I22" i="20"/>
  <c r="K22" i="20" s="1"/>
  <c r="K28" i="20"/>
  <c r="I65" i="20"/>
  <c r="I10" i="24"/>
  <c r="K10" i="24" s="1"/>
  <c r="K75" i="2"/>
  <c r="K97" i="2"/>
  <c r="I58" i="24"/>
  <c r="K58" i="24" s="1"/>
  <c r="I72" i="24"/>
  <c r="K72" i="24" s="1"/>
  <c r="I80" i="24"/>
  <c r="I88" i="24"/>
  <c r="K88" i="24" s="1"/>
  <c r="I93" i="24"/>
  <c r="I12" i="22"/>
  <c r="K12" i="22" s="1"/>
  <c r="I22" i="22"/>
  <c r="K22" i="22" s="1"/>
  <c r="I36" i="20"/>
  <c r="I58" i="20"/>
  <c r="K58" i="20" s="1"/>
  <c r="I38" i="18"/>
  <c r="I64" i="18"/>
  <c r="I91" i="18"/>
  <c r="K91" i="18" s="1"/>
  <c r="I23" i="12"/>
  <c r="K23" i="12" s="1"/>
  <c r="I71" i="12"/>
  <c r="K71" i="12" s="1"/>
  <c r="I23" i="10"/>
  <c r="K23" i="10" s="1"/>
  <c r="I54" i="10"/>
  <c r="K54" i="10" s="1"/>
  <c r="I74" i="8"/>
  <c r="K74" i="8" s="1"/>
  <c r="I34" i="6"/>
  <c r="K34" i="6" s="1"/>
  <c r="I53" i="6"/>
  <c r="K53" i="6" s="1"/>
  <c r="I73" i="6"/>
  <c r="K73" i="6" s="1"/>
  <c r="I17" i="4"/>
  <c r="K17" i="4" s="1"/>
  <c r="I88" i="20"/>
  <c r="I98" i="20"/>
  <c r="K98" i="20" s="1"/>
  <c r="I23" i="18"/>
  <c r="K23" i="18" s="1"/>
  <c r="I34" i="18"/>
  <c r="I22" i="16"/>
  <c r="K22" i="16" s="1"/>
  <c r="I35" i="16"/>
  <c r="K35" i="16" s="1"/>
  <c r="I42" i="16"/>
  <c r="K42" i="16" s="1"/>
  <c r="I71" i="16"/>
  <c r="K71" i="16" s="1"/>
  <c r="I102" i="16"/>
  <c r="K102" i="16" s="1"/>
  <c r="I41" i="14"/>
  <c r="I95" i="14"/>
  <c r="K95" i="14" s="1"/>
  <c r="I27" i="12"/>
  <c r="K27" i="12" s="1"/>
  <c r="I35" i="12"/>
  <c r="K35" i="12" s="1"/>
  <c r="I47" i="12"/>
  <c r="K47" i="12" s="1"/>
  <c r="I67" i="12"/>
  <c r="K67" i="12" s="1"/>
  <c r="I87" i="12"/>
  <c r="K87" i="12" s="1"/>
  <c r="I34" i="8"/>
  <c r="K34" i="8" s="1"/>
  <c r="I41" i="8"/>
  <c r="K41" i="8" s="1"/>
  <c r="I54" i="8"/>
  <c r="K54" i="8" s="1"/>
  <c r="I61" i="8"/>
  <c r="K61" i="8" s="1"/>
  <c r="I42" i="6"/>
  <c r="K42" i="6" s="1"/>
  <c r="I44" i="6"/>
  <c r="I61" i="6"/>
  <c r="I84" i="6"/>
  <c r="I37" i="4"/>
  <c r="K37" i="4" s="1"/>
  <c r="I62" i="4"/>
  <c r="K62" i="4" s="1"/>
  <c r="I75" i="4"/>
  <c r="K75" i="4" s="1"/>
  <c r="I80" i="4"/>
  <c r="K80" i="4" s="1"/>
  <c r="K50" i="18"/>
  <c r="K103" i="22"/>
  <c r="K58" i="18"/>
  <c r="K45" i="2"/>
  <c r="F38" i="2"/>
  <c r="K38" i="2" s="1"/>
  <c r="F50" i="2"/>
  <c r="F61" i="2"/>
  <c r="K61" i="2" s="1"/>
  <c r="K68" i="2"/>
  <c r="K72" i="2"/>
  <c r="F73" i="2"/>
  <c r="K84" i="2"/>
  <c r="F93" i="2"/>
  <c r="K93" i="2" s="1"/>
  <c r="F13" i="24"/>
  <c r="F33" i="24"/>
  <c r="K33" i="24" s="1"/>
  <c r="K92" i="24"/>
  <c r="F85" i="22"/>
  <c r="K85" i="22" s="1"/>
  <c r="F20" i="20"/>
  <c r="K26" i="20"/>
  <c r="F56" i="20"/>
  <c r="F76" i="20"/>
  <c r="F99" i="20"/>
  <c r="K99" i="20" s="1"/>
  <c r="F100" i="20"/>
  <c r="K100" i="20" s="1"/>
  <c r="F104" i="20"/>
  <c r="K104" i="20" s="1"/>
  <c r="F20" i="18"/>
  <c r="K20" i="18" s="1"/>
  <c r="K87" i="10"/>
  <c r="K65" i="2"/>
  <c r="K64" i="2"/>
  <c r="K100" i="2"/>
  <c r="F10" i="4"/>
  <c r="K10" i="4" s="1"/>
  <c r="K28" i="2"/>
  <c r="K29" i="2"/>
  <c r="K36" i="2"/>
  <c r="K71" i="2"/>
  <c r="K106" i="2"/>
  <c r="K76" i="26"/>
  <c r="F78" i="26"/>
  <c r="K11" i="24"/>
  <c r="F85" i="24"/>
  <c r="K103" i="24"/>
  <c r="F33" i="22"/>
  <c r="F11" i="20"/>
  <c r="K11" i="20" s="1"/>
  <c r="F19" i="20"/>
  <c r="K19" i="20" s="1"/>
  <c r="K30" i="20"/>
  <c r="F35" i="20"/>
  <c r="K35" i="20" s="1"/>
  <c r="F55" i="20"/>
  <c r="K55" i="20" s="1"/>
  <c r="F67" i="20"/>
  <c r="K67" i="20" s="1"/>
  <c r="K72" i="20"/>
  <c r="F75" i="20"/>
  <c r="K75" i="20" s="1"/>
  <c r="F79" i="20"/>
  <c r="K79" i="20" s="1"/>
  <c r="F87" i="20"/>
  <c r="K87" i="20" s="1"/>
  <c r="K47" i="14"/>
  <c r="K103" i="12"/>
  <c r="K10" i="12"/>
  <c r="F30" i="2"/>
  <c r="K30" i="2" s="1"/>
  <c r="K31" i="2"/>
  <c r="K40" i="2"/>
  <c r="K47" i="2"/>
  <c r="K80" i="2"/>
  <c r="K99" i="2"/>
  <c r="K103" i="26"/>
  <c r="K103" i="16"/>
  <c r="K88" i="10"/>
  <c r="K98" i="6"/>
  <c r="K25" i="16"/>
  <c r="F45" i="10"/>
  <c r="K45" i="10" s="1"/>
  <c r="F69" i="10"/>
  <c r="F85" i="10"/>
  <c r="K85" i="10" s="1"/>
  <c r="F20" i="8"/>
  <c r="F20" i="6"/>
  <c r="K20" i="6" s="1"/>
  <c r="K76" i="6"/>
  <c r="F16" i="4"/>
  <c r="K40" i="4"/>
  <c r="F26" i="18"/>
  <c r="K26" i="18" s="1"/>
  <c r="F30" i="18"/>
  <c r="F83" i="18"/>
  <c r="K83" i="18" s="1"/>
  <c r="F84" i="18"/>
  <c r="K57" i="16"/>
  <c r="F70" i="16"/>
  <c r="K70" i="16" s="1"/>
  <c r="K73" i="16"/>
  <c r="F93" i="16"/>
  <c r="K93" i="16" s="1"/>
  <c r="K88" i="14"/>
  <c r="K29" i="12"/>
  <c r="K53" i="12"/>
  <c r="K69" i="12"/>
  <c r="F14" i="10"/>
  <c r="F57" i="10"/>
  <c r="K57" i="10" s="1"/>
  <c r="F65" i="10"/>
  <c r="K65" i="10" s="1"/>
  <c r="F70" i="10"/>
  <c r="K70" i="10" s="1"/>
  <c r="F77" i="10"/>
  <c r="F86" i="10"/>
  <c r="K86" i="10" s="1"/>
  <c r="F101" i="10"/>
  <c r="K101" i="10" s="1"/>
  <c r="F16" i="8"/>
  <c r="F24" i="8"/>
  <c r="K24" i="8" s="1"/>
  <c r="F32" i="8"/>
  <c r="F72" i="8"/>
  <c r="F100" i="8"/>
  <c r="K100" i="8" s="1"/>
  <c r="F19" i="6"/>
  <c r="K28" i="6"/>
  <c r="K56" i="6"/>
  <c r="F59" i="6"/>
  <c r="K59" i="6" s="1"/>
  <c r="F75" i="6"/>
  <c r="K75" i="6" s="1"/>
  <c r="F84" i="6"/>
  <c r="K84" i="6" s="1"/>
  <c r="F99" i="6"/>
  <c r="K99" i="6" s="1"/>
  <c r="F12" i="4"/>
  <c r="K12" i="4" s="1"/>
  <c r="F103" i="18"/>
  <c r="K103" i="18" s="1"/>
  <c r="K103" i="14"/>
  <c r="F89" i="12"/>
  <c r="K89" i="12" s="1"/>
  <c r="K93" i="12"/>
  <c r="F25" i="10"/>
  <c r="K63" i="10"/>
  <c r="F12" i="6"/>
  <c r="F31" i="6"/>
  <c r="K31" i="6" s="1"/>
  <c r="F39" i="6"/>
  <c r="K39" i="6" s="1"/>
  <c r="F67" i="6"/>
  <c r="K67" i="6" s="1"/>
  <c r="F48" i="4"/>
  <c r="K48" i="4" s="1"/>
  <c r="F42" i="18"/>
  <c r="K42" i="18" s="1"/>
  <c r="F46" i="18"/>
  <c r="K46" i="18" s="1"/>
  <c r="F13" i="16"/>
  <c r="F53" i="16"/>
  <c r="K53" i="16" s="1"/>
  <c r="F17" i="14"/>
  <c r="F25" i="14"/>
  <c r="K25" i="14" s="1"/>
  <c r="F45" i="14"/>
  <c r="K45" i="14" s="1"/>
  <c r="K57" i="14"/>
  <c r="K73" i="12"/>
  <c r="K13" i="10"/>
  <c r="F81" i="10"/>
  <c r="K81" i="10" s="1"/>
  <c r="K84" i="10"/>
  <c r="K103" i="4"/>
  <c r="K105" i="4"/>
  <c r="F97" i="26"/>
  <c r="K97" i="26" s="1"/>
  <c r="I11" i="26"/>
  <c r="K11" i="26" s="1"/>
  <c r="I23" i="26"/>
  <c r="K23" i="26" s="1"/>
  <c r="F33" i="26"/>
  <c r="F37" i="26"/>
  <c r="I67" i="26"/>
  <c r="K67" i="26" s="1"/>
  <c r="K99" i="26"/>
  <c r="K83" i="26"/>
  <c r="K39" i="26"/>
  <c r="I28" i="26"/>
  <c r="K28" i="26" s="1"/>
  <c r="I31" i="26"/>
  <c r="K31" i="26" s="1"/>
  <c r="I32" i="26"/>
  <c r="K32" i="26" s="1"/>
  <c r="I34" i="26"/>
  <c r="K34" i="26" s="1"/>
  <c r="I35" i="26"/>
  <c r="K35" i="26" s="1"/>
  <c r="I42" i="26"/>
  <c r="I44" i="26"/>
  <c r="K44" i="26" s="1"/>
  <c r="I46" i="26"/>
  <c r="F49" i="26"/>
  <c r="K49" i="26" s="1"/>
  <c r="F50" i="26"/>
  <c r="K50" i="26" s="1"/>
  <c r="K51" i="26"/>
  <c r="I72" i="26"/>
  <c r="K72" i="26" s="1"/>
  <c r="I75" i="26"/>
  <c r="K75" i="26" s="1"/>
  <c r="I82" i="26"/>
  <c r="K47" i="26"/>
  <c r="K27" i="26"/>
  <c r="K41" i="26"/>
  <c r="K29" i="26"/>
  <c r="K21" i="26"/>
  <c r="K10" i="8"/>
  <c r="I10" i="26"/>
  <c r="K10" i="26" s="1"/>
  <c r="F57" i="26"/>
  <c r="K57" i="26" s="1"/>
  <c r="F45" i="26"/>
  <c r="K45" i="26" s="1"/>
  <c r="K71" i="26"/>
  <c r="F94" i="26"/>
  <c r="K94" i="26" s="1"/>
  <c r="F74" i="26"/>
  <c r="K74" i="26" s="1"/>
  <c r="F54" i="26"/>
  <c r="F38" i="26"/>
  <c r="K38" i="26" s="1"/>
  <c r="F30" i="26"/>
  <c r="K30" i="26" s="1"/>
  <c r="F22" i="26"/>
  <c r="K12" i="26"/>
  <c r="F17" i="26"/>
  <c r="K17" i="26" s="1"/>
  <c r="F25" i="26"/>
  <c r="K25" i="26" s="1"/>
  <c r="I52" i="26"/>
  <c r="K52" i="26" s="1"/>
  <c r="I55" i="26"/>
  <c r="K55" i="26" s="1"/>
  <c r="I56" i="26"/>
  <c r="I58" i="26"/>
  <c r="K58" i="26" s="1"/>
  <c r="F61" i="26"/>
  <c r="K61" i="26" s="1"/>
  <c r="F62" i="26"/>
  <c r="K62" i="26" s="1"/>
  <c r="F69" i="26"/>
  <c r="F10" i="6"/>
  <c r="F10" i="14"/>
  <c r="K10" i="14" s="1"/>
  <c r="F10" i="20"/>
  <c r="I10" i="22"/>
  <c r="K10" i="22" s="1"/>
  <c r="F11" i="2"/>
  <c r="K11" i="2" s="1"/>
  <c r="F46" i="2"/>
  <c r="K46" i="2" s="1"/>
  <c r="F58" i="2"/>
  <c r="F14" i="26"/>
  <c r="K14" i="26" s="1"/>
  <c r="F42" i="26"/>
  <c r="F66" i="26"/>
  <c r="F81" i="26"/>
  <c r="K81" i="26" s="1"/>
  <c r="F86" i="26"/>
  <c r="F90" i="26"/>
  <c r="F102" i="26"/>
  <c r="K102" i="26" s="1"/>
  <c r="I25" i="24"/>
  <c r="I53" i="24"/>
  <c r="K53" i="24" s="1"/>
  <c r="F98" i="26"/>
  <c r="K98" i="26" s="1"/>
  <c r="F21" i="24"/>
  <c r="I29" i="24"/>
  <c r="K29" i="24" s="1"/>
  <c r="F37" i="24"/>
  <c r="K37" i="24" s="1"/>
  <c r="I43" i="24"/>
  <c r="K43" i="24"/>
  <c r="F57" i="24"/>
  <c r="K57" i="24" s="1"/>
  <c r="K84" i="20"/>
  <c r="K10" i="16"/>
  <c r="K10" i="2"/>
  <c r="K12" i="2"/>
  <c r="F21" i="2"/>
  <c r="F22" i="2"/>
  <c r="F26" i="26"/>
  <c r="K26" i="26" s="1"/>
  <c r="F70" i="26"/>
  <c r="K70" i="26" s="1"/>
  <c r="K77" i="26"/>
  <c r="F77" i="26"/>
  <c r="I79" i="26"/>
  <c r="K79" i="26" s="1"/>
  <c r="F82" i="26"/>
  <c r="I90" i="26"/>
  <c r="F93" i="26"/>
  <c r="K93" i="26" s="1"/>
  <c r="K96" i="26"/>
  <c r="I47" i="24"/>
  <c r="F49" i="24"/>
  <c r="K49" i="24" s="1"/>
  <c r="K35" i="2"/>
  <c r="F70" i="2"/>
  <c r="K70" i="2" s="1"/>
  <c r="F105" i="2"/>
  <c r="I87" i="26"/>
  <c r="K87" i="26" s="1"/>
  <c r="F89" i="26"/>
  <c r="K106" i="26"/>
  <c r="F106" i="26"/>
  <c r="K13" i="24"/>
  <c r="F45" i="24"/>
  <c r="K45" i="24" s="1"/>
  <c r="F90" i="18"/>
  <c r="K90" i="18" s="1"/>
  <c r="K29" i="14"/>
  <c r="F61" i="24"/>
  <c r="K61" i="24" s="1"/>
  <c r="F69" i="24"/>
  <c r="K69" i="24" s="1"/>
  <c r="F73" i="24"/>
  <c r="F81" i="24"/>
  <c r="F89" i="24"/>
  <c r="K89" i="24" s="1"/>
  <c r="K93" i="24"/>
  <c r="F13" i="22"/>
  <c r="F37" i="22"/>
  <c r="K37" i="22" s="1"/>
  <c r="K43" i="22"/>
  <c r="F49" i="22"/>
  <c r="K49" i="22" s="1"/>
  <c r="K53" i="22"/>
  <c r="F61" i="22"/>
  <c r="F69" i="22"/>
  <c r="K69" i="22" s="1"/>
  <c r="F73" i="22"/>
  <c r="K73" i="22" s="1"/>
  <c r="F81" i="22"/>
  <c r="K81" i="22" s="1"/>
  <c r="F89" i="22"/>
  <c r="K89" i="22" s="1"/>
  <c r="K36" i="20"/>
  <c r="F48" i="20"/>
  <c r="K48" i="20" s="1"/>
  <c r="K77" i="20"/>
  <c r="F96" i="20"/>
  <c r="K96" i="20" s="1"/>
  <c r="F28" i="18"/>
  <c r="K28" i="18" s="1"/>
  <c r="F34" i="18"/>
  <c r="F44" i="18"/>
  <c r="K44" i="18" s="1"/>
  <c r="K102" i="18"/>
  <c r="K49" i="16"/>
  <c r="F70" i="24"/>
  <c r="K70" i="24" s="1"/>
  <c r="F106" i="24"/>
  <c r="F21" i="22"/>
  <c r="K21" i="22" s="1"/>
  <c r="F45" i="22"/>
  <c r="K45" i="22" s="1"/>
  <c r="F57" i="22"/>
  <c r="K57" i="22" s="1"/>
  <c r="F70" i="22"/>
  <c r="K70" i="22" s="1"/>
  <c r="K20" i="20"/>
  <c r="K76" i="20"/>
  <c r="F36" i="18"/>
  <c r="K48" i="18"/>
  <c r="I94" i="18"/>
  <c r="K94" i="18" s="1"/>
  <c r="K13" i="16"/>
  <c r="K89" i="16"/>
  <c r="K17" i="14"/>
  <c r="F41" i="24"/>
  <c r="F77" i="24"/>
  <c r="K77" i="24" s="1"/>
  <c r="F41" i="22"/>
  <c r="K41" i="22" s="1"/>
  <c r="F77" i="22"/>
  <c r="K77" i="22" s="1"/>
  <c r="F105" i="22"/>
  <c r="F15" i="20"/>
  <c r="F92" i="20"/>
  <c r="K92" i="20" s="1"/>
  <c r="F103" i="20"/>
  <c r="K103" i="20" s="1"/>
  <c r="F14" i="18"/>
  <c r="F18" i="18"/>
  <c r="K18" i="18" s="1"/>
  <c r="K52" i="18"/>
  <c r="F56" i="18"/>
  <c r="I57" i="18"/>
  <c r="K57" i="18" s="1"/>
  <c r="F66" i="18"/>
  <c r="K66" i="18" s="1"/>
  <c r="K70" i="18"/>
  <c r="F70" i="18"/>
  <c r="I71" i="18"/>
  <c r="K71" i="18" s="1"/>
  <c r="F37" i="14"/>
  <c r="K37" i="14" s="1"/>
  <c r="F34" i="14"/>
  <c r="K85" i="14"/>
  <c r="K61" i="12"/>
  <c r="F98" i="18"/>
  <c r="K98" i="18" s="1"/>
  <c r="F107" i="18"/>
  <c r="F21" i="16"/>
  <c r="K21" i="16" s="1"/>
  <c r="F33" i="16"/>
  <c r="K33" i="16" s="1"/>
  <c r="F41" i="16"/>
  <c r="K41" i="16" s="1"/>
  <c r="F65" i="16"/>
  <c r="K65" i="16" s="1"/>
  <c r="F77" i="16"/>
  <c r="K77" i="16" s="1"/>
  <c r="F85" i="16"/>
  <c r="K85" i="16" s="1"/>
  <c r="F97" i="16"/>
  <c r="K97" i="16" s="1"/>
  <c r="F101" i="16"/>
  <c r="F105" i="16"/>
  <c r="F13" i="14"/>
  <c r="I32" i="14"/>
  <c r="K32" i="14" s="1"/>
  <c r="F33" i="14"/>
  <c r="K33" i="14" s="1"/>
  <c r="K43" i="14"/>
  <c r="F69" i="14"/>
  <c r="K49" i="12"/>
  <c r="F98" i="16"/>
  <c r="K98" i="16" s="1"/>
  <c r="F106" i="16"/>
  <c r="I34" i="14"/>
  <c r="F49" i="14"/>
  <c r="K49" i="14" s="1"/>
  <c r="F61" i="14"/>
  <c r="K61" i="14" s="1"/>
  <c r="I65" i="14"/>
  <c r="K65" i="14" s="1"/>
  <c r="F53" i="14"/>
  <c r="K53" i="14" s="1"/>
  <c r="F97" i="14"/>
  <c r="K97" i="14" s="1"/>
  <c r="F101" i="14"/>
  <c r="K101" i="14" s="1"/>
  <c r="F13" i="12"/>
  <c r="K13" i="12" s="1"/>
  <c r="F45" i="12"/>
  <c r="K45" i="12" s="1"/>
  <c r="F57" i="12"/>
  <c r="K57" i="12" s="1"/>
  <c r="F70" i="12"/>
  <c r="K70" i="12" s="1"/>
  <c r="F17" i="10"/>
  <c r="K17" i="10" s="1"/>
  <c r="K48" i="10"/>
  <c r="I61" i="10"/>
  <c r="I72" i="10"/>
  <c r="K72" i="10" s="1"/>
  <c r="F73" i="14"/>
  <c r="F81" i="14"/>
  <c r="F93" i="14"/>
  <c r="K93" i="14" s="1"/>
  <c r="F98" i="14"/>
  <c r="K98" i="14" s="1"/>
  <c r="F105" i="14"/>
  <c r="F106" i="14"/>
  <c r="F21" i="12"/>
  <c r="K21" i="12" s="1"/>
  <c r="F33" i="12"/>
  <c r="F41" i="12"/>
  <c r="K41" i="12" s="1"/>
  <c r="F65" i="12"/>
  <c r="K65" i="12" s="1"/>
  <c r="F77" i="12"/>
  <c r="K77" i="12" s="1"/>
  <c r="F85" i="12"/>
  <c r="K85" i="12" s="1"/>
  <c r="F97" i="12"/>
  <c r="K97" i="12" s="1"/>
  <c r="F101" i="12"/>
  <c r="K101" i="12" s="1"/>
  <c r="F105" i="12"/>
  <c r="F21" i="10"/>
  <c r="K21" i="10" s="1"/>
  <c r="K42" i="10"/>
  <c r="F42" i="10"/>
  <c r="I49" i="10"/>
  <c r="K49" i="10" s="1"/>
  <c r="F50" i="10"/>
  <c r="K50" i="10" s="1"/>
  <c r="I52" i="10"/>
  <c r="K52" i="10" s="1"/>
  <c r="F53" i="10"/>
  <c r="K53" i="10" s="1"/>
  <c r="F93" i="10"/>
  <c r="K93" i="10" s="1"/>
  <c r="K44" i="8"/>
  <c r="K84" i="8"/>
  <c r="I40" i="10"/>
  <c r="K40" i="10" s="1"/>
  <c r="F41" i="10"/>
  <c r="K41" i="10" s="1"/>
  <c r="K89" i="10"/>
  <c r="F89" i="10"/>
  <c r="K92" i="10"/>
  <c r="K12" i="8"/>
  <c r="K20" i="8"/>
  <c r="F98" i="10"/>
  <c r="K98" i="10" s="1"/>
  <c r="F105" i="10"/>
  <c r="K32" i="8"/>
  <c r="K40" i="8"/>
  <c r="F48" i="8"/>
  <c r="K48" i="8" s="1"/>
  <c r="K52" i="8"/>
  <c r="K72" i="8"/>
  <c r="F96" i="8"/>
  <c r="K96" i="8" s="1"/>
  <c r="F101" i="8"/>
  <c r="K101" i="8" s="1"/>
  <c r="F105" i="8"/>
  <c r="I17" i="6"/>
  <c r="K17" i="6" s="1"/>
  <c r="K27" i="6"/>
  <c r="F32" i="6"/>
  <c r="K32" i="6" s="1"/>
  <c r="F40" i="6"/>
  <c r="K40" i="6" s="1"/>
  <c r="F44" i="6"/>
  <c r="K44" i="6" s="1"/>
  <c r="K15" i="6"/>
  <c r="F15" i="6"/>
  <c r="K32" i="4"/>
  <c r="K26" i="8"/>
  <c r="K30" i="8"/>
  <c r="F92" i="8"/>
  <c r="K92" i="8" s="1"/>
  <c r="K28" i="4"/>
  <c r="K64" i="4"/>
  <c r="F97" i="10"/>
  <c r="F102" i="10"/>
  <c r="K102" i="10" s="1"/>
  <c r="F60" i="8"/>
  <c r="K60" i="8" s="1"/>
  <c r="F104" i="8"/>
  <c r="K104" i="8" s="1"/>
  <c r="I13" i="6"/>
  <c r="K13" i="6" s="1"/>
  <c r="K16" i="6"/>
  <c r="F24" i="6"/>
  <c r="K24" i="6" s="1"/>
  <c r="F48" i="6"/>
  <c r="K48" i="6" s="1"/>
  <c r="K51" i="6"/>
  <c r="F52" i="6"/>
  <c r="K52" i="6" s="1"/>
  <c r="F68" i="6"/>
  <c r="F72" i="6"/>
  <c r="K72" i="6" s="1"/>
  <c r="F96" i="6"/>
  <c r="K96" i="6" s="1"/>
  <c r="F100" i="6"/>
  <c r="F107" i="6"/>
  <c r="K16" i="4"/>
  <c r="K36" i="4"/>
  <c r="K56" i="4"/>
  <c r="F57" i="4"/>
  <c r="K57" i="4" s="1"/>
  <c r="K68" i="4"/>
  <c r="K72" i="4"/>
  <c r="F92" i="6"/>
  <c r="K92" i="6" s="1"/>
  <c r="F84" i="4"/>
  <c r="F92" i="4"/>
  <c r="K92" i="4" s="1"/>
  <c r="F104" i="4"/>
  <c r="K104" i="4" s="1"/>
  <c r="F60" i="6"/>
  <c r="F104" i="6"/>
  <c r="K104" i="6" s="1"/>
  <c r="F60" i="4"/>
  <c r="K60" i="4" s="1"/>
  <c r="K82" i="26" l="1"/>
  <c r="K54" i="26"/>
  <c r="K64" i="26"/>
  <c r="K33" i="26"/>
  <c r="K66" i="26"/>
  <c r="K59" i="26"/>
  <c r="K61" i="16"/>
  <c r="K24" i="18"/>
  <c r="K100" i="4"/>
  <c r="K69" i="6"/>
  <c r="K18" i="10"/>
  <c r="K23" i="14"/>
  <c r="K64" i="10"/>
  <c r="K60" i="20"/>
  <c r="K25" i="10"/>
  <c r="K40" i="20"/>
  <c r="K68" i="8"/>
  <c r="K36" i="18"/>
  <c r="K84" i="18"/>
  <c r="K77" i="2"/>
  <c r="K51" i="8"/>
  <c r="K64" i="18"/>
  <c r="K104" i="18"/>
  <c r="K103" i="6"/>
  <c r="K60" i="18"/>
  <c r="K56" i="8"/>
  <c r="K61" i="20"/>
  <c r="K24" i="10"/>
  <c r="K30" i="18"/>
  <c r="K13" i="2"/>
  <c r="K87" i="2"/>
  <c r="K63" i="8"/>
  <c r="K34" i="18"/>
  <c r="K48" i="2"/>
  <c r="K51" i="22"/>
  <c r="K28" i="16"/>
  <c r="K81" i="8"/>
  <c r="K23" i="22"/>
  <c r="K83" i="12"/>
  <c r="K16" i="26"/>
  <c r="K84" i="22"/>
  <c r="K47" i="24"/>
  <c r="K25" i="22"/>
  <c r="K34" i="16"/>
  <c r="K23" i="16"/>
  <c r="K64" i="22"/>
  <c r="K94" i="2"/>
  <c r="K90" i="8"/>
  <c r="K72" i="14"/>
  <c r="K53" i="20"/>
  <c r="K25" i="24"/>
  <c r="K52" i="2"/>
  <c r="K36" i="6"/>
  <c r="K74" i="14"/>
  <c r="K89" i="4"/>
  <c r="K14" i="4"/>
  <c r="K35" i="14"/>
  <c r="K88" i="26"/>
  <c r="K64" i="12"/>
  <c r="K50" i="2"/>
  <c r="K40" i="24"/>
  <c r="K101" i="6"/>
  <c r="K31" i="18"/>
  <c r="K11" i="18"/>
  <c r="K67" i="22"/>
  <c r="K61" i="6"/>
  <c r="K25" i="12"/>
  <c r="K16" i="16"/>
  <c r="K79" i="2"/>
  <c r="K80" i="24"/>
  <c r="K12" i="24"/>
  <c r="K89" i="14"/>
  <c r="K32" i="20"/>
  <c r="K14" i="22"/>
  <c r="K82" i="2"/>
  <c r="K93" i="4"/>
  <c r="K69" i="18"/>
  <c r="K50" i="4"/>
  <c r="K57" i="2"/>
  <c r="K55" i="2"/>
  <c r="K33" i="2"/>
  <c r="K102" i="2"/>
  <c r="K90" i="2"/>
  <c r="K98" i="2"/>
  <c r="K92" i="2"/>
  <c r="K86" i="26"/>
  <c r="K85" i="24"/>
  <c r="K34" i="4"/>
  <c r="K85" i="18"/>
  <c r="K12" i="18"/>
  <c r="K50" i="16"/>
  <c r="K32" i="16"/>
  <c r="K56" i="18"/>
  <c r="K73" i="2"/>
  <c r="K35" i="18"/>
  <c r="K102" i="8"/>
  <c r="K76" i="22"/>
  <c r="K101" i="24"/>
  <c r="K56" i="26"/>
  <c r="K88" i="12"/>
  <c r="K20" i="24"/>
  <c r="K85" i="2"/>
  <c r="K18" i="2"/>
  <c r="K101" i="16"/>
  <c r="K13" i="22"/>
  <c r="K86" i="18"/>
  <c r="K19" i="18"/>
  <c r="K14" i="18"/>
  <c r="K41" i="24"/>
  <c r="K22" i="2"/>
  <c r="K33" i="6"/>
  <c r="K80" i="18"/>
  <c r="K72" i="18"/>
  <c r="K68" i="6"/>
  <c r="K61" i="22"/>
  <c r="K21" i="2"/>
  <c r="K65" i="20"/>
  <c r="K74" i="4"/>
  <c r="K79" i="16"/>
  <c r="K66" i="16"/>
  <c r="K81" i="20"/>
  <c r="K101" i="2"/>
  <c r="K84" i="4"/>
  <c r="K73" i="14"/>
  <c r="K81" i="24"/>
  <c r="K69" i="26"/>
  <c r="K24" i="2"/>
  <c r="K95" i="22"/>
  <c r="K88" i="22"/>
  <c r="K30" i="24"/>
  <c r="K69" i="14"/>
  <c r="K81" i="2"/>
  <c r="K89" i="20"/>
  <c r="K65" i="26"/>
  <c r="K76" i="8"/>
  <c r="K62" i="18"/>
  <c r="K56" i="20"/>
  <c r="K66" i="2"/>
  <c r="K63" i="2"/>
  <c r="K80" i="20"/>
  <c r="K80" i="6"/>
  <c r="K86" i="2"/>
  <c r="K46" i="26"/>
  <c r="K90" i="26"/>
  <c r="K22" i="26"/>
  <c r="K37" i="26"/>
  <c r="K101" i="26"/>
  <c r="K89" i="26"/>
  <c r="K100" i="6"/>
  <c r="K33" i="22"/>
  <c r="K13" i="14"/>
  <c r="K19" i="6"/>
  <c r="K41" i="14"/>
  <c r="K26" i="2"/>
  <c r="K81" i="14"/>
  <c r="K73" i="24"/>
  <c r="K10" i="20"/>
  <c r="K16" i="8"/>
  <c r="K88" i="20"/>
  <c r="K10" i="10"/>
  <c r="K32" i="2"/>
  <c r="K78" i="26"/>
  <c r="K35" i="6"/>
  <c r="K12" i="6"/>
  <c r="K45" i="16"/>
  <c r="K33" i="12"/>
  <c r="K21" i="24"/>
  <c r="K61" i="10"/>
  <c r="K42" i="26"/>
  <c r="K74" i="18"/>
  <c r="K58" i="2"/>
  <c r="K10" i="6"/>
  <c r="K38" i="18"/>
  <c r="K34" i="14"/>
</calcChain>
</file>

<file path=xl/sharedStrings.xml><?xml version="1.0" encoding="utf-8"?>
<sst xmlns="http://schemas.openxmlformats.org/spreadsheetml/2006/main" count="480" uniqueCount="185">
  <si>
    <t>BK2.026</t>
  </si>
  <si>
    <t>ACUTE CARE (ACCOUNT 6070)</t>
  </si>
  <si>
    <t>TOTAL REVENUE/PATIENT DAY</t>
  </si>
  <si>
    <t>GROSS</t>
  </si>
  <si>
    <t>PER</t>
  </si>
  <si>
    <t>REVENUE</t>
  </si>
  <si>
    <t>U O M</t>
  </si>
  <si>
    <t>BK2.028</t>
  </si>
  <si>
    <t>OPERATING</t>
  </si>
  <si>
    <t>EXPENSE</t>
  </si>
  <si>
    <t>BK2.030</t>
  </si>
  <si>
    <t>SALARIES</t>
  </si>
  <si>
    <t>BK2.032</t>
  </si>
  <si>
    <t>EMPLOYEE</t>
  </si>
  <si>
    <t>BENEFITS</t>
  </si>
  <si>
    <t>BK2.034</t>
  </si>
  <si>
    <t>PRO</t>
  </si>
  <si>
    <t>FEES</t>
  </si>
  <si>
    <t>BK2.036</t>
  </si>
  <si>
    <t>SUPPLIES</t>
  </si>
  <si>
    <t>BK2.038</t>
  </si>
  <si>
    <t>PURCHASED</t>
  </si>
  <si>
    <t>SERVICES</t>
  </si>
  <si>
    <t>BK2.040</t>
  </si>
  <si>
    <t>DEPRE/RENT</t>
  </si>
  <si>
    <t>LEASE</t>
  </si>
  <si>
    <t>BK2.042</t>
  </si>
  <si>
    <t>OTHER DIR.</t>
  </si>
  <si>
    <t>BK2.044</t>
  </si>
  <si>
    <t>F T E's</t>
  </si>
  <si>
    <t>F T E</t>
  </si>
  <si>
    <t>BK2.046</t>
  </si>
  <si>
    <t>BK2.048</t>
  </si>
  <si>
    <t>PAID</t>
  </si>
  <si>
    <t>HOURS</t>
  </si>
  <si>
    <t>BK2.050</t>
  </si>
  <si>
    <t>PATIENT</t>
  </si>
  <si>
    <t>AVAIL PAT</t>
  </si>
  <si>
    <t>DAY</t>
  </si>
  <si>
    <t>% OCC.</t>
  </si>
  <si>
    <t>TOTAL OPERATING EXP/PATIENT DAY</t>
  </si>
  <si>
    <t>SALARIES &amp; WAGES/PATIENT DAY</t>
  </si>
  <si>
    <t>EMPLOYEE BENEFITS/PATIENT DAY</t>
  </si>
  <si>
    <t>PROFESSIONAL FEES/PATIENT DAY</t>
  </si>
  <si>
    <t>SUPPLIES EXPENSE/PATIENT DAY</t>
  </si>
  <si>
    <t>PURCHASED SERVICES/PATIENT DAY</t>
  </si>
  <si>
    <t>DEPRECIATION/RENTAL/LEASE / PATIENT DAY</t>
  </si>
  <si>
    <t>OTHER DIRECT EXPENSE/PATIENT DAY</t>
  </si>
  <si>
    <t>SALARIES &amp; WAGES/FTE</t>
  </si>
  <si>
    <t>EMPLOYEE BENEFITS/FTE</t>
  </si>
  <si>
    <t xml:space="preserve">PAID HOURS/PATIENT DAY      </t>
  </si>
  <si>
    <t>PERCENT OCCUPANCY IN ACUTE CARE</t>
  </si>
  <si>
    <t>LICNO</t>
  </si>
  <si>
    <t>HOSPITAL</t>
  </si>
  <si>
    <t>PAGE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</si>
  <si>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</si>
  <si>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</si>
  <si>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</si>
  <si>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</si>
  <si>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</si>
  <si>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</si>
  <si>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</si>
  <si>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</si>
  <si>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</si>
  <si>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</si>
  <si>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</si>
  <si>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</si>
  <si>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</si>
  <si>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</si>
  <si>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</si>
  <si>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</si>
  <si>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</si>
  <si>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</si>
  <si>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</si>
  <si>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Acute</t>
  </si>
  <si>
    <t>Beds</t>
  </si>
  <si>
    <t>YACMS</t>
  </si>
  <si>
    <t>YACPED</t>
  </si>
  <si>
    <t>YACOB</t>
  </si>
  <si>
    <t>Total</t>
  </si>
  <si>
    <t>%</t>
  </si>
  <si>
    <t>CHANGE</t>
  </si>
  <si>
    <t>CAPITAL MEDICAL CENTER</t>
  </si>
  <si>
    <t>CASCADE MEDICAL CENTER</t>
  </si>
  <si>
    <t>CASCADE VALLEY HOSPITAL</t>
  </si>
  <si>
    <t>CENTRAL WASHINGTON HOSPITAL</t>
  </si>
  <si>
    <t>COLUMBIA BASIN HOSPITAL</t>
  </si>
  <si>
    <t>DAYTON GENERAL HOSPITAL</t>
  </si>
  <si>
    <t>FERRY COUNTY MEMORIAL HOSPITAL</t>
  </si>
  <si>
    <t>FORKS COMMUNITY HOSPITAL</t>
  </si>
  <si>
    <t>GARFIELD COUNTY MEMORIAL HOSPITAL</t>
  </si>
  <si>
    <t>GRAYS HARBOR COMMUNITY HOSPITAL</t>
  </si>
  <si>
    <t>HARBORVIEW MEDICAL CENTER</t>
  </si>
  <si>
    <t>ISLAND HOSPITAL</t>
  </si>
  <si>
    <t>LAKE CHELAN COMMUNITY HOSPITAL</t>
  </si>
  <si>
    <t>LINCOLN HOSPITAL</t>
  </si>
  <si>
    <t>LOURDES MEDICAL CENTER</t>
  </si>
  <si>
    <t>MASON GENERAL HOSPITAL</t>
  </si>
  <si>
    <t>MORTON GENERAL HOSPITAL</t>
  </si>
  <si>
    <t>NORTH VALLEY HOSPITAL</t>
  </si>
  <si>
    <t>OCEAN BEACH HOSPITAL</t>
  </si>
  <si>
    <t>OTHELLO COMMUNITY HOSPITAL</t>
  </si>
  <si>
    <t>OVERLAKE HOSPITAL MEDICAL CENTER</t>
  </si>
  <si>
    <t>PROVIDENCE CENTRALIA HOSPITAL</t>
  </si>
  <si>
    <t>SKYLINE HOSPITAL</t>
  </si>
  <si>
    <t>TRI-STATE MEMORIAL HOSPITAL</t>
  </si>
  <si>
    <t>VALLEY GENERAL HOSPITAL</t>
  </si>
  <si>
    <t>VIRGINIA MASON MEDICAL CENTER</t>
  </si>
  <si>
    <t>WALLA WALLA GENERAL HOSPITAL</t>
  </si>
  <si>
    <t>WHITMAN HOSPITAL AND MEDICAL CENTER</t>
  </si>
  <si>
    <t>WILLAPA HARBOR HOSPITAL</t>
  </si>
  <si>
    <t>SNOQUALMIE VALLEY HOSPITAL</t>
  </si>
  <si>
    <t>HARRISON MEDICAL CENTER</t>
  </si>
  <si>
    <t>HIGHLINE MEDICAL CENTER</t>
  </si>
  <si>
    <t>MID VALLEY HOSPITAL</t>
  </si>
  <si>
    <t>OLYMPIC MEDICAL CENTER</t>
  </si>
  <si>
    <t>PULLMAN REGIONAL HOSPITAL</t>
  </si>
  <si>
    <t>UNIVERSITY OF WASHINGTON MEDICAL CENTER</t>
  </si>
  <si>
    <t>LEGACY SALMON CREEK HOSPITAL</t>
  </si>
  <si>
    <t>BHC FAIRFAX HOSPITAL</t>
  </si>
  <si>
    <t>LOURDES COUNSELING CENTER</t>
  </si>
  <si>
    <t>MARY BRIDGE CHILDRENS HEALTH CENTER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</si>
  <si>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</si>
  <si>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</si>
  <si>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</si>
  <si>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</si>
  <si>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</si>
  <si>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CANCER CARE ALLIANCE</t>
  </si>
  <si>
    <t>SEATTLE CHILDRENS HOSPITAL</t>
  </si>
  <si>
    <t>KADLEC REGIONAL MEDICAL CENTER</t>
  </si>
  <si>
    <t>NAVOS</t>
  </si>
  <si>
    <t>SWEDISH EDMONDS</t>
  </si>
  <si>
    <t>DPLLICNO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</si>
  <si>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</si>
  <si>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</si>
  <si>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</si>
  <si>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</si>
  <si>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</si>
  <si>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</si>
  <si>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</si>
  <si>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</si>
  <si>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</si>
  <si>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</si>
  <si>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</si>
  <si>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</si>
  <si>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</si>
  <si>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</si>
  <si>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</si>
  <si>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</si>
  <si>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</si>
  <si>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</si>
  <si>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</si>
  <si>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</si>
  <si>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</si>
  <si>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</si>
  <si>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</si>
  <si>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</si>
  <si>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</si>
  <si>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</si>
  <si>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</si>
  <si>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</si>
  <si>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</si>
  <si>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</si>
  <si>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</si>
  <si>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</si>
  <si>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</si>
  <si>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</si>
  <si>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</si>
  <si>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</si>
  <si>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</si>
  <si>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</si>
  <si>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MULTICARE DEACONESS HOSPITAL</t>
  </si>
  <si>
    <t>SHRINERS HOSPITAL FOR CHILDREN</t>
  </si>
  <si>
    <t>VIRGINIA MASON MEMORIAL</t>
  </si>
  <si>
    <t>ASTRIA REGIONAL MEDICAL CENTER</t>
  </si>
  <si>
    <t>PEACEHEALTH ST JOSEPH MEDICAL CENTER</t>
  </si>
  <si>
    <t>WHIDBEYHEALTH MEDICAL CENTER</t>
  </si>
  <si>
    <t>MULTICARE VALLEY HOSPITAL</t>
  </si>
  <si>
    <t>ASTRIA SUNNYSIDE HOSPITAL</t>
  </si>
  <si>
    <t>ASTRIA TOPPENISH HOSPITAL</t>
  </si>
  <si>
    <t>SKAGIT REGIONAL HEALTH</t>
  </si>
  <si>
    <t>CASCADE BEHAVIORAL HOSPITAL</t>
  </si>
  <si>
    <t>BHC FAIRFAX HOSPITAL NORTH</t>
  </si>
  <si>
    <t>EVERGREENHEALTH MONROE</t>
  </si>
  <si>
    <t>FAIRFAX BEHAVIORAL HEALTH MONROE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</si>
</sst>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;;;"/>
    <numFmt numFmtId="165" formatCode="0_)"/>
    <numFmt numFmtId="166" formatCode="General_)"/>
  </numFmts>
  <fonts count="6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12"/>
      <name val="Courier"/>
      <family val="3"/>
    </font>
    <font>
      <sz val="10"/>
      <color indexed="12"/>
      <name val="Courier New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0" fillId="0" borderId="0" xfId="0" applyAlignment="1" applyProtection="1">
      <alignment horizontal="center"/>
    </xf>
    <xf numFmtId="164" fontId="0" fillId="0" borderId="0" xfId="0" applyNumberFormat="1" applyProtection="1"/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0" fontId="0" fillId="0" borderId="0" xfId="0" quotePrefix="1" applyAlignment="1">
      <alignment horizontal="fill"/>
    </xf>
    <xf numFmtId="0" fontId="0" fillId="0" borderId="0" xfId="0" applyAlignment="1">
      <alignment horizontal="center"/>
    </xf>
    <xf numFmtId="3" fontId="0" fillId="0" borderId="0" xfId="0" applyNumberFormat="1" applyAlignment="1" applyProtection="1">
      <alignment horizontal="centerContinuous"/>
    </xf>
    <xf numFmtId="3" fontId="0" fillId="0" borderId="0" xfId="0" applyNumberFormat="1" applyAlignment="1">
      <alignment horizontal="centerContinuous"/>
    </xf>
    <xf numFmtId="3" fontId="0" fillId="0" borderId="0" xfId="0" applyNumberFormat="1"/>
    <xf numFmtId="3" fontId="0" fillId="0" borderId="0" xfId="0" applyNumberFormat="1" applyAlignment="1">
      <alignment horizontal="center"/>
    </xf>
    <xf numFmtId="3" fontId="0" fillId="0" borderId="0" xfId="0" applyNumberFormat="1" applyAlignment="1" applyProtection="1">
      <alignment horizontal="center"/>
    </xf>
    <xf numFmtId="4" fontId="0" fillId="0" borderId="0" xfId="0" applyNumberFormat="1" applyAlignment="1">
      <alignment horizontal="centerContinuous"/>
    </xf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0" xfId="0" applyNumberFormat="1" applyAlignment="1" applyProtection="1">
      <alignment horizontal="center"/>
    </xf>
    <xf numFmtId="0" fontId="0" fillId="0" borderId="0" xfId="0" applyAlignment="1">
      <alignment horizontal="justify"/>
    </xf>
    <xf numFmtId="4" fontId="0" fillId="0" borderId="0" xfId="0" applyNumberFormat="1" applyAlignment="1" applyProtection="1">
      <alignment horizontal="justify"/>
    </xf>
    <xf numFmtId="4" fontId="0" fillId="0" borderId="0" xfId="0" applyNumberFormat="1" applyAlignment="1" applyProtection="1">
      <alignment horizontal="centerContinuous"/>
    </xf>
    <xf numFmtId="1" fontId="0" fillId="0" borderId="0" xfId="0" applyNumberFormat="1"/>
    <xf numFmtId="0" fontId="0" fillId="0" borderId="0" xfId="0" quotePrefix="1" applyAlignment="1">
      <alignment horizontal="centerContinuous"/>
    </xf>
    <xf numFmtId="10" fontId="0" fillId="0" borderId="0" xfId="0" applyNumberFormat="1"/>
    <xf numFmtId="164" fontId="0" fillId="0" borderId="0" xfId="0" applyNumberFormat="1" applyAlignment="1" applyProtection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37" fontId="0" fillId="0" borderId="0" xfId="0" applyNumberFormat="1"/>
    <xf numFmtId="37" fontId="2" fillId="0" borderId="0" xfId="0" applyNumberFormat="1" applyFont="1"/>
    <xf numFmtId="165" fontId="4" fillId="0" borderId="0" xfId="0" applyNumberFormat="1" applyFont="1" applyProtection="1">
      <protection locked="0"/>
    </xf>
    <xf numFmtId="37" fontId="0" fillId="0" borderId="0" xfId="0" applyNumberFormat="1" applyProtection="1"/>
    <xf numFmtId="166" fontId="4" fillId="0" borderId="0" xfId="0" applyNumberFormat="1" applyFont="1" applyProtection="1">
      <protection locked="0"/>
    </xf>
    <xf numFmtId="166" fontId="0" fillId="0" borderId="0" xfId="0" applyNumberFormat="1" applyProtection="1"/>
    <xf numFmtId="37" fontId="4" fillId="0" borderId="0" xfId="0" applyNumberFormat="1" applyFont="1" applyProtection="1">
      <protection locked="0"/>
    </xf>
    <xf numFmtId="1" fontId="0" fillId="0" borderId="0" xfId="0" applyNumberFormat="1" applyAlignment="1">
      <alignment horizontal="center"/>
    </xf>
    <xf numFmtId="37" fontId="1" fillId="0" borderId="0" xfId="1" applyNumberFormat="1"/>
    <xf numFmtId="165" fontId="3" fillId="0" borderId="0" xfId="0" applyNumberFormat="1" applyFont="1" applyProtection="1">
      <protection locked="0"/>
    </xf>
    <xf numFmtId="166" fontId="2" fillId="0" borderId="0" xfId="0" applyNumberFormat="1" applyFont="1" applyAlignment="1" applyProtection="1">
      <alignment horizontal="left"/>
    </xf>
    <xf numFmtId="37" fontId="1" fillId="0" borderId="0" xfId="2" applyNumberFormat="1"/>
    <xf numFmtId="37" fontId="2" fillId="0" borderId="0" xfId="0" applyNumberFormat="1" applyFont="1" applyProtection="1"/>
    <xf numFmtId="166" fontId="3" fillId="0" borderId="0" xfId="0" applyNumberFormat="1" applyFont="1" applyProtection="1">
      <protection locked="0"/>
    </xf>
    <xf numFmtId="166" fontId="2" fillId="0" borderId="0" xfId="0" quotePrefix="1" applyNumberFormat="1" applyFont="1" applyAlignment="1" applyProtection="1">
      <alignment horizontal="left"/>
    </xf>
    <xf numFmtId="166" fontId="2" fillId="0" borderId="0" xfId="0" applyNumberFormat="1" applyFont="1" applyProtection="1"/>
    <xf numFmtId="37" fontId="3" fillId="0" borderId="0" xfId="0" applyNumberFormat="1" applyFont="1" applyProtection="1">
      <protection locked="0"/>
    </xf>
    <xf numFmtId="39" fontId="2" fillId="0" borderId="0" xfId="0" applyNumberFormat="1" applyFont="1"/>
    <xf numFmtId="3" fontId="2" fillId="0" borderId="0" xfId="0" applyNumberFormat="1" applyFont="1"/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/>
    <xf numFmtId="0" fontId="1" fillId="0" borderId="0" xfId="0" applyFont="1"/>
  </cellXfs>
  <cellStyles count="3">
    <cellStyle name="Normal" xfId="0" builtinId="0"/>
    <cellStyle name="Normal_DEP" xfId="1"/>
    <cellStyle name="Normal_HO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108"/>
  <sheetViews>
    <sheetView tabSelected="1" zoomScale="75" workbookViewId="0">
      <selection activeCell="B2" sqref="B2"/>
    </sheetView>
  </sheetViews>
  <sheetFormatPr defaultColWidth="9" defaultRowHeight="12" x14ac:dyDescent="0.2"/>
  <cols>
    <col min="1" max="1" width="7.21875" style="9" bestFit="1" customWidth="1"/>
    <col min="2" max="2" width="6.109375" style="9" bestFit="1" customWidth="1"/>
    <col min="3" max="3" width="41.88671875" style="9" bestFit="1" customWidth="1"/>
    <col min="4" max="4" width="10.88671875" style="9" bestFit="1" customWidth="1"/>
    <col min="5" max="5" width="6.88671875" style="9" bestFit="1" customWidth="1"/>
    <col min="6" max="6" width="8.88671875" style="13" bestFit="1" customWidth="1"/>
    <col min="7" max="7" width="10.88671875" style="9" bestFit="1" customWidth="1"/>
    <col min="8" max="8" width="9.88671875" style="9" bestFit="1" customWidth="1"/>
    <col min="9" max="9" width="8.88671875" style="13" bestFit="1" customWidth="1"/>
    <col min="10" max="10" width="2.6640625" style="13" customWidth="1"/>
    <col min="11" max="11" width="8.109375" style="9" bestFit="1" customWidth="1"/>
    <col min="12" max="16384" width="9" style="9"/>
  </cols>
  <sheetData>
    <row r="1" spans="1:11" x14ac:dyDescent="0.2">
      <c r="A1" s="8" t="s">
        <v>0</v>
      </c>
      <c r="B1" s="8"/>
      <c r="C1" s="8"/>
      <c r="D1" s="8"/>
      <c r="E1" s="8"/>
      <c r="F1" s="12"/>
      <c r="G1" s="8"/>
      <c r="H1" s="8"/>
      <c r="I1" s="12"/>
      <c r="J1" s="12"/>
    </row>
    <row r="2" spans="1:11" x14ac:dyDescent="0.2">
      <c r="A2" s="8"/>
      <c r="B2" s="7"/>
      <c r="C2" s="7"/>
      <c r="D2" s="8"/>
      <c r="E2" s="8"/>
      <c r="F2" s="12"/>
      <c r="G2" s="8"/>
      <c r="H2" s="8"/>
      <c r="I2" s="12"/>
      <c r="J2" s="12"/>
      <c r="K2" s="12" t="s">
        <v>54</v>
      </c>
    </row>
    <row r="3" spans="1:11" x14ac:dyDescent="0.2">
      <c r="A3" s="8"/>
      <c r="B3" s="8"/>
      <c r="C3" s="8"/>
      <c r="D3" s="22">
        <v>61</v>
      </c>
      <c r="E3" s="8"/>
      <c r="F3" s="12"/>
      <c r="G3" s="8"/>
      <c r="H3" s="8"/>
      <c r="I3" s="12"/>
      <c r="J3" s="12"/>
      <c r="K3" s="9">
        <v>61</v>
      </c>
    </row>
    <row r="4" spans="1:11" x14ac:dyDescent="0.2">
      <c r="A4" s="8" t="s">
        <v>1</v>
      </c>
      <c r="B4" s="8"/>
      <c r="C4" s="8"/>
      <c r="D4" s="8"/>
      <c r="E4" s="8"/>
      <c r="F4" s="12"/>
      <c r="G4" s="8"/>
      <c r="H4" s="8"/>
      <c r="I4" s="12"/>
      <c r="J4" s="12"/>
    </row>
    <row r="5" spans="1:11" x14ac:dyDescent="0.2">
      <c r="A5" s="8" t="s">
        <v>2</v>
      </c>
      <c r="B5" s="8"/>
      <c r="C5" s="8"/>
      <c r="D5" s="8"/>
      <c r="E5" s="8"/>
      <c r="F5" s="12"/>
      <c r="G5" s="8"/>
      <c r="H5" s="8"/>
      <c r="I5" s="12"/>
      <c r="J5" s="12"/>
    </row>
    <row r="6" spans="1:11" x14ac:dyDescent="0.2">
      <c r="A6" s="8"/>
      <c r="B6" s="8"/>
      <c r="C6" s="8"/>
      <c r="D6" s="8"/>
      <c r="E6" s="8"/>
      <c r="F6" s="12"/>
      <c r="G6" s="8"/>
      <c r="H6" s="8"/>
      <c r="I6" s="12"/>
      <c r="J6" s="12"/>
    </row>
    <row r="7" spans="1:11" x14ac:dyDescent="0.2">
      <c r="D7" s="10"/>
      <c r="E7" s="35">
        <f>ROUND(+'Acute Care'!D5,0)</f>
        <v>2015</v>
      </c>
      <c r="F7" s="6">
        <f>+E7</f>
        <v>2015</v>
      </c>
      <c r="G7" s="6"/>
      <c r="H7" s="1">
        <f>+F7+1</f>
        <v>2016</v>
      </c>
      <c r="I7" s="6">
        <f>+H7</f>
        <v>2016</v>
      </c>
      <c r="J7" s="14"/>
    </row>
    <row r="8" spans="1:11" x14ac:dyDescent="0.2">
      <c r="A8" s="10"/>
      <c r="D8" s="11" t="s">
        <v>3</v>
      </c>
      <c r="E8" s="10"/>
      <c r="F8" s="15" t="s">
        <v>4</v>
      </c>
      <c r="G8" s="11" t="s">
        <v>3</v>
      </c>
      <c r="H8" s="10"/>
      <c r="I8" s="15" t="s">
        <v>4</v>
      </c>
      <c r="J8" s="15"/>
      <c r="K8" s="6" t="s">
        <v>80</v>
      </c>
    </row>
    <row r="9" spans="1:11" x14ac:dyDescent="0.2">
      <c r="A9" s="10"/>
      <c r="B9" s="10" t="s">
        <v>52</v>
      </c>
      <c r="C9" s="10" t="s">
        <v>53</v>
      </c>
      <c r="D9" s="11" t="s">
        <v>5</v>
      </c>
      <c r="E9" s="11" t="s">
        <v>6</v>
      </c>
      <c r="F9" s="15" t="s">
        <v>6</v>
      </c>
      <c r="G9" s="11" t="s">
        <v>5</v>
      </c>
      <c r="H9" s="11" t="s">
        <v>6</v>
      </c>
      <c r="I9" s="15" t="s">
        <v>6</v>
      </c>
      <c r="J9" s="15"/>
      <c r="K9" s="6" t="s">
        <v>81</v>
      </c>
    </row>
    <row r="10" spans="1:11" x14ac:dyDescent="0.2">
      <c r="B10" s="9">
        <f>+'Acute Care'!A5</f>
        <v>1</v>
      </c>
      <c r="C10" s="9" t="str">
        <f>+'Acute Care'!B5</f>
        <v>SWEDISH MEDICAL CENTER - FIRST HILL</v>
      </c>
      <c r="D10" s="9">
        <f>ROUND(+'Acute Care'!S5,0)</f>
        <v>258633948</v>
      </c>
      <c r="E10" s="9">
        <f>ROUND(+'Acute Care'!F5,0)</f>
        <v>97690</v>
      </c>
      <c r="F10" s="13">
        <f>IF(D10=0,"",IF(E10=0,"",ROUND(D10/E10,2)))</f>
        <v>2647.5</v>
      </c>
      <c r="G10" s="9">
        <f>ROUND(+'Acute Care'!S107,0)</f>
        <v>457108355</v>
      </c>
      <c r="H10" s="9">
        <f>ROUND(+'Acute Care'!F107,0)</f>
        <v>142274</v>
      </c>
      <c r="I10" s="13">
        <f>IF(G10=0,"",IF(H10=0,"",ROUND(G10/H10,2)))</f>
        <v>3212.87</v>
      </c>
      <c r="K10" s="21">
        <f>IF(D10=0,"",IF(E10=0,"",IF(G10=0,"",IF(H10=0,"",ROUND(I10/F10-1,4)))))</f>
        <v>0.2135</v>
      </c>
    </row>
    <row r="11" spans="1:11" x14ac:dyDescent="0.2">
      <c r="B11" s="9">
        <f>+'Acute Care'!A6</f>
        <v>3</v>
      </c>
      <c r="C11" s="9" t="str">
        <f>+'Acute Care'!B6</f>
        <v>SWEDISH MEDICAL CENTER - CHERRY HILL</v>
      </c>
      <c r="D11" s="9">
        <f>ROUND(+'Acute Care'!S6,0)</f>
        <v>101800419</v>
      </c>
      <c r="E11" s="9">
        <f>ROUND(+'Acute Care'!F6,0)</f>
        <v>23513</v>
      </c>
      <c r="F11" s="13">
        <f t="shared" ref="F11:F74" si="0">IF(D11=0,"",IF(E11=0,"",ROUND(D11/E11,2)))</f>
        <v>4329.54</v>
      </c>
      <c r="G11" s="9">
        <f>ROUND(+'Acute Care'!S108,0)</f>
        <v>140979096</v>
      </c>
      <c r="H11" s="9">
        <f>ROUND(+'Acute Care'!F108,0)</f>
        <v>40655</v>
      </c>
      <c r="I11" s="13">
        <f t="shared" ref="I11:I74" si="1">IF(G11=0,"",IF(H11=0,"",ROUND(G11/H11,2)))</f>
        <v>3467.69</v>
      </c>
      <c r="K11" s="21">
        <f t="shared" ref="K11:K74" si="2">IF(D11=0,"",IF(E11=0,"",IF(G11=0,"",IF(H11=0,"",ROUND(I11/F11-1,4)))))</f>
        <v>-0.1991</v>
      </c>
    </row>
    <row r="12" spans="1:11" x14ac:dyDescent="0.2">
      <c r="B12" s="9">
        <f>+'Acute Care'!A7</f>
        <v>8</v>
      </c>
      <c r="C12" s="9" t="str">
        <f>+'Acute Care'!B7</f>
        <v>KLICKITAT VALLEY HEALTH</v>
      </c>
      <c r="D12" s="9">
        <f>ROUND(+'Acute Care'!S7,0)</f>
        <v>3651965</v>
      </c>
      <c r="E12" s="9">
        <f>ROUND(+'Acute Care'!F7,0)</f>
        <v>724</v>
      </c>
      <c r="F12" s="13">
        <f t="shared" si="0"/>
        <v>5044.1499999999996</v>
      </c>
      <c r="G12" s="9">
        <f>ROUND(+'Acute Care'!S109,0)</f>
        <v>3472220</v>
      </c>
      <c r="H12" s="9">
        <f>ROUND(+'Acute Care'!F109,0)</f>
        <v>706</v>
      </c>
      <c r="I12" s="13">
        <f t="shared" si="1"/>
        <v>4918.16</v>
      </c>
      <c r="K12" s="21">
        <f t="shared" si="2"/>
        <v>-2.5000000000000001E-2</v>
      </c>
    </row>
    <row r="13" spans="1:11" x14ac:dyDescent="0.2">
      <c r="B13" s="9">
        <f>+'Acute Care'!A8</f>
        <v>10</v>
      </c>
      <c r="C13" s="9" t="str">
        <f>+'Acute Care'!B8</f>
        <v>VIRGINIA MASON MEDICAL CENTER</v>
      </c>
      <c r="D13" s="9">
        <f>ROUND(+'Acute Care'!S8,0)</f>
        <v>202843174</v>
      </c>
      <c r="E13" s="9">
        <f>ROUND(+'Acute Care'!F8,0)</f>
        <v>65799</v>
      </c>
      <c r="F13" s="13">
        <f t="shared" si="0"/>
        <v>3082.77</v>
      </c>
      <c r="G13" s="9">
        <f>ROUND(+'Acute Care'!S110,0)</f>
        <v>164389121</v>
      </c>
      <c r="H13" s="9">
        <f>ROUND(+'Acute Care'!F110,0)</f>
        <v>47719</v>
      </c>
      <c r="I13" s="13">
        <f t="shared" si="1"/>
        <v>3444.94</v>
      </c>
      <c r="K13" s="21">
        <f t="shared" si="2"/>
        <v>0.11749999999999999</v>
      </c>
    </row>
    <row r="14" spans="1:11" x14ac:dyDescent="0.2">
      <c r="B14" s="9">
        <f>+'Acute Care'!A9</f>
        <v>14</v>
      </c>
      <c r="C14" s="9" t="str">
        <f>+'Acute Care'!B9</f>
        <v>SEATTLE CHILDRENS HOSPITAL</v>
      </c>
      <c r="D14" s="9">
        <f>ROUND(+'Acute Care'!S9,0)</f>
        <v>311080243</v>
      </c>
      <c r="E14" s="9">
        <f>ROUND(+'Acute Care'!F9,0)</f>
        <v>57055</v>
      </c>
      <c r="F14" s="13">
        <f t="shared" si="0"/>
        <v>5452.29</v>
      </c>
      <c r="G14" s="9">
        <f>ROUND(+'Acute Care'!S111,0)</f>
        <v>344585515</v>
      </c>
      <c r="H14" s="9">
        <f>ROUND(+'Acute Care'!F111,0)</f>
        <v>60771</v>
      </c>
      <c r="I14" s="13">
        <f t="shared" si="1"/>
        <v>5670.23</v>
      </c>
      <c r="K14" s="21">
        <f t="shared" si="2"/>
        <v>0.04</v>
      </c>
    </row>
    <row r="15" spans="1:11" x14ac:dyDescent="0.2">
      <c r="B15" s="9">
        <f>+'Acute Care'!A10</f>
        <v>20</v>
      </c>
      <c r="C15" s="9" t="str">
        <f>+'Acute Care'!B10</f>
        <v>GROUP HEALTH CENTRAL HOSPITAL</v>
      </c>
      <c r="D15" s="9">
        <f>ROUND(+'Acute Care'!S10,0)</f>
        <v>0</v>
      </c>
      <c r="E15" s="9">
        <f>ROUND(+'Acute Care'!F10,0)</f>
        <v>0</v>
      </c>
      <c r="F15" s="13" t="str">
        <f t="shared" si="0"/>
        <v/>
      </c>
      <c r="G15" s="9">
        <f>ROUND(+'Acute Care'!S112,0)</f>
        <v>0</v>
      </c>
      <c r="H15" s="9">
        <f>ROUND(+'Acute Care'!F112,0)</f>
        <v>0</v>
      </c>
      <c r="I15" s="13" t="str">
        <f t="shared" si="1"/>
        <v/>
      </c>
      <c r="K15" s="21" t="str">
        <f t="shared" si="2"/>
        <v/>
      </c>
    </row>
    <row r="16" spans="1:11" x14ac:dyDescent="0.2">
      <c r="B16" s="9">
        <f>+'Acute Care'!A11</f>
        <v>21</v>
      </c>
      <c r="C16" s="9" t="str">
        <f>+'Acute Care'!B11</f>
        <v>NEWPORT HOSPITAL AND HEALTH SERVICES</v>
      </c>
      <c r="D16" s="9">
        <f>ROUND(+'Acute Care'!S11,0)</f>
        <v>2352425</v>
      </c>
      <c r="E16" s="9">
        <f>ROUND(+'Acute Care'!F11,0)</f>
        <v>1280</v>
      </c>
      <c r="F16" s="13">
        <f t="shared" si="0"/>
        <v>1837.83</v>
      </c>
      <c r="G16" s="9">
        <f>ROUND(+'Acute Care'!S113,0)</f>
        <v>2058902</v>
      </c>
      <c r="H16" s="9">
        <f>ROUND(+'Acute Care'!F113,0)</f>
        <v>1120</v>
      </c>
      <c r="I16" s="13">
        <f t="shared" si="1"/>
        <v>1838.31</v>
      </c>
      <c r="K16" s="21">
        <f t="shared" si="2"/>
        <v>2.9999999999999997E-4</v>
      </c>
    </row>
    <row r="17" spans="2:11" x14ac:dyDescent="0.2">
      <c r="B17" s="9">
        <f>+'Acute Care'!A12</f>
        <v>22</v>
      </c>
      <c r="C17" s="9" t="str">
        <f>+'Acute Care'!B12</f>
        <v>LOURDES MEDICAL CENTER</v>
      </c>
      <c r="D17" s="9">
        <f>ROUND(+'Acute Care'!S12,0)</f>
        <v>12560964</v>
      </c>
      <c r="E17" s="9">
        <f>ROUND(+'Acute Care'!F12,0)</f>
        <v>4809</v>
      </c>
      <c r="F17" s="13">
        <f t="shared" si="0"/>
        <v>2611.9699999999998</v>
      </c>
      <c r="G17" s="9">
        <f>ROUND(+'Acute Care'!S114,0)</f>
        <v>14774851</v>
      </c>
      <c r="H17" s="9">
        <f>ROUND(+'Acute Care'!F114,0)</f>
        <v>4111</v>
      </c>
      <c r="I17" s="13">
        <f t="shared" si="1"/>
        <v>3593.98</v>
      </c>
      <c r="K17" s="21">
        <f t="shared" si="2"/>
        <v>0.376</v>
      </c>
    </row>
    <row r="18" spans="2:11" x14ac:dyDescent="0.2">
      <c r="B18" s="9">
        <f>+'Acute Care'!A13</f>
        <v>23</v>
      </c>
      <c r="C18" s="9" t="str">
        <f>+'Acute Care'!B13</f>
        <v>THREE RIVERS HOSPITAL</v>
      </c>
      <c r="D18" s="9">
        <f>ROUND(+'Acute Care'!S13,0)</f>
        <v>1267098</v>
      </c>
      <c r="E18" s="9">
        <f>ROUND(+'Acute Care'!F13,0)</f>
        <v>737</v>
      </c>
      <c r="F18" s="13">
        <f t="shared" si="0"/>
        <v>1719.26</v>
      </c>
      <c r="G18" s="9">
        <f>ROUND(+'Acute Care'!S115,0)</f>
        <v>1271747</v>
      </c>
      <c r="H18" s="9">
        <f>ROUND(+'Acute Care'!F115,0)</f>
        <v>685</v>
      </c>
      <c r="I18" s="13">
        <f t="shared" si="1"/>
        <v>1856.56</v>
      </c>
      <c r="K18" s="21">
        <f t="shared" si="2"/>
        <v>7.9899999999999999E-2</v>
      </c>
    </row>
    <row r="19" spans="2:11" x14ac:dyDescent="0.2">
      <c r="B19" s="9">
        <f>+'Acute Care'!A14</f>
        <v>26</v>
      </c>
      <c r="C19" s="9" t="str">
        <f>+'Acute Care'!B14</f>
        <v>PEACEHEALTH ST JOHN MEDICAL CENTER</v>
      </c>
      <c r="D19" s="9">
        <f>ROUND(+'Acute Care'!S14,0)</f>
        <v>68065616</v>
      </c>
      <c r="E19" s="9">
        <f>ROUND(+'Acute Care'!F14,0)</f>
        <v>16897</v>
      </c>
      <c r="F19" s="13">
        <f t="shared" si="0"/>
        <v>4028.27</v>
      </c>
      <c r="G19" s="9">
        <f>ROUND(+'Acute Care'!S116,0)</f>
        <v>70952607</v>
      </c>
      <c r="H19" s="9">
        <f>ROUND(+'Acute Care'!F116,0)</f>
        <v>15465</v>
      </c>
      <c r="I19" s="13">
        <f t="shared" si="1"/>
        <v>4587.95</v>
      </c>
      <c r="K19" s="21">
        <f t="shared" si="2"/>
        <v>0.1389</v>
      </c>
    </row>
    <row r="20" spans="2:11" x14ac:dyDescent="0.2">
      <c r="B20" s="9">
        <f>+'Acute Care'!A15</f>
        <v>29</v>
      </c>
      <c r="C20" s="9" t="str">
        <f>+'Acute Care'!B15</f>
        <v>HARBORVIEW MEDICAL CENTER</v>
      </c>
      <c r="D20" s="9">
        <f>ROUND(+'Acute Care'!S15,0)</f>
        <v>185884566</v>
      </c>
      <c r="E20" s="9">
        <f>ROUND(+'Acute Care'!F15,0)</f>
        <v>79461</v>
      </c>
      <c r="F20" s="13">
        <f t="shared" si="0"/>
        <v>2339.3200000000002</v>
      </c>
      <c r="G20" s="9">
        <f>ROUND(+'Acute Care'!S117,0)</f>
        <v>198986039</v>
      </c>
      <c r="H20" s="9">
        <f>ROUND(+'Acute Care'!F117,0)</f>
        <v>82262</v>
      </c>
      <c r="I20" s="13">
        <f t="shared" si="1"/>
        <v>2418.9299999999998</v>
      </c>
      <c r="K20" s="21">
        <f t="shared" si="2"/>
        <v>3.4000000000000002E-2</v>
      </c>
    </row>
    <row r="21" spans="2:11" x14ac:dyDescent="0.2">
      <c r="B21" s="9">
        <f>+'Acute Care'!A16</f>
        <v>32</v>
      </c>
      <c r="C21" s="9" t="str">
        <f>+'Acute Care'!B16</f>
        <v>ST JOSEPH MEDICAL CENTER</v>
      </c>
      <c r="D21" s="9">
        <f>ROUND(+'Acute Care'!S16,0)</f>
        <v>154629331</v>
      </c>
      <c r="E21" s="9">
        <f>ROUND(+'Acute Care'!F16,0)</f>
        <v>75146</v>
      </c>
      <c r="F21" s="13">
        <f t="shared" si="0"/>
        <v>2057.7199999999998</v>
      </c>
      <c r="G21" s="9">
        <f>ROUND(+'Acute Care'!S118,0)</f>
        <v>180962464</v>
      </c>
      <c r="H21" s="9">
        <f>ROUND(+'Acute Care'!F118,0)</f>
        <v>75844</v>
      </c>
      <c r="I21" s="13">
        <f t="shared" si="1"/>
        <v>2385.98</v>
      </c>
      <c r="K21" s="21">
        <f t="shared" si="2"/>
        <v>0.1595</v>
      </c>
    </row>
    <row r="22" spans="2:11" x14ac:dyDescent="0.2">
      <c r="B22" s="9">
        <f>+'Acute Care'!A17</f>
        <v>35</v>
      </c>
      <c r="C22" s="9" t="str">
        <f>+'Acute Care'!B17</f>
        <v>ST ELIZABETH HOSPITAL</v>
      </c>
      <c r="D22" s="9">
        <f>ROUND(+'Acute Care'!S17,0)</f>
        <v>14757681</v>
      </c>
      <c r="E22" s="9">
        <f>ROUND(+'Acute Care'!F17,0)</f>
        <v>4868</v>
      </c>
      <c r="F22" s="13">
        <f t="shared" si="0"/>
        <v>3031.57</v>
      </c>
      <c r="G22" s="9">
        <f>ROUND(+'Acute Care'!S119,0)</f>
        <v>14585864</v>
      </c>
      <c r="H22" s="9">
        <f>ROUND(+'Acute Care'!F119,0)</f>
        <v>4749</v>
      </c>
      <c r="I22" s="13">
        <f t="shared" si="1"/>
        <v>3071.35</v>
      </c>
      <c r="K22" s="21">
        <f t="shared" si="2"/>
        <v>1.3100000000000001E-2</v>
      </c>
    </row>
    <row r="23" spans="2:11" x14ac:dyDescent="0.2">
      <c r="B23" s="9">
        <f>+'Acute Care'!A18</f>
        <v>37</v>
      </c>
      <c r="C23" s="9" t="str">
        <f>+'Acute Care'!B18</f>
        <v>MULTICARE DEACONESS HOSPITAL</v>
      </c>
      <c r="D23" s="9">
        <f>ROUND(+'Acute Care'!S18,0)</f>
        <v>58410035</v>
      </c>
      <c r="E23" s="9">
        <f>ROUND(+'Acute Care'!F18,0)</f>
        <v>30307</v>
      </c>
      <c r="F23" s="13">
        <f t="shared" si="0"/>
        <v>1927.28</v>
      </c>
      <c r="G23" s="9">
        <f>ROUND(+'Acute Care'!S120,0)</f>
        <v>57853469</v>
      </c>
      <c r="H23" s="9">
        <f>ROUND(+'Acute Care'!F120,0)</f>
        <v>26541</v>
      </c>
      <c r="I23" s="13">
        <f t="shared" si="1"/>
        <v>2179.7800000000002</v>
      </c>
      <c r="K23" s="21">
        <f t="shared" si="2"/>
        <v>0.13100000000000001</v>
      </c>
    </row>
    <row r="24" spans="2:11" x14ac:dyDescent="0.2">
      <c r="B24" s="9">
        <f>+'Acute Care'!A19</f>
        <v>38</v>
      </c>
      <c r="C24" s="9" t="str">
        <f>+'Acute Care'!B19</f>
        <v>OLYMPIC MEDICAL CENTER</v>
      </c>
      <c r="D24" s="9">
        <f>ROUND(+'Acute Care'!S19,0)</f>
        <v>20366679</v>
      </c>
      <c r="E24" s="9">
        <f>ROUND(+'Acute Care'!F19,0)</f>
        <v>10343</v>
      </c>
      <c r="F24" s="13">
        <f t="shared" si="0"/>
        <v>1969.13</v>
      </c>
      <c r="G24" s="9">
        <f>ROUND(+'Acute Care'!S121,0)</f>
        <v>20837678</v>
      </c>
      <c r="H24" s="9">
        <f>ROUND(+'Acute Care'!F121,0)</f>
        <v>10285</v>
      </c>
      <c r="I24" s="13">
        <f t="shared" si="1"/>
        <v>2026.03</v>
      </c>
      <c r="K24" s="21">
        <f t="shared" si="2"/>
        <v>2.8899999999999999E-2</v>
      </c>
    </row>
    <row r="25" spans="2:11" x14ac:dyDescent="0.2">
      <c r="B25" s="9">
        <f>+'Acute Care'!A20</f>
        <v>39</v>
      </c>
      <c r="C25" s="9" t="str">
        <f>+'Acute Care'!B20</f>
        <v>TRIOS HEALTH</v>
      </c>
      <c r="D25" s="9">
        <f>ROUND(+'Acute Care'!S20,0)</f>
        <v>29527087</v>
      </c>
      <c r="E25" s="9">
        <f>ROUND(+'Acute Care'!F20,0)</f>
        <v>14467</v>
      </c>
      <c r="F25" s="13">
        <f t="shared" si="0"/>
        <v>2041</v>
      </c>
      <c r="G25" s="9">
        <f>ROUND(+'Acute Care'!S122,0)</f>
        <v>26977845</v>
      </c>
      <c r="H25" s="9">
        <f>ROUND(+'Acute Care'!F122,0)</f>
        <v>13586</v>
      </c>
      <c r="I25" s="13">
        <f t="shared" si="1"/>
        <v>1985.71</v>
      </c>
      <c r="K25" s="21">
        <f t="shared" si="2"/>
        <v>-2.7099999999999999E-2</v>
      </c>
    </row>
    <row r="26" spans="2:11" x14ac:dyDescent="0.2">
      <c r="B26" s="9">
        <f>+'Acute Care'!A21</f>
        <v>42</v>
      </c>
      <c r="C26" s="9" t="str">
        <f>+'Acute Care'!B21</f>
        <v>SHRINERS HOSPITAL FOR CHILDREN</v>
      </c>
      <c r="D26" s="9">
        <f>ROUND(+'Acute Care'!S21,0)</f>
        <v>14946342</v>
      </c>
      <c r="E26" s="9">
        <f>ROUND(+'Acute Care'!F21,0)</f>
        <v>1154</v>
      </c>
      <c r="F26" s="13">
        <f t="shared" si="0"/>
        <v>12951.77</v>
      </c>
      <c r="G26" s="9">
        <f>ROUND(+'Acute Care'!S123,0)</f>
        <v>1941579</v>
      </c>
      <c r="H26" s="9">
        <f>ROUND(+'Acute Care'!F123,0)</f>
        <v>829</v>
      </c>
      <c r="I26" s="13">
        <f t="shared" si="1"/>
        <v>2342.0700000000002</v>
      </c>
      <c r="K26" s="21">
        <f t="shared" si="2"/>
        <v>-0.81920000000000004</v>
      </c>
    </row>
    <row r="27" spans="2:11" x14ac:dyDescent="0.2">
      <c r="B27" s="9">
        <f>+'Acute Care'!A22</f>
        <v>43</v>
      </c>
      <c r="C27" s="9" t="str">
        <f>+'Acute Care'!B22</f>
        <v>WALLA WALLA GENERAL HOSPITAL</v>
      </c>
      <c r="D27" s="9">
        <f>ROUND(+'Acute Care'!S22,0)</f>
        <v>0</v>
      </c>
      <c r="E27" s="9">
        <f>ROUND(+'Acute Care'!F22,0)</f>
        <v>0</v>
      </c>
      <c r="F27" s="13" t="str">
        <f t="shared" si="0"/>
        <v/>
      </c>
      <c r="G27" s="9">
        <f>ROUND(+'Acute Care'!S124,0)</f>
        <v>0</v>
      </c>
      <c r="H27" s="9">
        <f>ROUND(+'Acute Care'!F124,0)</f>
        <v>0</v>
      </c>
      <c r="I27" s="13" t="str">
        <f t="shared" si="1"/>
        <v/>
      </c>
      <c r="K27" s="21" t="str">
        <f t="shared" si="2"/>
        <v/>
      </c>
    </row>
    <row r="28" spans="2:11" x14ac:dyDescent="0.2">
      <c r="B28" s="9">
        <f>+'Acute Care'!A23</f>
        <v>45</v>
      </c>
      <c r="C28" s="9" t="str">
        <f>+'Acute Care'!B23</f>
        <v>COLUMBIA BASIN HOSPITAL</v>
      </c>
      <c r="D28" s="9">
        <f>ROUND(+'Acute Care'!S23,0)</f>
        <v>455455</v>
      </c>
      <c r="E28" s="9">
        <f>ROUND(+'Acute Care'!F23,0)</f>
        <v>341</v>
      </c>
      <c r="F28" s="13">
        <f t="shared" si="0"/>
        <v>1335.65</v>
      </c>
      <c r="G28" s="9">
        <f>ROUND(+'Acute Care'!S125,0)</f>
        <v>589426</v>
      </c>
      <c r="H28" s="9">
        <f>ROUND(+'Acute Care'!F125,0)</f>
        <v>422</v>
      </c>
      <c r="I28" s="13">
        <f t="shared" si="1"/>
        <v>1396.74</v>
      </c>
      <c r="K28" s="21">
        <f t="shared" si="2"/>
        <v>4.5699999999999998E-2</v>
      </c>
    </row>
    <row r="29" spans="2:11" x14ac:dyDescent="0.2">
      <c r="B29" s="9">
        <f>+'Acute Care'!A24</f>
        <v>46</v>
      </c>
      <c r="C29" s="9" t="str">
        <f>+'Acute Care'!B24</f>
        <v>PMH MEDICAL CENTER</v>
      </c>
      <c r="D29" s="9">
        <f>ROUND(+'Acute Care'!S24,0)</f>
        <v>8745068</v>
      </c>
      <c r="E29" s="9">
        <f>ROUND(+'Acute Care'!F24,0)</f>
        <v>4442</v>
      </c>
      <c r="F29" s="13">
        <f t="shared" si="0"/>
        <v>1968.72</v>
      </c>
      <c r="G29" s="9">
        <f>ROUND(+'Acute Care'!S126,0)</f>
        <v>7707504</v>
      </c>
      <c r="H29" s="9">
        <f>ROUND(+'Acute Care'!F126,0)</f>
        <v>4091</v>
      </c>
      <c r="I29" s="13">
        <f t="shared" si="1"/>
        <v>1884.01</v>
      </c>
      <c r="K29" s="21">
        <f t="shared" si="2"/>
        <v>-4.2999999999999997E-2</v>
      </c>
    </row>
    <row r="30" spans="2:11" x14ac:dyDescent="0.2">
      <c r="B30" s="9">
        <f>+'Acute Care'!A25</f>
        <v>50</v>
      </c>
      <c r="C30" s="9" t="str">
        <f>+'Acute Care'!B25</f>
        <v>PROVIDENCE ST MARY MEDICAL CENTER</v>
      </c>
      <c r="D30" s="9">
        <f>ROUND(+'Acute Care'!S25,0)</f>
        <v>12544777</v>
      </c>
      <c r="E30" s="9">
        <f>ROUND(+'Acute Care'!F25,0)</f>
        <v>4484</v>
      </c>
      <c r="F30" s="13">
        <f t="shared" si="0"/>
        <v>2797.68</v>
      </c>
      <c r="G30" s="9">
        <f>ROUND(+'Acute Care'!S127,0)</f>
        <v>38027559</v>
      </c>
      <c r="H30" s="9">
        <f>ROUND(+'Acute Care'!F127,0)</f>
        <v>11578</v>
      </c>
      <c r="I30" s="13">
        <f t="shared" si="1"/>
        <v>3284.47</v>
      </c>
      <c r="K30" s="21">
        <f t="shared" si="2"/>
        <v>0.17399999999999999</v>
      </c>
    </row>
    <row r="31" spans="2:11" x14ac:dyDescent="0.2">
      <c r="B31" s="9">
        <f>+'Acute Care'!A26</f>
        <v>54</v>
      </c>
      <c r="C31" s="9" t="str">
        <f>+'Acute Care'!B26</f>
        <v>FORKS COMMUNITY HOSPITAL</v>
      </c>
      <c r="D31" s="9">
        <f>ROUND(+'Acute Care'!S26,0)</f>
        <v>2064961</v>
      </c>
      <c r="E31" s="9">
        <f>ROUND(+'Acute Care'!F26,0)</f>
        <v>926</v>
      </c>
      <c r="F31" s="13">
        <f t="shared" si="0"/>
        <v>2229.98</v>
      </c>
      <c r="G31" s="9">
        <f>ROUND(+'Acute Care'!S128,0)</f>
        <v>2265747</v>
      </c>
      <c r="H31" s="9">
        <f>ROUND(+'Acute Care'!F128,0)</f>
        <v>821</v>
      </c>
      <c r="I31" s="13">
        <f t="shared" si="1"/>
        <v>2759.74</v>
      </c>
      <c r="K31" s="21">
        <f t="shared" si="2"/>
        <v>0.23760000000000001</v>
      </c>
    </row>
    <row r="32" spans="2:11" x14ac:dyDescent="0.2">
      <c r="B32" s="9">
        <f>+'Acute Care'!A27</f>
        <v>56</v>
      </c>
      <c r="C32" s="9" t="str">
        <f>+'Acute Care'!B27</f>
        <v>WILLAPA HARBOR HOSPITAL</v>
      </c>
      <c r="D32" s="9">
        <f>ROUND(+'Acute Care'!S27,0)</f>
        <v>3168955</v>
      </c>
      <c r="E32" s="9">
        <f>ROUND(+'Acute Care'!F27,0)</f>
        <v>792</v>
      </c>
      <c r="F32" s="13">
        <f t="shared" si="0"/>
        <v>4001.21</v>
      </c>
      <c r="G32" s="9">
        <f>ROUND(+'Acute Care'!S129,0)</f>
        <v>3255392</v>
      </c>
      <c r="H32" s="9">
        <f>ROUND(+'Acute Care'!F129,0)</f>
        <v>906</v>
      </c>
      <c r="I32" s="13">
        <f t="shared" si="1"/>
        <v>3593.15</v>
      </c>
      <c r="K32" s="21">
        <f t="shared" si="2"/>
        <v>-0.10199999999999999</v>
      </c>
    </row>
    <row r="33" spans="2:11" x14ac:dyDescent="0.2">
      <c r="B33" s="9">
        <f>+'Acute Care'!A28</f>
        <v>58</v>
      </c>
      <c r="C33" s="9" t="str">
        <f>+'Acute Care'!B28</f>
        <v>VIRGINIA MASON MEMORIAL</v>
      </c>
      <c r="D33" s="9">
        <f>ROUND(+'Acute Care'!S28,0)</f>
        <v>70380802</v>
      </c>
      <c r="E33" s="9">
        <f>ROUND(+'Acute Care'!F28,0)</f>
        <v>29435</v>
      </c>
      <c r="F33" s="13">
        <f t="shared" si="0"/>
        <v>2391.06</v>
      </c>
      <c r="G33" s="9">
        <f>ROUND(+'Acute Care'!S130,0)</f>
        <v>80504729</v>
      </c>
      <c r="H33" s="9">
        <f>ROUND(+'Acute Care'!F130,0)</f>
        <v>33302</v>
      </c>
      <c r="I33" s="13">
        <f t="shared" si="1"/>
        <v>2417.41</v>
      </c>
      <c r="K33" s="21">
        <f t="shared" si="2"/>
        <v>1.0999999999999999E-2</v>
      </c>
    </row>
    <row r="34" spans="2:11" x14ac:dyDescent="0.2">
      <c r="B34" s="9">
        <f>+'Acute Care'!A29</f>
        <v>63</v>
      </c>
      <c r="C34" s="9" t="str">
        <f>+'Acute Care'!B29</f>
        <v>GRAYS HARBOR COMMUNITY HOSPITAL</v>
      </c>
      <c r="D34" s="9">
        <f>ROUND(+'Acute Care'!S29,0)</f>
        <v>21126273</v>
      </c>
      <c r="E34" s="9">
        <f>ROUND(+'Acute Care'!F29,0)</f>
        <v>8484</v>
      </c>
      <c r="F34" s="13">
        <f t="shared" si="0"/>
        <v>2490.13</v>
      </c>
      <c r="G34" s="9">
        <f>ROUND(+'Acute Care'!S131,0)</f>
        <v>21875206</v>
      </c>
      <c r="H34" s="9">
        <f>ROUND(+'Acute Care'!F131,0)</f>
        <v>8829</v>
      </c>
      <c r="I34" s="13">
        <f t="shared" si="1"/>
        <v>2477.65</v>
      </c>
      <c r="K34" s="21">
        <f t="shared" si="2"/>
        <v>-5.0000000000000001E-3</v>
      </c>
    </row>
    <row r="35" spans="2:11" x14ac:dyDescent="0.2">
      <c r="B35" s="9">
        <f>+'Acute Care'!A30</f>
        <v>78</v>
      </c>
      <c r="C35" s="9" t="str">
        <f>+'Acute Care'!B30</f>
        <v>SAMARITAN HEALTHCARE</v>
      </c>
      <c r="D35" s="9">
        <f>ROUND(+'Acute Care'!S30,0)</f>
        <v>8928878</v>
      </c>
      <c r="E35" s="9">
        <f>ROUND(+'Acute Care'!F30,0)</f>
        <v>3539</v>
      </c>
      <c r="F35" s="13">
        <f t="shared" si="0"/>
        <v>2522.9899999999998</v>
      </c>
      <c r="G35" s="9">
        <f>ROUND(+'Acute Care'!S132,0)</f>
        <v>8458741</v>
      </c>
      <c r="H35" s="9">
        <f>ROUND(+'Acute Care'!F132,0)</f>
        <v>3772</v>
      </c>
      <c r="I35" s="13">
        <f t="shared" si="1"/>
        <v>2242.5100000000002</v>
      </c>
      <c r="K35" s="21">
        <f t="shared" si="2"/>
        <v>-0.11119999999999999</v>
      </c>
    </row>
    <row r="36" spans="2:11" x14ac:dyDescent="0.2">
      <c r="B36" s="9">
        <f>+'Acute Care'!A31</f>
        <v>79</v>
      </c>
      <c r="C36" s="9" t="str">
        <f>+'Acute Care'!B31</f>
        <v>OCEAN BEACH HOSPITAL</v>
      </c>
      <c r="D36" s="9">
        <f>ROUND(+'Acute Care'!S31,0)</f>
        <v>2175655</v>
      </c>
      <c r="E36" s="9">
        <f>ROUND(+'Acute Care'!F31,0)</f>
        <v>559</v>
      </c>
      <c r="F36" s="13">
        <f t="shared" si="0"/>
        <v>3892.05</v>
      </c>
      <c r="G36" s="9">
        <f>ROUND(+'Acute Care'!S133,0)</f>
        <v>2438480</v>
      </c>
      <c r="H36" s="9">
        <f>ROUND(+'Acute Care'!F133,0)</f>
        <v>933</v>
      </c>
      <c r="I36" s="13">
        <f t="shared" si="1"/>
        <v>2613.59</v>
      </c>
      <c r="K36" s="21">
        <f t="shared" si="2"/>
        <v>-0.32850000000000001</v>
      </c>
    </row>
    <row r="37" spans="2:11" x14ac:dyDescent="0.2">
      <c r="B37" s="9">
        <f>+'Acute Care'!A32</f>
        <v>80</v>
      </c>
      <c r="C37" s="9" t="str">
        <f>+'Acute Care'!B32</f>
        <v>ODESSA MEMORIAL HEALTHCARE CENTER</v>
      </c>
      <c r="D37" s="9">
        <f>ROUND(+'Acute Care'!S32,0)</f>
        <v>165204</v>
      </c>
      <c r="E37" s="9">
        <f>ROUND(+'Acute Care'!F32,0)</f>
        <v>40</v>
      </c>
      <c r="F37" s="13">
        <f t="shared" si="0"/>
        <v>4130.1000000000004</v>
      </c>
      <c r="G37" s="9">
        <f>ROUND(+'Acute Care'!S134,0)</f>
        <v>105018</v>
      </c>
      <c r="H37" s="9">
        <f>ROUND(+'Acute Care'!F134,0)</f>
        <v>28</v>
      </c>
      <c r="I37" s="13">
        <f t="shared" si="1"/>
        <v>3750.64</v>
      </c>
      <c r="K37" s="21">
        <f t="shared" si="2"/>
        <v>-9.1899999999999996E-2</v>
      </c>
    </row>
    <row r="38" spans="2:11" x14ac:dyDescent="0.2">
      <c r="B38" s="9">
        <f>+'Acute Care'!A33</f>
        <v>81</v>
      </c>
      <c r="C38" s="9" t="str">
        <f>+'Acute Care'!B33</f>
        <v>MULTICARE GOOD SAMARITAN</v>
      </c>
      <c r="D38" s="9">
        <f>ROUND(+'Acute Care'!S33,0)</f>
        <v>57481242</v>
      </c>
      <c r="E38" s="9">
        <f>ROUND(+'Acute Care'!F33,0)</f>
        <v>20490</v>
      </c>
      <c r="F38" s="13">
        <f t="shared" si="0"/>
        <v>2805.33</v>
      </c>
      <c r="G38" s="9">
        <f>ROUND(+'Acute Care'!S135,0)</f>
        <v>62684469</v>
      </c>
      <c r="H38" s="9">
        <f>ROUND(+'Acute Care'!F135,0)</f>
        <v>21449</v>
      </c>
      <c r="I38" s="13">
        <f t="shared" si="1"/>
        <v>2922.49</v>
      </c>
      <c r="K38" s="21">
        <f t="shared" si="2"/>
        <v>4.1799999999999997E-2</v>
      </c>
    </row>
    <row r="39" spans="2:11" x14ac:dyDescent="0.2">
      <c r="B39" s="9">
        <f>+'Acute Care'!A34</f>
        <v>82</v>
      </c>
      <c r="C39" s="9" t="str">
        <f>+'Acute Care'!B34</f>
        <v>GARFIELD COUNTY MEMORIAL HOSPITAL</v>
      </c>
      <c r="D39" s="9">
        <f>ROUND(+'Acute Care'!S34,0)</f>
        <v>0</v>
      </c>
      <c r="E39" s="9">
        <f>ROUND(+'Acute Care'!F34,0)</f>
        <v>0</v>
      </c>
      <c r="F39" s="13" t="str">
        <f t="shared" si="0"/>
        <v/>
      </c>
      <c r="G39" s="9">
        <f>ROUND(+'Acute Care'!S136,0)</f>
        <v>0</v>
      </c>
      <c r="H39" s="9">
        <f>ROUND(+'Acute Care'!F136,0)</f>
        <v>0</v>
      </c>
      <c r="I39" s="13" t="str">
        <f t="shared" si="1"/>
        <v/>
      </c>
      <c r="K39" s="21" t="str">
        <f t="shared" si="2"/>
        <v/>
      </c>
    </row>
    <row r="40" spans="2:11" x14ac:dyDescent="0.2">
      <c r="B40" s="9">
        <f>+'Acute Care'!A35</f>
        <v>84</v>
      </c>
      <c r="C40" s="9" t="str">
        <f>+'Acute Care'!B35</f>
        <v>PROVIDENCE REGIONAL MEDICAL CENTER EVERETT</v>
      </c>
      <c r="D40" s="9">
        <f>ROUND(+'Acute Care'!S35,0)</f>
        <v>233630430</v>
      </c>
      <c r="E40" s="9">
        <f>ROUND(+'Acute Care'!F35,0)</f>
        <v>90120</v>
      </c>
      <c r="F40" s="13">
        <f t="shared" si="0"/>
        <v>2592.44</v>
      </c>
      <c r="G40" s="9">
        <f>ROUND(+'Acute Care'!S137,0)</f>
        <v>351111901</v>
      </c>
      <c r="H40" s="9">
        <f>ROUND(+'Acute Care'!F137,0)</f>
        <v>117921</v>
      </c>
      <c r="I40" s="13">
        <f t="shared" si="1"/>
        <v>2977.52</v>
      </c>
      <c r="K40" s="21">
        <f t="shared" si="2"/>
        <v>0.14849999999999999</v>
      </c>
    </row>
    <row r="41" spans="2:11" x14ac:dyDescent="0.2">
      <c r="B41" s="9">
        <f>+'Acute Care'!A36</f>
        <v>85</v>
      </c>
      <c r="C41" s="9" t="str">
        <f>+'Acute Care'!B36</f>
        <v>JEFFERSON HEALTHCARE</v>
      </c>
      <c r="D41" s="9">
        <f>ROUND(+'Acute Care'!S36,0)</f>
        <v>9547405</v>
      </c>
      <c r="E41" s="9">
        <f>ROUND(+'Acute Care'!F36,0)</f>
        <v>3928</v>
      </c>
      <c r="F41" s="13">
        <f t="shared" si="0"/>
        <v>2430.6</v>
      </c>
      <c r="G41" s="9">
        <f>ROUND(+'Acute Care'!S138,0)</f>
        <v>9389472</v>
      </c>
      <c r="H41" s="9">
        <f>ROUND(+'Acute Care'!F138,0)</f>
        <v>3718</v>
      </c>
      <c r="I41" s="13">
        <f t="shared" si="1"/>
        <v>2525.41</v>
      </c>
      <c r="K41" s="21">
        <f t="shared" si="2"/>
        <v>3.9E-2</v>
      </c>
    </row>
    <row r="42" spans="2:11" x14ac:dyDescent="0.2">
      <c r="B42" s="9">
        <f>+'Acute Care'!A37</f>
        <v>96</v>
      </c>
      <c r="C42" s="9" t="str">
        <f>+'Acute Care'!B37</f>
        <v>SKYLINE HOSPITAL</v>
      </c>
      <c r="D42" s="9">
        <f>ROUND(+'Acute Care'!S37,0)</f>
        <v>2140630</v>
      </c>
      <c r="E42" s="9">
        <f>ROUND(+'Acute Care'!F37,0)</f>
        <v>821</v>
      </c>
      <c r="F42" s="13">
        <f t="shared" si="0"/>
        <v>2607.34</v>
      </c>
      <c r="G42" s="9">
        <f>ROUND(+'Acute Care'!S139,0)</f>
        <v>1792965</v>
      </c>
      <c r="H42" s="9">
        <f>ROUND(+'Acute Care'!F139,0)</f>
        <v>644</v>
      </c>
      <c r="I42" s="13">
        <f t="shared" si="1"/>
        <v>2784.11</v>
      </c>
      <c r="K42" s="21">
        <f t="shared" si="2"/>
        <v>6.7799999999999999E-2</v>
      </c>
    </row>
    <row r="43" spans="2:11" x14ac:dyDescent="0.2">
      <c r="B43" s="9">
        <f>+'Acute Care'!A38</f>
        <v>102</v>
      </c>
      <c r="C43" s="9" t="str">
        <f>+'Acute Care'!B38</f>
        <v>ASTRIA REGIONAL MEDICAL CENTER</v>
      </c>
      <c r="D43" s="9">
        <f>ROUND(+'Acute Care'!S38,0)</f>
        <v>6732392</v>
      </c>
      <c r="E43" s="9">
        <f>ROUND(+'Acute Care'!F38,0)</f>
        <v>5792</v>
      </c>
      <c r="F43" s="13">
        <f t="shared" si="0"/>
        <v>1162.3599999999999</v>
      </c>
      <c r="G43" s="9">
        <f>ROUND(+'Acute Care'!S140,0)</f>
        <v>7019303</v>
      </c>
      <c r="H43" s="9">
        <f>ROUND(+'Acute Care'!F140,0)</f>
        <v>5251</v>
      </c>
      <c r="I43" s="13">
        <f t="shared" si="1"/>
        <v>1336.76</v>
      </c>
      <c r="K43" s="21">
        <f t="shared" si="2"/>
        <v>0.15</v>
      </c>
    </row>
    <row r="44" spans="2:11" x14ac:dyDescent="0.2">
      <c r="B44" s="9">
        <f>+'Acute Care'!A39</f>
        <v>104</v>
      </c>
      <c r="C44" s="9" t="str">
        <f>+'Acute Care'!B39</f>
        <v>VALLEY GENERAL HOSPITAL</v>
      </c>
      <c r="D44" s="9">
        <f>ROUND(+'Acute Care'!S39,0)</f>
        <v>0</v>
      </c>
      <c r="E44" s="9">
        <f>ROUND(+'Acute Care'!F39,0)</f>
        <v>0</v>
      </c>
      <c r="F44" s="13" t="str">
        <f t="shared" si="0"/>
        <v/>
      </c>
      <c r="G44" s="9">
        <f>ROUND(+'Acute Care'!S141,0)</f>
        <v>7234304</v>
      </c>
      <c r="H44" s="9">
        <f>ROUND(+'Acute Care'!F141,0)</f>
        <v>3917</v>
      </c>
      <c r="I44" s="13">
        <f t="shared" si="1"/>
        <v>1846.9</v>
      </c>
      <c r="K44" s="21" t="str">
        <f t="shared" si="2"/>
        <v/>
      </c>
    </row>
    <row r="45" spans="2:11" x14ac:dyDescent="0.2">
      <c r="B45" s="9">
        <f>+'Acute Care'!A40</f>
        <v>106</v>
      </c>
      <c r="C45" s="9" t="str">
        <f>+'Acute Care'!B40</f>
        <v>CASCADE VALLEY HOSPITAL</v>
      </c>
      <c r="D45" s="9">
        <f>ROUND(+'Acute Care'!S40,0)</f>
        <v>0</v>
      </c>
      <c r="E45" s="9">
        <f>ROUND(+'Acute Care'!F40,0)</f>
        <v>0</v>
      </c>
      <c r="F45" s="13" t="str">
        <f t="shared" si="0"/>
        <v/>
      </c>
      <c r="G45" s="9">
        <f>ROUND(+'Acute Care'!S142,0)</f>
        <v>5823567</v>
      </c>
      <c r="H45" s="9">
        <f>ROUND(+'Acute Care'!F142,0)</f>
        <v>1813</v>
      </c>
      <c r="I45" s="13">
        <f t="shared" si="1"/>
        <v>3212.12</v>
      </c>
      <c r="K45" s="21" t="str">
        <f t="shared" si="2"/>
        <v/>
      </c>
    </row>
    <row r="46" spans="2:11" x14ac:dyDescent="0.2">
      <c r="B46" s="9">
        <f>+'Acute Care'!A41</f>
        <v>107</v>
      </c>
      <c r="C46" s="9" t="str">
        <f>+'Acute Care'!B41</f>
        <v>NORTH VALLEY HOSPITAL</v>
      </c>
      <c r="D46" s="9">
        <f>ROUND(+'Acute Care'!S41,0)</f>
        <v>1106037</v>
      </c>
      <c r="E46" s="9">
        <f>ROUND(+'Acute Care'!F41,0)</f>
        <v>1026</v>
      </c>
      <c r="F46" s="13">
        <f t="shared" si="0"/>
        <v>1078.01</v>
      </c>
      <c r="G46" s="9">
        <f>ROUND(+'Acute Care'!S143,0)</f>
        <v>1314759</v>
      </c>
      <c r="H46" s="9">
        <f>ROUND(+'Acute Care'!F143,0)</f>
        <v>850</v>
      </c>
      <c r="I46" s="13">
        <f t="shared" si="1"/>
        <v>1546.78</v>
      </c>
      <c r="K46" s="21">
        <f t="shared" si="2"/>
        <v>0.43480000000000002</v>
      </c>
    </row>
    <row r="47" spans="2:11" x14ac:dyDescent="0.2">
      <c r="B47" s="9">
        <f>+'Acute Care'!A42</f>
        <v>108</v>
      </c>
      <c r="C47" s="9" t="str">
        <f>+'Acute Care'!B42</f>
        <v>TRI-STATE MEMORIAL HOSPITAL</v>
      </c>
      <c r="D47" s="9">
        <f>ROUND(+'Acute Care'!S42,0)</f>
        <v>4425562</v>
      </c>
      <c r="E47" s="9">
        <f>ROUND(+'Acute Care'!F42,0)</f>
        <v>2471</v>
      </c>
      <c r="F47" s="13">
        <f t="shared" si="0"/>
        <v>1791</v>
      </c>
      <c r="G47" s="9">
        <f>ROUND(+'Acute Care'!S144,0)</f>
        <v>4548282</v>
      </c>
      <c r="H47" s="9">
        <f>ROUND(+'Acute Care'!F144,0)</f>
        <v>2369</v>
      </c>
      <c r="I47" s="13">
        <f t="shared" si="1"/>
        <v>1919.92</v>
      </c>
      <c r="K47" s="21">
        <f t="shared" si="2"/>
        <v>7.1999999999999995E-2</v>
      </c>
    </row>
    <row r="48" spans="2:11" x14ac:dyDescent="0.2">
      <c r="B48" s="9">
        <f>+'Acute Care'!A43</f>
        <v>111</v>
      </c>
      <c r="C48" s="9" t="str">
        <f>+'Acute Care'!B43</f>
        <v>EAST ADAMS RURAL HEALTHCARE</v>
      </c>
      <c r="D48" s="9">
        <f>ROUND(+'Acute Care'!S43,0)</f>
        <v>218704</v>
      </c>
      <c r="E48" s="9">
        <f>ROUND(+'Acute Care'!F43,0)</f>
        <v>77</v>
      </c>
      <c r="F48" s="13">
        <f t="shared" si="0"/>
        <v>2840.31</v>
      </c>
      <c r="G48" s="9">
        <f>ROUND(+'Acute Care'!S145,0)</f>
        <v>120649</v>
      </c>
      <c r="H48" s="9">
        <f>ROUND(+'Acute Care'!F145,0)</f>
        <v>29</v>
      </c>
      <c r="I48" s="13">
        <f t="shared" si="1"/>
        <v>4160.3100000000004</v>
      </c>
      <c r="K48" s="21">
        <f t="shared" si="2"/>
        <v>0.4647</v>
      </c>
    </row>
    <row r="49" spans="2:11" x14ac:dyDescent="0.2">
      <c r="B49" s="9">
        <f>+'Acute Care'!A44</f>
        <v>125</v>
      </c>
      <c r="C49" s="9" t="str">
        <f>+'Acute Care'!B44</f>
        <v>OTHELLO COMMUNITY HOSPITAL</v>
      </c>
      <c r="D49" s="9">
        <f>ROUND(+'Acute Care'!S44,0)</f>
        <v>0</v>
      </c>
      <c r="E49" s="9">
        <f>ROUND(+'Acute Care'!F44,0)</f>
        <v>0</v>
      </c>
      <c r="F49" s="13" t="str">
        <f t="shared" si="0"/>
        <v/>
      </c>
      <c r="G49" s="9">
        <f>ROUND(+'Acute Care'!S146,0)</f>
        <v>0</v>
      </c>
      <c r="H49" s="9">
        <f>ROUND(+'Acute Care'!F146,0)</f>
        <v>0</v>
      </c>
      <c r="I49" s="13" t="str">
        <f t="shared" si="1"/>
        <v/>
      </c>
      <c r="K49" s="21" t="str">
        <f t="shared" si="2"/>
        <v/>
      </c>
    </row>
    <row r="50" spans="2:11" x14ac:dyDescent="0.2">
      <c r="B50" s="9">
        <f>+'Acute Care'!A45</f>
        <v>126</v>
      </c>
      <c r="C50" s="9" t="str">
        <f>+'Acute Care'!B45</f>
        <v>HIGHLINE MEDICAL CENTER</v>
      </c>
      <c r="D50" s="9">
        <f>ROUND(+'Acute Care'!S45,0)</f>
        <v>76182730</v>
      </c>
      <c r="E50" s="9">
        <f>ROUND(+'Acute Care'!F45,0)</f>
        <v>23161</v>
      </c>
      <c r="F50" s="13">
        <f t="shared" si="0"/>
        <v>3289.27</v>
      </c>
      <c r="G50" s="9">
        <f>ROUND(+'Acute Care'!S147,0)</f>
        <v>75442358</v>
      </c>
      <c r="H50" s="9">
        <f>ROUND(+'Acute Care'!F147,0)</f>
        <v>22761</v>
      </c>
      <c r="I50" s="13">
        <f t="shared" si="1"/>
        <v>3314.54</v>
      </c>
      <c r="K50" s="21">
        <f t="shared" si="2"/>
        <v>7.7000000000000002E-3</v>
      </c>
    </row>
    <row r="51" spans="2:11" x14ac:dyDescent="0.2">
      <c r="B51" s="9">
        <f>+'Acute Care'!A46</f>
        <v>128</v>
      </c>
      <c r="C51" s="9" t="str">
        <f>+'Acute Care'!B46</f>
        <v>UNIVERSITY OF WASHINGTON MEDICAL CENTER</v>
      </c>
      <c r="D51" s="9">
        <f>ROUND(+'Acute Care'!S46,0)</f>
        <v>257938041</v>
      </c>
      <c r="E51" s="9">
        <f>ROUND(+'Acute Care'!F46,0)</f>
        <v>85560</v>
      </c>
      <c r="F51" s="13">
        <f t="shared" si="0"/>
        <v>3014.7</v>
      </c>
      <c r="G51" s="9">
        <f>ROUND(+'Acute Care'!S148,0)</f>
        <v>282887434</v>
      </c>
      <c r="H51" s="9">
        <f>ROUND(+'Acute Care'!F148,0)</f>
        <v>89690</v>
      </c>
      <c r="I51" s="13">
        <f t="shared" si="1"/>
        <v>3154.06</v>
      </c>
      <c r="K51" s="21">
        <f t="shared" si="2"/>
        <v>4.6199999999999998E-2</v>
      </c>
    </row>
    <row r="52" spans="2:11" x14ac:dyDescent="0.2">
      <c r="B52" s="9">
        <f>+'Acute Care'!A47</f>
        <v>129</v>
      </c>
      <c r="C52" s="9" t="str">
        <f>+'Acute Care'!B47</f>
        <v>QUINCY VALLEY MEDICAL CENTER</v>
      </c>
      <c r="D52" s="9">
        <f>ROUND(+'Acute Care'!S47,0)</f>
        <v>804018</v>
      </c>
      <c r="E52" s="9">
        <f>ROUND(+'Acute Care'!F47,0)</f>
        <v>141</v>
      </c>
      <c r="F52" s="13">
        <f t="shared" si="0"/>
        <v>5702.26</v>
      </c>
      <c r="G52" s="9">
        <f>ROUND(+'Acute Care'!S149,0)</f>
        <v>443398</v>
      </c>
      <c r="H52" s="9">
        <f>ROUND(+'Acute Care'!F149,0)</f>
        <v>122</v>
      </c>
      <c r="I52" s="13">
        <f t="shared" si="1"/>
        <v>3634.41</v>
      </c>
      <c r="K52" s="21">
        <f t="shared" si="2"/>
        <v>-0.36259999999999998</v>
      </c>
    </row>
    <row r="53" spans="2:11" x14ac:dyDescent="0.2">
      <c r="B53" s="9">
        <f>+'Acute Care'!A48</f>
        <v>130</v>
      </c>
      <c r="C53" s="9" t="str">
        <f>+'Acute Care'!B48</f>
        <v>UW MEDICINE/NORTHWEST HOSPITAL</v>
      </c>
      <c r="D53" s="9">
        <f>ROUND(+'Acute Care'!S48,0)</f>
        <v>83584013</v>
      </c>
      <c r="E53" s="9">
        <f>ROUND(+'Acute Care'!F48,0)</f>
        <v>26193</v>
      </c>
      <c r="F53" s="13">
        <f t="shared" si="0"/>
        <v>3191.08</v>
      </c>
      <c r="G53" s="9">
        <f>ROUND(+'Acute Care'!S150,0)</f>
        <v>81772216</v>
      </c>
      <c r="H53" s="9">
        <f>ROUND(+'Acute Care'!F150,0)</f>
        <v>26872</v>
      </c>
      <c r="I53" s="13">
        <f t="shared" si="1"/>
        <v>3043.03</v>
      </c>
      <c r="K53" s="21">
        <f t="shared" si="2"/>
        <v>-4.6399999999999997E-2</v>
      </c>
    </row>
    <row r="54" spans="2:11" x14ac:dyDescent="0.2">
      <c r="B54" s="9">
        <f>+'Acute Care'!A49</f>
        <v>131</v>
      </c>
      <c r="C54" s="9" t="str">
        <f>+'Acute Care'!B49</f>
        <v>OVERLAKE HOSPITAL MEDICAL CENTER</v>
      </c>
      <c r="D54" s="9">
        <f>ROUND(+'Acute Care'!S49,0)</f>
        <v>161981246</v>
      </c>
      <c r="E54" s="9">
        <f>ROUND(+'Acute Care'!F49,0)</f>
        <v>47825</v>
      </c>
      <c r="F54" s="13">
        <f t="shared" si="0"/>
        <v>3386.96</v>
      </c>
      <c r="G54" s="9">
        <f>ROUND(+'Acute Care'!S151,0)</f>
        <v>183482083</v>
      </c>
      <c r="H54" s="9">
        <f>ROUND(+'Acute Care'!F151,0)</f>
        <v>49435</v>
      </c>
      <c r="I54" s="13">
        <f t="shared" si="1"/>
        <v>3711.58</v>
      </c>
      <c r="K54" s="21">
        <f t="shared" si="2"/>
        <v>9.5799999999999996E-2</v>
      </c>
    </row>
    <row r="55" spans="2:11" x14ac:dyDescent="0.2">
      <c r="B55" s="9">
        <f>+'Acute Care'!A50</f>
        <v>132</v>
      </c>
      <c r="C55" s="9" t="str">
        <f>+'Acute Care'!B50</f>
        <v>ST CLARE HOSPITAL</v>
      </c>
      <c r="D55" s="9">
        <f>ROUND(+'Acute Care'!S50,0)</f>
        <v>55977275</v>
      </c>
      <c r="E55" s="9">
        <f>ROUND(+'Acute Care'!F50,0)</f>
        <v>26270</v>
      </c>
      <c r="F55" s="13">
        <f t="shared" si="0"/>
        <v>2130.84</v>
      </c>
      <c r="G55" s="9">
        <f>ROUND(+'Acute Care'!S152,0)</f>
        <v>59025357</v>
      </c>
      <c r="H55" s="9">
        <f>ROUND(+'Acute Care'!F152,0)</f>
        <v>27379</v>
      </c>
      <c r="I55" s="13">
        <f t="shared" si="1"/>
        <v>2155.86</v>
      </c>
      <c r="K55" s="21">
        <f t="shared" si="2"/>
        <v>1.17E-2</v>
      </c>
    </row>
    <row r="56" spans="2:11" x14ac:dyDescent="0.2">
      <c r="B56" s="9">
        <f>+'Acute Care'!A51</f>
        <v>134</v>
      </c>
      <c r="C56" s="9" t="str">
        <f>+'Acute Care'!B51</f>
        <v>ISLAND HOSPITAL</v>
      </c>
      <c r="D56" s="9">
        <f>ROUND(+'Acute Care'!S51,0)</f>
        <v>11954169</v>
      </c>
      <c r="E56" s="9">
        <f>ROUND(+'Acute Care'!F51,0)</f>
        <v>8290</v>
      </c>
      <c r="F56" s="13">
        <f t="shared" si="0"/>
        <v>1442</v>
      </c>
      <c r="G56" s="9">
        <f>ROUND(+'Acute Care'!S153,0)</f>
        <v>12165126</v>
      </c>
      <c r="H56" s="9">
        <f>ROUND(+'Acute Care'!F153,0)</f>
        <v>7838</v>
      </c>
      <c r="I56" s="13">
        <f t="shared" si="1"/>
        <v>1552.07</v>
      </c>
      <c r="K56" s="21">
        <f t="shared" si="2"/>
        <v>7.6300000000000007E-2</v>
      </c>
    </row>
    <row r="57" spans="2:11" x14ac:dyDescent="0.2">
      <c r="B57" s="9">
        <f>+'Acute Care'!A52</f>
        <v>137</v>
      </c>
      <c r="C57" s="9" t="str">
        <f>+'Acute Care'!B52</f>
        <v>LINCOLN HOSPITAL</v>
      </c>
      <c r="D57" s="9">
        <f>ROUND(+'Acute Care'!S52,0)</f>
        <v>1477304</v>
      </c>
      <c r="E57" s="9">
        <f>ROUND(+'Acute Care'!F52,0)</f>
        <v>981</v>
      </c>
      <c r="F57" s="13">
        <f t="shared" si="0"/>
        <v>1505.92</v>
      </c>
      <c r="G57" s="9">
        <f>ROUND(+'Acute Care'!S154,0)</f>
        <v>0</v>
      </c>
      <c r="H57" s="9">
        <f>ROUND(+'Acute Care'!F154,0)</f>
        <v>0</v>
      </c>
      <c r="I57" s="13" t="str">
        <f t="shared" si="1"/>
        <v/>
      </c>
      <c r="K57" s="21" t="str">
        <f t="shared" si="2"/>
        <v/>
      </c>
    </row>
    <row r="58" spans="2:11" x14ac:dyDescent="0.2">
      <c r="B58" s="9">
        <f>+'Acute Care'!A53</f>
        <v>138</v>
      </c>
      <c r="C58" s="9" t="str">
        <f>+'Acute Care'!B53</f>
        <v>SWEDISH EDMONDS</v>
      </c>
      <c r="D58" s="9">
        <f>ROUND(+'Acute Care'!S53,0)</f>
        <v>24945376</v>
      </c>
      <c r="E58" s="9">
        <f>ROUND(+'Acute Care'!F53,0)</f>
        <v>0</v>
      </c>
      <c r="F58" s="13" t="str">
        <f t="shared" si="0"/>
        <v/>
      </c>
      <c r="G58" s="9">
        <f>ROUND(+'Acute Care'!S155,0)</f>
        <v>168521305</v>
      </c>
      <c r="H58" s="9">
        <f>ROUND(+'Acute Care'!F155,0)</f>
        <v>40914</v>
      </c>
      <c r="I58" s="13">
        <f t="shared" si="1"/>
        <v>4118.92</v>
      </c>
      <c r="K58" s="21" t="str">
        <f t="shared" si="2"/>
        <v/>
      </c>
    </row>
    <row r="59" spans="2:11" x14ac:dyDescent="0.2">
      <c r="B59" s="9">
        <f>+'Acute Care'!A54</f>
        <v>139</v>
      </c>
      <c r="C59" s="9" t="str">
        <f>+'Acute Care'!B54</f>
        <v>PROVIDENCE HOLY FAMILY HOSPITAL</v>
      </c>
      <c r="D59" s="9">
        <f>ROUND(+'Acute Care'!S54,0)</f>
        <v>23733664</v>
      </c>
      <c r="E59" s="9">
        <f>ROUND(+'Acute Care'!F54,0)</f>
        <v>20218</v>
      </c>
      <c r="F59" s="13">
        <f t="shared" si="0"/>
        <v>1173.8900000000001</v>
      </c>
      <c r="G59" s="9">
        <f>ROUND(+'Acute Care'!S156,0)</f>
        <v>67855976</v>
      </c>
      <c r="H59" s="9">
        <f>ROUND(+'Acute Care'!F156,0)</f>
        <v>32995</v>
      </c>
      <c r="I59" s="13">
        <f t="shared" si="1"/>
        <v>2056.5500000000002</v>
      </c>
      <c r="K59" s="21">
        <f t="shared" si="2"/>
        <v>0.75190000000000001</v>
      </c>
    </row>
    <row r="60" spans="2:11" x14ac:dyDescent="0.2">
      <c r="B60" s="9">
        <f>+'Acute Care'!A55</f>
        <v>140</v>
      </c>
      <c r="C60" s="9" t="str">
        <f>+'Acute Care'!B55</f>
        <v>KITTITAS VALLEY HEALTHCARE</v>
      </c>
      <c r="D60" s="9">
        <f>ROUND(+'Acute Care'!S55,0)</f>
        <v>4118137</v>
      </c>
      <c r="E60" s="9">
        <f>ROUND(+'Acute Care'!F55,0)</f>
        <v>2775</v>
      </c>
      <c r="F60" s="13">
        <f t="shared" si="0"/>
        <v>1484.01</v>
      </c>
      <c r="G60" s="9">
        <f>ROUND(+'Acute Care'!S157,0)</f>
        <v>4646181</v>
      </c>
      <c r="H60" s="9">
        <f>ROUND(+'Acute Care'!F157,0)</f>
        <v>2393</v>
      </c>
      <c r="I60" s="13">
        <f t="shared" si="1"/>
        <v>1941.57</v>
      </c>
      <c r="K60" s="21">
        <f t="shared" si="2"/>
        <v>0.30830000000000002</v>
      </c>
    </row>
    <row r="61" spans="2:11" x14ac:dyDescent="0.2">
      <c r="B61" s="9">
        <f>+'Acute Care'!A56</f>
        <v>141</v>
      </c>
      <c r="C61" s="9" t="str">
        <f>+'Acute Care'!B56</f>
        <v>DAYTON GENERAL HOSPITAL</v>
      </c>
      <c r="D61" s="9">
        <f>ROUND(+'Acute Care'!S56,0)</f>
        <v>288784</v>
      </c>
      <c r="E61" s="9">
        <f>ROUND(+'Acute Care'!F56,0)</f>
        <v>216</v>
      </c>
      <c r="F61" s="13">
        <f t="shared" si="0"/>
        <v>1336.96</v>
      </c>
      <c r="G61" s="9">
        <f>ROUND(+'Acute Care'!S158,0)</f>
        <v>560506</v>
      </c>
      <c r="H61" s="9">
        <f>ROUND(+'Acute Care'!F158,0)</f>
        <v>262</v>
      </c>
      <c r="I61" s="13">
        <f t="shared" si="1"/>
        <v>2139.34</v>
      </c>
      <c r="K61" s="21">
        <f t="shared" si="2"/>
        <v>0.60019999999999996</v>
      </c>
    </row>
    <row r="62" spans="2:11" x14ac:dyDescent="0.2">
      <c r="B62" s="9">
        <f>+'Acute Care'!A57</f>
        <v>142</v>
      </c>
      <c r="C62" s="9" t="str">
        <f>+'Acute Care'!B57</f>
        <v>HARRISON MEDICAL CENTER</v>
      </c>
      <c r="D62" s="9">
        <f>ROUND(+'Acute Care'!S57,0)</f>
        <v>136239258</v>
      </c>
      <c r="E62" s="9">
        <f>ROUND(+'Acute Care'!F57,0)</f>
        <v>50590</v>
      </c>
      <c r="F62" s="13">
        <f t="shared" si="0"/>
        <v>2693.01</v>
      </c>
      <c r="G62" s="9">
        <f>ROUND(+'Acute Care'!S159,0)</f>
        <v>144065174</v>
      </c>
      <c r="H62" s="9">
        <f>ROUND(+'Acute Care'!F159,0)</f>
        <v>49820</v>
      </c>
      <c r="I62" s="13">
        <f t="shared" si="1"/>
        <v>2891.71</v>
      </c>
      <c r="K62" s="21">
        <f t="shared" si="2"/>
        <v>7.3800000000000004E-2</v>
      </c>
    </row>
    <row r="63" spans="2:11" x14ac:dyDescent="0.2">
      <c r="B63" s="9">
        <f>+'Acute Care'!A58</f>
        <v>145</v>
      </c>
      <c r="C63" s="9" t="str">
        <f>+'Acute Care'!B58</f>
        <v>PEACEHEALTH ST JOSEPH MEDICAL CENTER</v>
      </c>
      <c r="D63" s="9">
        <f>ROUND(+'Acute Care'!S58,0)</f>
        <v>142087218</v>
      </c>
      <c r="E63" s="9">
        <f>ROUND(+'Acute Care'!F58,0)</f>
        <v>41013</v>
      </c>
      <c r="F63" s="13">
        <f t="shared" si="0"/>
        <v>3464.44</v>
      </c>
      <c r="G63" s="9">
        <f>ROUND(+'Acute Care'!S160,0)</f>
        <v>157758480</v>
      </c>
      <c r="H63" s="9">
        <f>ROUND(+'Acute Care'!F160,0)</f>
        <v>42141</v>
      </c>
      <c r="I63" s="13">
        <f t="shared" si="1"/>
        <v>3743.59</v>
      </c>
      <c r="K63" s="21">
        <f t="shared" si="2"/>
        <v>8.0600000000000005E-2</v>
      </c>
    </row>
    <row r="64" spans="2:11" x14ac:dyDescent="0.2">
      <c r="B64" s="9">
        <f>+'Acute Care'!A59</f>
        <v>147</v>
      </c>
      <c r="C64" s="9" t="str">
        <f>+'Acute Care'!B59</f>
        <v>MID VALLEY HOSPITAL</v>
      </c>
      <c r="D64" s="9">
        <f>ROUND(+'Acute Care'!S59,0)</f>
        <v>5221521</v>
      </c>
      <c r="E64" s="9">
        <f>ROUND(+'Acute Care'!F59,0)</f>
        <v>2464</v>
      </c>
      <c r="F64" s="13">
        <f t="shared" si="0"/>
        <v>2119.12</v>
      </c>
      <c r="G64" s="9">
        <f>ROUND(+'Acute Care'!S161,0)</f>
        <v>4359012</v>
      </c>
      <c r="H64" s="9">
        <f>ROUND(+'Acute Care'!F161,0)</f>
        <v>1976</v>
      </c>
      <c r="I64" s="13">
        <f t="shared" si="1"/>
        <v>2205.98</v>
      </c>
      <c r="K64" s="21">
        <f t="shared" si="2"/>
        <v>4.1000000000000002E-2</v>
      </c>
    </row>
    <row r="65" spans="2:11" x14ac:dyDescent="0.2">
      <c r="B65" s="9">
        <f>+'Acute Care'!A60</f>
        <v>148</v>
      </c>
      <c r="C65" s="9" t="str">
        <f>+'Acute Care'!B60</f>
        <v>KINDRED HOSPITAL SEATTLE - NORTHGATE</v>
      </c>
      <c r="D65" s="9">
        <f>ROUND(+'Acute Care'!S60,0)</f>
        <v>56211347</v>
      </c>
      <c r="E65" s="9">
        <f>ROUND(+'Acute Care'!F60,0)</f>
        <v>20825</v>
      </c>
      <c r="F65" s="13">
        <f t="shared" si="0"/>
        <v>2699.22</v>
      </c>
      <c r="G65" s="9">
        <f>ROUND(+'Acute Care'!S162,0)</f>
        <v>68554816</v>
      </c>
      <c r="H65" s="9">
        <f>ROUND(+'Acute Care'!F162,0)</f>
        <v>22461</v>
      </c>
      <c r="I65" s="13">
        <f t="shared" si="1"/>
        <v>3052.17</v>
      </c>
      <c r="K65" s="21">
        <f t="shared" si="2"/>
        <v>0.1308</v>
      </c>
    </row>
    <row r="66" spans="2:11" x14ac:dyDescent="0.2">
      <c r="B66" s="9">
        <f>+'Acute Care'!A61</f>
        <v>150</v>
      </c>
      <c r="C66" s="9" t="str">
        <f>+'Acute Care'!B61</f>
        <v>COULEE MEDICAL CENTER</v>
      </c>
      <c r="D66" s="9">
        <f>ROUND(+'Acute Care'!S61,0)</f>
        <v>1682403</v>
      </c>
      <c r="E66" s="9">
        <f>ROUND(+'Acute Care'!F61,0)</f>
        <v>1163</v>
      </c>
      <c r="F66" s="13">
        <f t="shared" si="0"/>
        <v>1446.61</v>
      </c>
      <c r="G66" s="9">
        <f>ROUND(+'Acute Care'!S163,0)</f>
        <v>2130297</v>
      </c>
      <c r="H66" s="9">
        <f>ROUND(+'Acute Care'!F163,0)</f>
        <v>1218</v>
      </c>
      <c r="I66" s="13">
        <f t="shared" si="1"/>
        <v>1749.01</v>
      </c>
      <c r="K66" s="21">
        <f t="shared" si="2"/>
        <v>0.20899999999999999</v>
      </c>
    </row>
    <row r="67" spans="2:11" x14ac:dyDescent="0.2">
      <c r="B67" s="9">
        <f>+'Acute Care'!A62</f>
        <v>152</v>
      </c>
      <c r="C67" s="9" t="str">
        <f>+'Acute Care'!B62</f>
        <v>MASON GENERAL HOSPITAL</v>
      </c>
      <c r="D67" s="9">
        <f>ROUND(+'Acute Care'!S62,0)</f>
        <v>18707192</v>
      </c>
      <c r="E67" s="9">
        <f>ROUND(+'Acute Care'!F62,0)</f>
        <v>3844</v>
      </c>
      <c r="F67" s="13">
        <f t="shared" si="0"/>
        <v>4866.6000000000004</v>
      </c>
      <c r="G67" s="9">
        <f>ROUND(+'Acute Care'!S164,0)</f>
        <v>16376743</v>
      </c>
      <c r="H67" s="9">
        <f>ROUND(+'Acute Care'!F164,0)</f>
        <v>3251</v>
      </c>
      <c r="I67" s="13">
        <f t="shared" si="1"/>
        <v>5037.45</v>
      </c>
      <c r="K67" s="21">
        <f t="shared" si="2"/>
        <v>3.5099999999999999E-2</v>
      </c>
    </row>
    <row r="68" spans="2:11" x14ac:dyDescent="0.2">
      <c r="B68" s="9">
        <f>+'Acute Care'!A63</f>
        <v>153</v>
      </c>
      <c r="C68" s="9" t="str">
        <f>+'Acute Care'!B63</f>
        <v>WHITMAN HOSPITAL AND MEDICAL CENTER</v>
      </c>
      <c r="D68" s="9">
        <f>ROUND(+'Acute Care'!S63,0)</f>
        <v>3311503</v>
      </c>
      <c r="E68" s="9">
        <f>ROUND(+'Acute Care'!F63,0)</f>
        <v>1868</v>
      </c>
      <c r="F68" s="13">
        <f t="shared" si="0"/>
        <v>1772.75</v>
      </c>
      <c r="G68" s="9">
        <f>ROUND(+'Acute Care'!S165,0)</f>
        <v>3755170</v>
      </c>
      <c r="H68" s="9">
        <f>ROUND(+'Acute Care'!F165,0)</f>
        <v>1771</v>
      </c>
      <c r="I68" s="13">
        <f t="shared" si="1"/>
        <v>2120.37</v>
      </c>
      <c r="K68" s="21">
        <f t="shared" si="2"/>
        <v>0.1961</v>
      </c>
    </row>
    <row r="69" spans="2:11" x14ac:dyDescent="0.2">
      <c r="B69" s="9">
        <f>+'Acute Care'!A64</f>
        <v>155</v>
      </c>
      <c r="C69" s="9" t="str">
        <f>+'Acute Care'!B64</f>
        <v>UW MEDICINE/VALLEY MEDICAL CENTER</v>
      </c>
      <c r="D69" s="9">
        <f>ROUND(+'Acute Care'!S64,0)</f>
        <v>95342905</v>
      </c>
      <c r="E69" s="9">
        <f>ROUND(+'Acute Care'!F64,0)</f>
        <v>53743</v>
      </c>
      <c r="F69" s="13">
        <f t="shared" si="0"/>
        <v>1774.05</v>
      </c>
      <c r="G69" s="9">
        <f>ROUND(+'Acute Care'!S166,0)</f>
        <v>111328155</v>
      </c>
      <c r="H69" s="9">
        <f>ROUND(+'Acute Care'!F166,0)</f>
        <v>57278</v>
      </c>
      <c r="I69" s="13">
        <f t="shared" si="1"/>
        <v>1943.65</v>
      </c>
      <c r="K69" s="21">
        <f t="shared" si="2"/>
        <v>9.5600000000000004E-2</v>
      </c>
    </row>
    <row r="70" spans="2:11" x14ac:dyDescent="0.2">
      <c r="B70" s="9">
        <f>+'Acute Care'!A65</f>
        <v>156</v>
      </c>
      <c r="C70" s="9" t="str">
        <f>+'Acute Care'!B65</f>
        <v>WHIDBEYHEALTH MEDICAL CENTER</v>
      </c>
      <c r="D70" s="9">
        <f>ROUND(+'Acute Care'!S65,0)</f>
        <v>10070158</v>
      </c>
      <c r="E70" s="9">
        <f>ROUND(+'Acute Care'!F65,0)</f>
        <v>4742</v>
      </c>
      <c r="F70" s="13">
        <f t="shared" si="0"/>
        <v>2123.61</v>
      </c>
      <c r="G70" s="9">
        <f>ROUND(+'Acute Care'!S167,0)</f>
        <v>10790243</v>
      </c>
      <c r="H70" s="9">
        <f>ROUND(+'Acute Care'!F167,0)</f>
        <v>3978</v>
      </c>
      <c r="I70" s="13">
        <f t="shared" si="1"/>
        <v>2712.48</v>
      </c>
      <c r="K70" s="21">
        <f t="shared" si="2"/>
        <v>0.27729999999999999</v>
      </c>
    </row>
    <row r="71" spans="2:11" x14ac:dyDescent="0.2">
      <c r="B71" s="9">
        <f>+'Acute Care'!A66</f>
        <v>157</v>
      </c>
      <c r="C71" s="9" t="str">
        <f>+'Acute Care'!B66</f>
        <v>ST LUKES REHABILIATION INSTITUTE</v>
      </c>
      <c r="D71" s="9">
        <f>ROUND(+'Acute Care'!S66,0)</f>
        <v>0</v>
      </c>
      <c r="E71" s="9">
        <f>ROUND(+'Acute Care'!F66,0)</f>
        <v>0</v>
      </c>
      <c r="F71" s="13" t="str">
        <f t="shared" si="0"/>
        <v/>
      </c>
      <c r="G71" s="9">
        <f>ROUND(+'Acute Care'!S168,0)</f>
        <v>0</v>
      </c>
      <c r="H71" s="9">
        <f>ROUND(+'Acute Care'!F168,0)</f>
        <v>0</v>
      </c>
      <c r="I71" s="13" t="str">
        <f t="shared" si="1"/>
        <v/>
      </c>
      <c r="K71" s="21" t="str">
        <f t="shared" si="2"/>
        <v/>
      </c>
    </row>
    <row r="72" spans="2:11" x14ac:dyDescent="0.2">
      <c r="B72" s="9">
        <f>+'Acute Care'!A67</f>
        <v>158</v>
      </c>
      <c r="C72" s="9" t="str">
        <f>+'Acute Care'!B67</f>
        <v>CASCADE MEDICAL CENTER</v>
      </c>
      <c r="D72" s="9">
        <f>ROUND(+'Acute Care'!S67,0)</f>
        <v>544170</v>
      </c>
      <c r="E72" s="9">
        <f>ROUND(+'Acute Care'!F67,0)</f>
        <v>284</v>
      </c>
      <c r="F72" s="13">
        <f t="shared" si="0"/>
        <v>1916.09</v>
      </c>
      <c r="G72" s="9">
        <f>ROUND(+'Acute Care'!S169,0)</f>
        <v>517429</v>
      </c>
      <c r="H72" s="9">
        <f>ROUND(+'Acute Care'!F169,0)</f>
        <v>246</v>
      </c>
      <c r="I72" s="13">
        <f t="shared" si="1"/>
        <v>2103.37</v>
      </c>
      <c r="K72" s="21">
        <f t="shared" si="2"/>
        <v>9.7699999999999995E-2</v>
      </c>
    </row>
    <row r="73" spans="2:11" x14ac:dyDescent="0.2">
      <c r="B73" s="9">
        <f>+'Acute Care'!A68</f>
        <v>159</v>
      </c>
      <c r="C73" s="9" t="str">
        <f>+'Acute Care'!B68</f>
        <v>PROVIDENCE ST PETER HOSPITAL</v>
      </c>
      <c r="D73" s="9">
        <f>ROUND(+'Acute Care'!S68,0)</f>
        <v>149928838</v>
      </c>
      <c r="E73" s="9">
        <f>ROUND(+'Acute Care'!F68,0)</f>
        <v>45542</v>
      </c>
      <c r="F73" s="13">
        <f t="shared" si="0"/>
        <v>3292.1</v>
      </c>
      <c r="G73" s="9">
        <f>ROUND(+'Acute Care'!S170,0)</f>
        <v>323715135</v>
      </c>
      <c r="H73" s="9">
        <f>ROUND(+'Acute Care'!F170,0)</f>
        <v>74273</v>
      </c>
      <c r="I73" s="13">
        <f t="shared" si="1"/>
        <v>4358.45</v>
      </c>
      <c r="K73" s="21">
        <f t="shared" si="2"/>
        <v>0.32390000000000002</v>
      </c>
    </row>
    <row r="74" spans="2:11" x14ac:dyDescent="0.2">
      <c r="B74" s="9">
        <f>+'Acute Care'!A69</f>
        <v>161</v>
      </c>
      <c r="C74" s="9" t="str">
        <f>+'Acute Care'!B69</f>
        <v>KADLEC REGIONAL MEDICAL CENTER</v>
      </c>
      <c r="D74" s="9">
        <f>ROUND(+'Acute Care'!S69,0)</f>
        <v>150156201</v>
      </c>
      <c r="E74" s="9">
        <f>ROUND(+'Acute Care'!F69,0)</f>
        <v>43532</v>
      </c>
      <c r="F74" s="13">
        <f t="shared" si="0"/>
        <v>3449.33</v>
      </c>
      <c r="G74" s="9">
        <f>ROUND(+'Acute Care'!S171,0)</f>
        <v>173196438</v>
      </c>
      <c r="H74" s="9">
        <f>ROUND(+'Acute Care'!F171,0)</f>
        <v>54766</v>
      </c>
      <c r="I74" s="13">
        <f t="shared" si="1"/>
        <v>3162.48</v>
      </c>
      <c r="K74" s="21">
        <f t="shared" si="2"/>
        <v>-8.3199999999999996E-2</v>
      </c>
    </row>
    <row r="75" spans="2:11" x14ac:dyDescent="0.2">
      <c r="B75" s="9">
        <f>+'Acute Care'!A70</f>
        <v>162</v>
      </c>
      <c r="C75" s="9" t="str">
        <f>+'Acute Care'!B70</f>
        <v>PROVIDENCE SACRED HEART MEDICAL CENTER</v>
      </c>
      <c r="D75" s="9">
        <f>ROUND(+'Acute Care'!S70,0)</f>
        <v>173672610</v>
      </c>
      <c r="E75" s="9">
        <f>ROUND(+'Acute Care'!F70,0)</f>
        <v>104107</v>
      </c>
      <c r="F75" s="13">
        <f t="shared" ref="F75:F107" si="3">IF(D75=0,"",IF(E75=0,"",ROUND(D75/E75,2)))</f>
        <v>1668.21</v>
      </c>
      <c r="G75" s="9">
        <f>ROUND(+'Acute Care'!S172,0)</f>
        <v>235479669</v>
      </c>
      <c r="H75" s="9">
        <f>ROUND(+'Acute Care'!F172,0)</f>
        <v>125594</v>
      </c>
      <c r="I75" s="13">
        <f t="shared" ref="I75:I107" si="4">IF(G75=0,"",IF(H75=0,"",ROUND(G75/H75,2)))</f>
        <v>1874.93</v>
      </c>
      <c r="K75" s="21">
        <f t="shared" ref="K75:K107" si="5">IF(D75=0,"",IF(E75=0,"",IF(G75=0,"",IF(H75=0,"",ROUND(I75/F75-1,4)))))</f>
        <v>0.1239</v>
      </c>
    </row>
    <row r="76" spans="2:11" x14ac:dyDescent="0.2">
      <c r="B76" s="9">
        <f>+'Acute Care'!A71</f>
        <v>164</v>
      </c>
      <c r="C76" s="9" t="str">
        <f>+'Acute Care'!B71</f>
        <v>EVERGREENHEALTH MEDICAL CENTER</v>
      </c>
      <c r="D76" s="9">
        <f>ROUND(+'Acute Care'!S71,0)</f>
        <v>82034649</v>
      </c>
      <c r="E76" s="9">
        <f>ROUND(+'Acute Care'!F71,0)</f>
        <v>29587</v>
      </c>
      <c r="F76" s="13">
        <f t="shared" si="3"/>
        <v>2772.66</v>
      </c>
      <c r="G76" s="9">
        <f>ROUND(+'Acute Care'!S173,0)</f>
        <v>99644082</v>
      </c>
      <c r="H76" s="9">
        <f>ROUND(+'Acute Care'!F173,0)</f>
        <v>30753</v>
      </c>
      <c r="I76" s="13">
        <f t="shared" si="4"/>
        <v>3240.14</v>
      </c>
      <c r="K76" s="21">
        <f t="shared" si="5"/>
        <v>0.1686</v>
      </c>
    </row>
    <row r="77" spans="2:11" x14ac:dyDescent="0.2">
      <c r="B77" s="9">
        <f>+'Acute Care'!A72</f>
        <v>165</v>
      </c>
      <c r="C77" s="9" t="str">
        <f>+'Acute Care'!B72</f>
        <v>LAKE CHELAN COMMUNITY HOSPITAL</v>
      </c>
      <c r="D77" s="9">
        <f>ROUND(+'Acute Care'!S72,0)</f>
        <v>5894661</v>
      </c>
      <c r="E77" s="9">
        <f>ROUND(+'Acute Care'!F72,0)</f>
        <v>752</v>
      </c>
      <c r="F77" s="13">
        <f t="shared" si="3"/>
        <v>7838.64</v>
      </c>
      <c r="G77" s="9">
        <f>ROUND(+'Acute Care'!S174,0)</f>
        <v>5883683</v>
      </c>
      <c r="H77" s="9">
        <f>ROUND(+'Acute Care'!F174,0)</f>
        <v>700</v>
      </c>
      <c r="I77" s="13">
        <f t="shared" si="4"/>
        <v>8405.26</v>
      </c>
      <c r="K77" s="21">
        <f t="shared" si="5"/>
        <v>7.2300000000000003E-2</v>
      </c>
    </row>
    <row r="78" spans="2:11" x14ac:dyDescent="0.2">
      <c r="B78" s="9">
        <f>+'Acute Care'!A73</f>
        <v>167</v>
      </c>
      <c r="C78" s="9" t="str">
        <f>+'Acute Care'!B73</f>
        <v>FERRY COUNTY MEMORIAL HOSPITAL</v>
      </c>
      <c r="D78" s="9">
        <f>ROUND(+'Acute Care'!S73,0)</f>
        <v>0</v>
      </c>
      <c r="E78" s="9">
        <f>ROUND(+'Acute Care'!F73,0)</f>
        <v>0</v>
      </c>
      <c r="F78" s="13" t="str">
        <f t="shared" si="3"/>
        <v/>
      </c>
      <c r="G78" s="9">
        <f>ROUND(+'Acute Care'!S175,0)</f>
        <v>0</v>
      </c>
      <c r="H78" s="9">
        <f>ROUND(+'Acute Care'!F175,0)</f>
        <v>0</v>
      </c>
      <c r="I78" s="13" t="str">
        <f t="shared" si="4"/>
        <v/>
      </c>
      <c r="K78" s="21" t="str">
        <f t="shared" si="5"/>
        <v/>
      </c>
    </row>
    <row r="79" spans="2:11" x14ac:dyDescent="0.2">
      <c r="B79" s="9">
        <f>+'Acute Care'!A74</f>
        <v>168</v>
      </c>
      <c r="C79" s="9" t="str">
        <f>+'Acute Care'!B74</f>
        <v>CENTRAL WASHINGTON HOSPITAL</v>
      </c>
      <c r="D79" s="9">
        <f>ROUND(+'Acute Care'!S74,0)</f>
        <v>90137217</v>
      </c>
      <c r="E79" s="9">
        <f>ROUND(+'Acute Care'!F74,0)</f>
        <v>26485</v>
      </c>
      <c r="F79" s="13">
        <f t="shared" si="3"/>
        <v>3403.33</v>
      </c>
      <c r="G79" s="9">
        <f>ROUND(+'Acute Care'!S176,0)</f>
        <v>94016254</v>
      </c>
      <c r="H79" s="9">
        <f>ROUND(+'Acute Care'!F176,0)</f>
        <v>29319</v>
      </c>
      <c r="I79" s="13">
        <f t="shared" si="4"/>
        <v>3206.67</v>
      </c>
      <c r="K79" s="21">
        <f t="shared" si="5"/>
        <v>-5.7799999999999997E-2</v>
      </c>
    </row>
    <row r="80" spans="2:11" x14ac:dyDescent="0.2">
      <c r="B80" s="9">
        <f>+'Acute Care'!A75</f>
        <v>170</v>
      </c>
      <c r="C80" s="9" t="str">
        <f>+'Acute Care'!B75</f>
        <v>PEACEHEALTH SOUTHWEST MEDICAL CENTER</v>
      </c>
      <c r="D80" s="9">
        <f>ROUND(+'Acute Care'!S75,0)</f>
        <v>121179383</v>
      </c>
      <c r="E80" s="9">
        <f>ROUND(+'Acute Care'!F75,0)</f>
        <v>52465</v>
      </c>
      <c r="F80" s="13">
        <f t="shared" si="3"/>
        <v>2309.7199999999998</v>
      </c>
      <c r="G80" s="9">
        <f>ROUND(+'Acute Care'!S177,0)</f>
        <v>165117148</v>
      </c>
      <c r="H80" s="9">
        <f>ROUND(+'Acute Care'!F177,0)</f>
        <v>56021</v>
      </c>
      <c r="I80" s="13">
        <f t="shared" si="4"/>
        <v>2947.42</v>
      </c>
      <c r="K80" s="21">
        <f t="shared" si="5"/>
        <v>0.27610000000000001</v>
      </c>
    </row>
    <row r="81" spans="2:11" x14ac:dyDescent="0.2">
      <c r="B81" s="9">
        <f>+'Acute Care'!A76</f>
        <v>172</v>
      </c>
      <c r="C81" s="9" t="str">
        <f>+'Acute Care'!B76</f>
        <v>PULLMAN REGIONAL HOSPITAL</v>
      </c>
      <c r="D81" s="9">
        <f>ROUND(+'Acute Care'!S76,0)</f>
        <v>5479864</v>
      </c>
      <c r="E81" s="9">
        <f>ROUND(+'Acute Care'!F76,0)</f>
        <v>3336</v>
      </c>
      <c r="F81" s="13">
        <f t="shared" si="3"/>
        <v>1642.65</v>
      </c>
      <c r="G81" s="9">
        <f>ROUND(+'Acute Care'!S178,0)</f>
        <v>5211982</v>
      </c>
      <c r="H81" s="9">
        <f>ROUND(+'Acute Care'!F178,0)</f>
        <v>3102</v>
      </c>
      <c r="I81" s="13">
        <f t="shared" si="4"/>
        <v>1680.2</v>
      </c>
      <c r="K81" s="21">
        <f t="shared" si="5"/>
        <v>2.29E-2</v>
      </c>
    </row>
    <row r="82" spans="2:11" x14ac:dyDescent="0.2">
      <c r="B82" s="9">
        <f>+'Acute Care'!A77</f>
        <v>173</v>
      </c>
      <c r="C82" s="9" t="str">
        <f>+'Acute Care'!B77</f>
        <v>MORTON GENERAL HOSPITAL</v>
      </c>
      <c r="D82" s="9">
        <f>ROUND(+'Acute Care'!S77,0)</f>
        <v>2673271</v>
      </c>
      <c r="E82" s="9">
        <f>ROUND(+'Acute Care'!F77,0)</f>
        <v>743</v>
      </c>
      <c r="F82" s="13">
        <f t="shared" si="3"/>
        <v>3597.94</v>
      </c>
      <c r="G82" s="9">
        <f>ROUND(+'Acute Care'!S179,0)</f>
        <v>4523887</v>
      </c>
      <c r="H82" s="9">
        <f>ROUND(+'Acute Care'!F179,0)</f>
        <v>781</v>
      </c>
      <c r="I82" s="13">
        <f t="shared" si="4"/>
        <v>5792.43</v>
      </c>
      <c r="K82" s="21">
        <f t="shared" si="5"/>
        <v>0.6099</v>
      </c>
    </row>
    <row r="83" spans="2:11" x14ac:dyDescent="0.2">
      <c r="B83" s="9">
        <f>+'Acute Care'!A78</f>
        <v>175</v>
      </c>
      <c r="C83" s="9" t="str">
        <f>+'Acute Care'!B78</f>
        <v>MARY BRIDGE CHILDRENS HEALTH CENTER</v>
      </c>
      <c r="D83" s="9">
        <f>ROUND(+'Acute Care'!S78,0)</f>
        <v>67596200</v>
      </c>
      <c r="E83" s="9">
        <f>ROUND(+'Acute Care'!F78,0)</f>
        <v>9379</v>
      </c>
      <c r="F83" s="13">
        <f t="shared" si="3"/>
        <v>7207.19</v>
      </c>
      <c r="G83" s="9">
        <f>ROUND(+'Acute Care'!S180,0)</f>
        <v>70393535</v>
      </c>
      <c r="H83" s="9">
        <f>ROUND(+'Acute Care'!F180,0)</f>
        <v>11820</v>
      </c>
      <c r="I83" s="13">
        <f t="shared" si="4"/>
        <v>5955.46</v>
      </c>
      <c r="K83" s="21">
        <f t="shared" si="5"/>
        <v>-0.17369999999999999</v>
      </c>
    </row>
    <row r="84" spans="2:11" x14ac:dyDescent="0.2">
      <c r="B84" s="9">
        <f>+'Acute Care'!A79</f>
        <v>176</v>
      </c>
      <c r="C84" s="9" t="str">
        <f>+'Acute Care'!B79</f>
        <v>TACOMA GENERAL/ALLENMORE HOSPITAL</v>
      </c>
      <c r="D84" s="9">
        <f>ROUND(+'Acute Care'!S79,0)</f>
        <v>80160299</v>
      </c>
      <c r="E84" s="9">
        <f>ROUND(+'Acute Care'!F79,0)</f>
        <v>26017</v>
      </c>
      <c r="F84" s="13">
        <f t="shared" si="3"/>
        <v>3081.07</v>
      </c>
      <c r="G84" s="9">
        <f>ROUND(+'Acute Care'!S181,0)</f>
        <v>78915605</v>
      </c>
      <c r="H84" s="9">
        <f>ROUND(+'Acute Care'!F181,0)</f>
        <v>24474</v>
      </c>
      <c r="I84" s="13">
        <f t="shared" si="4"/>
        <v>3224.47</v>
      </c>
      <c r="K84" s="21">
        <f t="shared" si="5"/>
        <v>4.65E-2</v>
      </c>
    </row>
    <row r="85" spans="2:11" x14ac:dyDescent="0.2">
      <c r="B85" s="9">
        <f>+'Acute Care'!A80</f>
        <v>180</v>
      </c>
      <c r="C85" s="9" t="str">
        <f>+'Acute Care'!B80</f>
        <v>MULTICARE VALLEY HOSPITAL</v>
      </c>
      <c r="D85" s="9">
        <f>ROUND(+'Acute Care'!S80,0)</f>
        <v>24443637</v>
      </c>
      <c r="E85" s="9">
        <f>ROUND(+'Acute Care'!F80,0)</f>
        <v>13856</v>
      </c>
      <c r="F85" s="13">
        <f t="shared" si="3"/>
        <v>1764.12</v>
      </c>
      <c r="G85" s="9">
        <f>ROUND(+'Acute Care'!S182,0)</f>
        <v>29401779</v>
      </c>
      <c r="H85" s="9">
        <f>ROUND(+'Acute Care'!F182,0)</f>
        <v>15766</v>
      </c>
      <c r="I85" s="13">
        <f t="shared" si="4"/>
        <v>1864.89</v>
      </c>
      <c r="K85" s="21">
        <f t="shared" si="5"/>
        <v>5.7099999999999998E-2</v>
      </c>
    </row>
    <row r="86" spans="2:11" x14ac:dyDescent="0.2">
      <c r="B86" s="9">
        <f>+'Acute Care'!A81</f>
        <v>183</v>
      </c>
      <c r="C86" s="9" t="str">
        <f>+'Acute Care'!B81</f>
        <v>MULTICARE AUBURN MEDICAL CENTER</v>
      </c>
      <c r="D86" s="9">
        <f>ROUND(+'Acute Care'!S81,0)</f>
        <v>31258786</v>
      </c>
      <c r="E86" s="9">
        <f>ROUND(+'Acute Care'!F81,0)</f>
        <v>10687</v>
      </c>
      <c r="F86" s="13">
        <f t="shared" si="3"/>
        <v>2924.94</v>
      </c>
      <c r="G86" s="9">
        <f>ROUND(+'Acute Care'!S183,0)</f>
        <v>26185005</v>
      </c>
      <c r="H86" s="9">
        <f>ROUND(+'Acute Care'!F183,0)</f>
        <v>8087</v>
      </c>
      <c r="I86" s="13">
        <f t="shared" si="4"/>
        <v>3237.91</v>
      </c>
      <c r="K86" s="21">
        <f t="shared" si="5"/>
        <v>0.107</v>
      </c>
    </row>
    <row r="87" spans="2:11" x14ac:dyDescent="0.2">
      <c r="B87" s="9">
        <f>+'Acute Care'!A82</f>
        <v>186</v>
      </c>
      <c r="C87" s="9" t="str">
        <f>+'Acute Care'!B82</f>
        <v>SUMMIT PACIFIC MEDICAL CENTER</v>
      </c>
      <c r="D87" s="9">
        <f>ROUND(+'Acute Care'!S82,0)</f>
        <v>4229819</v>
      </c>
      <c r="E87" s="9">
        <f>ROUND(+'Acute Care'!F82,0)</f>
        <v>474</v>
      </c>
      <c r="F87" s="13">
        <f t="shared" si="3"/>
        <v>8923.67</v>
      </c>
      <c r="G87" s="9">
        <f>ROUND(+'Acute Care'!S184,0)</f>
        <v>3761236</v>
      </c>
      <c r="H87" s="9">
        <f>ROUND(+'Acute Care'!F184,0)</f>
        <v>712</v>
      </c>
      <c r="I87" s="13">
        <f t="shared" si="4"/>
        <v>5282.63</v>
      </c>
      <c r="K87" s="21">
        <f t="shared" si="5"/>
        <v>-0.40799999999999997</v>
      </c>
    </row>
    <row r="88" spans="2:11" x14ac:dyDescent="0.2">
      <c r="B88" s="9">
        <f>+'Acute Care'!A83</f>
        <v>191</v>
      </c>
      <c r="C88" s="9" t="str">
        <f>+'Acute Care'!B83</f>
        <v>PROVIDENCE CENTRALIA HOSPITAL</v>
      </c>
      <c r="D88" s="9">
        <f>ROUND(+'Acute Care'!S83,0)</f>
        <v>59544761</v>
      </c>
      <c r="E88" s="9">
        <f>ROUND(+'Acute Care'!F83,0)</f>
        <v>14616</v>
      </c>
      <c r="F88" s="13">
        <f t="shared" si="3"/>
        <v>4073.94</v>
      </c>
      <c r="G88" s="9">
        <f>ROUND(+'Acute Care'!S185,0)</f>
        <v>80290187</v>
      </c>
      <c r="H88" s="9">
        <f>ROUND(+'Acute Care'!F185,0)</f>
        <v>16914</v>
      </c>
      <c r="I88" s="13">
        <f t="shared" si="4"/>
        <v>4746.97</v>
      </c>
      <c r="K88" s="21">
        <f t="shared" si="5"/>
        <v>0.16520000000000001</v>
      </c>
    </row>
    <row r="89" spans="2:11" x14ac:dyDescent="0.2">
      <c r="B89" s="9">
        <f>+'Acute Care'!A84</f>
        <v>193</v>
      </c>
      <c r="C89" s="9" t="str">
        <f>+'Acute Care'!B84</f>
        <v>PROVIDENCE MOUNT CARMEL HOSPITAL</v>
      </c>
      <c r="D89" s="9">
        <f>ROUND(+'Acute Care'!S84,0)</f>
        <v>8330671</v>
      </c>
      <c r="E89" s="9">
        <f>ROUND(+'Acute Care'!F84,0)</f>
        <v>3059</v>
      </c>
      <c r="F89" s="13">
        <f t="shared" si="3"/>
        <v>2723.33</v>
      </c>
      <c r="G89" s="9">
        <f>ROUND(+'Acute Care'!S186,0)</f>
        <v>10489087</v>
      </c>
      <c r="H89" s="9">
        <f>ROUND(+'Acute Care'!F186,0)</f>
        <v>5289</v>
      </c>
      <c r="I89" s="13">
        <f t="shared" si="4"/>
        <v>1983.19</v>
      </c>
      <c r="K89" s="21">
        <f t="shared" si="5"/>
        <v>-0.27179999999999999</v>
      </c>
    </row>
    <row r="90" spans="2:11" x14ac:dyDescent="0.2">
      <c r="B90" s="9">
        <f>+'Acute Care'!A85</f>
        <v>194</v>
      </c>
      <c r="C90" s="9" t="str">
        <f>+'Acute Care'!B85</f>
        <v>PROVIDENCE ST JOSEPHS HOSPITAL</v>
      </c>
      <c r="D90" s="9">
        <f>ROUND(+'Acute Care'!S85,0)</f>
        <v>4255828</v>
      </c>
      <c r="E90" s="9">
        <f>ROUND(+'Acute Care'!F85,0)</f>
        <v>1264</v>
      </c>
      <c r="F90" s="13">
        <f t="shared" si="3"/>
        <v>3366.95</v>
      </c>
      <c r="G90" s="9">
        <f>ROUND(+'Acute Care'!S187,0)</f>
        <v>4683564</v>
      </c>
      <c r="H90" s="9">
        <f>ROUND(+'Acute Care'!F187,0)</f>
        <v>2977</v>
      </c>
      <c r="I90" s="13">
        <f t="shared" si="4"/>
        <v>1573.25</v>
      </c>
      <c r="K90" s="21">
        <f t="shared" si="5"/>
        <v>-0.53269999999999995</v>
      </c>
    </row>
    <row r="91" spans="2:11" x14ac:dyDescent="0.2">
      <c r="B91" s="9">
        <f>+'Acute Care'!A86</f>
        <v>195</v>
      </c>
      <c r="C91" s="9" t="str">
        <f>+'Acute Care'!B86</f>
        <v>SNOQUALMIE VALLEY HOSPITAL</v>
      </c>
      <c r="D91" s="9">
        <f>ROUND(+'Acute Care'!S86,0)</f>
        <v>842163</v>
      </c>
      <c r="E91" s="9">
        <f>ROUND(+'Acute Care'!F86,0)</f>
        <v>190</v>
      </c>
      <c r="F91" s="13">
        <f t="shared" si="3"/>
        <v>4432.4399999999996</v>
      </c>
      <c r="G91" s="9">
        <f>ROUND(+'Acute Care'!S188,0)</f>
        <v>840264</v>
      </c>
      <c r="H91" s="9">
        <f>ROUND(+'Acute Care'!F188,0)</f>
        <v>211</v>
      </c>
      <c r="I91" s="13">
        <f t="shared" si="4"/>
        <v>3982.29</v>
      </c>
      <c r="K91" s="21">
        <f t="shared" si="5"/>
        <v>-0.1016</v>
      </c>
    </row>
    <row r="92" spans="2:11" x14ac:dyDescent="0.2">
      <c r="B92" s="9">
        <f>+'Acute Care'!A87</f>
        <v>197</v>
      </c>
      <c r="C92" s="9" t="str">
        <f>+'Acute Care'!B87</f>
        <v>CAPITAL MEDICAL CENTER</v>
      </c>
      <c r="D92" s="9">
        <f>ROUND(+'Acute Care'!S87,0)</f>
        <v>16004786</v>
      </c>
      <c r="E92" s="9">
        <f>ROUND(+'Acute Care'!F87,0)</f>
        <v>7589</v>
      </c>
      <c r="F92" s="13">
        <f t="shared" si="3"/>
        <v>2108.9499999999998</v>
      </c>
      <c r="G92" s="9">
        <f>ROUND(+'Acute Care'!S189,0)</f>
        <v>15160593</v>
      </c>
      <c r="H92" s="9">
        <f>ROUND(+'Acute Care'!F189,0)</f>
        <v>6908</v>
      </c>
      <c r="I92" s="13">
        <f t="shared" si="4"/>
        <v>2194.64</v>
      </c>
      <c r="K92" s="21">
        <f t="shared" si="5"/>
        <v>4.0599999999999997E-2</v>
      </c>
    </row>
    <row r="93" spans="2:11" x14ac:dyDescent="0.2">
      <c r="B93" s="9">
        <f>+'Acute Care'!A88</f>
        <v>198</v>
      </c>
      <c r="C93" s="9" t="str">
        <f>+'Acute Care'!B88</f>
        <v>ASTRIA SUNNYSIDE HOSPITAL</v>
      </c>
      <c r="D93" s="9">
        <f>ROUND(+'Acute Care'!S88,0)</f>
        <v>9920939</v>
      </c>
      <c r="E93" s="9">
        <f>ROUND(+'Acute Care'!F88,0)</f>
        <v>4779</v>
      </c>
      <c r="F93" s="13">
        <f t="shared" si="3"/>
        <v>2075.94</v>
      </c>
      <c r="G93" s="9">
        <f>ROUND(+'Acute Care'!S190,0)</f>
        <v>11302887</v>
      </c>
      <c r="H93" s="9">
        <f>ROUND(+'Acute Care'!F190,0)</f>
        <v>4911</v>
      </c>
      <c r="I93" s="13">
        <f t="shared" si="4"/>
        <v>2301.54</v>
      </c>
      <c r="K93" s="21">
        <f t="shared" si="5"/>
        <v>0.1087</v>
      </c>
    </row>
    <row r="94" spans="2:11" x14ac:dyDescent="0.2">
      <c r="B94" s="9">
        <f>+'Acute Care'!A89</f>
        <v>199</v>
      </c>
      <c r="C94" s="9" t="str">
        <f>+'Acute Care'!B89</f>
        <v>ASTRIA TOPPENISH HOSPITAL</v>
      </c>
      <c r="D94" s="9">
        <f>ROUND(+'Acute Care'!S89,0)</f>
        <v>3751559</v>
      </c>
      <c r="E94" s="9">
        <f>ROUND(+'Acute Care'!F89,0)</f>
        <v>2460</v>
      </c>
      <c r="F94" s="13">
        <f t="shared" si="3"/>
        <v>1525.02</v>
      </c>
      <c r="G94" s="9">
        <f>ROUND(+'Acute Care'!S191,0)</f>
        <v>3108110</v>
      </c>
      <c r="H94" s="9">
        <f>ROUND(+'Acute Care'!F191,0)</f>
        <v>1880</v>
      </c>
      <c r="I94" s="13">
        <f t="shared" si="4"/>
        <v>1653.25</v>
      </c>
      <c r="K94" s="21">
        <f t="shared" si="5"/>
        <v>8.4099999999999994E-2</v>
      </c>
    </row>
    <row r="95" spans="2:11" x14ac:dyDescent="0.2">
      <c r="B95" s="9">
        <f>+'Acute Care'!A90</f>
        <v>201</v>
      </c>
      <c r="C95" s="9" t="str">
        <f>+'Acute Care'!B90</f>
        <v>ST FRANCIS COMMUNITY HOSPITAL</v>
      </c>
      <c r="D95" s="9">
        <f>ROUND(+'Acute Care'!S90,0)</f>
        <v>80777867</v>
      </c>
      <c r="E95" s="9">
        <f>ROUND(+'Acute Care'!F90,0)</f>
        <v>28344</v>
      </c>
      <c r="F95" s="13">
        <f t="shared" si="3"/>
        <v>2849.91</v>
      </c>
      <c r="G95" s="9">
        <f>ROUND(+'Acute Care'!S192,0)</f>
        <v>84769814</v>
      </c>
      <c r="H95" s="9">
        <f>ROUND(+'Acute Care'!F192,0)</f>
        <v>29097</v>
      </c>
      <c r="I95" s="13">
        <f t="shared" si="4"/>
        <v>2913.35</v>
      </c>
      <c r="K95" s="21">
        <f t="shared" si="5"/>
        <v>2.23E-2</v>
      </c>
    </row>
    <row r="96" spans="2:11" x14ac:dyDescent="0.2">
      <c r="B96" s="9">
        <f>+'Acute Care'!A91</f>
        <v>202</v>
      </c>
      <c r="C96" s="9" t="str">
        <f>+'Acute Care'!B91</f>
        <v>REGIONAL HOSPITAL</v>
      </c>
      <c r="D96" s="9">
        <f>ROUND(+'Acute Care'!S91,0)</f>
        <v>15905146</v>
      </c>
      <c r="E96" s="9">
        <f>ROUND(+'Acute Care'!F91,0)</f>
        <v>7120</v>
      </c>
      <c r="F96" s="13">
        <f t="shared" si="3"/>
        <v>2233.87</v>
      </c>
      <c r="G96" s="9">
        <f>ROUND(+'Acute Care'!S193,0)</f>
        <v>15085011</v>
      </c>
      <c r="H96" s="9">
        <f>ROUND(+'Acute Care'!F193,0)</f>
        <v>7217</v>
      </c>
      <c r="I96" s="13">
        <f t="shared" si="4"/>
        <v>2090.21</v>
      </c>
      <c r="K96" s="21">
        <f t="shared" si="5"/>
        <v>-6.4299999999999996E-2</v>
      </c>
    </row>
    <row r="97" spans="2:11" x14ac:dyDescent="0.2">
      <c r="B97" s="9">
        <f>+'Acute Care'!A92</f>
        <v>204</v>
      </c>
      <c r="C97" s="9" t="str">
        <f>+'Acute Care'!B92</f>
        <v>SEATTLE CANCER CARE ALLIANCE</v>
      </c>
      <c r="D97" s="9">
        <f>ROUND(+'Acute Care'!S92,0)</f>
        <v>0</v>
      </c>
      <c r="E97" s="9">
        <f>ROUND(+'Acute Care'!F92,0)</f>
        <v>0</v>
      </c>
      <c r="F97" s="13" t="str">
        <f t="shared" si="3"/>
        <v/>
      </c>
      <c r="G97" s="9">
        <f>ROUND(+'Acute Care'!S194,0)</f>
        <v>0</v>
      </c>
      <c r="H97" s="9">
        <f>ROUND(+'Acute Care'!F194,0)</f>
        <v>0</v>
      </c>
      <c r="I97" s="13" t="str">
        <f t="shared" si="4"/>
        <v/>
      </c>
      <c r="K97" s="21" t="str">
        <f t="shared" si="5"/>
        <v/>
      </c>
    </row>
    <row r="98" spans="2:11" x14ac:dyDescent="0.2">
      <c r="B98" s="9">
        <f>+'Acute Care'!A93</f>
        <v>205</v>
      </c>
      <c r="C98" s="9" t="str">
        <f>+'Acute Care'!B93</f>
        <v>WENATCHEE VALLEY HOSPITAL</v>
      </c>
      <c r="D98" s="9">
        <f>ROUND(+'Acute Care'!S93,0)</f>
        <v>553133</v>
      </c>
      <c r="E98" s="9">
        <f>ROUND(+'Acute Care'!F93,0)</f>
        <v>559</v>
      </c>
      <c r="F98" s="13">
        <f t="shared" si="3"/>
        <v>989.5</v>
      </c>
      <c r="G98" s="9">
        <f>ROUND(+'Acute Care'!S195,0)</f>
        <v>701438</v>
      </c>
      <c r="H98" s="9">
        <f>ROUND(+'Acute Care'!F195,0)</f>
        <v>497</v>
      </c>
      <c r="I98" s="13">
        <f t="shared" si="4"/>
        <v>1411.34</v>
      </c>
      <c r="K98" s="21">
        <f t="shared" si="5"/>
        <v>0.42630000000000001</v>
      </c>
    </row>
    <row r="99" spans="2:11" x14ac:dyDescent="0.2">
      <c r="B99" s="9">
        <f>+'Acute Care'!A94</f>
        <v>206</v>
      </c>
      <c r="C99" s="9" t="str">
        <f>+'Acute Care'!B94</f>
        <v>PEACEHEALTH UNITED GENERAL MEDICAL CENTER</v>
      </c>
      <c r="D99" s="9">
        <f>ROUND(+'Acute Care'!S94,0)</f>
        <v>6974909</v>
      </c>
      <c r="E99" s="9">
        <f>ROUND(+'Acute Care'!F94,0)</f>
        <v>2240</v>
      </c>
      <c r="F99" s="13">
        <f t="shared" si="3"/>
        <v>3113.8</v>
      </c>
      <c r="G99" s="9">
        <f>ROUND(+'Acute Care'!S196,0)</f>
        <v>7858114</v>
      </c>
      <c r="H99" s="9">
        <f>ROUND(+'Acute Care'!F196,0)</f>
        <v>2110</v>
      </c>
      <c r="I99" s="13">
        <f t="shared" si="4"/>
        <v>3724.22</v>
      </c>
      <c r="K99" s="21">
        <f t="shared" si="5"/>
        <v>0.19600000000000001</v>
      </c>
    </row>
    <row r="100" spans="2:11" x14ac:dyDescent="0.2">
      <c r="B100" s="9">
        <f>+'Acute Care'!A95</f>
        <v>207</v>
      </c>
      <c r="C100" s="9" t="str">
        <f>+'Acute Care'!B95</f>
        <v>SKAGIT REGIONAL HEALTH</v>
      </c>
      <c r="D100" s="9">
        <f>ROUND(+'Acute Care'!S95,0)</f>
        <v>91140028</v>
      </c>
      <c r="E100" s="9">
        <f>ROUND(+'Acute Care'!F95,0)</f>
        <v>20137</v>
      </c>
      <c r="F100" s="13">
        <f t="shared" si="3"/>
        <v>4526</v>
      </c>
      <c r="G100" s="9">
        <f>ROUND(+'Acute Care'!S197,0)</f>
        <v>91238260</v>
      </c>
      <c r="H100" s="9">
        <f>ROUND(+'Acute Care'!F197,0)</f>
        <v>22866</v>
      </c>
      <c r="I100" s="13">
        <f t="shared" si="4"/>
        <v>3990.13</v>
      </c>
      <c r="K100" s="21">
        <f t="shared" si="5"/>
        <v>-0.11840000000000001</v>
      </c>
    </row>
    <row r="101" spans="2:11" x14ac:dyDescent="0.2">
      <c r="B101" s="9">
        <f>+'Acute Care'!A96</f>
        <v>208</v>
      </c>
      <c r="C101" s="9" t="str">
        <f>+'Acute Care'!B96</f>
        <v>LEGACY SALMON CREEK HOSPITAL</v>
      </c>
      <c r="D101" s="9">
        <f>ROUND(+'Acute Care'!S96,0)</f>
        <v>59955764</v>
      </c>
      <c r="E101" s="9">
        <f>ROUND(+'Acute Care'!F96,0)</f>
        <v>20567</v>
      </c>
      <c r="F101" s="13">
        <f t="shared" si="3"/>
        <v>2915.14</v>
      </c>
      <c r="G101" s="9">
        <f>ROUND(+'Acute Care'!S198,0)</f>
        <v>59128653</v>
      </c>
      <c r="H101" s="9">
        <f>ROUND(+'Acute Care'!F198,0)</f>
        <v>19225</v>
      </c>
      <c r="I101" s="13">
        <f t="shared" si="4"/>
        <v>3075.61</v>
      </c>
      <c r="K101" s="21">
        <f t="shared" si="5"/>
        <v>5.5E-2</v>
      </c>
    </row>
    <row r="102" spans="2:11" x14ac:dyDescent="0.2">
      <c r="B102" s="9">
        <f>+'Acute Care'!A97</f>
        <v>209</v>
      </c>
      <c r="C102" s="9" t="str">
        <f>+'Acute Care'!B97</f>
        <v>ST ANTHONY HOSPITAL</v>
      </c>
      <c r="D102" s="9">
        <f>ROUND(+'Acute Care'!S97,0)</f>
        <v>61148779</v>
      </c>
      <c r="E102" s="9">
        <f>ROUND(+'Acute Care'!F97,0)</f>
        <v>17662</v>
      </c>
      <c r="F102" s="13">
        <f t="shared" si="3"/>
        <v>3462.17</v>
      </c>
      <c r="G102" s="9">
        <f>ROUND(+'Acute Care'!S199,0)</f>
        <v>67078062</v>
      </c>
      <c r="H102" s="9">
        <f>ROUND(+'Acute Care'!F199,0)</f>
        <v>18002</v>
      </c>
      <c r="I102" s="13">
        <f t="shared" si="4"/>
        <v>3726.14</v>
      </c>
      <c r="K102" s="21">
        <f t="shared" si="5"/>
        <v>7.6200000000000004E-2</v>
      </c>
    </row>
    <row r="103" spans="2:11" x14ac:dyDescent="0.2">
      <c r="B103" s="9">
        <f>+'Acute Care'!A98</f>
        <v>210</v>
      </c>
      <c r="C103" s="9" t="str">
        <f>+'Acute Care'!B98</f>
        <v>SWEDISH MEDICAL CENTER - ISSAQUAH CAMPUS</v>
      </c>
      <c r="D103" s="9">
        <f>ROUND(+'Acute Care'!S98,0)</f>
        <v>25202553</v>
      </c>
      <c r="E103" s="9">
        <f>ROUND(+'Acute Care'!F98,0)</f>
        <v>9333</v>
      </c>
      <c r="F103" s="13">
        <f t="shared" si="3"/>
        <v>2700.37</v>
      </c>
      <c r="G103" s="9">
        <f>ROUND(+'Acute Care'!S200,0)</f>
        <v>53276827</v>
      </c>
      <c r="H103" s="9">
        <f>ROUND(+'Acute Care'!F200,0)</f>
        <v>16603</v>
      </c>
      <c r="I103" s="13">
        <f t="shared" si="4"/>
        <v>3208.87</v>
      </c>
      <c r="K103" s="21">
        <f t="shared" si="5"/>
        <v>0.1883</v>
      </c>
    </row>
    <row r="104" spans="2:11" x14ac:dyDescent="0.2">
      <c r="B104" s="9">
        <f>+'Acute Care'!A99</f>
        <v>211</v>
      </c>
      <c r="C104" s="9" t="str">
        <f>+'Acute Care'!B99</f>
        <v>PEACEHEALTH PEACE ISLAND MEDICAL CENTER</v>
      </c>
      <c r="D104" s="9">
        <f>ROUND(+'Acute Care'!S99,0)</f>
        <v>592497</v>
      </c>
      <c r="E104" s="9">
        <f>ROUND(+'Acute Care'!F99,0)</f>
        <v>207</v>
      </c>
      <c r="F104" s="13">
        <f t="shared" si="3"/>
        <v>2862.3</v>
      </c>
      <c r="G104" s="9">
        <f>ROUND(+'Acute Care'!S201,0)</f>
        <v>742150</v>
      </c>
      <c r="H104" s="9">
        <f>ROUND(+'Acute Care'!F201,0)</f>
        <v>245</v>
      </c>
      <c r="I104" s="13">
        <f t="shared" si="4"/>
        <v>3029.18</v>
      </c>
      <c r="K104" s="21">
        <f t="shared" si="5"/>
        <v>5.8299999999999998E-2</v>
      </c>
    </row>
    <row r="105" spans="2:11" x14ac:dyDescent="0.2">
      <c r="B105" s="9">
        <f>+'Acute Care'!A100</f>
        <v>904</v>
      </c>
      <c r="C105" s="9" t="str">
        <f>+'Acute Care'!B100</f>
        <v>BHC FAIRFAX HOSPITAL</v>
      </c>
      <c r="D105" s="9">
        <f>ROUND(+'Acute Care'!S100,0)</f>
        <v>0</v>
      </c>
      <c r="E105" s="9">
        <f>ROUND(+'Acute Care'!F100,0)</f>
        <v>0</v>
      </c>
      <c r="F105" s="13" t="str">
        <f t="shared" si="3"/>
        <v/>
      </c>
      <c r="G105" s="9">
        <f>ROUND(+'Acute Care'!S202,0)</f>
        <v>0</v>
      </c>
      <c r="H105" s="9">
        <f>ROUND(+'Acute Care'!F202,0)</f>
        <v>0</v>
      </c>
      <c r="I105" s="13" t="str">
        <f t="shared" si="4"/>
        <v/>
      </c>
      <c r="K105" s="21" t="str">
        <f t="shared" si="5"/>
        <v/>
      </c>
    </row>
    <row r="106" spans="2:11" x14ac:dyDescent="0.2">
      <c r="B106" s="9">
        <f>+'Acute Care'!A101</f>
        <v>915</v>
      </c>
      <c r="C106" s="9" t="str">
        <f>+'Acute Care'!B101</f>
        <v>LOURDES COUNSELING CENTER</v>
      </c>
      <c r="D106" s="9">
        <f>ROUND(+'Acute Care'!S101,0)</f>
        <v>0</v>
      </c>
      <c r="E106" s="9">
        <f>ROUND(+'Acute Care'!F101,0)</f>
        <v>0</v>
      </c>
      <c r="F106" s="13" t="str">
        <f t="shared" si="3"/>
        <v/>
      </c>
      <c r="G106" s="9">
        <f>ROUND(+'Acute Care'!S203,0)</f>
        <v>0</v>
      </c>
      <c r="H106" s="9">
        <f>ROUND(+'Acute Care'!F203,0)</f>
        <v>0</v>
      </c>
      <c r="I106" s="13" t="str">
        <f t="shared" si="4"/>
        <v/>
      </c>
      <c r="K106" s="21" t="str">
        <f t="shared" si="5"/>
        <v/>
      </c>
    </row>
    <row r="107" spans="2:11" x14ac:dyDescent="0.2">
      <c r="B107" s="9">
        <f>+'Acute Care'!A102</f>
        <v>919</v>
      </c>
      <c r="C107" s="9" t="str">
        <f>+'Acute Care'!B102</f>
        <v>NAVOS</v>
      </c>
      <c r="D107" s="9">
        <f>ROUND(+'Acute Care'!S102,0)</f>
        <v>0</v>
      </c>
      <c r="E107" s="9">
        <f>ROUND(+'Acute Care'!F102,0)</f>
        <v>0</v>
      </c>
      <c r="F107" s="13" t="str">
        <f t="shared" si="3"/>
        <v/>
      </c>
      <c r="G107" s="9">
        <f>ROUND(+'Acute Care'!S204,0)</f>
        <v>0</v>
      </c>
      <c r="H107" s="9">
        <f>ROUND(+'Acute Care'!F204,0)</f>
        <v>0</v>
      </c>
      <c r="I107" s="13" t="str">
        <f t="shared" si="4"/>
        <v/>
      </c>
      <c r="K107" s="21" t="str">
        <f t="shared" si="5"/>
        <v/>
      </c>
    </row>
    <row r="108" spans="2:11" x14ac:dyDescent="0.2">
      <c r="B108" s="9">
        <f>+'Acute Care'!A103</f>
        <v>921</v>
      </c>
      <c r="C108" s="9" t="str">
        <f>+'Acute Care'!B103</f>
        <v>CASCADE BEHAVIORAL HOSPITAL</v>
      </c>
      <c r="D108" s="9">
        <f>ROUND(+'Acute Care'!S103,0)</f>
        <v>0</v>
      </c>
      <c r="E108" s="9">
        <f>ROUND(+'Acute Care'!F103,0)</f>
        <v>0</v>
      </c>
      <c r="F108" s="13" t="str">
        <f t="shared" ref="F108" si="6">IF(D108=0,"",IF(E108=0,"",ROUND(D108/E108,2)))</f>
        <v/>
      </c>
      <c r="G108" s="9">
        <f>ROUND(+'Acute Care'!S205,0)</f>
        <v>0</v>
      </c>
      <c r="H108" s="9">
        <f>ROUND(+'Acute Care'!F205,0)</f>
        <v>0</v>
      </c>
      <c r="I108" s="13" t="str">
        <f t="shared" ref="I108" si="7">IF(G108=0,"",IF(H108=0,"",ROUND(G108/H108,2)))</f>
        <v/>
      </c>
      <c r="K108" s="21" t="str">
        <f t="shared" ref="K108" si="8">IF(D108=0,"",IF(E108=0,"",IF(G108=0,"",IF(H108=0,"",ROUND(I108/F108-1,4)))))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K108"/>
  <sheetViews>
    <sheetView zoomScale="75" workbookViewId="0">
      <selection activeCell="C14" sqref="C14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7.88671875" bestFit="1" customWidth="1"/>
    <col min="6" max="6" width="9.88671875" bestFit="1" customWidth="1"/>
    <col min="7" max="7" width="10.88671875" bestFit="1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28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F2" s="1"/>
      <c r="K2" s="6" t="s">
        <v>54</v>
      </c>
    </row>
    <row r="3" spans="1:11" x14ac:dyDescent="0.2">
      <c r="D3" s="2">
        <v>79</v>
      </c>
      <c r="F3" s="1"/>
      <c r="K3" s="19">
        <v>79</v>
      </c>
    </row>
    <row r="4" spans="1:11" x14ac:dyDescent="0.2">
      <c r="A4" s="3" t="s">
        <v>1</v>
      </c>
      <c r="B4" s="4"/>
      <c r="C4" s="4"/>
      <c r="D4" s="4"/>
      <c r="E4" s="4"/>
      <c r="F4" s="4"/>
      <c r="G4" s="4"/>
      <c r="H4" s="4"/>
      <c r="I4" s="4"/>
      <c r="J4" s="4"/>
    </row>
    <row r="5" spans="1:11" x14ac:dyDescent="0.2">
      <c r="A5" s="3" t="s">
        <v>48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D7" s="6"/>
      <c r="E7" s="35">
        <f>ROUND(+'Acute Care'!D5,0)</f>
        <v>2015</v>
      </c>
      <c r="F7" s="6">
        <f>+E7</f>
        <v>2015</v>
      </c>
      <c r="G7" s="6"/>
      <c r="H7" s="1">
        <f>+F7+1</f>
        <v>2016</v>
      </c>
      <c r="I7" s="6">
        <f>+H7</f>
        <v>2016</v>
      </c>
      <c r="J7" s="6"/>
    </row>
    <row r="8" spans="1:11" x14ac:dyDescent="0.2">
      <c r="A8" s="10"/>
      <c r="B8" s="9"/>
      <c r="C8" s="9"/>
      <c r="D8" s="6"/>
      <c r="E8" s="6"/>
      <c r="F8" s="1" t="s">
        <v>4</v>
      </c>
      <c r="G8" s="6"/>
      <c r="H8" s="6"/>
      <c r="I8" s="1" t="s">
        <v>4</v>
      </c>
      <c r="J8" s="1"/>
      <c r="K8" s="6" t="s">
        <v>80</v>
      </c>
    </row>
    <row r="9" spans="1:11" x14ac:dyDescent="0.2">
      <c r="A9" s="10"/>
      <c r="B9" s="10" t="s">
        <v>52</v>
      </c>
      <c r="C9" s="10" t="s">
        <v>53</v>
      </c>
      <c r="D9" s="1" t="s">
        <v>11</v>
      </c>
      <c r="E9" s="1" t="s">
        <v>29</v>
      </c>
      <c r="F9" s="1" t="s">
        <v>30</v>
      </c>
      <c r="G9" s="1" t="s">
        <v>11</v>
      </c>
      <c r="H9" s="1" t="s">
        <v>29</v>
      </c>
      <c r="I9" s="1" t="s">
        <v>30</v>
      </c>
      <c r="J9" s="1"/>
      <c r="K9" s="6" t="s">
        <v>81</v>
      </c>
    </row>
    <row r="10" spans="1:11" x14ac:dyDescent="0.2">
      <c r="B10">
        <f>+'Acute Care'!A5</f>
        <v>1</v>
      </c>
      <c r="C10" t="str">
        <f>+'Acute Care'!B5</f>
        <v>SWEDISH MEDICAL CENTER - FIRST HILL</v>
      </c>
      <c r="D10" s="9">
        <f>ROUND(+'Acute Care'!G5,0)</f>
        <v>46913821</v>
      </c>
      <c r="E10" s="13">
        <f>ROUND(+'Acute Care'!E5,2)</f>
        <v>531.41</v>
      </c>
      <c r="F10" s="13">
        <f>IF(D10=0,"",IF(E10=0,"",ROUND(D10/E10,2)))</f>
        <v>88281.78</v>
      </c>
      <c r="G10" s="9">
        <f>ROUND(+'Acute Care'!G107,0)</f>
        <v>84476199</v>
      </c>
      <c r="H10" s="13">
        <f>ROUND(+'Acute Care'!E107,2)</f>
        <v>931.42</v>
      </c>
      <c r="I10" s="13">
        <f>IF(G10=0,"",IF(H10=0,"",ROUND(G10/H10,2)))</f>
        <v>90696.14</v>
      </c>
      <c r="J10" s="13"/>
      <c r="K10" s="21">
        <f>IF(D10=0,"",IF(E10=0,"",IF(G10=0,"",IF(H10=0,"",ROUND(I10/F10-1,4)))))</f>
        <v>2.7300000000000001E-2</v>
      </c>
    </row>
    <row r="11" spans="1:11" x14ac:dyDescent="0.2">
      <c r="B11">
        <f>+'Acute Care'!A6</f>
        <v>3</v>
      </c>
      <c r="C11" t="str">
        <f>+'Acute Care'!B6</f>
        <v>SWEDISH MEDICAL CENTER - CHERRY HILL</v>
      </c>
      <c r="D11" s="9">
        <f>ROUND(+'Acute Care'!G6,0)</f>
        <v>13715761</v>
      </c>
      <c r="E11" s="13">
        <f>ROUND(+'Acute Care'!E6,2)</f>
        <v>159.76</v>
      </c>
      <c r="F11" s="13">
        <f t="shared" ref="F11:F74" si="0">IF(D11=0,"",IF(E11=0,"",ROUND(D11/E11,2)))</f>
        <v>85852.28</v>
      </c>
      <c r="G11" s="9">
        <f>ROUND(+'Acute Care'!G108,0)</f>
        <v>21820726</v>
      </c>
      <c r="H11" s="13">
        <f>ROUND(+'Acute Care'!E108,2)</f>
        <v>255.89</v>
      </c>
      <c r="I11" s="13">
        <f t="shared" ref="I11:I74" si="1">IF(G11=0,"",IF(H11=0,"",ROUND(G11/H11,2)))</f>
        <v>85273.85</v>
      </c>
      <c r="J11" s="13"/>
      <c r="K11" s="21">
        <f t="shared" ref="K11:K74" si="2">IF(D11=0,"",IF(E11=0,"",IF(G11=0,"",IF(H11=0,"",ROUND(I11/F11-1,4)))))</f>
        <v>-6.7000000000000002E-3</v>
      </c>
    </row>
    <row r="12" spans="1:11" x14ac:dyDescent="0.2">
      <c r="B12">
        <f>+'Acute Care'!A7</f>
        <v>8</v>
      </c>
      <c r="C12" t="str">
        <f>+'Acute Care'!B7</f>
        <v>KLICKITAT VALLEY HEALTH</v>
      </c>
      <c r="D12" s="9">
        <f>ROUND(+'Acute Care'!G7,0)</f>
        <v>1449298</v>
      </c>
      <c r="E12" s="13">
        <f>ROUND(+'Acute Care'!E7,2)</f>
        <v>23.64</v>
      </c>
      <c r="F12" s="13">
        <f t="shared" si="0"/>
        <v>61307.02</v>
      </c>
      <c r="G12" s="9">
        <f>ROUND(+'Acute Care'!G109,0)</f>
        <v>1732463</v>
      </c>
      <c r="H12" s="13">
        <f>ROUND(+'Acute Care'!E109,2)</f>
        <v>25.37</v>
      </c>
      <c r="I12" s="13">
        <f t="shared" si="1"/>
        <v>68287.86</v>
      </c>
      <c r="J12" s="13"/>
      <c r="K12" s="21">
        <f t="shared" si="2"/>
        <v>0.1139</v>
      </c>
    </row>
    <row r="13" spans="1:11" x14ac:dyDescent="0.2">
      <c r="B13">
        <f>+'Acute Care'!A8</f>
        <v>10</v>
      </c>
      <c r="C13" t="str">
        <f>+'Acute Care'!B8</f>
        <v>VIRGINIA MASON MEDICAL CENTER</v>
      </c>
      <c r="D13" s="9">
        <f>ROUND(+'Acute Care'!G8,0)</f>
        <v>40673800</v>
      </c>
      <c r="E13" s="13">
        <f>ROUND(+'Acute Care'!E8,2)</f>
        <v>522.66999999999996</v>
      </c>
      <c r="F13" s="13">
        <f t="shared" si="0"/>
        <v>77819.27</v>
      </c>
      <c r="G13" s="9">
        <f>ROUND(+'Acute Care'!G110,0)</f>
        <v>33463384</v>
      </c>
      <c r="H13" s="13">
        <f>ROUND(+'Acute Care'!E110,2)</f>
        <v>398.59</v>
      </c>
      <c r="I13" s="13">
        <f t="shared" si="1"/>
        <v>83954.4</v>
      </c>
      <c r="J13" s="13"/>
      <c r="K13" s="21">
        <f t="shared" si="2"/>
        <v>7.8799999999999995E-2</v>
      </c>
    </row>
    <row r="14" spans="1:11" x14ac:dyDescent="0.2">
      <c r="B14">
        <f>+'Acute Care'!A9</f>
        <v>14</v>
      </c>
      <c r="C14" t="str">
        <f>+'Acute Care'!B9</f>
        <v>SEATTLE CHILDRENS HOSPITAL</v>
      </c>
      <c r="D14" s="9">
        <f>ROUND(+'Acute Care'!G9,0)</f>
        <v>35862033</v>
      </c>
      <c r="E14" s="13">
        <f>ROUND(+'Acute Care'!E9,2)</f>
        <v>427.98</v>
      </c>
      <c r="F14" s="13">
        <f t="shared" si="0"/>
        <v>83793.710000000006</v>
      </c>
      <c r="G14" s="9">
        <f>ROUND(+'Acute Care'!G111,0)</f>
        <v>39860465</v>
      </c>
      <c r="H14" s="13">
        <f>ROUND(+'Acute Care'!E111,2)</f>
        <v>465.57</v>
      </c>
      <c r="I14" s="13">
        <f t="shared" si="1"/>
        <v>85616.48</v>
      </c>
      <c r="J14" s="13"/>
      <c r="K14" s="21">
        <f t="shared" si="2"/>
        <v>2.18E-2</v>
      </c>
    </row>
    <row r="15" spans="1:11" x14ac:dyDescent="0.2">
      <c r="B15">
        <f>+'Acute Care'!A10</f>
        <v>20</v>
      </c>
      <c r="C15" t="str">
        <f>+'Acute Care'!B10</f>
        <v>GROUP HEALTH CENTRAL HOSPITAL</v>
      </c>
      <c r="D15" s="9">
        <f>ROUND(+'Acute Care'!G10,0)</f>
        <v>0</v>
      </c>
      <c r="E15" s="13">
        <f>ROUND(+'Acute Care'!E10,2)</f>
        <v>0</v>
      </c>
      <c r="F15" s="13" t="str">
        <f t="shared" si="0"/>
        <v/>
      </c>
      <c r="G15" s="9">
        <f>ROUND(+'Acute Care'!G112,0)</f>
        <v>0</v>
      </c>
      <c r="H15" s="13">
        <f>ROUND(+'Acute Care'!E112,2)</f>
        <v>0</v>
      </c>
      <c r="I15" s="13" t="str">
        <f t="shared" si="1"/>
        <v/>
      </c>
      <c r="J15" s="13"/>
      <c r="K15" s="21" t="str">
        <f t="shared" si="2"/>
        <v/>
      </c>
    </row>
    <row r="16" spans="1:11" x14ac:dyDescent="0.2">
      <c r="B16">
        <f>+'Acute Care'!A11</f>
        <v>21</v>
      </c>
      <c r="C16" t="str">
        <f>+'Acute Care'!B11</f>
        <v>NEWPORT HOSPITAL AND HEALTH SERVICES</v>
      </c>
      <c r="D16" s="9">
        <f>ROUND(+'Acute Care'!G11,0)</f>
        <v>1680825</v>
      </c>
      <c r="E16" s="13">
        <f>ROUND(+'Acute Care'!E11,2)</f>
        <v>24.24</v>
      </c>
      <c r="F16" s="13">
        <f t="shared" si="0"/>
        <v>69340.97</v>
      </c>
      <c r="G16" s="9">
        <f>ROUND(+'Acute Care'!G113,0)</f>
        <v>2081289</v>
      </c>
      <c r="H16" s="13">
        <f>ROUND(+'Acute Care'!E113,2)</f>
        <v>26.1</v>
      </c>
      <c r="I16" s="13">
        <f t="shared" si="1"/>
        <v>79742.87</v>
      </c>
      <c r="J16" s="13"/>
      <c r="K16" s="21">
        <f t="shared" si="2"/>
        <v>0.15</v>
      </c>
    </row>
    <row r="17" spans="2:11" x14ac:dyDescent="0.2">
      <c r="B17">
        <f>+'Acute Care'!A12</f>
        <v>22</v>
      </c>
      <c r="C17" t="str">
        <f>+'Acute Care'!B12</f>
        <v>LOURDES MEDICAL CENTER</v>
      </c>
      <c r="D17" s="9">
        <f>ROUND(+'Acute Care'!G12,0)</f>
        <v>2503984</v>
      </c>
      <c r="E17" s="13">
        <f>ROUND(+'Acute Care'!E12,2)</f>
        <v>34.96</v>
      </c>
      <c r="F17" s="13">
        <f t="shared" si="0"/>
        <v>71624.259999999995</v>
      </c>
      <c r="G17" s="9">
        <f>ROUND(+'Acute Care'!G114,0)</f>
        <v>2882093</v>
      </c>
      <c r="H17" s="13">
        <f>ROUND(+'Acute Care'!E114,2)</f>
        <v>40.06</v>
      </c>
      <c r="I17" s="13">
        <f t="shared" si="1"/>
        <v>71944.41</v>
      </c>
      <c r="J17" s="13"/>
      <c r="K17" s="21">
        <f t="shared" si="2"/>
        <v>4.4999999999999997E-3</v>
      </c>
    </row>
    <row r="18" spans="2:11" x14ac:dyDescent="0.2">
      <c r="B18">
        <f>+'Acute Care'!A13</f>
        <v>23</v>
      </c>
      <c r="C18" t="str">
        <f>+'Acute Care'!B13</f>
        <v>THREE RIVERS HOSPITAL</v>
      </c>
      <c r="D18" s="9">
        <f>ROUND(+'Acute Care'!G13,0)</f>
        <v>773773</v>
      </c>
      <c r="E18" s="13">
        <f>ROUND(+'Acute Care'!E13,2)</f>
        <v>11.48</v>
      </c>
      <c r="F18" s="13">
        <f t="shared" si="0"/>
        <v>67401.83</v>
      </c>
      <c r="G18" s="9">
        <f>ROUND(+'Acute Care'!G115,0)</f>
        <v>698746</v>
      </c>
      <c r="H18" s="13">
        <f>ROUND(+'Acute Care'!E115,2)</f>
        <v>9.74</v>
      </c>
      <c r="I18" s="13">
        <f t="shared" si="1"/>
        <v>71739.839999999997</v>
      </c>
      <c r="J18" s="13"/>
      <c r="K18" s="21">
        <f t="shared" si="2"/>
        <v>6.4399999999999999E-2</v>
      </c>
    </row>
    <row r="19" spans="2:11" x14ac:dyDescent="0.2">
      <c r="B19">
        <f>+'Acute Care'!A14</f>
        <v>26</v>
      </c>
      <c r="C19" t="str">
        <f>+'Acute Care'!B14</f>
        <v>PEACEHEALTH ST JOHN MEDICAL CENTER</v>
      </c>
      <c r="D19" s="9">
        <f>ROUND(+'Acute Care'!G14,0)</f>
        <v>11025495</v>
      </c>
      <c r="E19" s="13">
        <f>ROUND(+'Acute Care'!E14,2)</f>
        <v>149.18</v>
      </c>
      <c r="F19" s="13">
        <f t="shared" si="0"/>
        <v>73907.33</v>
      </c>
      <c r="G19" s="9">
        <f>ROUND(+'Acute Care'!G116,0)</f>
        <v>10308316</v>
      </c>
      <c r="H19" s="13">
        <f>ROUND(+'Acute Care'!E116,2)</f>
        <v>133.37</v>
      </c>
      <c r="I19" s="13">
        <f t="shared" si="1"/>
        <v>77291.11</v>
      </c>
      <c r="J19" s="13"/>
      <c r="K19" s="21">
        <f t="shared" si="2"/>
        <v>4.58E-2</v>
      </c>
    </row>
    <row r="20" spans="2:11" x14ac:dyDescent="0.2">
      <c r="B20">
        <f>+'Acute Care'!A15</f>
        <v>29</v>
      </c>
      <c r="C20" t="str">
        <f>+'Acute Care'!B15</f>
        <v>HARBORVIEW MEDICAL CENTER</v>
      </c>
      <c r="D20" s="9">
        <f>ROUND(+'Acute Care'!G15,0)</f>
        <v>42148284</v>
      </c>
      <c r="E20" s="13">
        <f>ROUND(+'Acute Care'!E15,2)</f>
        <v>557.52</v>
      </c>
      <c r="F20" s="13">
        <f t="shared" si="0"/>
        <v>75599.59</v>
      </c>
      <c r="G20" s="9">
        <f>ROUND(+'Acute Care'!G117,0)</f>
        <v>46042630</v>
      </c>
      <c r="H20" s="13">
        <f>ROUND(+'Acute Care'!E117,2)</f>
        <v>588.70000000000005</v>
      </c>
      <c r="I20" s="13">
        <f t="shared" si="1"/>
        <v>78210.679999999993</v>
      </c>
      <c r="J20" s="13"/>
      <c r="K20" s="21">
        <f t="shared" si="2"/>
        <v>3.4500000000000003E-2</v>
      </c>
    </row>
    <row r="21" spans="2:11" x14ac:dyDescent="0.2">
      <c r="B21">
        <f>+'Acute Care'!A16</f>
        <v>32</v>
      </c>
      <c r="C21" t="str">
        <f>+'Acute Care'!B16</f>
        <v>ST JOSEPH MEDICAL CENTER</v>
      </c>
      <c r="D21" s="9">
        <f>ROUND(+'Acute Care'!G16,0)</f>
        <v>25847816</v>
      </c>
      <c r="E21" s="13">
        <f>ROUND(+'Acute Care'!E16,2)</f>
        <v>370.96</v>
      </c>
      <c r="F21" s="13">
        <f t="shared" si="0"/>
        <v>69678.179999999993</v>
      </c>
      <c r="G21" s="9">
        <f>ROUND(+'Acute Care'!G118,0)</f>
        <v>27071540</v>
      </c>
      <c r="H21" s="13">
        <f>ROUND(+'Acute Care'!E118,2)</f>
        <v>373.39</v>
      </c>
      <c r="I21" s="13">
        <f t="shared" si="1"/>
        <v>72502.05</v>
      </c>
      <c r="J21" s="13"/>
      <c r="K21" s="21">
        <f t="shared" si="2"/>
        <v>4.0500000000000001E-2</v>
      </c>
    </row>
    <row r="22" spans="2:11" x14ac:dyDescent="0.2">
      <c r="B22">
        <f>+'Acute Care'!A17</f>
        <v>35</v>
      </c>
      <c r="C22" t="str">
        <f>+'Acute Care'!B17</f>
        <v>ST ELIZABETH HOSPITAL</v>
      </c>
      <c r="D22" s="9">
        <f>ROUND(+'Acute Care'!G17,0)</f>
        <v>3148832</v>
      </c>
      <c r="E22" s="13">
        <f>ROUND(+'Acute Care'!E17,2)</f>
        <v>37.06</v>
      </c>
      <c r="F22" s="13">
        <f t="shared" si="0"/>
        <v>84965.79</v>
      </c>
      <c r="G22" s="9">
        <f>ROUND(+'Acute Care'!G119,0)</f>
        <v>3289397</v>
      </c>
      <c r="H22" s="13">
        <f>ROUND(+'Acute Care'!E119,2)</f>
        <v>37</v>
      </c>
      <c r="I22" s="13">
        <f t="shared" si="1"/>
        <v>88902.62</v>
      </c>
      <c r="J22" s="13"/>
      <c r="K22" s="21">
        <f t="shared" si="2"/>
        <v>4.6300000000000001E-2</v>
      </c>
    </row>
    <row r="23" spans="2:11" x14ac:dyDescent="0.2">
      <c r="B23">
        <f>+'Acute Care'!A18</f>
        <v>37</v>
      </c>
      <c r="C23" t="str">
        <f>+'Acute Care'!B18</f>
        <v>MULTICARE DEACONESS HOSPITAL</v>
      </c>
      <c r="D23" s="9">
        <f>ROUND(+'Acute Care'!G18,0)</f>
        <v>12392394</v>
      </c>
      <c r="E23" s="13">
        <f>ROUND(+'Acute Care'!E18,2)</f>
        <v>169.55</v>
      </c>
      <c r="F23" s="13">
        <f t="shared" si="0"/>
        <v>73089.91</v>
      </c>
      <c r="G23" s="9">
        <f>ROUND(+'Acute Care'!G120,0)</f>
        <v>11057457</v>
      </c>
      <c r="H23" s="13">
        <f>ROUND(+'Acute Care'!E120,2)</f>
        <v>130.41</v>
      </c>
      <c r="I23" s="13">
        <f t="shared" si="1"/>
        <v>84789.95</v>
      </c>
      <c r="J23" s="13"/>
      <c r="K23" s="21">
        <f t="shared" si="2"/>
        <v>0.16009999999999999</v>
      </c>
    </row>
    <row r="24" spans="2:11" x14ac:dyDescent="0.2">
      <c r="B24">
        <f>+'Acute Care'!A19</f>
        <v>38</v>
      </c>
      <c r="C24" t="str">
        <f>+'Acute Care'!B19</f>
        <v>OLYMPIC MEDICAL CENTER</v>
      </c>
      <c r="D24" s="9">
        <f>ROUND(+'Acute Care'!G19,0)</f>
        <v>5924636</v>
      </c>
      <c r="E24" s="13">
        <f>ROUND(+'Acute Care'!E19,2)</f>
        <v>81.2</v>
      </c>
      <c r="F24" s="13">
        <f t="shared" si="0"/>
        <v>72963.5</v>
      </c>
      <c r="G24" s="9">
        <f>ROUND(+'Acute Care'!G121,0)</f>
        <v>6027779</v>
      </c>
      <c r="H24" s="13">
        <f>ROUND(+'Acute Care'!E121,2)</f>
        <v>83.74</v>
      </c>
      <c r="I24" s="13">
        <f t="shared" si="1"/>
        <v>71982.080000000002</v>
      </c>
      <c r="J24" s="13"/>
      <c r="K24" s="21">
        <f t="shared" si="2"/>
        <v>-1.35E-2</v>
      </c>
    </row>
    <row r="25" spans="2:11" x14ac:dyDescent="0.2">
      <c r="B25">
        <f>+'Acute Care'!A20</f>
        <v>39</v>
      </c>
      <c r="C25" t="str">
        <f>+'Acute Care'!B20</f>
        <v>TRIOS HEALTH</v>
      </c>
      <c r="D25" s="9">
        <f>ROUND(+'Acute Care'!G20,0)</f>
        <v>6497177</v>
      </c>
      <c r="E25" s="13">
        <f>ROUND(+'Acute Care'!E20,2)</f>
        <v>101.6</v>
      </c>
      <c r="F25" s="13">
        <f t="shared" si="0"/>
        <v>63948.59</v>
      </c>
      <c r="G25" s="9">
        <f>ROUND(+'Acute Care'!G122,0)</f>
        <v>6231698</v>
      </c>
      <c r="H25" s="13">
        <f>ROUND(+'Acute Care'!E122,2)</f>
        <v>92.6</v>
      </c>
      <c r="I25" s="13">
        <f t="shared" si="1"/>
        <v>67296.95</v>
      </c>
      <c r="J25" s="13"/>
      <c r="K25" s="21">
        <f t="shared" si="2"/>
        <v>5.2400000000000002E-2</v>
      </c>
    </row>
    <row r="26" spans="2:11" x14ac:dyDescent="0.2">
      <c r="B26">
        <f>+'Acute Care'!A21</f>
        <v>42</v>
      </c>
      <c r="C26" t="str">
        <f>+'Acute Care'!B21</f>
        <v>SHRINERS HOSPITAL FOR CHILDREN</v>
      </c>
      <c r="D26" s="9">
        <f>ROUND(+'Acute Care'!G21,0)</f>
        <v>1207040</v>
      </c>
      <c r="E26" s="13">
        <f>ROUND(+'Acute Care'!E21,2)</f>
        <v>17.420000000000002</v>
      </c>
      <c r="F26" s="13">
        <f t="shared" si="0"/>
        <v>69290.47</v>
      </c>
      <c r="G26" s="9">
        <f>ROUND(+'Acute Care'!G123,0)</f>
        <v>1525749</v>
      </c>
      <c r="H26" s="13">
        <f>ROUND(+'Acute Care'!E123,2)</f>
        <v>21.21</v>
      </c>
      <c r="I26" s="13">
        <f t="shared" si="1"/>
        <v>71935.360000000001</v>
      </c>
      <c r="J26" s="13"/>
      <c r="K26" s="21">
        <f t="shared" si="2"/>
        <v>3.8199999999999998E-2</v>
      </c>
    </row>
    <row r="27" spans="2:11" x14ac:dyDescent="0.2">
      <c r="B27">
        <f>+'Acute Care'!A22</f>
        <v>43</v>
      </c>
      <c r="C27" t="str">
        <f>+'Acute Care'!B22</f>
        <v>WALLA WALLA GENERAL HOSPITAL</v>
      </c>
      <c r="D27" s="9">
        <f>ROUND(+'Acute Care'!G22,0)</f>
        <v>0</v>
      </c>
      <c r="E27" s="13">
        <f>ROUND(+'Acute Care'!E22,2)</f>
        <v>0</v>
      </c>
      <c r="F27" s="13" t="str">
        <f t="shared" si="0"/>
        <v/>
      </c>
      <c r="G27" s="9">
        <f>ROUND(+'Acute Care'!G124,0)</f>
        <v>0</v>
      </c>
      <c r="H27" s="13">
        <f>ROUND(+'Acute Care'!E124,2)</f>
        <v>0</v>
      </c>
      <c r="I27" s="13" t="str">
        <f t="shared" si="1"/>
        <v/>
      </c>
      <c r="J27" s="13"/>
      <c r="K27" s="21" t="str">
        <f t="shared" si="2"/>
        <v/>
      </c>
    </row>
    <row r="28" spans="2:11" x14ac:dyDescent="0.2">
      <c r="B28">
        <f>+'Acute Care'!A23</f>
        <v>45</v>
      </c>
      <c r="C28" t="str">
        <f>+'Acute Care'!B23</f>
        <v>COLUMBIA BASIN HOSPITAL</v>
      </c>
      <c r="D28" s="9">
        <f>ROUND(+'Acute Care'!G23,0)</f>
        <v>0</v>
      </c>
      <c r="E28" s="13">
        <f>ROUND(+'Acute Care'!E23,2)</f>
        <v>0</v>
      </c>
      <c r="F28" s="13" t="str">
        <f t="shared" si="0"/>
        <v/>
      </c>
      <c r="G28" s="9">
        <f>ROUND(+'Acute Care'!G125,0)</f>
        <v>0</v>
      </c>
      <c r="H28" s="13">
        <f>ROUND(+'Acute Care'!E125,2)</f>
        <v>0</v>
      </c>
      <c r="I28" s="13" t="str">
        <f t="shared" si="1"/>
        <v/>
      </c>
      <c r="J28" s="13"/>
      <c r="K28" s="21" t="str">
        <f t="shared" si="2"/>
        <v/>
      </c>
    </row>
    <row r="29" spans="2:11" x14ac:dyDescent="0.2">
      <c r="B29">
        <f>+'Acute Care'!A24</f>
        <v>46</v>
      </c>
      <c r="C29" t="str">
        <f>+'Acute Care'!B24</f>
        <v>PMH MEDICAL CENTER</v>
      </c>
      <c r="D29" s="9">
        <f>ROUND(+'Acute Care'!G24,0)</f>
        <v>2236399</v>
      </c>
      <c r="E29" s="13">
        <f>ROUND(+'Acute Care'!E24,2)</f>
        <v>24.18</v>
      </c>
      <c r="F29" s="13">
        <f t="shared" si="0"/>
        <v>92489.62</v>
      </c>
      <c r="G29" s="9">
        <f>ROUND(+'Acute Care'!G126,0)</f>
        <v>2565986</v>
      </c>
      <c r="H29" s="13">
        <f>ROUND(+'Acute Care'!E126,2)</f>
        <v>32.119999999999997</v>
      </c>
      <c r="I29" s="13">
        <f t="shared" si="1"/>
        <v>79887.48</v>
      </c>
      <c r="J29" s="13"/>
      <c r="K29" s="21">
        <f t="shared" si="2"/>
        <v>-0.1363</v>
      </c>
    </row>
    <row r="30" spans="2:11" x14ac:dyDescent="0.2">
      <c r="B30">
        <f>+'Acute Care'!A25</f>
        <v>50</v>
      </c>
      <c r="C30" t="str">
        <f>+'Acute Care'!B25</f>
        <v>PROVIDENCE ST MARY MEDICAL CENTER</v>
      </c>
      <c r="D30" s="9">
        <f>ROUND(+'Acute Care'!G25,0)</f>
        <v>2748082</v>
      </c>
      <c r="E30" s="13">
        <f>ROUND(+'Acute Care'!E25,2)</f>
        <v>57.04</v>
      </c>
      <c r="F30" s="13">
        <f t="shared" si="0"/>
        <v>48178.16</v>
      </c>
      <c r="G30" s="9">
        <f>ROUND(+'Acute Care'!G127,0)</f>
        <v>8151975</v>
      </c>
      <c r="H30" s="13">
        <f>ROUND(+'Acute Care'!E127,2)</f>
        <v>115.91</v>
      </c>
      <c r="I30" s="13">
        <f t="shared" si="1"/>
        <v>70330.210000000006</v>
      </c>
      <c r="J30" s="13"/>
      <c r="K30" s="21">
        <f t="shared" si="2"/>
        <v>0.45979999999999999</v>
      </c>
    </row>
    <row r="31" spans="2:11" x14ac:dyDescent="0.2">
      <c r="B31">
        <f>+'Acute Care'!A26</f>
        <v>54</v>
      </c>
      <c r="C31" t="str">
        <f>+'Acute Care'!B26</f>
        <v>FORKS COMMUNITY HOSPITAL</v>
      </c>
      <c r="D31" s="9">
        <f>ROUND(+'Acute Care'!G26,0)</f>
        <v>637563</v>
      </c>
      <c r="E31" s="13">
        <f>ROUND(+'Acute Care'!E26,2)</f>
        <v>8.81</v>
      </c>
      <c r="F31" s="13">
        <f t="shared" si="0"/>
        <v>72368.100000000006</v>
      </c>
      <c r="G31" s="9">
        <f>ROUND(+'Acute Care'!G128,0)</f>
        <v>796560</v>
      </c>
      <c r="H31" s="13">
        <f>ROUND(+'Acute Care'!E128,2)</f>
        <v>10.59</v>
      </c>
      <c r="I31" s="13">
        <f t="shared" si="1"/>
        <v>75218.13</v>
      </c>
      <c r="J31" s="13"/>
      <c r="K31" s="21">
        <f t="shared" si="2"/>
        <v>3.9399999999999998E-2</v>
      </c>
    </row>
    <row r="32" spans="2:11" x14ac:dyDescent="0.2">
      <c r="B32">
        <f>+'Acute Care'!A27</f>
        <v>56</v>
      </c>
      <c r="C32" t="str">
        <f>+'Acute Care'!B27</f>
        <v>WILLAPA HARBOR HOSPITAL</v>
      </c>
      <c r="D32" s="9">
        <f>ROUND(+'Acute Care'!G27,0)</f>
        <v>1789213</v>
      </c>
      <c r="E32" s="13">
        <f>ROUND(+'Acute Care'!E27,2)</f>
        <v>26.44</v>
      </c>
      <c r="F32" s="13">
        <f t="shared" si="0"/>
        <v>67670.69</v>
      </c>
      <c r="G32" s="9">
        <f>ROUND(+'Acute Care'!G129,0)</f>
        <v>1883482</v>
      </c>
      <c r="H32" s="13">
        <f>ROUND(+'Acute Care'!E129,2)</f>
        <v>26.91</v>
      </c>
      <c r="I32" s="13">
        <f t="shared" si="1"/>
        <v>69991.899999999994</v>
      </c>
      <c r="J32" s="13"/>
      <c r="K32" s="21">
        <f t="shared" si="2"/>
        <v>3.4299999999999997E-2</v>
      </c>
    </row>
    <row r="33" spans="2:11" x14ac:dyDescent="0.2">
      <c r="B33">
        <f>+'Acute Care'!A28</f>
        <v>58</v>
      </c>
      <c r="C33" t="str">
        <f>+'Acute Care'!B28</f>
        <v>VIRGINIA MASON MEMORIAL</v>
      </c>
      <c r="D33" s="9">
        <f>ROUND(+'Acute Care'!G28,0)</f>
        <v>14532777</v>
      </c>
      <c r="E33" s="13">
        <f>ROUND(+'Acute Care'!E28,2)</f>
        <v>228.57</v>
      </c>
      <c r="F33" s="13">
        <f t="shared" si="0"/>
        <v>63581.3</v>
      </c>
      <c r="G33" s="9">
        <f>ROUND(+'Acute Care'!G130,0)</f>
        <v>14963072</v>
      </c>
      <c r="H33" s="13">
        <f>ROUND(+'Acute Care'!E130,2)</f>
        <v>190.4</v>
      </c>
      <c r="I33" s="13">
        <f t="shared" si="1"/>
        <v>78587.56</v>
      </c>
      <c r="J33" s="13"/>
      <c r="K33" s="21">
        <f t="shared" si="2"/>
        <v>0.23599999999999999</v>
      </c>
    </row>
    <row r="34" spans="2:11" x14ac:dyDescent="0.2">
      <c r="B34">
        <f>+'Acute Care'!A29</f>
        <v>63</v>
      </c>
      <c r="C34" t="str">
        <f>+'Acute Care'!B29</f>
        <v>GRAYS HARBOR COMMUNITY HOSPITAL</v>
      </c>
      <c r="D34" s="9">
        <f>ROUND(+'Acute Care'!G29,0)</f>
        <v>6851242</v>
      </c>
      <c r="E34" s="13">
        <f>ROUND(+'Acute Care'!E29,2)</f>
        <v>95.91</v>
      </c>
      <c r="F34" s="13">
        <f t="shared" si="0"/>
        <v>71434.070000000007</v>
      </c>
      <c r="G34" s="9">
        <f>ROUND(+'Acute Care'!G131,0)</f>
        <v>6663292</v>
      </c>
      <c r="H34" s="13">
        <f>ROUND(+'Acute Care'!E131,2)</f>
        <v>92.42</v>
      </c>
      <c r="I34" s="13">
        <f t="shared" si="1"/>
        <v>72097.94</v>
      </c>
      <c r="J34" s="13"/>
      <c r="K34" s="21">
        <f t="shared" si="2"/>
        <v>9.2999999999999992E-3</v>
      </c>
    </row>
    <row r="35" spans="2:11" x14ac:dyDescent="0.2">
      <c r="B35">
        <f>+'Acute Care'!A30</f>
        <v>78</v>
      </c>
      <c r="C35" t="str">
        <f>+'Acute Care'!B30</f>
        <v>SAMARITAN HEALTHCARE</v>
      </c>
      <c r="D35" s="9">
        <f>ROUND(+'Acute Care'!G30,0)</f>
        <v>1794003</v>
      </c>
      <c r="E35" s="13">
        <f>ROUND(+'Acute Care'!E30,2)</f>
        <v>24.9</v>
      </c>
      <c r="F35" s="13">
        <f t="shared" si="0"/>
        <v>72048.31</v>
      </c>
      <c r="G35" s="9">
        <f>ROUND(+'Acute Care'!G132,0)</f>
        <v>1853698</v>
      </c>
      <c r="H35" s="13">
        <f>ROUND(+'Acute Care'!E132,2)</f>
        <v>21.83</v>
      </c>
      <c r="I35" s="13">
        <f t="shared" si="1"/>
        <v>84915.16</v>
      </c>
      <c r="J35" s="13"/>
      <c r="K35" s="21">
        <f t="shared" si="2"/>
        <v>0.17860000000000001</v>
      </c>
    </row>
    <row r="36" spans="2:11" x14ac:dyDescent="0.2">
      <c r="B36">
        <f>+'Acute Care'!A31</f>
        <v>79</v>
      </c>
      <c r="C36" t="str">
        <f>+'Acute Care'!B31</f>
        <v>OCEAN BEACH HOSPITAL</v>
      </c>
      <c r="D36" s="9">
        <f>ROUND(+'Acute Care'!G31,0)</f>
        <v>1640286</v>
      </c>
      <c r="E36" s="13">
        <f>ROUND(+'Acute Care'!E31,2)</f>
        <v>21.57</v>
      </c>
      <c r="F36" s="13">
        <f t="shared" si="0"/>
        <v>76044.78</v>
      </c>
      <c r="G36" s="9">
        <f>ROUND(+'Acute Care'!G133,0)</f>
        <v>1035936</v>
      </c>
      <c r="H36" s="13">
        <f>ROUND(+'Acute Care'!E133,2)</f>
        <v>14.06</v>
      </c>
      <c r="I36" s="13">
        <f t="shared" si="1"/>
        <v>73679.66</v>
      </c>
      <c r="J36" s="13"/>
      <c r="K36" s="21">
        <f t="shared" si="2"/>
        <v>-3.1099999999999999E-2</v>
      </c>
    </row>
    <row r="37" spans="2:11" x14ac:dyDescent="0.2">
      <c r="B37">
        <f>+'Acute Care'!A32</f>
        <v>80</v>
      </c>
      <c r="C37" t="str">
        <f>+'Acute Care'!B32</f>
        <v>ODESSA MEMORIAL HEALTHCARE CENTER</v>
      </c>
      <c r="D37" s="9">
        <f>ROUND(+'Acute Care'!G32,0)</f>
        <v>71678</v>
      </c>
      <c r="E37" s="13">
        <f>ROUND(+'Acute Care'!E32,2)</f>
        <v>1.5</v>
      </c>
      <c r="F37" s="13">
        <f t="shared" si="0"/>
        <v>47785.33</v>
      </c>
      <c r="G37" s="9">
        <f>ROUND(+'Acute Care'!G134,0)</f>
        <v>16454</v>
      </c>
      <c r="H37" s="13">
        <f>ROUND(+'Acute Care'!E134,2)</f>
        <v>0.34</v>
      </c>
      <c r="I37" s="13">
        <f t="shared" si="1"/>
        <v>48394.12</v>
      </c>
      <c r="J37" s="13"/>
      <c r="K37" s="21">
        <f t="shared" si="2"/>
        <v>1.2699999999999999E-2</v>
      </c>
    </row>
    <row r="38" spans="2:11" x14ac:dyDescent="0.2">
      <c r="B38">
        <f>+'Acute Care'!A33</f>
        <v>81</v>
      </c>
      <c r="C38" t="str">
        <f>+'Acute Care'!B33</f>
        <v>MULTICARE GOOD SAMARITAN</v>
      </c>
      <c r="D38" s="9">
        <f>ROUND(+'Acute Care'!G33,0)</f>
        <v>9993706</v>
      </c>
      <c r="E38" s="13">
        <f>ROUND(+'Acute Care'!E33,2)</f>
        <v>176.15</v>
      </c>
      <c r="F38" s="13">
        <f t="shared" si="0"/>
        <v>56734.07</v>
      </c>
      <c r="G38" s="9">
        <f>ROUND(+'Acute Care'!G135,0)</f>
        <v>10636820</v>
      </c>
      <c r="H38" s="13">
        <f>ROUND(+'Acute Care'!E135,2)</f>
        <v>142.19</v>
      </c>
      <c r="I38" s="13">
        <f t="shared" si="1"/>
        <v>74807.09</v>
      </c>
      <c r="J38" s="13"/>
      <c r="K38" s="21">
        <f t="shared" si="2"/>
        <v>0.31859999999999999</v>
      </c>
    </row>
    <row r="39" spans="2:11" x14ac:dyDescent="0.2">
      <c r="B39">
        <f>+'Acute Care'!A34</f>
        <v>82</v>
      </c>
      <c r="C39" t="str">
        <f>+'Acute Care'!B34</f>
        <v>GARFIELD COUNTY MEMORIAL HOSPITAL</v>
      </c>
      <c r="D39" s="9">
        <f>ROUND(+'Acute Care'!G34,0)</f>
        <v>0</v>
      </c>
      <c r="E39" s="13">
        <f>ROUND(+'Acute Care'!E34,2)</f>
        <v>0</v>
      </c>
      <c r="F39" s="13" t="str">
        <f t="shared" si="0"/>
        <v/>
      </c>
      <c r="G39" s="9">
        <f>ROUND(+'Acute Care'!G136,0)</f>
        <v>0</v>
      </c>
      <c r="H39" s="13">
        <f>ROUND(+'Acute Care'!E136,2)</f>
        <v>0</v>
      </c>
      <c r="I39" s="13" t="str">
        <f t="shared" si="1"/>
        <v/>
      </c>
      <c r="J39" s="13"/>
      <c r="K39" s="21" t="str">
        <f t="shared" si="2"/>
        <v/>
      </c>
    </row>
    <row r="40" spans="2:11" x14ac:dyDescent="0.2">
      <c r="B40">
        <f>+'Acute Care'!A35</f>
        <v>84</v>
      </c>
      <c r="C40" t="str">
        <f>+'Acute Care'!B35</f>
        <v>PROVIDENCE REGIONAL MEDICAL CENTER EVERETT</v>
      </c>
      <c r="D40" s="9">
        <f>ROUND(+'Acute Care'!G35,0)</f>
        <v>38968029</v>
      </c>
      <c r="E40" s="13">
        <f>ROUND(+'Acute Care'!E35,2)</f>
        <v>504.86</v>
      </c>
      <c r="F40" s="13">
        <f t="shared" si="0"/>
        <v>77185.81</v>
      </c>
      <c r="G40" s="9">
        <f>ROUND(+'Acute Care'!G137,0)</f>
        <v>55614050</v>
      </c>
      <c r="H40" s="13">
        <f>ROUND(+'Acute Care'!E137,2)</f>
        <v>735.11</v>
      </c>
      <c r="I40" s="13">
        <f t="shared" si="1"/>
        <v>75654.05</v>
      </c>
      <c r="J40" s="13"/>
      <c r="K40" s="21">
        <f t="shared" si="2"/>
        <v>-1.9800000000000002E-2</v>
      </c>
    </row>
    <row r="41" spans="2:11" x14ac:dyDescent="0.2">
      <c r="B41">
        <f>+'Acute Care'!A36</f>
        <v>85</v>
      </c>
      <c r="C41" t="str">
        <f>+'Acute Care'!B36</f>
        <v>JEFFERSON HEALTHCARE</v>
      </c>
      <c r="D41" s="9">
        <f>ROUND(+'Acute Care'!G36,0)</f>
        <v>2427015</v>
      </c>
      <c r="E41" s="13">
        <f>ROUND(+'Acute Care'!E36,2)</f>
        <v>38.1</v>
      </c>
      <c r="F41" s="13">
        <f t="shared" si="0"/>
        <v>63701.18</v>
      </c>
      <c r="G41" s="9">
        <f>ROUND(+'Acute Care'!G138,0)</f>
        <v>2551955</v>
      </c>
      <c r="H41" s="13">
        <f>ROUND(+'Acute Care'!E138,2)</f>
        <v>36.46</v>
      </c>
      <c r="I41" s="13">
        <f t="shared" si="1"/>
        <v>69993.279999999999</v>
      </c>
      <c r="J41" s="13"/>
      <c r="K41" s="21">
        <f t="shared" si="2"/>
        <v>9.8799999999999999E-2</v>
      </c>
    </row>
    <row r="42" spans="2:11" x14ac:dyDescent="0.2">
      <c r="B42">
        <f>+'Acute Care'!A37</f>
        <v>96</v>
      </c>
      <c r="C42" t="str">
        <f>+'Acute Care'!B37</f>
        <v>SKYLINE HOSPITAL</v>
      </c>
      <c r="D42" s="9">
        <f>ROUND(+'Acute Care'!G37,0)</f>
        <v>1776127</v>
      </c>
      <c r="E42" s="13">
        <f>ROUND(+'Acute Care'!E37,2)</f>
        <v>22.71</v>
      </c>
      <c r="F42" s="13">
        <f t="shared" si="0"/>
        <v>78209.03</v>
      </c>
      <c r="G42" s="9">
        <f>ROUND(+'Acute Care'!G139,0)</f>
        <v>1909877</v>
      </c>
      <c r="H42" s="13">
        <f>ROUND(+'Acute Care'!E139,2)</f>
        <v>24.14</v>
      </c>
      <c r="I42" s="13">
        <f t="shared" si="1"/>
        <v>79116.69</v>
      </c>
      <c r="J42" s="13"/>
      <c r="K42" s="21">
        <f t="shared" si="2"/>
        <v>1.1599999999999999E-2</v>
      </c>
    </row>
    <row r="43" spans="2:11" x14ac:dyDescent="0.2">
      <c r="B43">
        <f>+'Acute Care'!A38</f>
        <v>102</v>
      </c>
      <c r="C43" t="str">
        <f>+'Acute Care'!B38</f>
        <v>ASTRIA REGIONAL MEDICAL CENTER</v>
      </c>
      <c r="D43" s="9">
        <f>ROUND(+'Acute Care'!G38,0)</f>
        <v>2292157</v>
      </c>
      <c r="E43" s="13">
        <f>ROUND(+'Acute Care'!E38,2)</f>
        <v>27.3</v>
      </c>
      <c r="F43" s="13">
        <f t="shared" si="0"/>
        <v>83961.79</v>
      </c>
      <c r="G43" s="9">
        <f>ROUND(+'Acute Care'!G140,0)</f>
        <v>2410337</v>
      </c>
      <c r="H43" s="13">
        <f>ROUND(+'Acute Care'!E140,2)</f>
        <v>22.3</v>
      </c>
      <c r="I43" s="13">
        <f t="shared" si="1"/>
        <v>108086.86</v>
      </c>
      <c r="J43" s="13"/>
      <c r="K43" s="21">
        <f t="shared" si="2"/>
        <v>0.2873</v>
      </c>
    </row>
    <row r="44" spans="2:11" x14ac:dyDescent="0.2">
      <c r="B44">
        <f>+'Acute Care'!A39</f>
        <v>104</v>
      </c>
      <c r="C44" t="str">
        <f>+'Acute Care'!B39</f>
        <v>VALLEY GENERAL HOSPITAL</v>
      </c>
      <c r="D44" s="9">
        <f>ROUND(+'Acute Care'!G39,0)</f>
        <v>0</v>
      </c>
      <c r="E44" s="13">
        <f>ROUND(+'Acute Care'!E39,2)</f>
        <v>0</v>
      </c>
      <c r="F44" s="13" t="str">
        <f t="shared" si="0"/>
        <v/>
      </c>
      <c r="G44" s="9">
        <f>ROUND(+'Acute Care'!G141,0)</f>
        <v>2318150</v>
      </c>
      <c r="H44" s="13">
        <f>ROUND(+'Acute Care'!E141,2)</f>
        <v>27.79</v>
      </c>
      <c r="I44" s="13">
        <f t="shared" si="1"/>
        <v>83416.7</v>
      </c>
      <c r="J44" s="13"/>
      <c r="K44" s="21" t="str">
        <f t="shared" si="2"/>
        <v/>
      </c>
    </row>
    <row r="45" spans="2:11" x14ac:dyDescent="0.2">
      <c r="B45">
        <f>+'Acute Care'!A40</f>
        <v>106</v>
      </c>
      <c r="C45" t="str">
        <f>+'Acute Care'!B40</f>
        <v>CASCADE VALLEY HOSPITAL</v>
      </c>
      <c r="D45" s="9">
        <f>ROUND(+'Acute Care'!G40,0)</f>
        <v>0</v>
      </c>
      <c r="E45" s="13">
        <f>ROUND(+'Acute Care'!E40,2)</f>
        <v>0</v>
      </c>
      <c r="F45" s="13" t="str">
        <f t="shared" si="0"/>
        <v/>
      </c>
      <c r="G45" s="9">
        <f>ROUND(+'Acute Care'!G142,0)</f>
        <v>1432957</v>
      </c>
      <c r="H45" s="13">
        <f>ROUND(+'Acute Care'!E142,2)</f>
        <v>33.75</v>
      </c>
      <c r="I45" s="13">
        <f t="shared" si="1"/>
        <v>42457.99</v>
      </c>
      <c r="J45" s="13"/>
      <c r="K45" s="21" t="str">
        <f t="shared" si="2"/>
        <v/>
      </c>
    </row>
    <row r="46" spans="2:11" x14ac:dyDescent="0.2">
      <c r="B46">
        <f>+'Acute Care'!A41</f>
        <v>107</v>
      </c>
      <c r="C46" t="str">
        <f>+'Acute Care'!B41</f>
        <v>NORTH VALLEY HOSPITAL</v>
      </c>
      <c r="D46" s="9">
        <f>ROUND(+'Acute Care'!G41,0)</f>
        <v>891298</v>
      </c>
      <c r="E46" s="13">
        <f>ROUND(+'Acute Care'!E41,2)</f>
        <v>17.18</v>
      </c>
      <c r="F46" s="13">
        <f t="shared" si="0"/>
        <v>51879.98</v>
      </c>
      <c r="G46" s="9">
        <f>ROUND(+'Acute Care'!G143,0)</f>
        <v>1163881</v>
      </c>
      <c r="H46" s="13">
        <f>ROUND(+'Acute Care'!E143,2)</f>
        <v>14.19</v>
      </c>
      <c r="I46" s="13">
        <f t="shared" si="1"/>
        <v>82021.210000000006</v>
      </c>
      <c r="J46" s="13"/>
      <c r="K46" s="21">
        <f t="shared" si="2"/>
        <v>0.58099999999999996</v>
      </c>
    </row>
    <row r="47" spans="2:11" x14ac:dyDescent="0.2">
      <c r="B47">
        <f>+'Acute Care'!A42</f>
        <v>108</v>
      </c>
      <c r="C47" t="str">
        <f>+'Acute Care'!B42</f>
        <v>TRI-STATE MEMORIAL HOSPITAL</v>
      </c>
      <c r="D47" s="9">
        <f>ROUND(+'Acute Care'!G42,0)</f>
        <v>1578057</v>
      </c>
      <c r="E47" s="13">
        <f>ROUND(+'Acute Care'!E42,2)</f>
        <v>28.02</v>
      </c>
      <c r="F47" s="13">
        <f t="shared" si="0"/>
        <v>56318.95</v>
      </c>
      <c r="G47" s="9">
        <f>ROUND(+'Acute Care'!G144,0)</f>
        <v>1529623</v>
      </c>
      <c r="H47" s="13">
        <f>ROUND(+'Acute Care'!E144,2)</f>
        <v>26.45</v>
      </c>
      <c r="I47" s="13">
        <f t="shared" si="1"/>
        <v>57830.74</v>
      </c>
      <c r="J47" s="13"/>
      <c r="K47" s="21">
        <f t="shared" si="2"/>
        <v>2.6800000000000001E-2</v>
      </c>
    </row>
    <row r="48" spans="2:11" x14ac:dyDescent="0.2">
      <c r="B48">
        <f>+'Acute Care'!A43</f>
        <v>111</v>
      </c>
      <c r="C48" t="str">
        <f>+'Acute Care'!B43</f>
        <v>EAST ADAMS RURAL HEALTHCARE</v>
      </c>
      <c r="D48" s="9">
        <f>ROUND(+'Acute Care'!G43,0)</f>
        <v>559871</v>
      </c>
      <c r="E48" s="13">
        <f>ROUND(+'Acute Care'!E43,2)</f>
        <v>6.57</v>
      </c>
      <c r="F48" s="13">
        <f t="shared" si="0"/>
        <v>85216.29</v>
      </c>
      <c r="G48" s="9">
        <f>ROUND(+'Acute Care'!G145,0)</f>
        <v>75138</v>
      </c>
      <c r="H48" s="13">
        <f>ROUND(+'Acute Care'!E145,2)</f>
        <v>1.26</v>
      </c>
      <c r="I48" s="13">
        <f t="shared" si="1"/>
        <v>59633.33</v>
      </c>
      <c r="J48" s="13"/>
      <c r="K48" s="21">
        <f t="shared" si="2"/>
        <v>-0.30020000000000002</v>
      </c>
    </row>
    <row r="49" spans="2:11" x14ac:dyDescent="0.2">
      <c r="B49">
        <f>+'Acute Care'!A44</f>
        <v>125</v>
      </c>
      <c r="C49" t="str">
        <f>+'Acute Care'!B44</f>
        <v>OTHELLO COMMUNITY HOSPITAL</v>
      </c>
      <c r="D49" s="9">
        <f>ROUND(+'Acute Care'!G44,0)</f>
        <v>0</v>
      </c>
      <c r="E49" s="13">
        <f>ROUND(+'Acute Care'!E44,2)</f>
        <v>0</v>
      </c>
      <c r="F49" s="13" t="str">
        <f t="shared" si="0"/>
        <v/>
      </c>
      <c r="G49" s="9">
        <f>ROUND(+'Acute Care'!G146,0)</f>
        <v>0</v>
      </c>
      <c r="H49" s="13">
        <f>ROUND(+'Acute Care'!E146,2)</f>
        <v>0</v>
      </c>
      <c r="I49" s="13" t="str">
        <f t="shared" si="1"/>
        <v/>
      </c>
      <c r="J49" s="13"/>
      <c r="K49" s="21" t="str">
        <f t="shared" si="2"/>
        <v/>
      </c>
    </row>
    <row r="50" spans="2:11" x14ac:dyDescent="0.2">
      <c r="B50">
        <f>+'Acute Care'!A45</f>
        <v>126</v>
      </c>
      <c r="C50" t="str">
        <f>+'Acute Care'!B45</f>
        <v>HIGHLINE MEDICAL CENTER</v>
      </c>
      <c r="D50" s="9">
        <f>ROUND(+'Acute Care'!G45,0)</f>
        <v>14462558</v>
      </c>
      <c r="E50" s="13">
        <f>ROUND(+'Acute Care'!E45,2)</f>
        <v>181.27</v>
      </c>
      <c r="F50" s="13">
        <f t="shared" si="0"/>
        <v>79784.62</v>
      </c>
      <c r="G50" s="9">
        <f>ROUND(+'Acute Care'!G147,0)</f>
        <v>13851091</v>
      </c>
      <c r="H50" s="13">
        <f>ROUND(+'Acute Care'!E147,2)</f>
        <v>163.44</v>
      </c>
      <c r="I50" s="13">
        <f t="shared" si="1"/>
        <v>84747.25</v>
      </c>
      <c r="J50" s="13"/>
      <c r="K50" s="21">
        <f t="shared" si="2"/>
        <v>6.2199999999999998E-2</v>
      </c>
    </row>
    <row r="51" spans="2:11" x14ac:dyDescent="0.2">
      <c r="B51">
        <f>+'Acute Care'!A46</f>
        <v>128</v>
      </c>
      <c r="C51" t="str">
        <f>+'Acute Care'!B46</f>
        <v>UNIVERSITY OF WASHINGTON MEDICAL CENTER</v>
      </c>
      <c r="D51" s="9">
        <f>ROUND(+'Acute Care'!G46,0)</f>
        <v>54083821</v>
      </c>
      <c r="E51" s="13">
        <f>ROUND(+'Acute Care'!E46,2)</f>
        <v>688.4</v>
      </c>
      <c r="F51" s="13">
        <f t="shared" si="0"/>
        <v>78564.53</v>
      </c>
      <c r="G51" s="9">
        <f>ROUND(+'Acute Care'!G148,0)</f>
        <v>58508900</v>
      </c>
      <c r="H51" s="13">
        <f>ROUND(+'Acute Care'!E148,2)</f>
        <v>717.89</v>
      </c>
      <c r="I51" s="13">
        <f t="shared" si="1"/>
        <v>81501.2</v>
      </c>
      <c r="J51" s="13"/>
      <c r="K51" s="21">
        <f t="shared" si="2"/>
        <v>3.7400000000000003E-2</v>
      </c>
    </row>
    <row r="52" spans="2:11" x14ac:dyDescent="0.2">
      <c r="B52">
        <f>+'Acute Care'!A47</f>
        <v>129</v>
      </c>
      <c r="C52" t="str">
        <f>+'Acute Care'!B47</f>
        <v>QUINCY VALLEY MEDICAL CENTER</v>
      </c>
      <c r="D52" s="9">
        <f>ROUND(+'Acute Care'!G47,0)</f>
        <v>35664</v>
      </c>
      <c r="E52" s="13">
        <f>ROUND(+'Acute Care'!E47,2)</f>
        <v>12.57</v>
      </c>
      <c r="F52" s="13">
        <f t="shared" si="0"/>
        <v>2837.23</v>
      </c>
      <c r="G52" s="9">
        <f>ROUND(+'Acute Care'!G149,0)</f>
        <v>54551</v>
      </c>
      <c r="H52" s="13">
        <f>ROUND(+'Acute Care'!E149,2)</f>
        <v>11.71</v>
      </c>
      <c r="I52" s="13">
        <f t="shared" si="1"/>
        <v>4658.5</v>
      </c>
      <c r="J52" s="13"/>
      <c r="K52" s="21">
        <f t="shared" si="2"/>
        <v>0.64190000000000003</v>
      </c>
    </row>
    <row r="53" spans="2:11" x14ac:dyDescent="0.2">
      <c r="B53">
        <f>+'Acute Care'!A48</f>
        <v>130</v>
      </c>
      <c r="C53" t="str">
        <f>+'Acute Care'!B48</f>
        <v>UW MEDICINE/NORTHWEST HOSPITAL</v>
      </c>
      <c r="D53" s="9">
        <f>ROUND(+'Acute Care'!G48,0)</f>
        <v>13963871</v>
      </c>
      <c r="E53" s="13">
        <f>ROUND(+'Acute Care'!E48,2)</f>
        <v>190.23</v>
      </c>
      <c r="F53" s="13">
        <f t="shared" si="0"/>
        <v>73405.2</v>
      </c>
      <c r="G53" s="9">
        <f>ROUND(+'Acute Care'!G150,0)</f>
        <v>14620572</v>
      </c>
      <c r="H53" s="13">
        <f>ROUND(+'Acute Care'!E150,2)</f>
        <v>197.77</v>
      </c>
      <c r="I53" s="13">
        <f t="shared" si="1"/>
        <v>73927.149999999994</v>
      </c>
      <c r="J53" s="13"/>
      <c r="K53" s="21">
        <f t="shared" si="2"/>
        <v>7.1000000000000004E-3</v>
      </c>
    </row>
    <row r="54" spans="2:11" x14ac:dyDescent="0.2">
      <c r="B54">
        <f>+'Acute Care'!A49</f>
        <v>131</v>
      </c>
      <c r="C54" t="str">
        <f>+'Acute Care'!B49</f>
        <v>OVERLAKE HOSPITAL MEDICAL CENTER</v>
      </c>
      <c r="D54" s="9">
        <f>ROUND(+'Acute Care'!G49,0)</f>
        <v>27057600</v>
      </c>
      <c r="E54" s="13">
        <f>ROUND(+'Acute Care'!E49,2)</f>
        <v>327.79</v>
      </c>
      <c r="F54" s="13">
        <f t="shared" si="0"/>
        <v>82545.53</v>
      </c>
      <c r="G54" s="9">
        <f>ROUND(+'Acute Care'!G151,0)</f>
        <v>28795937</v>
      </c>
      <c r="H54" s="13">
        <f>ROUND(+'Acute Care'!E151,2)</f>
        <v>351.83</v>
      </c>
      <c r="I54" s="13">
        <f t="shared" si="1"/>
        <v>81846.17</v>
      </c>
      <c r="J54" s="13"/>
      <c r="K54" s="21">
        <f t="shared" si="2"/>
        <v>-8.5000000000000006E-3</v>
      </c>
    </row>
    <row r="55" spans="2:11" x14ac:dyDescent="0.2">
      <c r="B55">
        <f>+'Acute Care'!A50</f>
        <v>132</v>
      </c>
      <c r="C55" t="str">
        <f>+'Acute Care'!B50</f>
        <v>ST CLARE HOSPITAL</v>
      </c>
      <c r="D55" s="9">
        <f>ROUND(+'Acute Care'!G50,0)</f>
        <v>8189594</v>
      </c>
      <c r="E55" s="13">
        <f>ROUND(+'Acute Care'!E50,2)</f>
        <v>118.62</v>
      </c>
      <c r="F55" s="13">
        <f t="shared" si="0"/>
        <v>69040.58</v>
      </c>
      <c r="G55" s="9">
        <f>ROUND(+'Acute Care'!G152,0)</f>
        <v>8145009</v>
      </c>
      <c r="H55" s="13">
        <f>ROUND(+'Acute Care'!E152,2)</f>
        <v>112.48</v>
      </c>
      <c r="I55" s="13">
        <f t="shared" si="1"/>
        <v>72412.95</v>
      </c>
      <c r="J55" s="13"/>
      <c r="K55" s="21">
        <f t="shared" si="2"/>
        <v>4.8800000000000003E-2</v>
      </c>
    </row>
    <row r="56" spans="2:11" x14ac:dyDescent="0.2">
      <c r="B56">
        <f>+'Acute Care'!A51</f>
        <v>134</v>
      </c>
      <c r="C56" t="str">
        <f>+'Acute Care'!B51</f>
        <v>ISLAND HOSPITAL</v>
      </c>
      <c r="D56" s="9">
        <f>ROUND(+'Acute Care'!G51,0)</f>
        <v>4224213</v>
      </c>
      <c r="E56" s="13">
        <f>ROUND(+'Acute Care'!E51,2)</f>
        <v>58.5</v>
      </c>
      <c r="F56" s="13">
        <f t="shared" si="0"/>
        <v>72208.77</v>
      </c>
      <c r="G56" s="9">
        <f>ROUND(+'Acute Care'!G153,0)</f>
        <v>4367180</v>
      </c>
      <c r="H56" s="13">
        <f>ROUND(+'Acute Care'!E153,2)</f>
        <v>59.36</v>
      </c>
      <c r="I56" s="13">
        <f t="shared" si="1"/>
        <v>73571.09</v>
      </c>
      <c r="J56" s="13"/>
      <c r="K56" s="21">
        <f t="shared" si="2"/>
        <v>1.89E-2</v>
      </c>
    </row>
    <row r="57" spans="2:11" x14ac:dyDescent="0.2">
      <c r="B57">
        <f>+'Acute Care'!A52</f>
        <v>137</v>
      </c>
      <c r="C57" t="str">
        <f>+'Acute Care'!B52</f>
        <v>LINCOLN HOSPITAL</v>
      </c>
      <c r="D57" s="9">
        <f>ROUND(+'Acute Care'!G52,0)</f>
        <v>1468715</v>
      </c>
      <c r="E57" s="13">
        <f>ROUND(+'Acute Care'!E52,2)</f>
        <v>24.18</v>
      </c>
      <c r="F57" s="13">
        <f t="shared" si="0"/>
        <v>60740.9</v>
      </c>
      <c r="G57" s="9">
        <f>ROUND(+'Acute Care'!G154,0)</f>
        <v>0</v>
      </c>
      <c r="H57" s="13">
        <f>ROUND(+'Acute Care'!E154,2)</f>
        <v>0</v>
      </c>
      <c r="I57" s="13" t="str">
        <f t="shared" si="1"/>
        <v/>
      </c>
      <c r="J57" s="13"/>
      <c r="K57" s="21" t="str">
        <f t="shared" si="2"/>
        <v/>
      </c>
    </row>
    <row r="58" spans="2:11" x14ac:dyDescent="0.2">
      <c r="B58">
        <f>+'Acute Care'!A53</f>
        <v>138</v>
      </c>
      <c r="C58" t="str">
        <f>+'Acute Care'!B53</f>
        <v>SWEDISH EDMONDS</v>
      </c>
      <c r="D58" s="9">
        <f>ROUND(+'Acute Care'!G53,0)</f>
        <v>5308464</v>
      </c>
      <c r="E58" s="13">
        <f>ROUND(+'Acute Care'!E53,2)</f>
        <v>59.28</v>
      </c>
      <c r="F58" s="13">
        <f t="shared" si="0"/>
        <v>89548.99</v>
      </c>
      <c r="G58" s="9">
        <f>ROUND(+'Acute Care'!G155,0)</f>
        <v>30230549</v>
      </c>
      <c r="H58" s="13">
        <f>ROUND(+'Acute Care'!E155,2)</f>
        <v>326.98</v>
      </c>
      <c r="I58" s="13">
        <f t="shared" si="1"/>
        <v>92453.82</v>
      </c>
      <c r="J58" s="13"/>
      <c r="K58" s="21">
        <f t="shared" si="2"/>
        <v>3.2399999999999998E-2</v>
      </c>
    </row>
    <row r="59" spans="2:11" x14ac:dyDescent="0.2">
      <c r="B59">
        <f>+'Acute Care'!A54</f>
        <v>139</v>
      </c>
      <c r="C59" t="str">
        <f>+'Acute Care'!B54</f>
        <v>PROVIDENCE HOLY FAMILY HOSPITAL</v>
      </c>
      <c r="D59" s="9">
        <f>ROUND(+'Acute Care'!G54,0)</f>
        <v>8279625</v>
      </c>
      <c r="E59" s="13">
        <f>ROUND(+'Acute Care'!E54,2)</f>
        <v>111.71</v>
      </c>
      <c r="F59" s="13">
        <f t="shared" si="0"/>
        <v>74117.13</v>
      </c>
      <c r="G59" s="9">
        <f>ROUND(+'Acute Care'!G156,0)</f>
        <v>17680417</v>
      </c>
      <c r="H59" s="13">
        <f>ROUND(+'Acute Care'!E156,2)</f>
        <v>228.06</v>
      </c>
      <c r="I59" s="13">
        <f t="shared" si="1"/>
        <v>77525.289999999994</v>
      </c>
      <c r="J59" s="13"/>
      <c r="K59" s="21">
        <f t="shared" si="2"/>
        <v>4.5999999999999999E-2</v>
      </c>
    </row>
    <row r="60" spans="2:11" x14ac:dyDescent="0.2">
      <c r="B60">
        <f>+'Acute Care'!A55</f>
        <v>140</v>
      </c>
      <c r="C60" t="str">
        <f>+'Acute Care'!B55</f>
        <v>KITTITAS VALLEY HEALTHCARE</v>
      </c>
      <c r="D60" s="9">
        <f>ROUND(+'Acute Care'!G55,0)</f>
        <v>1432579</v>
      </c>
      <c r="E60" s="13">
        <f>ROUND(+'Acute Care'!E55,2)</f>
        <v>20.399999999999999</v>
      </c>
      <c r="F60" s="13">
        <f t="shared" si="0"/>
        <v>70224.460000000006</v>
      </c>
      <c r="G60" s="9">
        <f>ROUND(+'Acute Care'!G157,0)</f>
        <v>1622233</v>
      </c>
      <c r="H60" s="13">
        <f>ROUND(+'Acute Care'!E157,2)</f>
        <v>19.260000000000002</v>
      </c>
      <c r="I60" s="13">
        <f t="shared" si="1"/>
        <v>84228.09</v>
      </c>
      <c r="J60" s="13"/>
      <c r="K60" s="21">
        <f t="shared" si="2"/>
        <v>0.19939999999999999</v>
      </c>
    </row>
    <row r="61" spans="2:11" x14ac:dyDescent="0.2">
      <c r="B61">
        <f>+'Acute Care'!A56</f>
        <v>141</v>
      </c>
      <c r="C61" t="str">
        <f>+'Acute Care'!B56</f>
        <v>DAYTON GENERAL HOSPITAL</v>
      </c>
      <c r="D61" s="9">
        <f>ROUND(+'Acute Care'!G56,0)</f>
        <v>56315</v>
      </c>
      <c r="E61" s="13">
        <f>ROUND(+'Acute Care'!E56,2)</f>
        <v>1.27</v>
      </c>
      <c r="F61" s="13">
        <f t="shared" si="0"/>
        <v>44342.52</v>
      </c>
      <c r="G61" s="9">
        <f>ROUND(+'Acute Care'!G158,0)</f>
        <v>68953</v>
      </c>
      <c r="H61" s="13">
        <f>ROUND(+'Acute Care'!E158,2)</f>
        <v>1.39</v>
      </c>
      <c r="I61" s="13">
        <f t="shared" si="1"/>
        <v>49606.47</v>
      </c>
      <c r="J61" s="13"/>
      <c r="K61" s="21">
        <f t="shared" si="2"/>
        <v>0.1187</v>
      </c>
    </row>
    <row r="62" spans="2:11" x14ac:dyDescent="0.2">
      <c r="B62">
        <f>+'Acute Care'!A57</f>
        <v>142</v>
      </c>
      <c r="C62" t="str">
        <f>+'Acute Care'!B57</f>
        <v>HARRISON MEDICAL CENTER</v>
      </c>
      <c r="D62" s="9">
        <f>ROUND(+'Acute Care'!G57,0)</f>
        <v>26183668</v>
      </c>
      <c r="E62" s="13">
        <f>ROUND(+'Acute Care'!E57,2)</f>
        <v>367.23</v>
      </c>
      <c r="F62" s="13">
        <f t="shared" si="0"/>
        <v>71300.460000000006</v>
      </c>
      <c r="G62" s="9">
        <f>ROUND(+'Acute Care'!G159,0)</f>
        <v>27902839</v>
      </c>
      <c r="H62" s="13">
        <f>ROUND(+'Acute Care'!E159,2)</f>
        <v>369.32</v>
      </c>
      <c r="I62" s="13">
        <f t="shared" si="1"/>
        <v>75551.929999999993</v>
      </c>
      <c r="J62" s="13"/>
      <c r="K62" s="21">
        <f t="shared" si="2"/>
        <v>5.96E-2</v>
      </c>
    </row>
    <row r="63" spans="2:11" x14ac:dyDescent="0.2">
      <c r="B63">
        <f>+'Acute Care'!A58</f>
        <v>145</v>
      </c>
      <c r="C63" t="str">
        <f>+'Acute Care'!B58</f>
        <v>PEACEHEALTH ST JOSEPH MEDICAL CENTER</v>
      </c>
      <c r="D63" s="9">
        <f>ROUND(+'Acute Care'!G58,0)</f>
        <v>20540324</v>
      </c>
      <c r="E63" s="13">
        <f>ROUND(+'Acute Care'!E58,2)</f>
        <v>264.64999999999998</v>
      </c>
      <c r="F63" s="13">
        <f t="shared" si="0"/>
        <v>77613.16</v>
      </c>
      <c r="G63" s="9">
        <f>ROUND(+'Acute Care'!G160,0)</f>
        <v>21242184</v>
      </c>
      <c r="H63" s="13">
        <f>ROUND(+'Acute Care'!E160,2)</f>
        <v>269.89</v>
      </c>
      <c r="I63" s="13">
        <f t="shared" si="1"/>
        <v>78706.820000000007</v>
      </c>
      <c r="J63" s="13"/>
      <c r="K63" s="21">
        <f t="shared" si="2"/>
        <v>1.41E-2</v>
      </c>
    </row>
    <row r="64" spans="2:11" x14ac:dyDescent="0.2">
      <c r="B64">
        <f>+'Acute Care'!A59</f>
        <v>147</v>
      </c>
      <c r="C64" t="str">
        <f>+'Acute Care'!B59</f>
        <v>MID VALLEY HOSPITAL</v>
      </c>
      <c r="D64" s="9">
        <f>ROUND(+'Acute Care'!G59,0)</f>
        <v>1911061</v>
      </c>
      <c r="E64" s="13">
        <f>ROUND(+'Acute Care'!E59,2)</f>
        <v>29.47</v>
      </c>
      <c r="F64" s="13">
        <f t="shared" si="0"/>
        <v>64847.68</v>
      </c>
      <c r="G64" s="9">
        <f>ROUND(+'Acute Care'!G161,0)</f>
        <v>1883324</v>
      </c>
      <c r="H64" s="13">
        <f>ROUND(+'Acute Care'!E161,2)</f>
        <v>26.85</v>
      </c>
      <c r="I64" s="13">
        <f t="shared" si="1"/>
        <v>70142.42</v>
      </c>
      <c r="J64" s="13"/>
      <c r="K64" s="21">
        <f t="shared" si="2"/>
        <v>8.1600000000000006E-2</v>
      </c>
    </row>
    <row r="65" spans="2:11" x14ac:dyDescent="0.2">
      <c r="B65">
        <f>+'Acute Care'!A60</f>
        <v>148</v>
      </c>
      <c r="C65" t="str">
        <f>+'Acute Care'!B60</f>
        <v>KINDRED HOSPITAL SEATTLE - NORTHGATE</v>
      </c>
      <c r="D65" s="9">
        <f>ROUND(+'Acute Care'!G60,0)</f>
        <v>6765228</v>
      </c>
      <c r="E65" s="13">
        <f>ROUND(+'Acute Care'!E60,2)</f>
        <v>105.4</v>
      </c>
      <c r="F65" s="13">
        <f t="shared" si="0"/>
        <v>64186.22</v>
      </c>
      <c r="G65" s="9">
        <f>ROUND(+'Acute Care'!G162,0)</f>
        <v>7993923</v>
      </c>
      <c r="H65" s="13">
        <f>ROUND(+'Acute Care'!E162,2)</f>
        <v>120.2</v>
      </c>
      <c r="I65" s="13">
        <f t="shared" si="1"/>
        <v>66505.179999999993</v>
      </c>
      <c r="J65" s="13"/>
      <c r="K65" s="21">
        <f t="shared" si="2"/>
        <v>3.61E-2</v>
      </c>
    </row>
    <row r="66" spans="2:11" x14ac:dyDescent="0.2">
      <c r="B66">
        <f>+'Acute Care'!A61</f>
        <v>150</v>
      </c>
      <c r="C66" t="str">
        <f>+'Acute Care'!B61</f>
        <v>COULEE MEDICAL CENTER</v>
      </c>
      <c r="D66" s="9">
        <f>ROUND(+'Acute Care'!G61,0)</f>
        <v>2653369</v>
      </c>
      <c r="E66" s="13">
        <f>ROUND(+'Acute Care'!E61,2)</f>
        <v>38.11</v>
      </c>
      <c r="F66" s="13">
        <f t="shared" si="0"/>
        <v>69623.960000000006</v>
      </c>
      <c r="G66" s="9">
        <f>ROUND(+'Acute Care'!G163,0)</f>
        <v>2865221</v>
      </c>
      <c r="H66" s="13">
        <f>ROUND(+'Acute Care'!E163,2)</f>
        <v>38</v>
      </c>
      <c r="I66" s="13">
        <f t="shared" si="1"/>
        <v>75400.55</v>
      </c>
      <c r="J66" s="13"/>
      <c r="K66" s="21">
        <f t="shared" si="2"/>
        <v>8.3000000000000004E-2</v>
      </c>
    </row>
    <row r="67" spans="2:11" x14ac:dyDescent="0.2">
      <c r="B67">
        <f>+'Acute Care'!A62</f>
        <v>152</v>
      </c>
      <c r="C67" t="str">
        <f>+'Acute Care'!B62</f>
        <v>MASON GENERAL HOSPITAL</v>
      </c>
      <c r="D67" s="9">
        <f>ROUND(+'Acute Care'!G62,0)</f>
        <v>5125478</v>
      </c>
      <c r="E67" s="13">
        <f>ROUND(+'Acute Care'!E62,2)</f>
        <v>55.85</v>
      </c>
      <c r="F67" s="13">
        <f t="shared" si="0"/>
        <v>91772.21</v>
      </c>
      <c r="G67" s="9">
        <f>ROUND(+'Acute Care'!G164,0)</f>
        <v>5309986</v>
      </c>
      <c r="H67" s="13">
        <f>ROUND(+'Acute Care'!E164,2)</f>
        <v>59.06</v>
      </c>
      <c r="I67" s="13">
        <f t="shared" si="1"/>
        <v>89908.33</v>
      </c>
      <c r="J67" s="13"/>
      <c r="K67" s="21">
        <f t="shared" si="2"/>
        <v>-2.0299999999999999E-2</v>
      </c>
    </row>
    <row r="68" spans="2:11" x14ac:dyDescent="0.2">
      <c r="B68">
        <f>+'Acute Care'!A63</f>
        <v>153</v>
      </c>
      <c r="C68" t="str">
        <f>+'Acute Care'!B63</f>
        <v>WHITMAN HOSPITAL AND MEDICAL CENTER</v>
      </c>
      <c r="D68" s="9">
        <f>ROUND(+'Acute Care'!G63,0)</f>
        <v>2592304</v>
      </c>
      <c r="E68" s="13">
        <f>ROUND(+'Acute Care'!E63,2)</f>
        <v>33.03</v>
      </c>
      <c r="F68" s="13">
        <f t="shared" si="0"/>
        <v>78483.320000000007</v>
      </c>
      <c r="G68" s="9">
        <f>ROUND(+'Acute Care'!G165,0)</f>
        <v>1996246</v>
      </c>
      <c r="H68" s="13">
        <f>ROUND(+'Acute Care'!E165,2)</f>
        <v>27.11</v>
      </c>
      <c r="I68" s="13">
        <f t="shared" si="1"/>
        <v>73635.039999999994</v>
      </c>
      <c r="J68" s="13"/>
      <c r="K68" s="21">
        <f t="shared" si="2"/>
        <v>-6.1800000000000001E-2</v>
      </c>
    </row>
    <row r="69" spans="2:11" x14ac:dyDescent="0.2">
      <c r="B69">
        <f>+'Acute Care'!A64</f>
        <v>155</v>
      </c>
      <c r="C69" t="str">
        <f>+'Acute Care'!B64</f>
        <v>UW MEDICINE/VALLEY MEDICAL CENTER</v>
      </c>
      <c r="D69" s="9">
        <f>ROUND(+'Acute Care'!G64,0)</f>
        <v>27171683</v>
      </c>
      <c r="E69" s="13">
        <f>ROUND(+'Acute Care'!E64,2)</f>
        <v>237.7</v>
      </c>
      <c r="F69" s="13">
        <f t="shared" si="0"/>
        <v>114310.82</v>
      </c>
      <c r="G69" s="9">
        <f>ROUND(+'Acute Care'!G166,0)</f>
        <v>30466885</v>
      </c>
      <c r="H69" s="13">
        <f>ROUND(+'Acute Care'!E166,2)</f>
        <v>286.75</v>
      </c>
      <c r="I69" s="13">
        <f t="shared" si="1"/>
        <v>106248.95</v>
      </c>
      <c r="J69" s="13"/>
      <c r="K69" s="21">
        <f t="shared" si="2"/>
        <v>-7.0499999999999993E-2</v>
      </c>
    </row>
    <row r="70" spans="2:11" x14ac:dyDescent="0.2">
      <c r="B70">
        <f>+'Acute Care'!A65</f>
        <v>156</v>
      </c>
      <c r="C70" t="str">
        <f>+'Acute Care'!B65</f>
        <v>WHIDBEYHEALTH MEDICAL CENTER</v>
      </c>
      <c r="D70" s="9">
        <f>ROUND(+'Acute Care'!G65,0)</f>
        <v>3936987</v>
      </c>
      <c r="E70" s="13">
        <f>ROUND(+'Acute Care'!E65,2)</f>
        <v>41.1</v>
      </c>
      <c r="F70" s="13">
        <f t="shared" si="0"/>
        <v>95790.44</v>
      </c>
      <c r="G70" s="9">
        <f>ROUND(+'Acute Care'!G167,0)</f>
        <v>3309582</v>
      </c>
      <c r="H70" s="13">
        <f>ROUND(+'Acute Care'!E167,2)</f>
        <v>46.81</v>
      </c>
      <c r="I70" s="13">
        <f t="shared" si="1"/>
        <v>70702.460000000006</v>
      </c>
      <c r="J70" s="13"/>
      <c r="K70" s="21">
        <f t="shared" si="2"/>
        <v>-0.26190000000000002</v>
      </c>
    </row>
    <row r="71" spans="2:11" x14ac:dyDescent="0.2">
      <c r="B71">
        <f>+'Acute Care'!A66</f>
        <v>157</v>
      </c>
      <c r="C71" t="str">
        <f>+'Acute Care'!B66</f>
        <v>ST LUKES REHABILIATION INSTITUTE</v>
      </c>
      <c r="D71" s="9">
        <f>ROUND(+'Acute Care'!G66,0)</f>
        <v>0</v>
      </c>
      <c r="E71" s="13">
        <f>ROUND(+'Acute Care'!E66,2)</f>
        <v>0</v>
      </c>
      <c r="F71" s="13" t="str">
        <f t="shared" si="0"/>
        <v/>
      </c>
      <c r="G71" s="9">
        <f>ROUND(+'Acute Care'!G168,0)</f>
        <v>0</v>
      </c>
      <c r="H71" s="13">
        <f>ROUND(+'Acute Care'!E168,2)</f>
        <v>0</v>
      </c>
      <c r="I71" s="13" t="str">
        <f t="shared" si="1"/>
        <v/>
      </c>
      <c r="J71" s="13"/>
      <c r="K71" s="21" t="str">
        <f t="shared" si="2"/>
        <v/>
      </c>
    </row>
    <row r="72" spans="2:11" x14ac:dyDescent="0.2">
      <c r="B72">
        <f>+'Acute Care'!A67</f>
        <v>158</v>
      </c>
      <c r="C72" t="str">
        <f>+'Acute Care'!B67</f>
        <v>CASCADE MEDICAL CENTER</v>
      </c>
      <c r="D72" s="9">
        <f>ROUND(+'Acute Care'!G67,0)</f>
        <v>350150</v>
      </c>
      <c r="E72" s="13">
        <f>ROUND(+'Acute Care'!E67,2)</f>
        <v>5.0999999999999996</v>
      </c>
      <c r="F72" s="13">
        <f t="shared" si="0"/>
        <v>68656.86</v>
      </c>
      <c r="G72" s="9">
        <f>ROUND(+'Acute Care'!G169,0)</f>
        <v>342077</v>
      </c>
      <c r="H72" s="13">
        <f>ROUND(+'Acute Care'!E169,2)</f>
        <v>4.4400000000000004</v>
      </c>
      <c r="I72" s="13">
        <f t="shared" si="1"/>
        <v>77044.37</v>
      </c>
      <c r="J72" s="13"/>
      <c r="K72" s="21">
        <f t="shared" si="2"/>
        <v>0.1222</v>
      </c>
    </row>
    <row r="73" spans="2:11" x14ac:dyDescent="0.2">
      <c r="B73">
        <f>+'Acute Care'!A68</f>
        <v>159</v>
      </c>
      <c r="C73" t="str">
        <f>+'Acute Care'!B68</f>
        <v>PROVIDENCE ST PETER HOSPITAL</v>
      </c>
      <c r="D73" s="9">
        <f>ROUND(+'Acute Care'!G68,0)</f>
        <v>26067091</v>
      </c>
      <c r="E73" s="13">
        <f>ROUND(+'Acute Care'!E68,2)</f>
        <v>319.75</v>
      </c>
      <c r="F73" s="13">
        <f t="shared" si="0"/>
        <v>81523.350000000006</v>
      </c>
      <c r="G73" s="9">
        <f>ROUND(+'Acute Care'!G170,0)</f>
        <v>49551968</v>
      </c>
      <c r="H73" s="13">
        <f>ROUND(+'Acute Care'!E170,2)</f>
        <v>571.35</v>
      </c>
      <c r="I73" s="13">
        <f t="shared" si="1"/>
        <v>86727.87</v>
      </c>
      <c r="J73" s="13"/>
      <c r="K73" s="21">
        <f t="shared" si="2"/>
        <v>6.3799999999999996E-2</v>
      </c>
    </row>
    <row r="74" spans="2:11" x14ac:dyDescent="0.2">
      <c r="B74">
        <f>+'Acute Care'!A69</f>
        <v>161</v>
      </c>
      <c r="C74" t="str">
        <f>+'Acute Care'!B69</f>
        <v>KADLEC REGIONAL MEDICAL CENTER</v>
      </c>
      <c r="D74" s="9">
        <f>ROUND(+'Acute Care'!G69,0)</f>
        <v>29519419</v>
      </c>
      <c r="E74" s="13">
        <f>ROUND(+'Acute Care'!E69,2)</f>
        <v>351.95</v>
      </c>
      <c r="F74" s="13">
        <f t="shared" si="0"/>
        <v>83873.899999999994</v>
      </c>
      <c r="G74" s="9">
        <f>ROUND(+'Acute Care'!G171,0)</f>
        <v>37730072</v>
      </c>
      <c r="H74" s="13">
        <f>ROUND(+'Acute Care'!E171,2)</f>
        <v>429.8</v>
      </c>
      <c r="I74" s="13">
        <f t="shared" si="1"/>
        <v>87785.18</v>
      </c>
      <c r="J74" s="13"/>
      <c r="K74" s="21">
        <f t="shared" si="2"/>
        <v>4.6600000000000003E-2</v>
      </c>
    </row>
    <row r="75" spans="2:11" x14ac:dyDescent="0.2">
      <c r="B75">
        <f>+'Acute Care'!A70</f>
        <v>162</v>
      </c>
      <c r="C75" t="str">
        <f>+'Acute Care'!B70</f>
        <v>PROVIDENCE SACRED HEART MEDICAL CENTER</v>
      </c>
      <c r="D75" s="9">
        <f>ROUND(+'Acute Care'!G70,0)</f>
        <v>49396288</v>
      </c>
      <c r="E75" s="13">
        <f>ROUND(+'Acute Care'!E70,2)</f>
        <v>657.67</v>
      </c>
      <c r="F75" s="13">
        <f t="shared" ref="F75:F107" si="3">IF(D75=0,"",IF(E75=0,"",ROUND(D75/E75,2)))</f>
        <v>75108.009999999995</v>
      </c>
      <c r="G75" s="9">
        <f>ROUND(+'Acute Care'!G172,0)</f>
        <v>68521632</v>
      </c>
      <c r="H75" s="13">
        <f>ROUND(+'Acute Care'!E172,2)</f>
        <v>851.36</v>
      </c>
      <c r="I75" s="13">
        <f t="shared" ref="I75:I107" si="4">IF(G75=0,"",IF(H75=0,"",ROUND(G75/H75,2)))</f>
        <v>80484.91</v>
      </c>
      <c r="J75" s="13"/>
      <c r="K75" s="21">
        <f t="shared" ref="K75:K107" si="5">IF(D75=0,"",IF(E75=0,"",IF(G75=0,"",IF(H75=0,"",ROUND(I75/F75-1,4)))))</f>
        <v>7.1599999999999997E-2</v>
      </c>
    </row>
    <row r="76" spans="2:11" x14ac:dyDescent="0.2">
      <c r="B76">
        <f>+'Acute Care'!A71</f>
        <v>164</v>
      </c>
      <c r="C76" t="str">
        <f>+'Acute Care'!B71</f>
        <v>EVERGREENHEALTH MEDICAL CENTER</v>
      </c>
      <c r="D76" s="9">
        <f>ROUND(+'Acute Care'!G71,0)</f>
        <v>16039022</v>
      </c>
      <c r="E76" s="13">
        <f>ROUND(+'Acute Care'!E71,2)</f>
        <v>218.07</v>
      </c>
      <c r="F76" s="13">
        <f t="shared" si="3"/>
        <v>73549.88</v>
      </c>
      <c r="G76" s="9">
        <f>ROUND(+'Acute Care'!G173,0)</f>
        <v>17066425</v>
      </c>
      <c r="H76" s="13">
        <f>ROUND(+'Acute Care'!E173,2)</f>
        <v>239.07</v>
      </c>
      <c r="I76" s="13">
        <f t="shared" si="4"/>
        <v>71386.73</v>
      </c>
      <c r="J76" s="13"/>
      <c r="K76" s="21">
        <f t="shared" si="5"/>
        <v>-2.9399999999999999E-2</v>
      </c>
    </row>
    <row r="77" spans="2:11" x14ac:dyDescent="0.2">
      <c r="B77">
        <f>+'Acute Care'!A72</f>
        <v>165</v>
      </c>
      <c r="C77" t="str">
        <f>+'Acute Care'!B72</f>
        <v>LAKE CHELAN COMMUNITY HOSPITAL</v>
      </c>
      <c r="D77" s="9">
        <f>ROUND(+'Acute Care'!G72,0)</f>
        <v>849943</v>
      </c>
      <c r="E77" s="13">
        <f>ROUND(+'Acute Care'!E72,2)</f>
        <v>14.17</v>
      </c>
      <c r="F77" s="13">
        <f t="shared" si="3"/>
        <v>59981.86</v>
      </c>
      <c r="G77" s="9">
        <f>ROUND(+'Acute Care'!G174,0)</f>
        <v>701139</v>
      </c>
      <c r="H77" s="13">
        <f>ROUND(+'Acute Care'!E174,2)</f>
        <v>10.57</v>
      </c>
      <c r="I77" s="13">
        <f t="shared" si="4"/>
        <v>66332.92</v>
      </c>
      <c r="J77" s="13"/>
      <c r="K77" s="21">
        <f t="shared" si="5"/>
        <v>0.10589999999999999</v>
      </c>
    </row>
    <row r="78" spans="2:11" x14ac:dyDescent="0.2">
      <c r="B78">
        <f>+'Acute Care'!A73</f>
        <v>167</v>
      </c>
      <c r="C78" t="str">
        <f>+'Acute Care'!B73</f>
        <v>FERRY COUNTY MEMORIAL HOSPITAL</v>
      </c>
      <c r="D78" s="9">
        <f>ROUND(+'Acute Care'!G73,0)</f>
        <v>0</v>
      </c>
      <c r="E78" s="13">
        <f>ROUND(+'Acute Care'!E73,2)</f>
        <v>0</v>
      </c>
      <c r="F78" s="13" t="str">
        <f t="shared" si="3"/>
        <v/>
      </c>
      <c r="G78" s="9">
        <f>ROUND(+'Acute Care'!G175,0)</f>
        <v>0</v>
      </c>
      <c r="H78" s="13">
        <f>ROUND(+'Acute Care'!E175,2)</f>
        <v>0</v>
      </c>
      <c r="I78" s="13" t="str">
        <f t="shared" si="4"/>
        <v/>
      </c>
      <c r="J78" s="13"/>
      <c r="K78" s="21" t="str">
        <f t="shared" si="5"/>
        <v/>
      </c>
    </row>
    <row r="79" spans="2:11" x14ac:dyDescent="0.2">
      <c r="B79">
        <f>+'Acute Care'!A74</f>
        <v>168</v>
      </c>
      <c r="C79" t="str">
        <f>+'Acute Care'!B74</f>
        <v>CENTRAL WASHINGTON HOSPITAL</v>
      </c>
      <c r="D79" s="9">
        <f>ROUND(+'Acute Care'!G74,0)</f>
        <v>13775689</v>
      </c>
      <c r="E79" s="13">
        <f>ROUND(+'Acute Care'!E74,2)</f>
        <v>187.32</v>
      </c>
      <c r="F79" s="13">
        <f t="shared" si="3"/>
        <v>73540.94</v>
      </c>
      <c r="G79" s="9">
        <f>ROUND(+'Acute Care'!G176,0)</f>
        <v>15263937</v>
      </c>
      <c r="H79" s="13">
        <f>ROUND(+'Acute Care'!E176,2)</f>
        <v>208.39</v>
      </c>
      <c r="I79" s="13">
        <f t="shared" si="4"/>
        <v>73246.97</v>
      </c>
      <c r="J79" s="13"/>
      <c r="K79" s="21">
        <f t="shared" si="5"/>
        <v>-4.0000000000000001E-3</v>
      </c>
    </row>
    <row r="80" spans="2:11" x14ac:dyDescent="0.2">
      <c r="B80">
        <f>+'Acute Care'!A75</f>
        <v>170</v>
      </c>
      <c r="C80" t="str">
        <f>+'Acute Care'!B75</f>
        <v>PEACEHEALTH SOUTHWEST MEDICAL CENTER</v>
      </c>
      <c r="D80" s="9">
        <f>ROUND(+'Acute Care'!G75,0)</f>
        <v>26839077</v>
      </c>
      <c r="E80" s="13">
        <f>ROUND(+'Acute Care'!E75,2)</f>
        <v>363.43</v>
      </c>
      <c r="F80" s="13">
        <f t="shared" si="3"/>
        <v>73849.37</v>
      </c>
      <c r="G80" s="9">
        <f>ROUND(+'Acute Care'!G177,0)</f>
        <v>29615870</v>
      </c>
      <c r="H80" s="13">
        <f>ROUND(+'Acute Care'!E177,2)</f>
        <v>397.08</v>
      </c>
      <c r="I80" s="13">
        <f t="shared" si="4"/>
        <v>74584.14</v>
      </c>
      <c r="J80" s="13"/>
      <c r="K80" s="21">
        <f t="shared" si="5"/>
        <v>9.9000000000000008E-3</v>
      </c>
    </row>
    <row r="81" spans="2:11" x14ac:dyDescent="0.2">
      <c r="B81">
        <f>+'Acute Care'!A76</f>
        <v>172</v>
      </c>
      <c r="C81" t="str">
        <f>+'Acute Care'!B76</f>
        <v>PULLMAN REGIONAL HOSPITAL</v>
      </c>
      <c r="D81" s="9">
        <f>ROUND(+'Acute Care'!G76,0)</f>
        <v>2394602</v>
      </c>
      <c r="E81" s="13">
        <f>ROUND(+'Acute Care'!E76,2)</f>
        <v>28.24</v>
      </c>
      <c r="F81" s="13">
        <f t="shared" si="3"/>
        <v>84794.69</v>
      </c>
      <c r="G81" s="9">
        <f>ROUND(+'Acute Care'!G178,0)</f>
        <v>2494736</v>
      </c>
      <c r="H81" s="13">
        <f>ROUND(+'Acute Care'!E178,2)</f>
        <v>28.37</v>
      </c>
      <c r="I81" s="13">
        <f t="shared" si="4"/>
        <v>87935.71</v>
      </c>
      <c r="J81" s="13"/>
      <c r="K81" s="21">
        <f t="shared" si="5"/>
        <v>3.6999999999999998E-2</v>
      </c>
    </row>
    <row r="82" spans="2:11" x14ac:dyDescent="0.2">
      <c r="B82">
        <f>+'Acute Care'!A77</f>
        <v>173</v>
      </c>
      <c r="C82" t="str">
        <f>+'Acute Care'!B77</f>
        <v>MORTON GENERAL HOSPITAL</v>
      </c>
      <c r="D82" s="9">
        <f>ROUND(+'Acute Care'!G77,0)</f>
        <v>1804794</v>
      </c>
      <c r="E82" s="13">
        <f>ROUND(+'Acute Care'!E77,2)</f>
        <v>27.37</v>
      </c>
      <c r="F82" s="13">
        <f t="shared" si="3"/>
        <v>65940.59</v>
      </c>
      <c r="G82" s="9">
        <f>ROUND(+'Acute Care'!G179,0)</f>
        <v>1461594</v>
      </c>
      <c r="H82" s="13">
        <f>ROUND(+'Acute Care'!E179,2)</f>
        <v>20.23</v>
      </c>
      <c r="I82" s="13">
        <f t="shared" si="4"/>
        <v>72248.84</v>
      </c>
      <c r="J82" s="13"/>
      <c r="K82" s="21">
        <f t="shared" si="5"/>
        <v>9.5699999999999993E-2</v>
      </c>
    </row>
    <row r="83" spans="2:11" x14ac:dyDescent="0.2">
      <c r="B83">
        <f>+'Acute Care'!A78</f>
        <v>175</v>
      </c>
      <c r="C83" t="str">
        <f>+'Acute Care'!B78</f>
        <v>MARY BRIDGE CHILDRENS HEALTH CENTER</v>
      </c>
      <c r="D83" s="9">
        <f>ROUND(+'Acute Care'!G78,0)</f>
        <v>7147337</v>
      </c>
      <c r="E83" s="13">
        <f>ROUND(+'Acute Care'!E78,2)</f>
        <v>115.05</v>
      </c>
      <c r="F83" s="13">
        <f t="shared" si="3"/>
        <v>62123.75</v>
      </c>
      <c r="G83" s="9">
        <f>ROUND(+'Acute Care'!G180,0)</f>
        <v>7507374</v>
      </c>
      <c r="H83" s="13">
        <f>ROUND(+'Acute Care'!E180,2)</f>
        <v>91.72</v>
      </c>
      <c r="I83" s="13">
        <f t="shared" si="4"/>
        <v>81851</v>
      </c>
      <c r="J83" s="13"/>
      <c r="K83" s="21">
        <f t="shared" si="5"/>
        <v>0.3175</v>
      </c>
    </row>
    <row r="84" spans="2:11" x14ac:dyDescent="0.2">
      <c r="B84">
        <f>+'Acute Care'!A79</f>
        <v>176</v>
      </c>
      <c r="C84" t="str">
        <f>+'Acute Care'!B79</f>
        <v>TACOMA GENERAL/ALLENMORE HOSPITAL</v>
      </c>
      <c r="D84" s="9">
        <f>ROUND(+'Acute Care'!G79,0)</f>
        <v>13139322</v>
      </c>
      <c r="E84" s="13">
        <f>ROUND(+'Acute Care'!E79,2)</f>
        <v>202.64</v>
      </c>
      <c r="F84" s="13">
        <f t="shared" si="3"/>
        <v>64840.71</v>
      </c>
      <c r="G84" s="9">
        <f>ROUND(+'Acute Care'!G181,0)</f>
        <v>12503050</v>
      </c>
      <c r="H84" s="13">
        <f>ROUND(+'Acute Care'!E181,2)</f>
        <v>160.13</v>
      </c>
      <c r="I84" s="13">
        <f t="shared" si="4"/>
        <v>78080.62</v>
      </c>
      <c r="J84" s="13"/>
      <c r="K84" s="21">
        <f t="shared" si="5"/>
        <v>0.20419999999999999</v>
      </c>
    </row>
    <row r="85" spans="2:11" x14ac:dyDescent="0.2">
      <c r="B85">
        <f>+'Acute Care'!A80</f>
        <v>180</v>
      </c>
      <c r="C85" t="str">
        <f>+'Acute Care'!B80</f>
        <v>MULTICARE VALLEY HOSPITAL</v>
      </c>
      <c r="D85" s="9">
        <f>ROUND(+'Acute Care'!G80,0)</f>
        <v>5298882</v>
      </c>
      <c r="E85" s="13">
        <f>ROUND(+'Acute Care'!E80,2)</f>
        <v>80.25</v>
      </c>
      <c r="F85" s="13">
        <f t="shared" si="3"/>
        <v>66029.679999999993</v>
      </c>
      <c r="G85" s="9">
        <f>ROUND(+'Acute Care'!G182,0)</f>
        <v>7032552</v>
      </c>
      <c r="H85" s="13">
        <f>ROUND(+'Acute Care'!E182,2)</f>
        <v>82.75</v>
      </c>
      <c r="I85" s="13">
        <f t="shared" si="4"/>
        <v>84985.52</v>
      </c>
      <c r="J85" s="13"/>
      <c r="K85" s="21">
        <f t="shared" si="5"/>
        <v>0.28710000000000002</v>
      </c>
    </row>
    <row r="86" spans="2:11" x14ac:dyDescent="0.2">
      <c r="B86">
        <f>+'Acute Care'!A81</f>
        <v>183</v>
      </c>
      <c r="C86" t="str">
        <f>+'Acute Care'!B81</f>
        <v>MULTICARE AUBURN MEDICAL CENTER</v>
      </c>
      <c r="D86" s="9">
        <f>ROUND(+'Acute Care'!G81,0)</f>
        <v>5319739</v>
      </c>
      <c r="E86" s="13">
        <f>ROUND(+'Acute Care'!E81,2)</f>
        <v>88.42</v>
      </c>
      <c r="F86" s="13">
        <f t="shared" si="3"/>
        <v>60164.43</v>
      </c>
      <c r="G86" s="9">
        <f>ROUND(+'Acute Care'!G183,0)</f>
        <v>4957272</v>
      </c>
      <c r="H86" s="13">
        <f>ROUND(+'Acute Care'!E183,2)</f>
        <v>61.06</v>
      </c>
      <c r="I86" s="13">
        <f t="shared" si="4"/>
        <v>81186.899999999994</v>
      </c>
      <c r="J86" s="13"/>
      <c r="K86" s="21">
        <f t="shared" si="5"/>
        <v>0.34939999999999999</v>
      </c>
    </row>
    <row r="87" spans="2:11" x14ac:dyDescent="0.2">
      <c r="B87">
        <f>+'Acute Care'!A82</f>
        <v>186</v>
      </c>
      <c r="C87" t="str">
        <f>+'Acute Care'!B82</f>
        <v>SUMMIT PACIFIC MEDICAL CENTER</v>
      </c>
      <c r="D87" s="9">
        <f>ROUND(+'Acute Care'!G82,0)</f>
        <v>1543827</v>
      </c>
      <c r="E87" s="13">
        <f>ROUND(+'Acute Care'!E82,2)</f>
        <v>20.3</v>
      </c>
      <c r="F87" s="13">
        <f t="shared" si="3"/>
        <v>76050.59</v>
      </c>
      <c r="G87" s="9">
        <f>ROUND(+'Acute Care'!G184,0)</f>
        <v>1648516</v>
      </c>
      <c r="H87" s="13">
        <f>ROUND(+'Acute Care'!E184,2)</f>
        <v>20.2</v>
      </c>
      <c r="I87" s="13">
        <f t="shared" si="4"/>
        <v>81609.7</v>
      </c>
      <c r="J87" s="13"/>
      <c r="K87" s="21">
        <f t="shared" si="5"/>
        <v>7.3099999999999998E-2</v>
      </c>
    </row>
    <row r="88" spans="2:11" x14ac:dyDescent="0.2">
      <c r="B88">
        <f>+'Acute Care'!A83</f>
        <v>191</v>
      </c>
      <c r="C88" t="str">
        <f>+'Acute Care'!B83</f>
        <v>PROVIDENCE CENTRALIA HOSPITAL</v>
      </c>
      <c r="D88" s="9">
        <f>ROUND(+'Acute Care'!G83,0)</f>
        <v>9932349</v>
      </c>
      <c r="E88" s="13">
        <f>ROUND(+'Acute Care'!E83,2)</f>
        <v>111.97</v>
      </c>
      <c r="F88" s="13">
        <f t="shared" si="3"/>
        <v>88705.45</v>
      </c>
      <c r="G88" s="9">
        <f>ROUND(+'Acute Care'!G185,0)</f>
        <v>10536878</v>
      </c>
      <c r="H88" s="13">
        <f>ROUND(+'Acute Care'!E185,2)</f>
        <v>125.98</v>
      </c>
      <c r="I88" s="13">
        <f t="shared" si="4"/>
        <v>83639.289999999994</v>
      </c>
      <c r="J88" s="13"/>
      <c r="K88" s="21">
        <f t="shared" si="5"/>
        <v>-5.7099999999999998E-2</v>
      </c>
    </row>
    <row r="89" spans="2:11" x14ac:dyDescent="0.2">
      <c r="B89">
        <f>+'Acute Care'!A84</f>
        <v>193</v>
      </c>
      <c r="C89" t="str">
        <f>+'Acute Care'!B84</f>
        <v>PROVIDENCE MOUNT CARMEL HOSPITAL</v>
      </c>
      <c r="D89" s="9">
        <f>ROUND(+'Acute Care'!G84,0)</f>
        <v>2223997</v>
      </c>
      <c r="E89" s="13">
        <f>ROUND(+'Acute Care'!E84,2)</f>
        <v>31.89</v>
      </c>
      <c r="F89" s="13">
        <f t="shared" si="3"/>
        <v>69739.64</v>
      </c>
      <c r="G89" s="9">
        <f>ROUND(+'Acute Care'!G186,0)</f>
        <v>2980509</v>
      </c>
      <c r="H89" s="13">
        <f>ROUND(+'Acute Care'!E186,2)</f>
        <v>39.380000000000003</v>
      </c>
      <c r="I89" s="13">
        <f t="shared" si="4"/>
        <v>75685.86</v>
      </c>
      <c r="J89" s="13"/>
      <c r="K89" s="21">
        <f t="shared" si="5"/>
        <v>8.5300000000000001E-2</v>
      </c>
    </row>
    <row r="90" spans="2:11" x14ac:dyDescent="0.2">
      <c r="B90">
        <f>+'Acute Care'!A85</f>
        <v>194</v>
      </c>
      <c r="C90" t="str">
        <f>+'Acute Care'!B85</f>
        <v>PROVIDENCE ST JOSEPHS HOSPITAL</v>
      </c>
      <c r="D90" s="9">
        <f>ROUND(+'Acute Care'!G85,0)</f>
        <v>1122961</v>
      </c>
      <c r="E90" s="13">
        <f>ROUND(+'Acute Care'!E85,2)</f>
        <v>18.12</v>
      </c>
      <c r="F90" s="13">
        <f t="shared" si="3"/>
        <v>61973.57</v>
      </c>
      <c r="G90" s="9">
        <f>ROUND(+'Acute Care'!G187,0)</f>
        <v>1431162</v>
      </c>
      <c r="H90" s="13">
        <f>ROUND(+'Acute Care'!E187,2)</f>
        <v>21.17</v>
      </c>
      <c r="I90" s="13">
        <f t="shared" si="4"/>
        <v>67603.31</v>
      </c>
      <c r="J90" s="13"/>
      <c r="K90" s="21">
        <f t="shared" si="5"/>
        <v>9.0800000000000006E-2</v>
      </c>
    </row>
    <row r="91" spans="2:11" x14ac:dyDescent="0.2">
      <c r="B91">
        <f>+'Acute Care'!A86</f>
        <v>195</v>
      </c>
      <c r="C91" t="str">
        <f>+'Acute Care'!B86</f>
        <v>SNOQUALMIE VALLEY HOSPITAL</v>
      </c>
      <c r="D91" s="9">
        <f>ROUND(+'Acute Care'!G86,0)</f>
        <v>4099584</v>
      </c>
      <c r="E91" s="13">
        <f>ROUND(+'Acute Care'!E86,2)</f>
        <v>64.48</v>
      </c>
      <c r="F91" s="13">
        <f t="shared" si="3"/>
        <v>63579.16</v>
      </c>
      <c r="G91" s="9">
        <f>ROUND(+'Acute Care'!G188,0)</f>
        <v>122597</v>
      </c>
      <c r="H91" s="13">
        <f>ROUND(+'Acute Care'!E188,2)</f>
        <v>2.4500000000000002</v>
      </c>
      <c r="I91" s="13">
        <f t="shared" si="4"/>
        <v>50039.59</v>
      </c>
      <c r="J91" s="13"/>
      <c r="K91" s="21">
        <f t="shared" si="5"/>
        <v>-0.21299999999999999</v>
      </c>
    </row>
    <row r="92" spans="2:11" x14ac:dyDescent="0.2">
      <c r="B92">
        <f>+'Acute Care'!A87</f>
        <v>197</v>
      </c>
      <c r="C92" t="str">
        <f>+'Acute Care'!B87</f>
        <v>CAPITAL MEDICAL CENTER</v>
      </c>
      <c r="D92" s="9">
        <f>ROUND(+'Acute Care'!G87,0)</f>
        <v>3252851</v>
      </c>
      <c r="E92" s="13">
        <f>ROUND(+'Acute Care'!E87,2)</f>
        <v>42.75</v>
      </c>
      <c r="F92" s="13">
        <f t="shared" si="3"/>
        <v>76090.080000000002</v>
      </c>
      <c r="G92" s="9">
        <f>ROUND(+'Acute Care'!G189,0)</f>
        <v>3171345</v>
      </c>
      <c r="H92" s="13">
        <f>ROUND(+'Acute Care'!E189,2)</f>
        <v>41.13</v>
      </c>
      <c r="I92" s="13">
        <f t="shared" si="4"/>
        <v>77105.399999999994</v>
      </c>
      <c r="J92" s="13"/>
      <c r="K92" s="21">
        <f t="shared" si="5"/>
        <v>1.3299999999999999E-2</v>
      </c>
    </row>
    <row r="93" spans="2:11" x14ac:dyDescent="0.2">
      <c r="B93">
        <f>+'Acute Care'!A88</f>
        <v>198</v>
      </c>
      <c r="C93" t="str">
        <f>+'Acute Care'!B88</f>
        <v>ASTRIA SUNNYSIDE HOSPITAL</v>
      </c>
      <c r="D93" s="9">
        <f>ROUND(+'Acute Care'!G88,0)</f>
        <v>3169826</v>
      </c>
      <c r="E93" s="13">
        <f>ROUND(+'Acute Care'!E88,2)</f>
        <v>38.81</v>
      </c>
      <c r="F93" s="13">
        <f t="shared" si="3"/>
        <v>81675.5</v>
      </c>
      <c r="G93" s="9">
        <f>ROUND(+'Acute Care'!G190,0)</f>
        <v>2974117</v>
      </c>
      <c r="H93" s="13">
        <f>ROUND(+'Acute Care'!E190,2)</f>
        <v>35.72</v>
      </c>
      <c r="I93" s="13">
        <f t="shared" si="4"/>
        <v>83261.95</v>
      </c>
      <c r="J93" s="13"/>
      <c r="K93" s="21">
        <f t="shared" si="5"/>
        <v>1.9400000000000001E-2</v>
      </c>
    </row>
    <row r="94" spans="2:11" x14ac:dyDescent="0.2">
      <c r="B94">
        <f>+'Acute Care'!A89</f>
        <v>199</v>
      </c>
      <c r="C94" t="str">
        <f>+'Acute Care'!B89</f>
        <v>ASTRIA TOPPENISH HOSPITAL</v>
      </c>
      <c r="D94" s="9">
        <f>ROUND(+'Acute Care'!G89,0)</f>
        <v>945909</v>
      </c>
      <c r="E94" s="13">
        <f>ROUND(+'Acute Care'!E89,2)</f>
        <v>15.4</v>
      </c>
      <c r="F94" s="13">
        <f t="shared" si="3"/>
        <v>61422.66</v>
      </c>
      <c r="G94" s="9">
        <f>ROUND(+'Acute Care'!G191,0)</f>
        <v>1011459</v>
      </c>
      <c r="H94" s="13">
        <f>ROUND(+'Acute Care'!E191,2)</f>
        <v>11.4</v>
      </c>
      <c r="I94" s="13">
        <f t="shared" si="4"/>
        <v>88724.47</v>
      </c>
      <c r="J94" s="13"/>
      <c r="K94" s="21">
        <f t="shared" si="5"/>
        <v>0.44450000000000001</v>
      </c>
    </row>
    <row r="95" spans="2:11" x14ac:dyDescent="0.2">
      <c r="B95">
        <f>+'Acute Care'!A90</f>
        <v>201</v>
      </c>
      <c r="C95" t="str">
        <f>+'Acute Care'!B90</f>
        <v>ST FRANCIS COMMUNITY HOSPITAL</v>
      </c>
      <c r="D95" s="9">
        <f>ROUND(+'Acute Care'!G90,0)</f>
        <v>12244110</v>
      </c>
      <c r="E95" s="13">
        <f>ROUND(+'Acute Care'!E90,2)</f>
        <v>161.87</v>
      </c>
      <c r="F95" s="13">
        <f t="shared" si="3"/>
        <v>75641.63</v>
      </c>
      <c r="G95" s="9">
        <f>ROUND(+'Acute Care'!G192,0)</f>
        <v>12335016</v>
      </c>
      <c r="H95" s="13">
        <f>ROUND(+'Acute Care'!E192,2)</f>
        <v>158.93</v>
      </c>
      <c r="I95" s="13">
        <f t="shared" si="4"/>
        <v>77612.89</v>
      </c>
      <c r="J95" s="13"/>
      <c r="K95" s="21">
        <f t="shared" si="5"/>
        <v>2.6100000000000002E-2</v>
      </c>
    </row>
    <row r="96" spans="2:11" x14ac:dyDescent="0.2">
      <c r="B96">
        <f>+'Acute Care'!A91</f>
        <v>202</v>
      </c>
      <c r="C96" t="str">
        <f>+'Acute Care'!B91</f>
        <v>REGIONAL HOSPITAL</v>
      </c>
      <c r="D96" s="9">
        <f>ROUND(+'Acute Care'!G91,0)</f>
        <v>4212696</v>
      </c>
      <c r="E96" s="13">
        <f>ROUND(+'Acute Care'!E91,2)</f>
        <v>50.2</v>
      </c>
      <c r="F96" s="13">
        <f t="shared" si="3"/>
        <v>83918.25</v>
      </c>
      <c r="G96" s="9">
        <f>ROUND(+'Acute Care'!G193,0)</f>
        <v>4575290</v>
      </c>
      <c r="H96" s="13">
        <f>ROUND(+'Acute Care'!E193,2)</f>
        <v>50.5</v>
      </c>
      <c r="I96" s="13">
        <f t="shared" si="4"/>
        <v>90599.8</v>
      </c>
      <c r="J96" s="13"/>
      <c r="K96" s="21">
        <f t="shared" si="5"/>
        <v>7.9600000000000004E-2</v>
      </c>
    </row>
    <row r="97" spans="2:11" x14ac:dyDescent="0.2">
      <c r="B97">
        <f>+'Acute Care'!A92</f>
        <v>204</v>
      </c>
      <c r="C97" t="str">
        <f>+'Acute Care'!B92</f>
        <v>SEATTLE CANCER CARE ALLIANCE</v>
      </c>
      <c r="D97" s="9">
        <f>ROUND(+'Acute Care'!G92,0)</f>
        <v>0</v>
      </c>
      <c r="E97" s="13">
        <f>ROUND(+'Acute Care'!E92,2)</f>
        <v>0</v>
      </c>
      <c r="F97" s="13" t="str">
        <f t="shared" si="3"/>
        <v/>
      </c>
      <c r="G97" s="9">
        <f>ROUND(+'Acute Care'!G194,0)</f>
        <v>0</v>
      </c>
      <c r="H97" s="13">
        <f>ROUND(+'Acute Care'!E194,2)</f>
        <v>0</v>
      </c>
      <c r="I97" s="13" t="str">
        <f t="shared" si="4"/>
        <v/>
      </c>
      <c r="J97" s="13"/>
      <c r="K97" s="21" t="str">
        <f t="shared" si="5"/>
        <v/>
      </c>
    </row>
    <row r="98" spans="2:11" x14ac:dyDescent="0.2">
      <c r="B98">
        <f>+'Acute Care'!A93</f>
        <v>205</v>
      </c>
      <c r="C98" t="str">
        <f>+'Acute Care'!B93</f>
        <v>WENATCHEE VALLEY HOSPITAL</v>
      </c>
      <c r="D98" s="9">
        <f>ROUND(+'Acute Care'!G93,0)</f>
        <v>1503472</v>
      </c>
      <c r="E98" s="13">
        <f>ROUND(+'Acute Care'!E93,2)</f>
        <v>7.24</v>
      </c>
      <c r="F98" s="13">
        <f t="shared" si="3"/>
        <v>207661.88</v>
      </c>
      <c r="G98" s="9">
        <f>ROUND(+'Acute Care'!G195,0)</f>
        <v>988420</v>
      </c>
      <c r="H98" s="13">
        <f>ROUND(+'Acute Care'!E195,2)</f>
        <v>18.989999999999998</v>
      </c>
      <c r="I98" s="13">
        <f t="shared" si="4"/>
        <v>52049.5</v>
      </c>
      <c r="J98" s="13"/>
      <c r="K98" s="21">
        <f t="shared" si="5"/>
        <v>-0.74939999999999996</v>
      </c>
    </row>
    <row r="99" spans="2:11" x14ac:dyDescent="0.2">
      <c r="B99">
        <f>+'Acute Care'!A94</f>
        <v>206</v>
      </c>
      <c r="C99" t="str">
        <f>+'Acute Care'!B94</f>
        <v>PEACEHEALTH UNITED GENERAL MEDICAL CENTER</v>
      </c>
      <c r="D99" s="9">
        <f>ROUND(+'Acute Care'!G94,0)</f>
        <v>1665370</v>
      </c>
      <c r="E99" s="13">
        <f>ROUND(+'Acute Care'!E94,2)</f>
        <v>17.68</v>
      </c>
      <c r="F99" s="13">
        <f t="shared" si="3"/>
        <v>94195.14</v>
      </c>
      <c r="G99" s="9">
        <f>ROUND(+'Acute Care'!G196,0)</f>
        <v>1966619</v>
      </c>
      <c r="H99" s="13">
        <f>ROUND(+'Acute Care'!E196,2)</f>
        <v>20.76</v>
      </c>
      <c r="I99" s="13">
        <f t="shared" si="4"/>
        <v>94731.17</v>
      </c>
      <c r="J99" s="13"/>
      <c r="K99" s="21">
        <f t="shared" si="5"/>
        <v>5.7000000000000002E-3</v>
      </c>
    </row>
    <row r="100" spans="2:11" x14ac:dyDescent="0.2">
      <c r="B100">
        <f>+'Acute Care'!A95</f>
        <v>207</v>
      </c>
      <c r="C100" t="str">
        <f>+'Acute Care'!B95</f>
        <v>SKAGIT REGIONAL HEALTH</v>
      </c>
      <c r="D100" s="9">
        <f>ROUND(+'Acute Care'!G95,0)</f>
        <v>13225421</v>
      </c>
      <c r="E100" s="13">
        <f>ROUND(+'Acute Care'!E95,2)</f>
        <v>169.73</v>
      </c>
      <c r="F100" s="13">
        <f t="shared" si="3"/>
        <v>77920.350000000006</v>
      </c>
      <c r="G100" s="9">
        <f>ROUND(+'Acute Care'!G197,0)</f>
        <v>12005983</v>
      </c>
      <c r="H100" s="13">
        <f>ROUND(+'Acute Care'!E197,2)</f>
        <v>180.14</v>
      </c>
      <c r="I100" s="13">
        <f t="shared" si="4"/>
        <v>66648.070000000007</v>
      </c>
      <c r="J100" s="13"/>
      <c r="K100" s="21">
        <f t="shared" si="5"/>
        <v>-0.1447</v>
      </c>
    </row>
    <row r="101" spans="2:11" x14ac:dyDescent="0.2">
      <c r="B101">
        <f>+'Acute Care'!A96</f>
        <v>208</v>
      </c>
      <c r="C101" t="str">
        <f>+'Acute Care'!B96</f>
        <v>LEGACY SALMON CREEK HOSPITAL</v>
      </c>
      <c r="D101" s="9">
        <f>ROUND(+'Acute Care'!G96,0)</f>
        <v>16482181</v>
      </c>
      <c r="E101" s="13">
        <f>ROUND(+'Acute Care'!E96,2)</f>
        <v>148.33000000000001</v>
      </c>
      <c r="F101" s="13">
        <f t="shared" si="3"/>
        <v>111118.32</v>
      </c>
      <c r="G101" s="9">
        <f>ROUND(+'Acute Care'!G198,0)</f>
        <v>17466348</v>
      </c>
      <c r="H101" s="13">
        <f>ROUND(+'Acute Care'!E198,2)</f>
        <v>146.24</v>
      </c>
      <c r="I101" s="13">
        <f t="shared" si="4"/>
        <v>119436.19</v>
      </c>
      <c r="J101" s="13"/>
      <c r="K101" s="21">
        <f t="shared" si="5"/>
        <v>7.4899999999999994E-2</v>
      </c>
    </row>
    <row r="102" spans="2:11" x14ac:dyDescent="0.2">
      <c r="B102">
        <f>+'Acute Care'!A97</f>
        <v>209</v>
      </c>
      <c r="C102" t="str">
        <f>+'Acute Care'!B97</f>
        <v>ST ANTHONY HOSPITAL</v>
      </c>
      <c r="D102" s="9">
        <f>ROUND(+'Acute Care'!G97,0)</f>
        <v>9298105</v>
      </c>
      <c r="E102" s="13">
        <f>ROUND(+'Acute Care'!E97,2)</f>
        <v>127.08</v>
      </c>
      <c r="F102" s="13">
        <f t="shared" si="3"/>
        <v>73167.34</v>
      </c>
      <c r="G102" s="9">
        <f>ROUND(+'Acute Care'!G199,0)</f>
        <v>9992355</v>
      </c>
      <c r="H102" s="13">
        <f>ROUND(+'Acute Care'!E199,2)</f>
        <v>127.12</v>
      </c>
      <c r="I102" s="13">
        <f t="shared" si="4"/>
        <v>78605.69</v>
      </c>
      <c r="J102" s="13"/>
      <c r="K102" s="21">
        <f t="shared" si="5"/>
        <v>7.4300000000000005E-2</v>
      </c>
    </row>
    <row r="103" spans="2:11" x14ac:dyDescent="0.2">
      <c r="B103">
        <f>+'Acute Care'!A98</f>
        <v>210</v>
      </c>
      <c r="C103" t="str">
        <f>+'Acute Care'!B98</f>
        <v>SWEDISH MEDICAL CENTER - ISSAQUAH CAMPUS</v>
      </c>
      <c r="D103" s="9">
        <f>ROUND(+'Acute Care'!G98,0)</f>
        <v>5823263</v>
      </c>
      <c r="E103" s="13">
        <f>ROUND(+'Acute Care'!E98,2)</f>
        <v>65.180000000000007</v>
      </c>
      <c r="F103" s="13">
        <f t="shared" si="3"/>
        <v>89341.25</v>
      </c>
      <c r="G103" s="9">
        <f>ROUND(+'Acute Care'!G200,0)</f>
        <v>12742085</v>
      </c>
      <c r="H103" s="13">
        <f>ROUND(+'Acute Care'!E200,2)</f>
        <v>142.29</v>
      </c>
      <c r="I103" s="13">
        <f t="shared" si="4"/>
        <v>89550.11</v>
      </c>
      <c r="J103" s="13"/>
      <c r="K103" s="21">
        <f t="shared" si="5"/>
        <v>2.3E-3</v>
      </c>
    </row>
    <row r="104" spans="2:11" x14ac:dyDescent="0.2">
      <c r="B104">
        <f>+'Acute Care'!A99</f>
        <v>211</v>
      </c>
      <c r="C104" t="str">
        <f>+'Acute Care'!B99</f>
        <v>PEACEHEALTH PEACE ISLAND MEDICAL CENTER</v>
      </c>
      <c r="D104" s="9">
        <f>ROUND(+'Acute Care'!G99,0)</f>
        <v>339008</v>
      </c>
      <c r="E104" s="13">
        <f>ROUND(+'Acute Care'!E99,2)</f>
        <v>3.79</v>
      </c>
      <c r="F104" s="13">
        <f t="shared" si="3"/>
        <v>89448.02</v>
      </c>
      <c r="G104" s="9">
        <f>ROUND(+'Acute Care'!G201,0)</f>
        <v>297682</v>
      </c>
      <c r="H104" s="13">
        <f>ROUND(+'Acute Care'!E201,2)</f>
        <v>2</v>
      </c>
      <c r="I104" s="13">
        <f t="shared" si="4"/>
        <v>148841</v>
      </c>
      <c r="J104" s="13"/>
      <c r="K104" s="21">
        <f t="shared" si="5"/>
        <v>0.66400000000000003</v>
      </c>
    </row>
    <row r="105" spans="2:11" x14ac:dyDescent="0.2">
      <c r="B105">
        <f>+'Acute Care'!A100</f>
        <v>904</v>
      </c>
      <c r="C105" t="str">
        <f>+'Acute Care'!B100</f>
        <v>BHC FAIRFAX HOSPITAL</v>
      </c>
      <c r="D105" s="9">
        <f>ROUND(+'Acute Care'!G100,0)</f>
        <v>0</v>
      </c>
      <c r="E105" s="13">
        <f>ROUND(+'Acute Care'!E100,2)</f>
        <v>0</v>
      </c>
      <c r="F105" s="13" t="str">
        <f t="shared" si="3"/>
        <v/>
      </c>
      <c r="G105" s="9">
        <f>ROUND(+'Acute Care'!G202,0)</f>
        <v>0</v>
      </c>
      <c r="H105" s="13">
        <f>ROUND(+'Acute Care'!E202,2)</f>
        <v>0</v>
      </c>
      <c r="I105" s="13" t="str">
        <f t="shared" si="4"/>
        <v/>
      </c>
      <c r="J105" s="13"/>
      <c r="K105" s="21" t="str">
        <f t="shared" si="5"/>
        <v/>
      </c>
    </row>
    <row r="106" spans="2:11" x14ac:dyDescent="0.2">
      <c r="B106">
        <f>+'Acute Care'!A101</f>
        <v>915</v>
      </c>
      <c r="C106" t="str">
        <f>+'Acute Care'!B101</f>
        <v>LOURDES COUNSELING CENTER</v>
      </c>
      <c r="D106" s="9">
        <f>ROUND(+'Acute Care'!G101,0)</f>
        <v>0</v>
      </c>
      <c r="E106" s="13">
        <f>ROUND(+'Acute Care'!E101,2)</f>
        <v>0</v>
      </c>
      <c r="F106" s="13" t="str">
        <f t="shared" si="3"/>
        <v/>
      </c>
      <c r="G106" s="9">
        <f>ROUND(+'Acute Care'!G203,0)</f>
        <v>0</v>
      </c>
      <c r="H106" s="13">
        <f>ROUND(+'Acute Care'!E203,2)</f>
        <v>0</v>
      </c>
      <c r="I106" s="13" t="str">
        <f t="shared" si="4"/>
        <v/>
      </c>
      <c r="J106" s="13"/>
      <c r="K106" s="21" t="str">
        <f t="shared" si="5"/>
        <v/>
      </c>
    </row>
    <row r="107" spans="2:11" x14ac:dyDescent="0.2">
      <c r="B107">
        <f>+'Acute Care'!A102</f>
        <v>919</v>
      </c>
      <c r="C107" t="str">
        <f>+'Acute Care'!B102</f>
        <v>NAVOS</v>
      </c>
      <c r="D107" s="9">
        <f>ROUND(+'Acute Care'!G102,0)</f>
        <v>0</v>
      </c>
      <c r="E107" s="13">
        <f>ROUND(+'Acute Care'!E102,2)</f>
        <v>0</v>
      </c>
      <c r="F107" s="13" t="str">
        <f t="shared" si="3"/>
        <v/>
      </c>
      <c r="G107" s="9">
        <f>ROUND(+'Acute Care'!G204,0)</f>
        <v>0</v>
      </c>
      <c r="H107" s="13">
        <f>ROUND(+'Acute Care'!E204,2)</f>
        <v>0</v>
      </c>
      <c r="I107" s="13" t="str">
        <f t="shared" si="4"/>
        <v/>
      </c>
      <c r="J107" s="13"/>
      <c r="K107" s="21" t="str">
        <f t="shared" si="5"/>
        <v/>
      </c>
    </row>
    <row r="108" spans="2:11" x14ac:dyDescent="0.2">
      <c r="B108">
        <f>+'Acute Care'!A103</f>
        <v>921</v>
      </c>
      <c r="C108" t="str">
        <f>+'Acute Care'!B103</f>
        <v>CASCADE BEHAVIORAL HOSPITAL</v>
      </c>
      <c r="D108" s="9">
        <f>ROUND(+'Acute Care'!G103,0)</f>
        <v>0</v>
      </c>
      <c r="E108" s="13">
        <f>ROUND(+'Acute Care'!E103,2)</f>
        <v>0</v>
      </c>
      <c r="F108" s="13" t="str">
        <f t="shared" ref="F108" si="6">IF(D108=0,"",IF(E108=0,"",ROUND(D108/E108,2)))</f>
        <v/>
      </c>
      <c r="G108" s="9">
        <f>ROUND(+'Acute Care'!G205,0)</f>
        <v>0</v>
      </c>
      <c r="H108" s="13">
        <f>ROUND(+'Acute Care'!E205,2)</f>
        <v>0</v>
      </c>
      <c r="I108" s="13" t="str">
        <f t="shared" ref="I108" si="7">IF(G108=0,"",IF(H108=0,"",ROUND(G108/H108,2)))</f>
        <v/>
      </c>
      <c r="J108" s="13"/>
      <c r="K108" s="21" t="str">
        <f t="shared" ref="K108" si="8">IF(D108=0,"",IF(E108=0,"",IF(G108=0,"",IF(H108=0,"",ROUND(I108/F108-1,4)))))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K108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9.88671875" bestFit="1" customWidth="1"/>
    <col min="7" max="7" width="10.109375" bestFit="1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31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F2" s="1"/>
      <c r="K2" s="6" t="s">
        <v>54</v>
      </c>
    </row>
    <row r="3" spans="1:11" x14ac:dyDescent="0.2">
      <c r="D3" s="2">
        <v>81</v>
      </c>
      <c r="F3" s="1"/>
      <c r="K3" s="19">
        <v>81</v>
      </c>
    </row>
    <row r="4" spans="1:11" x14ac:dyDescent="0.2">
      <c r="A4" s="3" t="s">
        <v>1</v>
      </c>
      <c r="B4" s="4"/>
      <c r="C4" s="4"/>
      <c r="D4" s="4"/>
      <c r="E4" s="4"/>
      <c r="F4" s="4"/>
      <c r="G4" s="4"/>
      <c r="H4" s="4"/>
      <c r="I4" s="4"/>
      <c r="J4" s="4"/>
    </row>
    <row r="5" spans="1:11" x14ac:dyDescent="0.2">
      <c r="A5" s="3" t="s">
        <v>49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D7" s="6"/>
      <c r="E7" s="35">
        <f>ROUND(+'Acute Care'!D5,0)</f>
        <v>2015</v>
      </c>
      <c r="F7" s="6">
        <f>+E7</f>
        <v>2015</v>
      </c>
      <c r="G7" s="6"/>
      <c r="H7" s="1">
        <f>+F7+1</f>
        <v>2016</v>
      </c>
      <c r="I7" s="6">
        <f>+H7</f>
        <v>2016</v>
      </c>
      <c r="J7" s="6"/>
    </row>
    <row r="8" spans="1:11" x14ac:dyDescent="0.2">
      <c r="A8" s="10"/>
      <c r="B8" s="9"/>
      <c r="C8" s="9"/>
      <c r="D8" s="1" t="s">
        <v>13</v>
      </c>
      <c r="E8" s="6"/>
      <c r="F8" s="1" t="s">
        <v>4</v>
      </c>
      <c r="G8" s="1" t="s">
        <v>13</v>
      </c>
      <c r="H8" s="6"/>
      <c r="I8" s="1" t="s">
        <v>4</v>
      </c>
      <c r="J8" s="1"/>
      <c r="K8" s="6" t="s">
        <v>80</v>
      </c>
    </row>
    <row r="9" spans="1:11" x14ac:dyDescent="0.2">
      <c r="A9" s="10"/>
      <c r="B9" s="10" t="s">
        <v>52</v>
      </c>
      <c r="C9" s="10" t="s">
        <v>53</v>
      </c>
      <c r="D9" s="1" t="s">
        <v>14</v>
      </c>
      <c r="E9" s="1" t="s">
        <v>29</v>
      </c>
      <c r="F9" s="1" t="s">
        <v>30</v>
      </c>
      <c r="G9" s="1" t="s">
        <v>14</v>
      </c>
      <c r="H9" s="1" t="s">
        <v>29</v>
      </c>
      <c r="I9" s="1" t="s">
        <v>30</v>
      </c>
      <c r="J9" s="1"/>
      <c r="K9" s="6" t="s">
        <v>81</v>
      </c>
    </row>
    <row r="10" spans="1:11" x14ac:dyDescent="0.2">
      <c r="B10">
        <f>+'Acute Care'!A5</f>
        <v>1</v>
      </c>
      <c r="C10" t="str">
        <f>+'Acute Care'!B5</f>
        <v>SWEDISH MEDICAL CENTER - FIRST HILL</v>
      </c>
      <c r="D10" s="9">
        <f>ROUND(+'Acute Care'!H5,0)</f>
        <v>-5644</v>
      </c>
      <c r="E10" s="13">
        <f>ROUND(+'Acute Care'!E5,2)</f>
        <v>531.41</v>
      </c>
      <c r="F10" s="13">
        <f>IF(D10=0,"",IF(E10=0,"",ROUND(D10/E10,2)))</f>
        <v>-10.62</v>
      </c>
      <c r="G10" s="9">
        <f>ROUND(+'Acute Care'!H107,0)</f>
        <v>6329520</v>
      </c>
      <c r="H10" s="13">
        <f>ROUND(+'Acute Care'!E107,2)</f>
        <v>931.42</v>
      </c>
      <c r="I10" s="13">
        <f>IF(G10=0,"",IF(H10=0,"",ROUND(G10/H10,2)))</f>
        <v>6795.56</v>
      </c>
      <c r="J10" s="13"/>
      <c r="K10" s="21">
        <f>IF(D10=0,"",IF(E10=0,"",IF(G10=0,"",IF(H10=0,"",ROUND(I10/F10-1,4)))))</f>
        <v>-640.88319999999999</v>
      </c>
    </row>
    <row r="11" spans="1:11" x14ac:dyDescent="0.2">
      <c r="B11">
        <f>+'Acute Care'!A6</f>
        <v>3</v>
      </c>
      <c r="C11" t="str">
        <f>+'Acute Care'!B6</f>
        <v>SWEDISH MEDICAL CENTER - CHERRY HILL</v>
      </c>
      <c r="D11" s="9">
        <f>ROUND(+'Acute Care'!H6,0)</f>
        <v>3247</v>
      </c>
      <c r="E11" s="13">
        <f>ROUND(+'Acute Care'!E6,2)</f>
        <v>159.76</v>
      </c>
      <c r="F11" s="13">
        <f t="shared" ref="F11:F74" si="0">IF(D11=0,"",IF(E11=0,"",ROUND(D11/E11,2)))</f>
        <v>20.32</v>
      </c>
      <c r="G11" s="9">
        <f>ROUND(+'Acute Care'!H108,0)</f>
        <v>1515935</v>
      </c>
      <c r="H11" s="13">
        <f>ROUND(+'Acute Care'!E108,2)</f>
        <v>255.89</v>
      </c>
      <c r="I11" s="13">
        <f t="shared" ref="I11:I74" si="1">IF(G11=0,"",IF(H11=0,"",ROUND(G11/H11,2)))</f>
        <v>5924.17</v>
      </c>
      <c r="J11" s="13"/>
      <c r="K11" s="21">
        <f t="shared" ref="K11:K74" si="2">IF(D11=0,"",IF(E11=0,"",IF(G11=0,"",IF(H11=0,"",ROUND(I11/F11-1,4)))))</f>
        <v>290.54379999999998</v>
      </c>
    </row>
    <row r="12" spans="1:11" x14ac:dyDescent="0.2">
      <c r="B12">
        <f>+'Acute Care'!A7</f>
        <v>8</v>
      </c>
      <c r="C12" t="str">
        <f>+'Acute Care'!B7</f>
        <v>KLICKITAT VALLEY HEALTH</v>
      </c>
      <c r="D12" s="9">
        <f>ROUND(+'Acute Care'!H7,0)</f>
        <v>331836</v>
      </c>
      <c r="E12" s="13">
        <f>ROUND(+'Acute Care'!E7,2)</f>
        <v>23.64</v>
      </c>
      <c r="F12" s="13">
        <f t="shared" si="0"/>
        <v>14037.06</v>
      </c>
      <c r="G12" s="9">
        <f>ROUND(+'Acute Care'!H109,0)</f>
        <v>407186</v>
      </c>
      <c r="H12" s="13">
        <f>ROUND(+'Acute Care'!E109,2)</f>
        <v>25.37</v>
      </c>
      <c r="I12" s="13">
        <f t="shared" si="1"/>
        <v>16049.9</v>
      </c>
      <c r="J12" s="13"/>
      <c r="K12" s="21">
        <f t="shared" si="2"/>
        <v>0.1434</v>
      </c>
    </row>
    <row r="13" spans="1:11" x14ac:dyDescent="0.2">
      <c r="B13">
        <f>+'Acute Care'!A8</f>
        <v>10</v>
      </c>
      <c r="C13" t="str">
        <f>+'Acute Care'!B8</f>
        <v>VIRGINIA MASON MEDICAL CENTER</v>
      </c>
      <c r="D13" s="9">
        <f>ROUND(+'Acute Care'!H8,0)</f>
        <v>8301081</v>
      </c>
      <c r="E13" s="13">
        <f>ROUND(+'Acute Care'!E8,2)</f>
        <v>522.66999999999996</v>
      </c>
      <c r="F13" s="13">
        <f t="shared" si="0"/>
        <v>15882.07</v>
      </c>
      <c r="G13" s="9">
        <f>ROUND(+'Acute Care'!H110,0)</f>
        <v>6382449</v>
      </c>
      <c r="H13" s="13">
        <f>ROUND(+'Acute Care'!E110,2)</f>
        <v>398.59</v>
      </c>
      <c r="I13" s="13">
        <f t="shared" si="1"/>
        <v>16012.57</v>
      </c>
      <c r="J13" s="13"/>
      <c r="K13" s="21">
        <f t="shared" si="2"/>
        <v>8.2000000000000007E-3</v>
      </c>
    </row>
    <row r="14" spans="1:11" x14ac:dyDescent="0.2">
      <c r="B14">
        <f>+'Acute Care'!A9</f>
        <v>14</v>
      </c>
      <c r="C14" t="str">
        <f>+'Acute Care'!B9</f>
        <v>SEATTLE CHILDRENS HOSPITAL</v>
      </c>
      <c r="D14" s="9">
        <f>ROUND(+'Acute Care'!H9,0)</f>
        <v>10168467</v>
      </c>
      <c r="E14" s="13">
        <f>ROUND(+'Acute Care'!E9,2)</f>
        <v>427.98</v>
      </c>
      <c r="F14" s="13">
        <f t="shared" si="0"/>
        <v>23759.21</v>
      </c>
      <c r="G14" s="9">
        <f>ROUND(+'Acute Care'!H111,0)</f>
        <v>10934481</v>
      </c>
      <c r="H14" s="13">
        <f>ROUND(+'Acute Care'!E111,2)</f>
        <v>465.57</v>
      </c>
      <c r="I14" s="13">
        <f t="shared" si="1"/>
        <v>23486.22</v>
      </c>
      <c r="J14" s="13"/>
      <c r="K14" s="21">
        <f t="shared" si="2"/>
        <v>-1.15E-2</v>
      </c>
    </row>
    <row r="15" spans="1:11" x14ac:dyDescent="0.2">
      <c r="B15">
        <f>+'Acute Care'!A10</f>
        <v>20</v>
      </c>
      <c r="C15" t="str">
        <f>+'Acute Care'!B10</f>
        <v>GROUP HEALTH CENTRAL HOSPITAL</v>
      </c>
      <c r="D15" s="9">
        <f>ROUND(+'Acute Care'!H10,0)</f>
        <v>0</v>
      </c>
      <c r="E15" s="13">
        <f>ROUND(+'Acute Care'!E10,2)</f>
        <v>0</v>
      </c>
      <c r="F15" s="13" t="str">
        <f t="shared" si="0"/>
        <v/>
      </c>
      <c r="G15" s="9">
        <f>ROUND(+'Acute Care'!H112,0)</f>
        <v>0</v>
      </c>
      <c r="H15" s="13">
        <f>ROUND(+'Acute Care'!E112,2)</f>
        <v>0</v>
      </c>
      <c r="I15" s="13" t="str">
        <f t="shared" si="1"/>
        <v/>
      </c>
      <c r="J15" s="13"/>
      <c r="K15" s="21" t="str">
        <f t="shared" si="2"/>
        <v/>
      </c>
    </row>
    <row r="16" spans="1:11" x14ac:dyDescent="0.2">
      <c r="B16">
        <f>+'Acute Care'!A11</f>
        <v>21</v>
      </c>
      <c r="C16" t="str">
        <f>+'Acute Care'!B11</f>
        <v>NEWPORT HOSPITAL AND HEALTH SERVICES</v>
      </c>
      <c r="D16" s="9">
        <f>ROUND(+'Acute Care'!H11,0)</f>
        <v>419966</v>
      </c>
      <c r="E16" s="13">
        <f>ROUND(+'Acute Care'!E11,2)</f>
        <v>24.24</v>
      </c>
      <c r="F16" s="13">
        <f t="shared" si="0"/>
        <v>17325.330000000002</v>
      </c>
      <c r="G16" s="9">
        <f>ROUND(+'Acute Care'!H113,0)</f>
        <v>472845</v>
      </c>
      <c r="H16" s="13">
        <f>ROUND(+'Acute Care'!E113,2)</f>
        <v>26.1</v>
      </c>
      <c r="I16" s="13">
        <f t="shared" si="1"/>
        <v>18116.669999999998</v>
      </c>
      <c r="J16" s="13"/>
      <c r="K16" s="21">
        <f t="shared" si="2"/>
        <v>4.5699999999999998E-2</v>
      </c>
    </row>
    <row r="17" spans="2:11" x14ac:dyDescent="0.2">
      <c r="B17">
        <f>+'Acute Care'!A12</f>
        <v>22</v>
      </c>
      <c r="C17" t="str">
        <f>+'Acute Care'!B12</f>
        <v>LOURDES MEDICAL CENTER</v>
      </c>
      <c r="D17" s="9">
        <f>ROUND(+'Acute Care'!H12,0)</f>
        <v>686546</v>
      </c>
      <c r="E17" s="13">
        <f>ROUND(+'Acute Care'!E12,2)</f>
        <v>34.96</v>
      </c>
      <c r="F17" s="13">
        <f t="shared" si="0"/>
        <v>19638.04</v>
      </c>
      <c r="G17" s="9">
        <f>ROUND(+'Acute Care'!H114,0)</f>
        <v>1008364</v>
      </c>
      <c r="H17" s="13">
        <f>ROUND(+'Acute Care'!E114,2)</f>
        <v>40.06</v>
      </c>
      <c r="I17" s="13">
        <f t="shared" si="1"/>
        <v>25171.34</v>
      </c>
      <c r="J17" s="13"/>
      <c r="K17" s="21">
        <f t="shared" si="2"/>
        <v>0.28179999999999999</v>
      </c>
    </row>
    <row r="18" spans="2:11" x14ac:dyDescent="0.2">
      <c r="B18">
        <f>+'Acute Care'!A13</f>
        <v>23</v>
      </c>
      <c r="C18" t="str">
        <f>+'Acute Care'!B13</f>
        <v>THREE RIVERS HOSPITAL</v>
      </c>
      <c r="D18" s="9">
        <f>ROUND(+'Acute Care'!H13,0)</f>
        <v>149904</v>
      </c>
      <c r="E18" s="13">
        <f>ROUND(+'Acute Care'!E13,2)</f>
        <v>11.48</v>
      </c>
      <c r="F18" s="13">
        <f t="shared" si="0"/>
        <v>13057.84</v>
      </c>
      <c r="G18" s="9">
        <f>ROUND(+'Acute Care'!H115,0)</f>
        <v>124001</v>
      </c>
      <c r="H18" s="13">
        <f>ROUND(+'Acute Care'!E115,2)</f>
        <v>9.74</v>
      </c>
      <c r="I18" s="13">
        <f t="shared" si="1"/>
        <v>12731.11</v>
      </c>
      <c r="J18" s="13"/>
      <c r="K18" s="21">
        <f t="shared" si="2"/>
        <v>-2.5000000000000001E-2</v>
      </c>
    </row>
    <row r="19" spans="2:11" x14ac:dyDescent="0.2">
      <c r="B19">
        <f>+'Acute Care'!A14</f>
        <v>26</v>
      </c>
      <c r="C19" t="str">
        <f>+'Acute Care'!B14</f>
        <v>PEACEHEALTH ST JOHN MEDICAL CENTER</v>
      </c>
      <c r="D19" s="9">
        <f>ROUND(+'Acute Care'!H14,0)</f>
        <v>3104077</v>
      </c>
      <c r="E19" s="13">
        <f>ROUND(+'Acute Care'!E14,2)</f>
        <v>149.18</v>
      </c>
      <c r="F19" s="13">
        <f t="shared" si="0"/>
        <v>20807.59</v>
      </c>
      <c r="G19" s="9">
        <f>ROUND(+'Acute Care'!H116,0)</f>
        <v>3130586</v>
      </c>
      <c r="H19" s="13">
        <f>ROUND(+'Acute Care'!E116,2)</f>
        <v>133.37</v>
      </c>
      <c r="I19" s="13">
        <f t="shared" si="1"/>
        <v>23472.94</v>
      </c>
      <c r="J19" s="13"/>
      <c r="K19" s="21">
        <f t="shared" si="2"/>
        <v>0.12809999999999999</v>
      </c>
    </row>
    <row r="20" spans="2:11" x14ac:dyDescent="0.2">
      <c r="B20">
        <f>+'Acute Care'!A15</f>
        <v>29</v>
      </c>
      <c r="C20" t="str">
        <f>+'Acute Care'!B15</f>
        <v>HARBORVIEW MEDICAL CENTER</v>
      </c>
      <c r="D20" s="9">
        <f>ROUND(+'Acute Care'!H15,0)</f>
        <v>12142381</v>
      </c>
      <c r="E20" s="13">
        <f>ROUND(+'Acute Care'!E15,2)</f>
        <v>557.52</v>
      </c>
      <c r="F20" s="13">
        <f t="shared" si="0"/>
        <v>21779.27</v>
      </c>
      <c r="G20" s="9">
        <f>ROUND(+'Acute Care'!H117,0)</f>
        <v>14614043</v>
      </c>
      <c r="H20" s="13">
        <f>ROUND(+'Acute Care'!E117,2)</f>
        <v>588.70000000000005</v>
      </c>
      <c r="I20" s="13">
        <f t="shared" si="1"/>
        <v>24824.26</v>
      </c>
      <c r="J20" s="13"/>
      <c r="K20" s="21">
        <f t="shared" si="2"/>
        <v>0.13980000000000001</v>
      </c>
    </row>
    <row r="21" spans="2:11" x14ac:dyDescent="0.2">
      <c r="B21">
        <f>+'Acute Care'!A16</f>
        <v>32</v>
      </c>
      <c r="C21" t="str">
        <f>+'Acute Care'!B16</f>
        <v>ST JOSEPH MEDICAL CENTER</v>
      </c>
      <c r="D21" s="9">
        <f>ROUND(+'Acute Care'!H16,0)</f>
        <v>7623853</v>
      </c>
      <c r="E21" s="13">
        <f>ROUND(+'Acute Care'!E16,2)</f>
        <v>370.96</v>
      </c>
      <c r="F21" s="13">
        <f t="shared" si="0"/>
        <v>20551.68</v>
      </c>
      <c r="G21" s="9">
        <f>ROUND(+'Acute Care'!H118,0)</f>
        <v>7900290</v>
      </c>
      <c r="H21" s="13">
        <f>ROUND(+'Acute Care'!E118,2)</f>
        <v>373.39</v>
      </c>
      <c r="I21" s="13">
        <f t="shared" si="1"/>
        <v>21158.28</v>
      </c>
      <c r="J21" s="13"/>
      <c r="K21" s="21">
        <f t="shared" si="2"/>
        <v>2.9499999999999998E-2</v>
      </c>
    </row>
    <row r="22" spans="2:11" x14ac:dyDescent="0.2">
      <c r="B22">
        <f>+'Acute Care'!A17</f>
        <v>35</v>
      </c>
      <c r="C22" t="str">
        <f>+'Acute Care'!B17</f>
        <v>ST ELIZABETH HOSPITAL</v>
      </c>
      <c r="D22" s="9">
        <f>ROUND(+'Acute Care'!H17,0)</f>
        <v>744657</v>
      </c>
      <c r="E22" s="13">
        <f>ROUND(+'Acute Care'!E17,2)</f>
        <v>37.06</v>
      </c>
      <c r="F22" s="13">
        <f t="shared" si="0"/>
        <v>20093.28</v>
      </c>
      <c r="G22" s="9">
        <f>ROUND(+'Acute Care'!H119,0)</f>
        <v>789220</v>
      </c>
      <c r="H22" s="13">
        <f>ROUND(+'Acute Care'!E119,2)</f>
        <v>37</v>
      </c>
      <c r="I22" s="13">
        <f t="shared" si="1"/>
        <v>21330.27</v>
      </c>
      <c r="J22" s="13"/>
      <c r="K22" s="21">
        <f t="shared" si="2"/>
        <v>6.1600000000000002E-2</v>
      </c>
    </row>
    <row r="23" spans="2:11" x14ac:dyDescent="0.2">
      <c r="B23">
        <f>+'Acute Care'!A18</f>
        <v>37</v>
      </c>
      <c r="C23" t="str">
        <f>+'Acute Care'!B18</f>
        <v>MULTICARE DEACONESS HOSPITAL</v>
      </c>
      <c r="D23" s="9">
        <f>ROUND(+'Acute Care'!H18,0)</f>
        <v>3312404</v>
      </c>
      <c r="E23" s="13">
        <f>ROUND(+'Acute Care'!E18,2)</f>
        <v>169.55</v>
      </c>
      <c r="F23" s="13">
        <f t="shared" si="0"/>
        <v>19536.439999999999</v>
      </c>
      <c r="G23" s="9">
        <f>ROUND(+'Acute Care'!H120,0)</f>
        <v>2869872</v>
      </c>
      <c r="H23" s="13">
        <f>ROUND(+'Acute Care'!E120,2)</f>
        <v>130.41</v>
      </c>
      <c r="I23" s="13">
        <f t="shared" si="1"/>
        <v>22006.53</v>
      </c>
      <c r="J23" s="13"/>
      <c r="K23" s="21">
        <f t="shared" si="2"/>
        <v>0.12640000000000001</v>
      </c>
    </row>
    <row r="24" spans="2:11" x14ac:dyDescent="0.2">
      <c r="B24">
        <f>+'Acute Care'!A19</f>
        <v>38</v>
      </c>
      <c r="C24" t="str">
        <f>+'Acute Care'!B19</f>
        <v>OLYMPIC MEDICAL CENTER</v>
      </c>
      <c r="D24" s="9">
        <f>ROUND(+'Acute Care'!H19,0)</f>
        <v>1749067</v>
      </c>
      <c r="E24" s="13">
        <f>ROUND(+'Acute Care'!E19,2)</f>
        <v>81.2</v>
      </c>
      <c r="F24" s="13">
        <f t="shared" si="0"/>
        <v>21540.23</v>
      </c>
      <c r="G24" s="9">
        <f>ROUND(+'Acute Care'!H121,0)</f>
        <v>1702104</v>
      </c>
      <c r="H24" s="13">
        <f>ROUND(+'Acute Care'!E121,2)</f>
        <v>83.74</v>
      </c>
      <c r="I24" s="13">
        <f t="shared" si="1"/>
        <v>20326.060000000001</v>
      </c>
      <c r="J24" s="13"/>
      <c r="K24" s="21">
        <f t="shared" si="2"/>
        <v>-5.6399999999999999E-2</v>
      </c>
    </row>
    <row r="25" spans="2:11" x14ac:dyDescent="0.2">
      <c r="B25">
        <f>+'Acute Care'!A20</f>
        <v>39</v>
      </c>
      <c r="C25" t="str">
        <f>+'Acute Care'!B20</f>
        <v>TRIOS HEALTH</v>
      </c>
      <c r="D25" s="9">
        <f>ROUND(+'Acute Care'!H20,0)</f>
        <v>1614090</v>
      </c>
      <c r="E25" s="13">
        <f>ROUND(+'Acute Care'!E20,2)</f>
        <v>101.6</v>
      </c>
      <c r="F25" s="13">
        <f t="shared" si="0"/>
        <v>15886.71</v>
      </c>
      <c r="G25" s="9">
        <f>ROUND(+'Acute Care'!H122,0)</f>
        <v>1417106</v>
      </c>
      <c r="H25" s="13">
        <f>ROUND(+'Acute Care'!E122,2)</f>
        <v>92.6</v>
      </c>
      <c r="I25" s="13">
        <f t="shared" si="1"/>
        <v>15303.52</v>
      </c>
      <c r="J25" s="13"/>
      <c r="K25" s="21">
        <f t="shared" si="2"/>
        <v>-3.6700000000000003E-2</v>
      </c>
    </row>
    <row r="26" spans="2:11" x14ac:dyDescent="0.2">
      <c r="B26">
        <f>+'Acute Care'!A21</f>
        <v>42</v>
      </c>
      <c r="C26" t="str">
        <f>+'Acute Care'!B21</f>
        <v>SHRINERS HOSPITAL FOR CHILDREN</v>
      </c>
      <c r="D26" s="9">
        <f>ROUND(+'Acute Care'!H21,0)</f>
        <v>412734</v>
      </c>
      <c r="E26" s="13">
        <f>ROUND(+'Acute Care'!E21,2)</f>
        <v>17.420000000000002</v>
      </c>
      <c r="F26" s="13">
        <f t="shared" si="0"/>
        <v>23693.11</v>
      </c>
      <c r="G26" s="9">
        <f>ROUND(+'Acute Care'!H123,0)</f>
        <v>425787</v>
      </c>
      <c r="H26" s="13">
        <f>ROUND(+'Acute Care'!E123,2)</f>
        <v>21.21</v>
      </c>
      <c r="I26" s="13">
        <f t="shared" si="1"/>
        <v>20074.82</v>
      </c>
      <c r="J26" s="13"/>
      <c r="K26" s="21">
        <f t="shared" si="2"/>
        <v>-0.1527</v>
      </c>
    </row>
    <row r="27" spans="2:11" x14ac:dyDescent="0.2">
      <c r="B27">
        <f>+'Acute Care'!A22</f>
        <v>43</v>
      </c>
      <c r="C27" t="str">
        <f>+'Acute Care'!B22</f>
        <v>WALLA WALLA GENERAL HOSPITAL</v>
      </c>
      <c r="D27" s="9">
        <f>ROUND(+'Acute Care'!H22,0)</f>
        <v>0</v>
      </c>
      <c r="E27" s="13">
        <f>ROUND(+'Acute Care'!E22,2)</f>
        <v>0</v>
      </c>
      <c r="F27" s="13" t="str">
        <f t="shared" si="0"/>
        <v/>
      </c>
      <c r="G27" s="9">
        <f>ROUND(+'Acute Care'!H124,0)</f>
        <v>0</v>
      </c>
      <c r="H27" s="13">
        <f>ROUND(+'Acute Care'!E124,2)</f>
        <v>0</v>
      </c>
      <c r="I27" s="13" t="str">
        <f t="shared" si="1"/>
        <v/>
      </c>
      <c r="J27" s="13"/>
      <c r="K27" s="21" t="str">
        <f t="shared" si="2"/>
        <v/>
      </c>
    </row>
    <row r="28" spans="2:11" x14ac:dyDescent="0.2">
      <c r="B28">
        <f>+'Acute Care'!A23</f>
        <v>45</v>
      </c>
      <c r="C28" t="str">
        <f>+'Acute Care'!B23</f>
        <v>COLUMBIA BASIN HOSPITAL</v>
      </c>
      <c r="D28" s="9">
        <f>ROUND(+'Acute Care'!H23,0)</f>
        <v>0</v>
      </c>
      <c r="E28" s="13">
        <f>ROUND(+'Acute Care'!E23,2)</f>
        <v>0</v>
      </c>
      <c r="F28" s="13" t="str">
        <f t="shared" si="0"/>
        <v/>
      </c>
      <c r="G28" s="9">
        <f>ROUND(+'Acute Care'!H125,0)</f>
        <v>0</v>
      </c>
      <c r="H28" s="13">
        <f>ROUND(+'Acute Care'!E125,2)</f>
        <v>0</v>
      </c>
      <c r="I28" s="13" t="str">
        <f t="shared" si="1"/>
        <v/>
      </c>
      <c r="J28" s="13"/>
      <c r="K28" s="21" t="str">
        <f t="shared" si="2"/>
        <v/>
      </c>
    </row>
    <row r="29" spans="2:11" x14ac:dyDescent="0.2">
      <c r="B29">
        <f>+'Acute Care'!A24</f>
        <v>46</v>
      </c>
      <c r="C29" t="str">
        <f>+'Acute Care'!B24</f>
        <v>PMH MEDICAL CENTER</v>
      </c>
      <c r="D29" s="9">
        <f>ROUND(+'Acute Care'!H24,0)</f>
        <v>384044</v>
      </c>
      <c r="E29" s="13">
        <f>ROUND(+'Acute Care'!E24,2)</f>
        <v>24.18</v>
      </c>
      <c r="F29" s="13">
        <f t="shared" si="0"/>
        <v>15882.71</v>
      </c>
      <c r="G29" s="9">
        <f>ROUND(+'Acute Care'!H126,0)</f>
        <v>499594</v>
      </c>
      <c r="H29" s="13">
        <f>ROUND(+'Acute Care'!E126,2)</f>
        <v>32.119999999999997</v>
      </c>
      <c r="I29" s="13">
        <f t="shared" si="1"/>
        <v>15553.99</v>
      </c>
      <c r="J29" s="13"/>
      <c r="K29" s="21">
        <f t="shared" si="2"/>
        <v>-2.07E-2</v>
      </c>
    </row>
    <row r="30" spans="2:11" x14ac:dyDescent="0.2">
      <c r="B30">
        <f>+'Acute Care'!A25</f>
        <v>50</v>
      </c>
      <c r="C30" t="str">
        <f>+'Acute Care'!B25</f>
        <v>PROVIDENCE ST MARY MEDICAL CENTER</v>
      </c>
      <c r="D30" s="9">
        <f>ROUND(+'Acute Care'!H25,0)</f>
        <v>243394</v>
      </c>
      <c r="E30" s="13">
        <f>ROUND(+'Acute Care'!E25,2)</f>
        <v>57.04</v>
      </c>
      <c r="F30" s="13">
        <f t="shared" si="0"/>
        <v>4267.08</v>
      </c>
      <c r="G30" s="9">
        <f>ROUND(+'Acute Care'!H127,0)</f>
        <v>695259</v>
      </c>
      <c r="H30" s="13">
        <f>ROUND(+'Acute Care'!E127,2)</f>
        <v>115.91</v>
      </c>
      <c r="I30" s="13">
        <f t="shared" si="1"/>
        <v>5998.27</v>
      </c>
      <c r="J30" s="13"/>
      <c r="K30" s="21">
        <f t="shared" si="2"/>
        <v>0.40570000000000001</v>
      </c>
    </row>
    <row r="31" spans="2:11" x14ac:dyDescent="0.2">
      <c r="B31">
        <f>+'Acute Care'!A26</f>
        <v>54</v>
      </c>
      <c r="C31" t="str">
        <f>+'Acute Care'!B26</f>
        <v>FORKS COMMUNITY HOSPITAL</v>
      </c>
      <c r="D31" s="9">
        <f>ROUND(+'Acute Care'!H26,0)</f>
        <v>195392</v>
      </c>
      <c r="E31" s="13">
        <f>ROUND(+'Acute Care'!E26,2)</f>
        <v>8.81</v>
      </c>
      <c r="F31" s="13">
        <f t="shared" si="0"/>
        <v>22178.43</v>
      </c>
      <c r="G31" s="9">
        <f>ROUND(+'Acute Care'!H128,0)</f>
        <v>253297</v>
      </c>
      <c r="H31" s="13">
        <f>ROUND(+'Acute Care'!E128,2)</f>
        <v>10.59</v>
      </c>
      <c r="I31" s="13">
        <f t="shared" si="1"/>
        <v>23918.51</v>
      </c>
      <c r="J31" s="13"/>
      <c r="K31" s="21">
        <f t="shared" si="2"/>
        <v>7.85E-2</v>
      </c>
    </row>
    <row r="32" spans="2:11" x14ac:dyDescent="0.2">
      <c r="B32">
        <f>+'Acute Care'!A27</f>
        <v>56</v>
      </c>
      <c r="C32" t="str">
        <f>+'Acute Care'!B27</f>
        <v>WILLAPA HARBOR HOSPITAL</v>
      </c>
      <c r="D32" s="9">
        <f>ROUND(+'Acute Care'!H27,0)</f>
        <v>544264</v>
      </c>
      <c r="E32" s="13">
        <f>ROUND(+'Acute Care'!E27,2)</f>
        <v>26.44</v>
      </c>
      <c r="F32" s="13">
        <f t="shared" si="0"/>
        <v>20584.87</v>
      </c>
      <c r="G32" s="9">
        <f>ROUND(+'Acute Care'!H129,0)</f>
        <v>578101</v>
      </c>
      <c r="H32" s="13">
        <f>ROUND(+'Acute Care'!E129,2)</f>
        <v>26.91</v>
      </c>
      <c r="I32" s="13">
        <f t="shared" si="1"/>
        <v>21482.76</v>
      </c>
      <c r="J32" s="13"/>
      <c r="K32" s="21">
        <f t="shared" si="2"/>
        <v>4.36E-2</v>
      </c>
    </row>
    <row r="33" spans="2:11" x14ac:dyDescent="0.2">
      <c r="B33">
        <f>+'Acute Care'!A28</f>
        <v>58</v>
      </c>
      <c r="C33" t="str">
        <f>+'Acute Care'!B28</f>
        <v>VIRGINIA MASON MEMORIAL</v>
      </c>
      <c r="D33" s="9">
        <f>ROUND(+'Acute Care'!H28,0)</f>
        <v>4553844</v>
      </c>
      <c r="E33" s="13">
        <f>ROUND(+'Acute Care'!E28,2)</f>
        <v>228.57</v>
      </c>
      <c r="F33" s="13">
        <f t="shared" si="0"/>
        <v>19923.189999999999</v>
      </c>
      <c r="G33" s="9">
        <f>ROUND(+'Acute Care'!H130,0)</f>
        <v>3089999</v>
      </c>
      <c r="H33" s="13">
        <f>ROUND(+'Acute Care'!E130,2)</f>
        <v>190.4</v>
      </c>
      <c r="I33" s="13">
        <f t="shared" si="1"/>
        <v>16228.99</v>
      </c>
      <c r="J33" s="13"/>
      <c r="K33" s="21">
        <f t="shared" si="2"/>
        <v>-0.18540000000000001</v>
      </c>
    </row>
    <row r="34" spans="2:11" x14ac:dyDescent="0.2">
      <c r="B34">
        <f>+'Acute Care'!A29</f>
        <v>63</v>
      </c>
      <c r="C34" t="str">
        <f>+'Acute Care'!B29</f>
        <v>GRAYS HARBOR COMMUNITY HOSPITAL</v>
      </c>
      <c r="D34" s="9">
        <f>ROUND(+'Acute Care'!H29,0)</f>
        <v>2719575</v>
      </c>
      <c r="E34" s="13">
        <f>ROUND(+'Acute Care'!E29,2)</f>
        <v>95.91</v>
      </c>
      <c r="F34" s="13">
        <f t="shared" si="0"/>
        <v>28355.49</v>
      </c>
      <c r="G34" s="9">
        <f>ROUND(+'Acute Care'!H131,0)</f>
        <v>2378256</v>
      </c>
      <c r="H34" s="13">
        <f>ROUND(+'Acute Care'!E131,2)</f>
        <v>92.42</v>
      </c>
      <c r="I34" s="13">
        <f t="shared" si="1"/>
        <v>25733.13</v>
      </c>
      <c r="J34" s="13"/>
      <c r="K34" s="21">
        <f t="shared" si="2"/>
        <v>-9.2499999999999999E-2</v>
      </c>
    </row>
    <row r="35" spans="2:11" x14ac:dyDescent="0.2">
      <c r="B35">
        <f>+'Acute Care'!A30</f>
        <v>78</v>
      </c>
      <c r="C35" t="str">
        <f>+'Acute Care'!B30</f>
        <v>SAMARITAN HEALTHCARE</v>
      </c>
      <c r="D35" s="9">
        <f>ROUND(+'Acute Care'!H30,0)</f>
        <v>483496</v>
      </c>
      <c r="E35" s="13">
        <f>ROUND(+'Acute Care'!E30,2)</f>
        <v>24.9</v>
      </c>
      <c r="F35" s="13">
        <f t="shared" si="0"/>
        <v>19417.509999999998</v>
      </c>
      <c r="G35" s="9">
        <f>ROUND(+'Acute Care'!H132,0)</f>
        <v>492125</v>
      </c>
      <c r="H35" s="13">
        <f>ROUND(+'Acute Care'!E132,2)</f>
        <v>21.83</v>
      </c>
      <c r="I35" s="13">
        <f t="shared" si="1"/>
        <v>22543.52</v>
      </c>
      <c r="J35" s="13"/>
      <c r="K35" s="21">
        <f t="shared" si="2"/>
        <v>0.161</v>
      </c>
    </row>
    <row r="36" spans="2:11" x14ac:dyDescent="0.2">
      <c r="B36">
        <f>+'Acute Care'!A31</f>
        <v>79</v>
      </c>
      <c r="C36" t="str">
        <f>+'Acute Care'!B31</f>
        <v>OCEAN BEACH HOSPITAL</v>
      </c>
      <c r="D36" s="9">
        <f>ROUND(+'Acute Care'!H31,0)</f>
        <v>477357</v>
      </c>
      <c r="E36" s="13">
        <f>ROUND(+'Acute Care'!E31,2)</f>
        <v>21.57</v>
      </c>
      <c r="F36" s="13">
        <f t="shared" si="0"/>
        <v>22130.6</v>
      </c>
      <c r="G36" s="9">
        <f>ROUND(+'Acute Care'!H133,0)</f>
        <v>320248</v>
      </c>
      <c r="H36" s="13">
        <f>ROUND(+'Acute Care'!E133,2)</f>
        <v>14.06</v>
      </c>
      <c r="I36" s="13">
        <f t="shared" si="1"/>
        <v>22777.24</v>
      </c>
      <c r="J36" s="13"/>
      <c r="K36" s="21">
        <f t="shared" si="2"/>
        <v>2.92E-2</v>
      </c>
    </row>
    <row r="37" spans="2:11" x14ac:dyDescent="0.2">
      <c r="B37">
        <f>+'Acute Care'!A32</f>
        <v>80</v>
      </c>
      <c r="C37" t="str">
        <f>+'Acute Care'!B32</f>
        <v>ODESSA MEMORIAL HEALTHCARE CENTER</v>
      </c>
      <c r="D37" s="9">
        <f>ROUND(+'Acute Care'!H32,0)</f>
        <v>18971</v>
      </c>
      <c r="E37" s="13">
        <f>ROUND(+'Acute Care'!E32,2)</f>
        <v>1.5</v>
      </c>
      <c r="F37" s="13">
        <f t="shared" si="0"/>
        <v>12647.33</v>
      </c>
      <c r="G37" s="9">
        <f>ROUND(+'Acute Care'!H134,0)</f>
        <v>4450</v>
      </c>
      <c r="H37" s="13">
        <f>ROUND(+'Acute Care'!E134,2)</f>
        <v>0.34</v>
      </c>
      <c r="I37" s="13">
        <f t="shared" si="1"/>
        <v>13088.24</v>
      </c>
      <c r="J37" s="13"/>
      <c r="K37" s="21">
        <f t="shared" si="2"/>
        <v>3.49E-2</v>
      </c>
    </row>
    <row r="38" spans="2:11" x14ac:dyDescent="0.2">
      <c r="B38">
        <f>+'Acute Care'!A33</f>
        <v>81</v>
      </c>
      <c r="C38" t="str">
        <f>+'Acute Care'!B33</f>
        <v>MULTICARE GOOD SAMARITAN</v>
      </c>
      <c r="D38" s="9">
        <f>ROUND(+'Acute Care'!H33,0)</f>
        <v>3114374</v>
      </c>
      <c r="E38" s="13">
        <f>ROUND(+'Acute Care'!E33,2)</f>
        <v>176.15</v>
      </c>
      <c r="F38" s="13">
        <f t="shared" si="0"/>
        <v>17680.240000000002</v>
      </c>
      <c r="G38" s="9">
        <f>ROUND(+'Acute Care'!H135,0)</f>
        <v>2725662</v>
      </c>
      <c r="H38" s="13">
        <f>ROUND(+'Acute Care'!E135,2)</f>
        <v>142.19</v>
      </c>
      <c r="I38" s="13">
        <f t="shared" si="1"/>
        <v>19169.150000000001</v>
      </c>
      <c r="J38" s="13"/>
      <c r="K38" s="21">
        <f t="shared" si="2"/>
        <v>8.4199999999999997E-2</v>
      </c>
    </row>
    <row r="39" spans="2:11" x14ac:dyDescent="0.2">
      <c r="B39">
        <f>+'Acute Care'!A34</f>
        <v>82</v>
      </c>
      <c r="C39" t="str">
        <f>+'Acute Care'!B34</f>
        <v>GARFIELD COUNTY MEMORIAL HOSPITAL</v>
      </c>
      <c r="D39" s="9">
        <f>ROUND(+'Acute Care'!H34,0)</f>
        <v>0</v>
      </c>
      <c r="E39" s="13">
        <f>ROUND(+'Acute Care'!E34,2)</f>
        <v>0</v>
      </c>
      <c r="F39" s="13" t="str">
        <f t="shared" si="0"/>
        <v/>
      </c>
      <c r="G39" s="9">
        <f>ROUND(+'Acute Care'!H136,0)</f>
        <v>0</v>
      </c>
      <c r="H39" s="13">
        <f>ROUND(+'Acute Care'!E136,2)</f>
        <v>0</v>
      </c>
      <c r="I39" s="13" t="str">
        <f t="shared" si="1"/>
        <v/>
      </c>
      <c r="J39" s="13"/>
      <c r="K39" s="21" t="str">
        <f t="shared" si="2"/>
        <v/>
      </c>
    </row>
    <row r="40" spans="2:11" x14ac:dyDescent="0.2">
      <c r="B40">
        <f>+'Acute Care'!A35</f>
        <v>84</v>
      </c>
      <c r="C40" t="str">
        <f>+'Acute Care'!B35</f>
        <v>PROVIDENCE REGIONAL MEDICAL CENTER EVERETT</v>
      </c>
      <c r="D40" s="9">
        <f>ROUND(+'Acute Care'!H35,0)</f>
        <v>2921567</v>
      </c>
      <c r="E40" s="13">
        <f>ROUND(+'Acute Care'!E35,2)</f>
        <v>504.86</v>
      </c>
      <c r="F40" s="13">
        <f t="shared" si="0"/>
        <v>5786.89</v>
      </c>
      <c r="G40" s="9">
        <f>ROUND(+'Acute Care'!H137,0)</f>
        <v>5130848</v>
      </c>
      <c r="H40" s="13">
        <f>ROUND(+'Acute Care'!E137,2)</f>
        <v>735.11</v>
      </c>
      <c r="I40" s="13">
        <f t="shared" si="1"/>
        <v>6979.7</v>
      </c>
      <c r="J40" s="13"/>
      <c r="K40" s="21">
        <f t="shared" si="2"/>
        <v>0.20610000000000001</v>
      </c>
    </row>
    <row r="41" spans="2:11" x14ac:dyDescent="0.2">
      <c r="B41">
        <f>+'Acute Care'!A36</f>
        <v>85</v>
      </c>
      <c r="C41" t="str">
        <f>+'Acute Care'!B36</f>
        <v>JEFFERSON HEALTHCARE</v>
      </c>
      <c r="D41" s="9">
        <f>ROUND(+'Acute Care'!H36,0)</f>
        <v>583538</v>
      </c>
      <c r="E41" s="13">
        <f>ROUND(+'Acute Care'!E36,2)</f>
        <v>38.1</v>
      </c>
      <c r="F41" s="13">
        <f t="shared" si="0"/>
        <v>15315.96</v>
      </c>
      <c r="G41" s="9">
        <f>ROUND(+'Acute Care'!H138,0)</f>
        <v>596299</v>
      </c>
      <c r="H41" s="13">
        <f>ROUND(+'Acute Care'!E138,2)</f>
        <v>36.46</v>
      </c>
      <c r="I41" s="13">
        <f t="shared" si="1"/>
        <v>16354.88</v>
      </c>
      <c r="J41" s="13"/>
      <c r="K41" s="21">
        <f t="shared" si="2"/>
        <v>6.7799999999999999E-2</v>
      </c>
    </row>
    <row r="42" spans="2:11" x14ac:dyDescent="0.2">
      <c r="B42">
        <f>+'Acute Care'!A37</f>
        <v>96</v>
      </c>
      <c r="C42" t="str">
        <f>+'Acute Care'!B37</f>
        <v>SKYLINE HOSPITAL</v>
      </c>
      <c r="D42" s="9">
        <f>ROUND(+'Acute Care'!H37,0)</f>
        <v>468389</v>
      </c>
      <c r="E42" s="13">
        <f>ROUND(+'Acute Care'!E37,2)</f>
        <v>22.71</v>
      </c>
      <c r="F42" s="13">
        <f t="shared" si="0"/>
        <v>20624.79</v>
      </c>
      <c r="G42" s="9">
        <f>ROUND(+'Acute Care'!H139,0)</f>
        <v>425539</v>
      </c>
      <c r="H42" s="13">
        <f>ROUND(+'Acute Care'!E139,2)</f>
        <v>24.14</v>
      </c>
      <c r="I42" s="13">
        <f t="shared" si="1"/>
        <v>17627.96</v>
      </c>
      <c r="J42" s="13"/>
      <c r="K42" s="21">
        <f t="shared" si="2"/>
        <v>-0.14530000000000001</v>
      </c>
    </row>
    <row r="43" spans="2:11" x14ac:dyDescent="0.2">
      <c r="B43">
        <f>+'Acute Care'!A38</f>
        <v>102</v>
      </c>
      <c r="C43" t="str">
        <f>+'Acute Care'!B38</f>
        <v>ASTRIA REGIONAL MEDICAL CENTER</v>
      </c>
      <c r="D43" s="9">
        <f>ROUND(+'Acute Care'!H38,0)</f>
        <v>571028</v>
      </c>
      <c r="E43" s="13">
        <f>ROUND(+'Acute Care'!E38,2)</f>
        <v>27.3</v>
      </c>
      <c r="F43" s="13">
        <f t="shared" si="0"/>
        <v>20916.78</v>
      </c>
      <c r="G43" s="9">
        <f>ROUND(+'Acute Care'!H140,0)</f>
        <v>615412</v>
      </c>
      <c r="H43" s="13">
        <f>ROUND(+'Acute Care'!E140,2)</f>
        <v>22.3</v>
      </c>
      <c r="I43" s="13">
        <f t="shared" si="1"/>
        <v>27596.95</v>
      </c>
      <c r="J43" s="13"/>
      <c r="K43" s="21">
        <f t="shared" si="2"/>
        <v>0.31940000000000002</v>
      </c>
    </row>
    <row r="44" spans="2:11" x14ac:dyDescent="0.2">
      <c r="B44">
        <f>+'Acute Care'!A39</f>
        <v>104</v>
      </c>
      <c r="C44" t="str">
        <f>+'Acute Care'!B39</f>
        <v>VALLEY GENERAL HOSPITAL</v>
      </c>
      <c r="D44" s="9">
        <f>ROUND(+'Acute Care'!H39,0)</f>
        <v>0</v>
      </c>
      <c r="E44" s="13">
        <f>ROUND(+'Acute Care'!E39,2)</f>
        <v>0</v>
      </c>
      <c r="F44" s="13" t="str">
        <f t="shared" si="0"/>
        <v/>
      </c>
      <c r="G44" s="9">
        <f>ROUND(+'Acute Care'!H141,0)</f>
        <v>482810</v>
      </c>
      <c r="H44" s="13">
        <f>ROUND(+'Acute Care'!E141,2)</f>
        <v>27.79</v>
      </c>
      <c r="I44" s="13">
        <f t="shared" si="1"/>
        <v>17373.52</v>
      </c>
      <c r="J44" s="13"/>
      <c r="K44" s="21" t="str">
        <f t="shared" si="2"/>
        <v/>
      </c>
    </row>
    <row r="45" spans="2:11" x14ac:dyDescent="0.2">
      <c r="B45">
        <f>+'Acute Care'!A40</f>
        <v>106</v>
      </c>
      <c r="C45" t="str">
        <f>+'Acute Care'!B40</f>
        <v>CASCADE VALLEY HOSPITAL</v>
      </c>
      <c r="D45" s="9">
        <f>ROUND(+'Acute Care'!H40,0)</f>
        <v>0</v>
      </c>
      <c r="E45" s="13">
        <f>ROUND(+'Acute Care'!E40,2)</f>
        <v>0</v>
      </c>
      <c r="F45" s="13" t="str">
        <f t="shared" si="0"/>
        <v/>
      </c>
      <c r="G45" s="9">
        <f>ROUND(+'Acute Care'!H142,0)</f>
        <v>311933</v>
      </c>
      <c r="H45" s="13">
        <f>ROUND(+'Acute Care'!E142,2)</f>
        <v>33.75</v>
      </c>
      <c r="I45" s="13">
        <f t="shared" si="1"/>
        <v>9242.4599999999991</v>
      </c>
      <c r="J45" s="13"/>
      <c r="K45" s="21" t="str">
        <f t="shared" si="2"/>
        <v/>
      </c>
    </row>
    <row r="46" spans="2:11" x14ac:dyDescent="0.2">
      <c r="B46">
        <f>+'Acute Care'!A41</f>
        <v>107</v>
      </c>
      <c r="C46" t="str">
        <f>+'Acute Care'!B41</f>
        <v>NORTH VALLEY HOSPITAL</v>
      </c>
      <c r="D46" s="9">
        <f>ROUND(+'Acute Care'!H41,0)</f>
        <v>204762</v>
      </c>
      <c r="E46" s="13">
        <f>ROUND(+'Acute Care'!E41,2)</f>
        <v>17.18</v>
      </c>
      <c r="F46" s="13">
        <f t="shared" si="0"/>
        <v>11918.63</v>
      </c>
      <c r="G46" s="9">
        <f>ROUND(+'Acute Care'!H143,0)</f>
        <v>255298</v>
      </c>
      <c r="H46" s="13">
        <f>ROUND(+'Acute Care'!E143,2)</f>
        <v>14.19</v>
      </c>
      <c r="I46" s="13">
        <f t="shared" si="1"/>
        <v>17991.400000000001</v>
      </c>
      <c r="J46" s="13"/>
      <c r="K46" s="21">
        <f t="shared" si="2"/>
        <v>0.50949999999999995</v>
      </c>
    </row>
    <row r="47" spans="2:11" x14ac:dyDescent="0.2">
      <c r="B47">
        <f>+'Acute Care'!A42</f>
        <v>108</v>
      </c>
      <c r="C47" t="str">
        <f>+'Acute Care'!B42</f>
        <v>TRI-STATE MEMORIAL HOSPITAL</v>
      </c>
      <c r="D47" s="9">
        <f>ROUND(+'Acute Care'!H42,0)</f>
        <v>360009</v>
      </c>
      <c r="E47" s="13">
        <f>ROUND(+'Acute Care'!E42,2)</f>
        <v>28.02</v>
      </c>
      <c r="F47" s="13">
        <f t="shared" si="0"/>
        <v>12848.29</v>
      </c>
      <c r="G47" s="9">
        <f>ROUND(+'Acute Care'!H144,0)</f>
        <v>336701</v>
      </c>
      <c r="H47" s="13">
        <f>ROUND(+'Acute Care'!E144,2)</f>
        <v>26.45</v>
      </c>
      <c r="I47" s="13">
        <f t="shared" si="1"/>
        <v>12729.72</v>
      </c>
      <c r="J47" s="13"/>
      <c r="K47" s="21">
        <f t="shared" si="2"/>
        <v>-9.1999999999999998E-3</v>
      </c>
    </row>
    <row r="48" spans="2:11" x14ac:dyDescent="0.2">
      <c r="B48">
        <f>+'Acute Care'!A43</f>
        <v>111</v>
      </c>
      <c r="C48" t="str">
        <f>+'Acute Care'!B43</f>
        <v>EAST ADAMS RURAL HEALTHCARE</v>
      </c>
      <c r="D48" s="9">
        <f>ROUND(+'Acute Care'!H43,0)</f>
        <v>115371</v>
      </c>
      <c r="E48" s="13">
        <f>ROUND(+'Acute Care'!E43,2)</f>
        <v>6.57</v>
      </c>
      <c r="F48" s="13">
        <f t="shared" si="0"/>
        <v>17560.27</v>
      </c>
      <c r="G48" s="9">
        <f>ROUND(+'Acute Care'!H145,0)</f>
        <v>16737</v>
      </c>
      <c r="H48" s="13">
        <f>ROUND(+'Acute Care'!E145,2)</f>
        <v>1.26</v>
      </c>
      <c r="I48" s="13">
        <f t="shared" si="1"/>
        <v>13283.33</v>
      </c>
      <c r="J48" s="13"/>
      <c r="K48" s="21">
        <f t="shared" si="2"/>
        <v>-0.24360000000000001</v>
      </c>
    </row>
    <row r="49" spans="2:11" x14ac:dyDescent="0.2">
      <c r="B49">
        <f>+'Acute Care'!A44</f>
        <v>125</v>
      </c>
      <c r="C49" t="str">
        <f>+'Acute Care'!B44</f>
        <v>OTHELLO COMMUNITY HOSPITAL</v>
      </c>
      <c r="D49" s="9">
        <f>ROUND(+'Acute Care'!H44,0)</f>
        <v>0</v>
      </c>
      <c r="E49" s="13">
        <f>ROUND(+'Acute Care'!E44,2)</f>
        <v>0</v>
      </c>
      <c r="F49" s="13" t="str">
        <f t="shared" si="0"/>
        <v/>
      </c>
      <c r="G49" s="9">
        <f>ROUND(+'Acute Care'!H146,0)</f>
        <v>0</v>
      </c>
      <c r="H49" s="13">
        <f>ROUND(+'Acute Care'!E146,2)</f>
        <v>0</v>
      </c>
      <c r="I49" s="13" t="str">
        <f t="shared" si="1"/>
        <v/>
      </c>
      <c r="J49" s="13"/>
      <c r="K49" s="21" t="str">
        <f t="shared" si="2"/>
        <v/>
      </c>
    </row>
    <row r="50" spans="2:11" x14ac:dyDescent="0.2">
      <c r="B50">
        <f>+'Acute Care'!A45</f>
        <v>126</v>
      </c>
      <c r="C50" t="str">
        <f>+'Acute Care'!B45</f>
        <v>HIGHLINE MEDICAL CENTER</v>
      </c>
      <c r="D50" s="9">
        <f>ROUND(+'Acute Care'!H45,0)</f>
        <v>3899850</v>
      </c>
      <c r="E50" s="13">
        <f>ROUND(+'Acute Care'!E45,2)</f>
        <v>181.27</v>
      </c>
      <c r="F50" s="13">
        <f t="shared" si="0"/>
        <v>21514.04</v>
      </c>
      <c r="G50" s="9">
        <f>ROUND(+'Acute Care'!H147,0)</f>
        <v>3951164</v>
      </c>
      <c r="H50" s="13">
        <f>ROUND(+'Acute Care'!E147,2)</f>
        <v>163.44</v>
      </c>
      <c r="I50" s="13">
        <f t="shared" si="1"/>
        <v>24175.01</v>
      </c>
      <c r="J50" s="13"/>
      <c r="K50" s="21">
        <f t="shared" si="2"/>
        <v>0.1237</v>
      </c>
    </row>
    <row r="51" spans="2:11" x14ac:dyDescent="0.2">
      <c r="B51">
        <f>+'Acute Care'!A46</f>
        <v>128</v>
      </c>
      <c r="C51" t="str">
        <f>+'Acute Care'!B46</f>
        <v>UNIVERSITY OF WASHINGTON MEDICAL CENTER</v>
      </c>
      <c r="D51" s="9">
        <f>ROUND(+'Acute Care'!H46,0)</f>
        <v>15466325</v>
      </c>
      <c r="E51" s="13">
        <f>ROUND(+'Acute Care'!E46,2)</f>
        <v>688.4</v>
      </c>
      <c r="F51" s="13">
        <f t="shared" si="0"/>
        <v>22467.06</v>
      </c>
      <c r="G51" s="9">
        <f>ROUND(+'Acute Care'!H148,0)</f>
        <v>19020339</v>
      </c>
      <c r="H51" s="13">
        <f>ROUND(+'Acute Care'!E148,2)</f>
        <v>717.89</v>
      </c>
      <c r="I51" s="13">
        <f t="shared" si="1"/>
        <v>26494.78</v>
      </c>
      <c r="J51" s="13"/>
      <c r="K51" s="21">
        <f t="shared" si="2"/>
        <v>0.17929999999999999</v>
      </c>
    </row>
    <row r="52" spans="2:11" x14ac:dyDescent="0.2">
      <c r="B52">
        <f>+'Acute Care'!A47</f>
        <v>129</v>
      </c>
      <c r="C52" t="str">
        <f>+'Acute Care'!B47</f>
        <v>QUINCY VALLEY MEDICAL CENTER</v>
      </c>
      <c r="D52" s="9">
        <f>ROUND(+'Acute Care'!H47,0)</f>
        <v>8014</v>
      </c>
      <c r="E52" s="13">
        <f>ROUND(+'Acute Care'!E47,2)</f>
        <v>12.57</v>
      </c>
      <c r="F52" s="13">
        <f t="shared" si="0"/>
        <v>637.54999999999995</v>
      </c>
      <c r="G52" s="9">
        <f>ROUND(+'Acute Care'!H149,0)</f>
        <v>13073</v>
      </c>
      <c r="H52" s="13">
        <f>ROUND(+'Acute Care'!E149,2)</f>
        <v>11.71</v>
      </c>
      <c r="I52" s="13">
        <f t="shared" si="1"/>
        <v>1116.4000000000001</v>
      </c>
      <c r="J52" s="13"/>
      <c r="K52" s="21">
        <f t="shared" si="2"/>
        <v>0.75109999999999999</v>
      </c>
    </row>
    <row r="53" spans="2:11" x14ac:dyDescent="0.2">
      <c r="B53">
        <f>+'Acute Care'!A48</f>
        <v>130</v>
      </c>
      <c r="C53" t="str">
        <f>+'Acute Care'!B48</f>
        <v>UW MEDICINE/NORTHWEST HOSPITAL</v>
      </c>
      <c r="D53" s="9">
        <f>ROUND(+'Acute Care'!H48,0)</f>
        <v>3770244</v>
      </c>
      <c r="E53" s="13">
        <f>ROUND(+'Acute Care'!E48,2)</f>
        <v>190.23</v>
      </c>
      <c r="F53" s="13">
        <f t="shared" si="0"/>
        <v>19819.400000000001</v>
      </c>
      <c r="G53" s="9">
        <f>ROUND(+'Acute Care'!H150,0)</f>
        <v>3508926</v>
      </c>
      <c r="H53" s="13">
        <f>ROUND(+'Acute Care'!E150,2)</f>
        <v>197.77</v>
      </c>
      <c r="I53" s="13">
        <f t="shared" si="1"/>
        <v>17742.46</v>
      </c>
      <c r="J53" s="13"/>
      <c r="K53" s="21">
        <f t="shared" si="2"/>
        <v>-0.1048</v>
      </c>
    </row>
    <row r="54" spans="2:11" x14ac:dyDescent="0.2">
      <c r="B54">
        <f>+'Acute Care'!A49</f>
        <v>131</v>
      </c>
      <c r="C54" t="str">
        <f>+'Acute Care'!B49</f>
        <v>OVERLAKE HOSPITAL MEDICAL CENTER</v>
      </c>
      <c r="D54" s="9">
        <f>ROUND(+'Acute Care'!H49,0)</f>
        <v>6208913</v>
      </c>
      <c r="E54" s="13">
        <f>ROUND(+'Acute Care'!E49,2)</f>
        <v>327.79</v>
      </c>
      <c r="F54" s="13">
        <f t="shared" si="0"/>
        <v>18941.740000000002</v>
      </c>
      <c r="G54" s="9">
        <f>ROUND(+'Acute Care'!H151,0)</f>
        <v>6779009</v>
      </c>
      <c r="H54" s="13">
        <f>ROUND(+'Acute Care'!E151,2)</f>
        <v>351.83</v>
      </c>
      <c r="I54" s="13">
        <f t="shared" si="1"/>
        <v>19267.849999999999</v>
      </c>
      <c r="J54" s="13"/>
      <c r="K54" s="21">
        <f t="shared" si="2"/>
        <v>1.72E-2</v>
      </c>
    </row>
    <row r="55" spans="2:11" x14ac:dyDescent="0.2">
      <c r="B55">
        <f>+'Acute Care'!A50</f>
        <v>132</v>
      </c>
      <c r="C55" t="str">
        <f>+'Acute Care'!B50</f>
        <v>ST CLARE HOSPITAL</v>
      </c>
      <c r="D55" s="9">
        <f>ROUND(+'Acute Care'!H50,0)</f>
        <v>2225331</v>
      </c>
      <c r="E55" s="13">
        <f>ROUND(+'Acute Care'!E50,2)</f>
        <v>118.62</v>
      </c>
      <c r="F55" s="13">
        <f t="shared" si="0"/>
        <v>18760.169999999998</v>
      </c>
      <c r="G55" s="9">
        <f>ROUND(+'Acute Care'!H152,0)</f>
        <v>2184088</v>
      </c>
      <c r="H55" s="13">
        <f>ROUND(+'Acute Care'!E152,2)</f>
        <v>112.48</v>
      </c>
      <c r="I55" s="13">
        <f t="shared" si="1"/>
        <v>19417.57</v>
      </c>
      <c r="J55" s="13"/>
      <c r="K55" s="21">
        <f t="shared" si="2"/>
        <v>3.5000000000000003E-2</v>
      </c>
    </row>
    <row r="56" spans="2:11" x14ac:dyDescent="0.2">
      <c r="B56">
        <f>+'Acute Care'!A51</f>
        <v>134</v>
      </c>
      <c r="C56" t="str">
        <f>+'Acute Care'!B51</f>
        <v>ISLAND HOSPITAL</v>
      </c>
      <c r="D56" s="9">
        <f>ROUND(+'Acute Care'!H51,0)</f>
        <v>1131847</v>
      </c>
      <c r="E56" s="13">
        <f>ROUND(+'Acute Care'!E51,2)</f>
        <v>58.5</v>
      </c>
      <c r="F56" s="13">
        <f t="shared" si="0"/>
        <v>19347.810000000001</v>
      </c>
      <c r="G56" s="9">
        <f>ROUND(+'Acute Care'!H153,0)</f>
        <v>1130020</v>
      </c>
      <c r="H56" s="13">
        <f>ROUND(+'Acute Care'!E153,2)</f>
        <v>59.36</v>
      </c>
      <c r="I56" s="13">
        <f t="shared" si="1"/>
        <v>19036.73</v>
      </c>
      <c r="J56" s="13"/>
      <c r="K56" s="21">
        <f t="shared" si="2"/>
        <v>-1.61E-2</v>
      </c>
    </row>
    <row r="57" spans="2:11" x14ac:dyDescent="0.2">
      <c r="B57">
        <f>+'Acute Care'!A52</f>
        <v>137</v>
      </c>
      <c r="C57" t="str">
        <f>+'Acute Care'!B52</f>
        <v>LINCOLN HOSPITAL</v>
      </c>
      <c r="D57" s="9">
        <f>ROUND(+'Acute Care'!H52,0)</f>
        <v>375500</v>
      </c>
      <c r="E57" s="13">
        <f>ROUND(+'Acute Care'!E52,2)</f>
        <v>24.18</v>
      </c>
      <c r="F57" s="13">
        <f t="shared" si="0"/>
        <v>15529.36</v>
      </c>
      <c r="G57" s="9">
        <f>ROUND(+'Acute Care'!H154,0)</f>
        <v>0</v>
      </c>
      <c r="H57" s="13">
        <f>ROUND(+'Acute Care'!E154,2)</f>
        <v>0</v>
      </c>
      <c r="I57" s="13" t="str">
        <f t="shared" si="1"/>
        <v/>
      </c>
      <c r="J57" s="13"/>
      <c r="K57" s="21" t="str">
        <f t="shared" si="2"/>
        <v/>
      </c>
    </row>
    <row r="58" spans="2:11" x14ac:dyDescent="0.2">
      <c r="B58">
        <f>+'Acute Care'!A53</f>
        <v>138</v>
      </c>
      <c r="C58" t="str">
        <f>+'Acute Care'!B53</f>
        <v>SWEDISH EDMONDS</v>
      </c>
      <c r="D58" s="9">
        <f>ROUND(+'Acute Care'!H53,0)</f>
        <v>352664</v>
      </c>
      <c r="E58" s="13">
        <f>ROUND(+'Acute Care'!E53,2)</f>
        <v>59.28</v>
      </c>
      <c r="F58" s="13">
        <f t="shared" si="0"/>
        <v>5949.12</v>
      </c>
      <c r="G58" s="9">
        <f>ROUND(+'Acute Care'!H155,0)</f>
        <v>2222319</v>
      </c>
      <c r="H58" s="13">
        <f>ROUND(+'Acute Care'!E155,2)</f>
        <v>326.98</v>
      </c>
      <c r="I58" s="13">
        <f t="shared" si="1"/>
        <v>6796.5</v>
      </c>
      <c r="J58" s="13"/>
      <c r="K58" s="21">
        <f t="shared" si="2"/>
        <v>0.1424</v>
      </c>
    </row>
    <row r="59" spans="2:11" x14ac:dyDescent="0.2">
      <c r="B59">
        <f>+'Acute Care'!A54</f>
        <v>139</v>
      </c>
      <c r="C59" t="str">
        <f>+'Acute Care'!B54</f>
        <v>PROVIDENCE HOLY FAMILY HOSPITAL</v>
      </c>
      <c r="D59" s="9">
        <f>ROUND(+'Acute Care'!H54,0)</f>
        <v>755546</v>
      </c>
      <c r="E59" s="13">
        <f>ROUND(+'Acute Care'!E54,2)</f>
        <v>111.71</v>
      </c>
      <c r="F59" s="13">
        <f t="shared" si="0"/>
        <v>6763.46</v>
      </c>
      <c r="G59" s="9">
        <f>ROUND(+'Acute Care'!H156,0)</f>
        <v>1643443</v>
      </c>
      <c r="H59" s="13">
        <f>ROUND(+'Acute Care'!E156,2)</f>
        <v>228.06</v>
      </c>
      <c r="I59" s="13">
        <f t="shared" si="1"/>
        <v>7206.19</v>
      </c>
      <c r="J59" s="13"/>
      <c r="K59" s="21">
        <f t="shared" si="2"/>
        <v>6.5500000000000003E-2</v>
      </c>
    </row>
    <row r="60" spans="2:11" x14ac:dyDescent="0.2">
      <c r="B60">
        <f>+'Acute Care'!A55</f>
        <v>140</v>
      </c>
      <c r="C60" t="str">
        <f>+'Acute Care'!B55</f>
        <v>KITTITAS VALLEY HEALTHCARE</v>
      </c>
      <c r="D60" s="9">
        <f>ROUND(+'Acute Care'!H55,0)</f>
        <v>342035</v>
      </c>
      <c r="E60" s="13">
        <f>ROUND(+'Acute Care'!E55,2)</f>
        <v>20.399999999999999</v>
      </c>
      <c r="F60" s="13">
        <f t="shared" si="0"/>
        <v>16766.419999999998</v>
      </c>
      <c r="G60" s="9">
        <f>ROUND(+'Acute Care'!H157,0)</f>
        <v>404648</v>
      </c>
      <c r="H60" s="13">
        <f>ROUND(+'Acute Care'!E157,2)</f>
        <v>19.260000000000002</v>
      </c>
      <c r="I60" s="13">
        <f t="shared" si="1"/>
        <v>21009.759999999998</v>
      </c>
      <c r="J60" s="13"/>
      <c r="K60" s="21">
        <f t="shared" si="2"/>
        <v>0.25309999999999999</v>
      </c>
    </row>
    <row r="61" spans="2:11" x14ac:dyDescent="0.2">
      <c r="B61">
        <f>+'Acute Care'!A56</f>
        <v>141</v>
      </c>
      <c r="C61" t="str">
        <f>+'Acute Care'!B56</f>
        <v>DAYTON GENERAL HOSPITAL</v>
      </c>
      <c r="D61" s="9">
        <f>ROUND(+'Acute Care'!H56,0)</f>
        <v>10598</v>
      </c>
      <c r="E61" s="13">
        <f>ROUND(+'Acute Care'!E56,2)</f>
        <v>1.27</v>
      </c>
      <c r="F61" s="13">
        <f t="shared" si="0"/>
        <v>8344.8799999999992</v>
      </c>
      <c r="G61" s="9">
        <f>ROUND(+'Acute Care'!H158,0)</f>
        <v>11974</v>
      </c>
      <c r="H61" s="13">
        <f>ROUND(+'Acute Care'!E158,2)</f>
        <v>1.39</v>
      </c>
      <c r="I61" s="13">
        <f t="shared" si="1"/>
        <v>8614.39</v>
      </c>
      <c r="J61" s="13"/>
      <c r="K61" s="21">
        <f t="shared" si="2"/>
        <v>3.2300000000000002E-2</v>
      </c>
    </row>
    <row r="62" spans="2:11" x14ac:dyDescent="0.2">
      <c r="B62">
        <f>+'Acute Care'!A57</f>
        <v>142</v>
      </c>
      <c r="C62" t="str">
        <f>+'Acute Care'!B57</f>
        <v>HARRISON MEDICAL CENTER</v>
      </c>
      <c r="D62" s="9">
        <f>ROUND(+'Acute Care'!H57,0)</f>
        <v>7320931</v>
      </c>
      <c r="E62" s="13">
        <f>ROUND(+'Acute Care'!E57,2)</f>
        <v>367.23</v>
      </c>
      <c r="F62" s="13">
        <f t="shared" si="0"/>
        <v>19935.55</v>
      </c>
      <c r="G62" s="9">
        <f>ROUND(+'Acute Care'!H159,0)</f>
        <v>7379106</v>
      </c>
      <c r="H62" s="13">
        <f>ROUND(+'Acute Care'!E159,2)</f>
        <v>369.32</v>
      </c>
      <c r="I62" s="13">
        <f t="shared" si="1"/>
        <v>19980.25</v>
      </c>
      <c r="J62" s="13"/>
      <c r="K62" s="21">
        <f t="shared" si="2"/>
        <v>2.2000000000000001E-3</v>
      </c>
    </row>
    <row r="63" spans="2:11" x14ac:dyDescent="0.2">
      <c r="B63">
        <f>+'Acute Care'!A58</f>
        <v>145</v>
      </c>
      <c r="C63" t="str">
        <f>+'Acute Care'!B58</f>
        <v>PEACEHEALTH ST JOSEPH MEDICAL CENTER</v>
      </c>
      <c r="D63" s="9">
        <f>ROUND(+'Acute Care'!H58,0)</f>
        <v>5890997</v>
      </c>
      <c r="E63" s="13">
        <f>ROUND(+'Acute Care'!E58,2)</f>
        <v>264.64999999999998</v>
      </c>
      <c r="F63" s="13">
        <f t="shared" si="0"/>
        <v>22259.58</v>
      </c>
      <c r="G63" s="9">
        <f>ROUND(+'Acute Care'!H160,0)</f>
        <v>6008103</v>
      </c>
      <c r="H63" s="13">
        <f>ROUND(+'Acute Care'!E160,2)</f>
        <v>269.89</v>
      </c>
      <c r="I63" s="13">
        <f t="shared" si="1"/>
        <v>22261.3</v>
      </c>
      <c r="J63" s="13"/>
      <c r="K63" s="21">
        <f t="shared" si="2"/>
        <v>1E-4</v>
      </c>
    </row>
    <row r="64" spans="2:11" x14ac:dyDescent="0.2">
      <c r="B64">
        <f>+'Acute Care'!A59</f>
        <v>147</v>
      </c>
      <c r="C64" t="str">
        <f>+'Acute Care'!B59</f>
        <v>MID VALLEY HOSPITAL</v>
      </c>
      <c r="D64" s="9">
        <f>ROUND(+'Acute Care'!H59,0)</f>
        <v>501393</v>
      </c>
      <c r="E64" s="13">
        <f>ROUND(+'Acute Care'!E59,2)</f>
        <v>29.47</v>
      </c>
      <c r="F64" s="13">
        <f t="shared" si="0"/>
        <v>17013.669999999998</v>
      </c>
      <c r="G64" s="9">
        <f>ROUND(+'Acute Care'!H161,0)</f>
        <v>498117</v>
      </c>
      <c r="H64" s="13">
        <f>ROUND(+'Acute Care'!E161,2)</f>
        <v>26.85</v>
      </c>
      <c r="I64" s="13">
        <f t="shared" si="1"/>
        <v>18551.84</v>
      </c>
      <c r="J64" s="13"/>
      <c r="K64" s="21">
        <f t="shared" si="2"/>
        <v>9.0399999999999994E-2</v>
      </c>
    </row>
    <row r="65" spans="2:11" x14ac:dyDescent="0.2">
      <c r="B65">
        <f>+'Acute Care'!A60</f>
        <v>148</v>
      </c>
      <c r="C65" t="str">
        <f>+'Acute Care'!B60</f>
        <v>KINDRED HOSPITAL SEATTLE - NORTHGATE</v>
      </c>
      <c r="D65" s="9">
        <f>ROUND(+'Acute Care'!H60,0)</f>
        <v>829223</v>
      </c>
      <c r="E65" s="13">
        <f>ROUND(+'Acute Care'!E60,2)</f>
        <v>105.4</v>
      </c>
      <c r="F65" s="13">
        <f t="shared" si="0"/>
        <v>7867.39</v>
      </c>
      <c r="G65" s="9">
        <f>ROUND(+'Acute Care'!H162,0)</f>
        <v>897791</v>
      </c>
      <c r="H65" s="13">
        <f>ROUND(+'Acute Care'!E162,2)</f>
        <v>120.2</v>
      </c>
      <c r="I65" s="13">
        <f t="shared" si="1"/>
        <v>7469.14</v>
      </c>
      <c r="J65" s="13"/>
      <c r="K65" s="21">
        <f t="shared" si="2"/>
        <v>-5.0599999999999999E-2</v>
      </c>
    </row>
    <row r="66" spans="2:11" x14ac:dyDescent="0.2">
      <c r="B66">
        <f>+'Acute Care'!A61</f>
        <v>150</v>
      </c>
      <c r="C66" t="str">
        <f>+'Acute Care'!B61</f>
        <v>COULEE MEDICAL CENTER</v>
      </c>
      <c r="D66" s="9">
        <f>ROUND(+'Acute Care'!H61,0)</f>
        <v>508997</v>
      </c>
      <c r="E66" s="13">
        <f>ROUND(+'Acute Care'!E61,2)</f>
        <v>38.11</v>
      </c>
      <c r="F66" s="13">
        <f t="shared" si="0"/>
        <v>13356</v>
      </c>
      <c r="G66" s="9">
        <f>ROUND(+'Acute Care'!H163,0)</f>
        <v>502639</v>
      </c>
      <c r="H66" s="13">
        <f>ROUND(+'Acute Care'!E163,2)</f>
        <v>38</v>
      </c>
      <c r="I66" s="13">
        <f t="shared" si="1"/>
        <v>13227.34</v>
      </c>
      <c r="J66" s="13"/>
      <c r="K66" s="21">
        <f t="shared" si="2"/>
        <v>-9.5999999999999992E-3</v>
      </c>
    </row>
    <row r="67" spans="2:11" x14ac:dyDescent="0.2">
      <c r="B67">
        <f>+'Acute Care'!A62</f>
        <v>152</v>
      </c>
      <c r="C67" t="str">
        <f>+'Acute Care'!B62</f>
        <v>MASON GENERAL HOSPITAL</v>
      </c>
      <c r="D67" s="9">
        <f>ROUND(+'Acute Care'!H62,0)</f>
        <v>1776295</v>
      </c>
      <c r="E67" s="13">
        <f>ROUND(+'Acute Care'!E62,2)</f>
        <v>55.85</v>
      </c>
      <c r="F67" s="13">
        <f t="shared" si="0"/>
        <v>31804.74</v>
      </c>
      <c r="G67" s="9">
        <f>ROUND(+'Acute Care'!H164,0)</f>
        <v>1683322</v>
      </c>
      <c r="H67" s="13">
        <f>ROUND(+'Acute Care'!E164,2)</f>
        <v>59.06</v>
      </c>
      <c r="I67" s="13">
        <f t="shared" si="1"/>
        <v>28501.9</v>
      </c>
      <c r="J67" s="13"/>
      <c r="K67" s="21">
        <f t="shared" si="2"/>
        <v>-0.1038</v>
      </c>
    </row>
    <row r="68" spans="2:11" x14ac:dyDescent="0.2">
      <c r="B68">
        <f>+'Acute Care'!A63</f>
        <v>153</v>
      </c>
      <c r="C68" t="str">
        <f>+'Acute Care'!B63</f>
        <v>WHITMAN HOSPITAL AND MEDICAL CENTER</v>
      </c>
      <c r="D68" s="9">
        <f>ROUND(+'Acute Care'!H63,0)</f>
        <v>342803</v>
      </c>
      <c r="E68" s="13">
        <f>ROUND(+'Acute Care'!E63,2)</f>
        <v>33.03</v>
      </c>
      <c r="F68" s="13">
        <f t="shared" si="0"/>
        <v>10378.530000000001</v>
      </c>
      <c r="G68" s="9">
        <f>ROUND(+'Acute Care'!H165,0)</f>
        <v>505395</v>
      </c>
      <c r="H68" s="13">
        <f>ROUND(+'Acute Care'!E165,2)</f>
        <v>27.11</v>
      </c>
      <c r="I68" s="13">
        <f t="shared" si="1"/>
        <v>18642.38</v>
      </c>
      <c r="J68" s="13"/>
      <c r="K68" s="21">
        <f t="shared" si="2"/>
        <v>0.79620000000000002</v>
      </c>
    </row>
    <row r="69" spans="2:11" x14ac:dyDescent="0.2">
      <c r="B69">
        <f>+'Acute Care'!A64</f>
        <v>155</v>
      </c>
      <c r="C69" t="str">
        <f>+'Acute Care'!B64</f>
        <v>UW MEDICINE/VALLEY MEDICAL CENTER</v>
      </c>
      <c r="D69" s="9">
        <f>ROUND(+'Acute Care'!H64,0)</f>
        <v>7659684</v>
      </c>
      <c r="E69" s="13">
        <f>ROUND(+'Acute Care'!E64,2)</f>
        <v>237.7</v>
      </c>
      <c r="F69" s="13">
        <f t="shared" si="0"/>
        <v>32224.16</v>
      </c>
      <c r="G69" s="9">
        <f>ROUND(+'Acute Care'!H166,0)</f>
        <v>8066281</v>
      </c>
      <c r="H69" s="13">
        <f>ROUND(+'Acute Care'!E166,2)</f>
        <v>286.75</v>
      </c>
      <c r="I69" s="13">
        <f t="shared" si="1"/>
        <v>28130.01</v>
      </c>
      <c r="J69" s="13"/>
      <c r="K69" s="21">
        <f t="shared" si="2"/>
        <v>-0.12709999999999999</v>
      </c>
    </row>
    <row r="70" spans="2:11" x14ac:dyDescent="0.2">
      <c r="B70">
        <f>+'Acute Care'!A65</f>
        <v>156</v>
      </c>
      <c r="C70" t="str">
        <f>+'Acute Care'!B65</f>
        <v>WHIDBEYHEALTH MEDICAL CENTER</v>
      </c>
      <c r="D70" s="9">
        <f>ROUND(+'Acute Care'!H65,0)</f>
        <v>1009519</v>
      </c>
      <c r="E70" s="13">
        <f>ROUND(+'Acute Care'!E65,2)</f>
        <v>41.1</v>
      </c>
      <c r="F70" s="13">
        <f t="shared" si="0"/>
        <v>24562.51</v>
      </c>
      <c r="G70" s="9">
        <f>ROUND(+'Acute Care'!H167,0)</f>
        <v>839742</v>
      </c>
      <c r="H70" s="13">
        <f>ROUND(+'Acute Care'!E167,2)</f>
        <v>46.81</v>
      </c>
      <c r="I70" s="13">
        <f t="shared" si="1"/>
        <v>17939.37</v>
      </c>
      <c r="J70" s="13"/>
      <c r="K70" s="21">
        <f t="shared" si="2"/>
        <v>-0.26960000000000001</v>
      </c>
    </row>
    <row r="71" spans="2:11" x14ac:dyDescent="0.2">
      <c r="B71">
        <f>+'Acute Care'!A66</f>
        <v>157</v>
      </c>
      <c r="C71" t="str">
        <f>+'Acute Care'!B66</f>
        <v>ST LUKES REHABILIATION INSTITUTE</v>
      </c>
      <c r="D71" s="9">
        <f>ROUND(+'Acute Care'!H66,0)</f>
        <v>0</v>
      </c>
      <c r="E71" s="13">
        <f>ROUND(+'Acute Care'!E66,2)</f>
        <v>0</v>
      </c>
      <c r="F71" s="13" t="str">
        <f t="shared" si="0"/>
        <v/>
      </c>
      <c r="G71" s="9">
        <f>ROUND(+'Acute Care'!H168,0)</f>
        <v>0</v>
      </c>
      <c r="H71" s="13">
        <f>ROUND(+'Acute Care'!E168,2)</f>
        <v>0</v>
      </c>
      <c r="I71" s="13" t="str">
        <f t="shared" si="1"/>
        <v/>
      </c>
      <c r="J71" s="13"/>
      <c r="K71" s="21" t="str">
        <f t="shared" si="2"/>
        <v/>
      </c>
    </row>
    <row r="72" spans="2:11" x14ac:dyDescent="0.2">
      <c r="B72">
        <f>+'Acute Care'!A67</f>
        <v>158</v>
      </c>
      <c r="C72" t="str">
        <f>+'Acute Care'!B67</f>
        <v>CASCADE MEDICAL CENTER</v>
      </c>
      <c r="D72" s="9">
        <f>ROUND(+'Acute Care'!H67,0)</f>
        <v>79031</v>
      </c>
      <c r="E72" s="13">
        <f>ROUND(+'Acute Care'!E67,2)</f>
        <v>5.0999999999999996</v>
      </c>
      <c r="F72" s="13">
        <f t="shared" si="0"/>
        <v>15496.27</v>
      </c>
      <c r="G72" s="9">
        <f>ROUND(+'Acute Care'!H169,0)</f>
        <v>70224</v>
      </c>
      <c r="H72" s="13">
        <f>ROUND(+'Acute Care'!E169,2)</f>
        <v>4.4400000000000004</v>
      </c>
      <c r="I72" s="13">
        <f t="shared" si="1"/>
        <v>15816.22</v>
      </c>
      <c r="J72" s="13"/>
      <c r="K72" s="21">
        <f t="shared" si="2"/>
        <v>2.06E-2</v>
      </c>
    </row>
    <row r="73" spans="2:11" x14ac:dyDescent="0.2">
      <c r="B73">
        <f>+'Acute Care'!A68</f>
        <v>159</v>
      </c>
      <c r="C73" t="str">
        <f>+'Acute Care'!B68</f>
        <v>PROVIDENCE ST PETER HOSPITAL</v>
      </c>
      <c r="D73" s="9">
        <f>ROUND(+'Acute Care'!H68,0)</f>
        <v>1872800</v>
      </c>
      <c r="E73" s="13">
        <f>ROUND(+'Acute Care'!E68,2)</f>
        <v>319.75</v>
      </c>
      <c r="F73" s="13">
        <f t="shared" si="0"/>
        <v>5857.08</v>
      </c>
      <c r="G73" s="9">
        <f>ROUND(+'Acute Care'!H170,0)</f>
        <v>4553206</v>
      </c>
      <c r="H73" s="13">
        <f>ROUND(+'Acute Care'!E170,2)</f>
        <v>571.35</v>
      </c>
      <c r="I73" s="13">
        <f t="shared" si="1"/>
        <v>7969.21</v>
      </c>
      <c r="J73" s="13"/>
      <c r="K73" s="21">
        <f t="shared" si="2"/>
        <v>0.36059999999999998</v>
      </c>
    </row>
    <row r="74" spans="2:11" x14ac:dyDescent="0.2">
      <c r="B74">
        <f>+'Acute Care'!A69</f>
        <v>161</v>
      </c>
      <c r="C74" t="str">
        <f>+'Acute Care'!B69</f>
        <v>KADLEC REGIONAL MEDICAL CENTER</v>
      </c>
      <c r="D74" s="9">
        <f>ROUND(+'Acute Care'!H69,0)</f>
        <v>5106746</v>
      </c>
      <c r="E74" s="13">
        <f>ROUND(+'Acute Care'!E69,2)</f>
        <v>351.95</v>
      </c>
      <c r="F74" s="13">
        <f t="shared" si="0"/>
        <v>14509.86</v>
      </c>
      <c r="G74" s="9">
        <f>ROUND(+'Acute Care'!H171,0)</f>
        <v>4529667</v>
      </c>
      <c r="H74" s="13">
        <f>ROUND(+'Acute Care'!E171,2)</f>
        <v>429.8</v>
      </c>
      <c r="I74" s="13">
        <f t="shared" si="1"/>
        <v>10539.01</v>
      </c>
      <c r="J74" s="13"/>
      <c r="K74" s="21">
        <f t="shared" si="2"/>
        <v>-0.2737</v>
      </c>
    </row>
    <row r="75" spans="2:11" x14ac:dyDescent="0.2">
      <c r="B75">
        <f>+'Acute Care'!A70</f>
        <v>162</v>
      </c>
      <c r="C75" t="str">
        <f>+'Acute Care'!B70</f>
        <v>PROVIDENCE SACRED HEART MEDICAL CENTER</v>
      </c>
      <c r="D75" s="9">
        <f>ROUND(+'Acute Care'!H70,0)</f>
        <v>4196796</v>
      </c>
      <c r="E75" s="13">
        <f>ROUND(+'Acute Care'!E70,2)</f>
        <v>657.67</v>
      </c>
      <c r="F75" s="13">
        <f t="shared" ref="F75:F107" si="3">IF(D75=0,"",IF(E75=0,"",ROUND(D75/E75,2)))</f>
        <v>6381.31</v>
      </c>
      <c r="G75" s="9">
        <f>ROUND(+'Acute Care'!H172,0)</f>
        <v>5999475</v>
      </c>
      <c r="H75" s="13">
        <f>ROUND(+'Acute Care'!E172,2)</f>
        <v>851.36</v>
      </c>
      <c r="I75" s="13">
        <f t="shared" ref="I75:I107" si="4">IF(G75=0,"",IF(H75=0,"",ROUND(G75/H75,2)))</f>
        <v>7046.93</v>
      </c>
      <c r="J75" s="13"/>
      <c r="K75" s="21">
        <f t="shared" ref="K75:K107" si="5">IF(D75=0,"",IF(E75=0,"",IF(G75=0,"",IF(H75=0,"",ROUND(I75/F75-1,4)))))</f>
        <v>0.1043</v>
      </c>
    </row>
    <row r="76" spans="2:11" x14ac:dyDescent="0.2">
      <c r="B76">
        <f>+'Acute Care'!A71</f>
        <v>164</v>
      </c>
      <c r="C76" t="str">
        <f>+'Acute Care'!B71</f>
        <v>EVERGREENHEALTH MEDICAL CENTER</v>
      </c>
      <c r="D76" s="9">
        <f>ROUND(+'Acute Care'!H71,0)</f>
        <v>3763473</v>
      </c>
      <c r="E76" s="13">
        <f>ROUND(+'Acute Care'!E71,2)</f>
        <v>218.07</v>
      </c>
      <c r="F76" s="13">
        <f t="shared" si="3"/>
        <v>17258.099999999999</v>
      </c>
      <c r="G76" s="9">
        <f>ROUND(+'Acute Care'!H173,0)</f>
        <v>3964600</v>
      </c>
      <c r="H76" s="13">
        <f>ROUND(+'Acute Care'!E173,2)</f>
        <v>239.07</v>
      </c>
      <c r="I76" s="13">
        <f t="shared" si="4"/>
        <v>16583.43</v>
      </c>
      <c r="J76" s="13"/>
      <c r="K76" s="21">
        <f t="shared" si="5"/>
        <v>-3.9100000000000003E-2</v>
      </c>
    </row>
    <row r="77" spans="2:11" x14ac:dyDescent="0.2">
      <c r="B77">
        <f>+'Acute Care'!A72</f>
        <v>165</v>
      </c>
      <c r="C77" t="str">
        <f>+'Acute Care'!B72</f>
        <v>LAKE CHELAN COMMUNITY HOSPITAL</v>
      </c>
      <c r="D77" s="9">
        <f>ROUND(+'Acute Care'!H72,0)</f>
        <v>185266</v>
      </c>
      <c r="E77" s="13">
        <f>ROUND(+'Acute Care'!E72,2)</f>
        <v>14.17</v>
      </c>
      <c r="F77" s="13">
        <f t="shared" si="3"/>
        <v>13074.52</v>
      </c>
      <c r="G77" s="9">
        <f>ROUND(+'Acute Care'!H174,0)</f>
        <v>157843</v>
      </c>
      <c r="H77" s="13">
        <f>ROUND(+'Acute Care'!E174,2)</f>
        <v>10.57</v>
      </c>
      <c r="I77" s="13">
        <f t="shared" si="4"/>
        <v>14933.11</v>
      </c>
      <c r="J77" s="13"/>
      <c r="K77" s="21">
        <f t="shared" si="5"/>
        <v>0.14219999999999999</v>
      </c>
    </row>
    <row r="78" spans="2:11" x14ac:dyDescent="0.2">
      <c r="B78">
        <f>+'Acute Care'!A73</f>
        <v>167</v>
      </c>
      <c r="C78" t="str">
        <f>+'Acute Care'!B73</f>
        <v>FERRY COUNTY MEMORIAL HOSPITAL</v>
      </c>
      <c r="D78" s="9">
        <f>ROUND(+'Acute Care'!H73,0)</f>
        <v>0</v>
      </c>
      <c r="E78" s="13">
        <f>ROUND(+'Acute Care'!E73,2)</f>
        <v>0</v>
      </c>
      <c r="F78" s="13" t="str">
        <f t="shared" si="3"/>
        <v/>
      </c>
      <c r="G78" s="9">
        <f>ROUND(+'Acute Care'!H175,0)</f>
        <v>0</v>
      </c>
      <c r="H78" s="13">
        <f>ROUND(+'Acute Care'!E175,2)</f>
        <v>0</v>
      </c>
      <c r="I78" s="13" t="str">
        <f t="shared" si="4"/>
        <v/>
      </c>
      <c r="J78" s="13"/>
      <c r="K78" s="21" t="str">
        <f t="shared" si="5"/>
        <v/>
      </c>
    </row>
    <row r="79" spans="2:11" x14ac:dyDescent="0.2">
      <c r="B79">
        <f>+'Acute Care'!A74</f>
        <v>168</v>
      </c>
      <c r="C79" t="str">
        <f>+'Acute Care'!B74</f>
        <v>CENTRAL WASHINGTON HOSPITAL</v>
      </c>
      <c r="D79" s="9">
        <f>ROUND(+'Acute Care'!H74,0)</f>
        <v>3807639</v>
      </c>
      <c r="E79" s="13">
        <f>ROUND(+'Acute Care'!E74,2)</f>
        <v>187.32</v>
      </c>
      <c r="F79" s="13">
        <f t="shared" si="3"/>
        <v>20326.919999999998</v>
      </c>
      <c r="G79" s="9">
        <f>ROUND(+'Acute Care'!H176,0)</f>
        <v>3945648</v>
      </c>
      <c r="H79" s="13">
        <f>ROUND(+'Acute Care'!E176,2)</f>
        <v>208.39</v>
      </c>
      <c r="I79" s="13">
        <f t="shared" si="4"/>
        <v>18933.96</v>
      </c>
      <c r="J79" s="13"/>
      <c r="K79" s="21">
        <f t="shared" si="5"/>
        <v>-6.8500000000000005E-2</v>
      </c>
    </row>
    <row r="80" spans="2:11" x14ac:dyDescent="0.2">
      <c r="B80">
        <f>+'Acute Care'!A75</f>
        <v>170</v>
      </c>
      <c r="C80" t="str">
        <f>+'Acute Care'!B75</f>
        <v>PEACEHEALTH SOUTHWEST MEDICAL CENTER</v>
      </c>
      <c r="D80" s="9">
        <f>ROUND(+'Acute Care'!H75,0)</f>
        <v>7189188</v>
      </c>
      <c r="E80" s="13">
        <f>ROUND(+'Acute Care'!E75,2)</f>
        <v>363.43</v>
      </c>
      <c r="F80" s="13">
        <f t="shared" si="3"/>
        <v>19781.490000000002</v>
      </c>
      <c r="G80" s="9">
        <f>ROUND(+'Acute Care'!H177,0)</f>
        <v>7857693</v>
      </c>
      <c r="H80" s="13">
        <f>ROUND(+'Acute Care'!E177,2)</f>
        <v>397.08</v>
      </c>
      <c r="I80" s="13">
        <f t="shared" si="4"/>
        <v>19788.689999999999</v>
      </c>
      <c r="J80" s="13"/>
      <c r="K80" s="21">
        <f t="shared" si="5"/>
        <v>4.0000000000000002E-4</v>
      </c>
    </row>
    <row r="81" spans="2:11" x14ac:dyDescent="0.2">
      <c r="B81">
        <f>+'Acute Care'!A76</f>
        <v>172</v>
      </c>
      <c r="C81" t="str">
        <f>+'Acute Care'!B76</f>
        <v>PULLMAN REGIONAL HOSPITAL</v>
      </c>
      <c r="D81" s="9">
        <f>ROUND(+'Acute Care'!H76,0)</f>
        <v>538113</v>
      </c>
      <c r="E81" s="13">
        <f>ROUND(+'Acute Care'!E76,2)</f>
        <v>28.24</v>
      </c>
      <c r="F81" s="13">
        <f t="shared" si="3"/>
        <v>19054.990000000002</v>
      </c>
      <c r="G81" s="9">
        <f>ROUND(+'Acute Care'!H178,0)</f>
        <v>543228</v>
      </c>
      <c r="H81" s="13">
        <f>ROUND(+'Acute Care'!E178,2)</f>
        <v>28.37</v>
      </c>
      <c r="I81" s="13">
        <f t="shared" si="4"/>
        <v>19147.97</v>
      </c>
      <c r="J81" s="13"/>
      <c r="K81" s="21">
        <f t="shared" si="5"/>
        <v>4.8999999999999998E-3</v>
      </c>
    </row>
    <row r="82" spans="2:11" x14ac:dyDescent="0.2">
      <c r="B82">
        <f>+'Acute Care'!A77</f>
        <v>173</v>
      </c>
      <c r="C82" t="str">
        <f>+'Acute Care'!B77</f>
        <v>MORTON GENERAL HOSPITAL</v>
      </c>
      <c r="D82" s="9">
        <f>ROUND(+'Acute Care'!H77,0)</f>
        <v>447061</v>
      </c>
      <c r="E82" s="13">
        <f>ROUND(+'Acute Care'!E77,2)</f>
        <v>27.37</v>
      </c>
      <c r="F82" s="13">
        <f t="shared" si="3"/>
        <v>16333.98</v>
      </c>
      <c r="G82" s="9">
        <f>ROUND(+'Acute Care'!H179,0)</f>
        <v>355189</v>
      </c>
      <c r="H82" s="13">
        <f>ROUND(+'Acute Care'!E179,2)</f>
        <v>20.23</v>
      </c>
      <c r="I82" s="13">
        <f t="shared" si="4"/>
        <v>17557.54</v>
      </c>
      <c r="J82" s="13"/>
      <c r="K82" s="21">
        <f t="shared" si="5"/>
        <v>7.4899999999999994E-2</v>
      </c>
    </row>
    <row r="83" spans="2:11" x14ac:dyDescent="0.2">
      <c r="B83">
        <f>+'Acute Care'!A78</f>
        <v>175</v>
      </c>
      <c r="C83" t="str">
        <f>+'Acute Care'!B78</f>
        <v>MARY BRIDGE CHILDRENS HEALTH CENTER</v>
      </c>
      <c r="D83" s="9">
        <f>ROUND(+'Acute Care'!H78,0)</f>
        <v>2112118</v>
      </c>
      <c r="E83" s="13">
        <f>ROUND(+'Acute Care'!E78,2)</f>
        <v>115.05</v>
      </c>
      <c r="F83" s="13">
        <f t="shared" si="3"/>
        <v>18358.259999999998</v>
      </c>
      <c r="G83" s="9">
        <f>ROUND(+'Acute Care'!H180,0)</f>
        <v>1870154</v>
      </c>
      <c r="H83" s="13">
        <f>ROUND(+'Acute Care'!E180,2)</f>
        <v>91.72</v>
      </c>
      <c r="I83" s="13">
        <f t="shared" si="4"/>
        <v>20389.82</v>
      </c>
      <c r="J83" s="13"/>
      <c r="K83" s="21">
        <f t="shared" si="5"/>
        <v>0.11070000000000001</v>
      </c>
    </row>
    <row r="84" spans="2:11" x14ac:dyDescent="0.2">
      <c r="B84">
        <f>+'Acute Care'!A79</f>
        <v>176</v>
      </c>
      <c r="C84" t="str">
        <f>+'Acute Care'!B79</f>
        <v>TACOMA GENERAL/ALLENMORE HOSPITAL</v>
      </c>
      <c r="D84" s="9">
        <f>ROUND(+'Acute Care'!H79,0)</f>
        <v>3364291</v>
      </c>
      <c r="E84" s="13">
        <f>ROUND(+'Acute Care'!E79,2)</f>
        <v>202.64</v>
      </c>
      <c r="F84" s="13">
        <f t="shared" si="3"/>
        <v>16602.3</v>
      </c>
      <c r="G84" s="9">
        <f>ROUND(+'Acute Care'!H181,0)</f>
        <v>2935209</v>
      </c>
      <c r="H84" s="13">
        <f>ROUND(+'Acute Care'!E181,2)</f>
        <v>160.13</v>
      </c>
      <c r="I84" s="13">
        <f t="shared" si="4"/>
        <v>18330.16</v>
      </c>
      <c r="J84" s="13"/>
      <c r="K84" s="21">
        <f t="shared" si="5"/>
        <v>0.1041</v>
      </c>
    </row>
    <row r="85" spans="2:11" x14ac:dyDescent="0.2">
      <c r="B85">
        <f>+'Acute Care'!A80</f>
        <v>180</v>
      </c>
      <c r="C85" t="str">
        <f>+'Acute Care'!B80</f>
        <v>MULTICARE VALLEY HOSPITAL</v>
      </c>
      <c r="D85" s="9">
        <f>ROUND(+'Acute Care'!H80,0)</f>
        <v>1492327</v>
      </c>
      <c r="E85" s="13">
        <f>ROUND(+'Acute Care'!E80,2)</f>
        <v>80.25</v>
      </c>
      <c r="F85" s="13">
        <f t="shared" si="3"/>
        <v>18595.98</v>
      </c>
      <c r="G85" s="9">
        <f>ROUND(+'Acute Care'!H182,0)</f>
        <v>1821379</v>
      </c>
      <c r="H85" s="13">
        <f>ROUND(+'Acute Care'!E182,2)</f>
        <v>82.75</v>
      </c>
      <c r="I85" s="13">
        <f t="shared" si="4"/>
        <v>22010.62</v>
      </c>
      <c r="J85" s="13"/>
      <c r="K85" s="21">
        <f t="shared" si="5"/>
        <v>0.18360000000000001</v>
      </c>
    </row>
    <row r="86" spans="2:11" x14ac:dyDescent="0.2">
      <c r="B86">
        <f>+'Acute Care'!A81</f>
        <v>183</v>
      </c>
      <c r="C86" t="str">
        <f>+'Acute Care'!B81</f>
        <v>MULTICARE AUBURN MEDICAL CENTER</v>
      </c>
      <c r="D86" s="9">
        <f>ROUND(+'Acute Care'!H81,0)</f>
        <v>1614046</v>
      </c>
      <c r="E86" s="13">
        <f>ROUND(+'Acute Care'!E81,2)</f>
        <v>88.42</v>
      </c>
      <c r="F86" s="13">
        <f t="shared" si="3"/>
        <v>18254.310000000001</v>
      </c>
      <c r="G86" s="9">
        <f>ROUND(+'Acute Care'!H183,0)</f>
        <v>1126724</v>
      </c>
      <c r="H86" s="13">
        <f>ROUND(+'Acute Care'!E183,2)</f>
        <v>61.06</v>
      </c>
      <c r="I86" s="13">
        <f t="shared" si="4"/>
        <v>18452.740000000002</v>
      </c>
      <c r="J86" s="13"/>
      <c r="K86" s="21">
        <f t="shared" si="5"/>
        <v>1.09E-2</v>
      </c>
    </row>
    <row r="87" spans="2:11" x14ac:dyDescent="0.2">
      <c r="B87">
        <f>+'Acute Care'!A82</f>
        <v>186</v>
      </c>
      <c r="C87" t="str">
        <f>+'Acute Care'!B82</f>
        <v>SUMMIT PACIFIC MEDICAL CENTER</v>
      </c>
      <c r="D87" s="9">
        <f>ROUND(+'Acute Care'!H82,0)</f>
        <v>208217</v>
      </c>
      <c r="E87" s="13">
        <f>ROUND(+'Acute Care'!E82,2)</f>
        <v>20.3</v>
      </c>
      <c r="F87" s="13">
        <f t="shared" si="3"/>
        <v>10257</v>
      </c>
      <c r="G87" s="9">
        <f>ROUND(+'Acute Care'!H184,0)</f>
        <v>287079</v>
      </c>
      <c r="H87" s="13">
        <f>ROUND(+'Acute Care'!E184,2)</f>
        <v>20.2</v>
      </c>
      <c r="I87" s="13">
        <f t="shared" si="4"/>
        <v>14211.83</v>
      </c>
      <c r="J87" s="13"/>
      <c r="K87" s="21">
        <f t="shared" si="5"/>
        <v>0.3856</v>
      </c>
    </row>
    <row r="88" spans="2:11" x14ac:dyDescent="0.2">
      <c r="B88">
        <f>+'Acute Care'!A83</f>
        <v>191</v>
      </c>
      <c r="C88" t="str">
        <f>+'Acute Care'!B83</f>
        <v>PROVIDENCE CENTRALIA HOSPITAL</v>
      </c>
      <c r="D88" s="9">
        <f>ROUND(+'Acute Care'!H83,0)</f>
        <v>655396</v>
      </c>
      <c r="E88" s="13">
        <f>ROUND(+'Acute Care'!E83,2)</f>
        <v>111.97</v>
      </c>
      <c r="F88" s="13">
        <f t="shared" si="3"/>
        <v>5853.32</v>
      </c>
      <c r="G88" s="9">
        <f>ROUND(+'Acute Care'!H185,0)</f>
        <v>1006736</v>
      </c>
      <c r="H88" s="13">
        <f>ROUND(+'Acute Care'!E185,2)</f>
        <v>125.98</v>
      </c>
      <c r="I88" s="13">
        <f t="shared" si="4"/>
        <v>7991.24</v>
      </c>
      <c r="J88" s="13"/>
      <c r="K88" s="21">
        <f t="shared" si="5"/>
        <v>0.36520000000000002</v>
      </c>
    </row>
    <row r="89" spans="2:11" x14ac:dyDescent="0.2">
      <c r="B89">
        <f>+'Acute Care'!A84</f>
        <v>193</v>
      </c>
      <c r="C89" t="str">
        <f>+'Acute Care'!B84</f>
        <v>PROVIDENCE MOUNT CARMEL HOSPITAL</v>
      </c>
      <c r="D89" s="9">
        <f>ROUND(+'Acute Care'!H84,0)</f>
        <v>207196</v>
      </c>
      <c r="E89" s="13">
        <f>ROUND(+'Acute Care'!E84,2)</f>
        <v>31.89</v>
      </c>
      <c r="F89" s="13">
        <f t="shared" si="3"/>
        <v>6497.21</v>
      </c>
      <c r="G89" s="9">
        <f>ROUND(+'Acute Care'!H186,0)</f>
        <v>276588</v>
      </c>
      <c r="H89" s="13">
        <f>ROUND(+'Acute Care'!E186,2)</f>
        <v>39.380000000000003</v>
      </c>
      <c r="I89" s="13">
        <f t="shared" si="4"/>
        <v>7023.57</v>
      </c>
      <c r="J89" s="13"/>
      <c r="K89" s="21">
        <f t="shared" si="5"/>
        <v>8.1000000000000003E-2</v>
      </c>
    </row>
    <row r="90" spans="2:11" x14ac:dyDescent="0.2">
      <c r="B90">
        <f>+'Acute Care'!A85</f>
        <v>194</v>
      </c>
      <c r="C90" t="str">
        <f>+'Acute Care'!B85</f>
        <v>PROVIDENCE ST JOSEPHS HOSPITAL</v>
      </c>
      <c r="D90" s="9">
        <f>ROUND(+'Acute Care'!H85,0)</f>
        <v>109320</v>
      </c>
      <c r="E90" s="13">
        <f>ROUND(+'Acute Care'!E85,2)</f>
        <v>18.12</v>
      </c>
      <c r="F90" s="13">
        <f t="shared" si="3"/>
        <v>6033.11</v>
      </c>
      <c r="G90" s="9">
        <f>ROUND(+'Acute Care'!H187,0)</f>
        <v>126843</v>
      </c>
      <c r="H90" s="13">
        <f>ROUND(+'Acute Care'!E187,2)</f>
        <v>21.17</v>
      </c>
      <c r="I90" s="13">
        <f t="shared" si="4"/>
        <v>5991.64</v>
      </c>
      <c r="J90" s="13"/>
      <c r="K90" s="21">
        <f t="shared" si="5"/>
        <v>-6.8999999999999999E-3</v>
      </c>
    </row>
    <row r="91" spans="2:11" x14ac:dyDescent="0.2">
      <c r="B91">
        <f>+'Acute Care'!A86</f>
        <v>195</v>
      </c>
      <c r="C91" t="str">
        <f>+'Acute Care'!B86</f>
        <v>SNOQUALMIE VALLEY HOSPITAL</v>
      </c>
      <c r="D91" s="9">
        <f>ROUND(+'Acute Care'!H86,0)</f>
        <v>958333</v>
      </c>
      <c r="E91" s="13">
        <f>ROUND(+'Acute Care'!E86,2)</f>
        <v>64.48</v>
      </c>
      <c r="F91" s="13">
        <f t="shared" si="3"/>
        <v>14862.48</v>
      </c>
      <c r="G91" s="9">
        <f>ROUND(+'Acute Care'!H188,0)</f>
        <v>23419</v>
      </c>
      <c r="H91" s="13">
        <f>ROUND(+'Acute Care'!E188,2)</f>
        <v>2.4500000000000002</v>
      </c>
      <c r="I91" s="13">
        <f t="shared" si="4"/>
        <v>9558.7800000000007</v>
      </c>
      <c r="J91" s="13"/>
      <c r="K91" s="21">
        <f t="shared" si="5"/>
        <v>-0.3569</v>
      </c>
    </row>
    <row r="92" spans="2:11" x14ac:dyDescent="0.2">
      <c r="B92">
        <f>+'Acute Care'!A87</f>
        <v>197</v>
      </c>
      <c r="C92" t="str">
        <f>+'Acute Care'!B87</f>
        <v>CAPITAL MEDICAL CENTER</v>
      </c>
      <c r="D92" s="9">
        <f>ROUND(+'Acute Care'!H87,0)</f>
        <v>226262</v>
      </c>
      <c r="E92" s="13">
        <f>ROUND(+'Acute Care'!E87,2)</f>
        <v>42.75</v>
      </c>
      <c r="F92" s="13">
        <f t="shared" si="3"/>
        <v>5292.68</v>
      </c>
      <c r="G92" s="9">
        <f>ROUND(+'Acute Care'!H189,0)</f>
        <v>217149</v>
      </c>
      <c r="H92" s="13">
        <f>ROUND(+'Acute Care'!E189,2)</f>
        <v>41.13</v>
      </c>
      <c r="I92" s="13">
        <f t="shared" si="4"/>
        <v>5279.58</v>
      </c>
      <c r="J92" s="13"/>
      <c r="K92" s="21">
        <f t="shared" si="5"/>
        <v>-2.5000000000000001E-3</v>
      </c>
    </row>
    <row r="93" spans="2:11" x14ac:dyDescent="0.2">
      <c r="B93">
        <f>+'Acute Care'!A88</f>
        <v>198</v>
      </c>
      <c r="C93" t="str">
        <f>+'Acute Care'!B88</f>
        <v>ASTRIA SUNNYSIDE HOSPITAL</v>
      </c>
      <c r="D93" s="9">
        <f>ROUND(+'Acute Care'!H88,0)</f>
        <v>746515</v>
      </c>
      <c r="E93" s="13">
        <f>ROUND(+'Acute Care'!E88,2)</f>
        <v>38.81</v>
      </c>
      <c r="F93" s="13">
        <f t="shared" si="3"/>
        <v>19235.12</v>
      </c>
      <c r="G93" s="9">
        <f>ROUND(+'Acute Care'!H190,0)</f>
        <v>802132</v>
      </c>
      <c r="H93" s="13">
        <f>ROUND(+'Acute Care'!E190,2)</f>
        <v>35.72</v>
      </c>
      <c r="I93" s="13">
        <f t="shared" si="4"/>
        <v>22456.1</v>
      </c>
      <c r="J93" s="13"/>
      <c r="K93" s="21">
        <f t="shared" si="5"/>
        <v>0.16750000000000001</v>
      </c>
    </row>
    <row r="94" spans="2:11" x14ac:dyDescent="0.2">
      <c r="B94">
        <f>+'Acute Care'!A89</f>
        <v>199</v>
      </c>
      <c r="C94" t="str">
        <f>+'Acute Care'!B89</f>
        <v>ASTRIA TOPPENISH HOSPITAL</v>
      </c>
      <c r="D94" s="9">
        <f>ROUND(+'Acute Care'!H89,0)</f>
        <v>241147</v>
      </c>
      <c r="E94" s="13">
        <f>ROUND(+'Acute Care'!E89,2)</f>
        <v>15.4</v>
      </c>
      <c r="F94" s="13">
        <f t="shared" si="3"/>
        <v>15658.9</v>
      </c>
      <c r="G94" s="9">
        <f>ROUND(+'Acute Care'!H191,0)</f>
        <v>184115</v>
      </c>
      <c r="H94" s="13">
        <f>ROUND(+'Acute Care'!E191,2)</f>
        <v>11.4</v>
      </c>
      <c r="I94" s="13">
        <f t="shared" si="4"/>
        <v>16150.44</v>
      </c>
      <c r="J94" s="13"/>
      <c r="K94" s="21">
        <f t="shared" si="5"/>
        <v>3.1399999999999997E-2</v>
      </c>
    </row>
    <row r="95" spans="2:11" x14ac:dyDescent="0.2">
      <c r="B95">
        <f>+'Acute Care'!A90</f>
        <v>201</v>
      </c>
      <c r="C95" t="str">
        <f>+'Acute Care'!B90</f>
        <v>ST FRANCIS COMMUNITY HOSPITAL</v>
      </c>
      <c r="D95" s="9">
        <f>ROUND(+'Acute Care'!H90,0)</f>
        <v>3191501</v>
      </c>
      <c r="E95" s="13">
        <f>ROUND(+'Acute Care'!E90,2)</f>
        <v>161.87</v>
      </c>
      <c r="F95" s="13">
        <f t="shared" si="3"/>
        <v>19716.45</v>
      </c>
      <c r="G95" s="9">
        <f>ROUND(+'Acute Care'!H192,0)</f>
        <v>3275835</v>
      </c>
      <c r="H95" s="13">
        <f>ROUND(+'Acute Care'!E192,2)</f>
        <v>158.93</v>
      </c>
      <c r="I95" s="13">
        <f t="shared" si="4"/>
        <v>20611.810000000001</v>
      </c>
      <c r="J95" s="13"/>
      <c r="K95" s="21">
        <f t="shared" si="5"/>
        <v>4.5400000000000003E-2</v>
      </c>
    </row>
    <row r="96" spans="2:11" x14ac:dyDescent="0.2">
      <c r="B96">
        <f>+'Acute Care'!A91</f>
        <v>202</v>
      </c>
      <c r="C96" t="str">
        <f>+'Acute Care'!B91</f>
        <v>REGIONAL HOSPITAL</v>
      </c>
      <c r="D96" s="9">
        <f>ROUND(+'Acute Care'!H91,0)</f>
        <v>1507470</v>
      </c>
      <c r="E96" s="13">
        <f>ROUND(+'Acute Care'!E91,2)</f>
        <v>50.2</v>
      </c>
      <c r="F96" s="13">
        <f t="shared" si="3"/>
        <v>30029.279999999999</v>
      </c>
      <c r="G96" s="9">
        <f>ROUND(+'Acute Care'!H193,0)</f>
        <v>1637121</v>
      </c>
      <c r="H96" s="13">
        <f>ROUND(+'Acute Care'!E193,2)</f>
        <v>50.5</v>
      </c>
      <c r="I96" s="13">
        <f t="shared" si="4"/>
        <v>32418.240000000002</v>
      </c>
      <c r="J96" s="13"/>
      <c r="K96" s="21">
        <f t="shared" si="5"/>
        <v>7.9600000000000004E-2</v>
      </c>
    </row>
    <row r="97" spans="2:11" x14ac:dyDescent="0.2">
      <c r="B97">
        <f>+'Acute Care'!A92</f>
        <v>204</v>
      </c>
      <c r="C97" t="str">
        <f>+'Acute Care'!B92</f>
        <v>SEATTLE CANCER CARE ALLIANCE</v>
      </c>
      <c r="D97" s="9">
        <f>ROUND(+'Acute Care'!H92,0)</f>
        <v>0</v>
      </c>
      <c r="E97" s="13">
        <f>ROUND(+'Acute Care'!E92,2)</f>
        <v>0</v>
      </c>
      <c r="F97" s="13" t="str">
        <f t="shared" si="3"/>
        <v/>
      </c>
      <c r="G97" s="9">
        <f>ROUND(+'Acute Care'!H194,0)</f>
        <v>0</v>
      </c>
      <c r="H97" s="13">
        <f>ROUND(+'Acute Care'!E194,2)</f>
        <v>0</v>
      </c>
      <c r="I97" s="13" t="str">
        <f t="shared" si="4"/>
        <v/>
      </c>
      <c r="J97" s="13"/>
      <c r="K97" s="21" t="str">
        <f t="shared" si="5"/>
        <v/>
      </c>
    </row>
    <row r="98" spans="2:11" x14ac:dyDescent="0.2">
      <c r="B98">
        <f>+'Acute Care'!A93</f>
        <v>205</v>
      </c>
      <c r="C98" t="str">
        <f>+'Acute Care'!B93</f>
        <v>WENATCHEE VALLEY HOSPITAL</v>
      </c>
      <c r="D98" s="9">
        <f>ROUND(+'Acute Care'!H93,0)</f>
        <v>397541</v>
      </c>
      <c r="E98" s="13">
        <f>ROUND(+'Acute Care'!E93,2)</f>
        <v>7.24</v>
      </c>
      <c r="F98" s="13">
        <f t="shared" si="3"/>
        <v>54908.98</v>
      </c>
      <c r="G98" s="9">
        <f>ROUND(+'Acute Care'!H195,0)</f>
        <v>266049</v>
      </c>
      <c r="H98" s="13">
        <f>ROUND(+'Acute Care'!E195,2)</f>
        <v>18.989999999999998</v>
      </c>
      <c r="I98" s="13">
        <f t="shared" si="4"/>
        <v>14009.95</v>
      </c>
      <c r="J98" s="13"/>
      <c r="K98" s="21">
        <f t="shared" si="5"/>
        <v>-0.74490000000000001</v>
      </c>
    </row>
    <row r="99" spans="2:11" x14ac:dyDescent="0.2">
      <c r="B99">
        <f>+'Acute Care'!A94</f>
        <v>206</v>
      </c>
      <c r="C99" t="str">
        <f>+'Acute Care'!B94</f>
        <v>PEACEHEALTH UNITED GENERAL MEDICAL CENTER</v>
      </c>
      <c r="D99" s="9">
        <f>ROUND(+'Acute Care'!H94,0)</f>
        <v>443993</v>
      </c>
      <c r="E99" s="13">
        <f>ROUND(+'Acute Care'!E94,2)</f>
        <v>17.68</v>
      </c>
      <c r="F99" s="13">
        <f t="shared" si="3"/>
        <v>25112.73</v>
      </c>
      <c r="G99" s="9">
        <f>ROUND(+'Acute Care'!H196,0)</f>
        <v>492577</v>
      </c>
      <c r="H99" s="13">
        <f>ROUND(+'Acute Care'!E196,2)</f>
        <v>20.76</v>
      </c>
      <c r="I99" s="13">
        <f t="shared" si="4"/>
        <v>23727.22</v>
      </c>
      <c r="J99" s="13"/>
      <c r="K99" s="21">
        <f t="shared" si="5"/>
        <v>-5.5199999999999999E-2</v>
      </c>
    </row>
    <row r="100" spans="2:11" x14ac:dyDescent="0.2">
      <c r="B100">
        <f>+'Acute Care'!A95</f>
        <v>207</v>
      </c>
      <c r="C100" t="str">
        <f>+'Acute Care'!B95</f>
        <v>SKAGIT REGIONAL HEALTH</v>
      </c>
      <c r="D100" s="9">
        <f>ROUND(+'Acute Care'!H95,0)</f>
        <v>2866958</v>
      </c>
      <c r="E100" s="13">
        <f>ROUND(+'Acute Care'!E95,2)</f>
        <v>169.73</v>
      </c>
      <c r="F100" s="13">
        <f t="shared" si="3"/>
        <v>16891.29</v>
      </c>
      <c r="G100" s="9">
        <f>ROUND(+'Acute Care'!H197,0)</f>
        <v>2674907</v>
      </c>
      <c r="H100" s="13">
        <f>ROUND(+'Acute Care'!E197,2)</f>
        <v>180.14</v>
      </c>
      <c r="I100" s="13">
        <f t="shared" si="4"/>
        <v>14849.05</v>
      </c>
      <c r="J100" s="13"/>
      <c r="K100" s="21">
        <f t="shared" si="5"/>
        <v>-0.12089999999999999</v>
      </c>
    </row>
    <row r="101" spans="2:11" x14ac:dyDescent="0.2">
      <c r="B101">
        <f>+'Acute Care'!A96</f>
        <v>208</v>
      </c>
      <c r="C101" t="str">
        <f>+'Acute Care'!B96</f>
        <v>LEGACY SALMON CREEK HOSPITAL</v>
      </c>
      <c r="D101" s="9">
        <f>ROUND(+'Acute Care'!H96,0)</f>
        <v>4391007</v>
      </c>
      <c r="E101" s="13">
        <f>ROUND(+'Acute Care'!E96,2)</f>
        <v>148.33000000000001</v>
      </c>
      <c r="F101" s="13">
        <f t="shared" si="3"/>
        <v>29602.959999999999</v>
      </c>
      <c r="G101" s="9">
        <f>ROUND(+'Acute Care'!H198,0)</f>
        <v>4770341</v>
      </c>
      <c r="H101" s="13">
        <f>ROUND(+'Acute Care'!E198,2)</f>
        <v>146.24</v>
      </c>
      <c r="I101" s="13">
        <f t="shared" si="4"/>
        <v>32619.95</v>
      </c>
      <c r="J101" s="13"/>
      <c r="K101" s="21">
        <f t="shared" si="5"/>
        <v>0.1019</v>
      </c>
    </row>
    <row r="102" spans="2:11" x14ac:dyDescent="0.2">
      <c r="B102">
        <f>+'Acute Care'!A97</f>
        <v>209</v>
      </c>
      <c r="C102" t="str">
        <f>+'Acute Care'!B97</f>
        <v>ST ANTHONY HOSPITAL</v>
      </c>
      <c r="D102" s="9">
        <f>ROUND(+'Acute Care'!H97,0)</f>
        <v>2396220</v>
      </c>
      <c r="E102" s="13">
        <f>ROUND(+'Acute Care'!E97,2)</f>
        <v>127.08</v>
      </c>
      <c r="F102" s="13">
        <f t="shared" si="3"/>
        <v>18856</v>
      </c>
      <c r="G102" s="9">
        <f>ROUND(+'Acute Care'!H199,0)</f>
        <v>2647758</v>
      </c>
      <c r="H102" s="13">
        <f>ROUND(+'Acute Care'!E199,2)</f>
        <v>127.12</v>
      </c>
      <c r="I102" s="13">
        <f t="shared" si="4"/>
        <v>20828.810000000001</v>
      </c>
      <c r="J102" s="13"/>
      <c r="K102" s="21">
        <f t="shared" si="5"/>
        <v>0.1046</v>
      </c>
    </row>
    <row r="103" spans="2:11" x14ac:dyDescent="0.2">
      <c r="B103">
        <f>+'Acute Care'!A98</f>
        <v>210</v>
      </c>
      <c r="C103" t="str">
        <f>+'Acute Care'!B98</f>
        <v>SWEDISH MEDICAL CENTER - ISSAQUAH CAMPUS</v>
      </c>
      <c r="D103" s="9">
        <f>ROUND(+'Acute Care'!H98,0)</f>
        <v>-588</v>
      </c>
      <c r="E103" s="13">
        <f>ROUND(+'Acute Care'!E98,2)</f>
        <v>65.180000000000007</v>
      </c>
      <c r="F103" s="13">
        <f t="shared" si="3"/>
        <v>-9.02</v>
      </c>
      <c r="G103" s="9">
        <f>ROUND(+'Acute Care'!H200,0)</f>
        <v>898413</v>
      </c>
      <c r="H103" s="13">
        <f>ROUND(+'Acute Care'!E200,2)</f>
        <v>142.29</v>
      </c>
      <c r="I103" s="13">
        <f t="shared" si="4"/>
        <v>6313.96</v>
      </c>
      <c r="J103" s="13"/>
      <c r="K103" s="21">
        <f t="shared" si="5"/>
        <v>-700.99559999999997</v>
      </c>
    </row>
    <row r="104" spans="2:11" x14ac:dyDescent="0.2">
      <c r="B104">
        <f>+'Acute Care'!A99</f>
        <v>211</v>
      </c>
      <c r="C104" t="str">
        <f>+'Acute Care'!B99</f>
        <v>PEACEHEALTH PEACE ISLAND MEDICAL CENTER</v>
      </c>
      <c r="D104" s="9">
        <f>ROUND(+'Acute Care'!H99,0)</f>
        <v>83683</v>
      </c>
      <c r="E104" s="13">
        <f>ROUND(+'Acute Care'!E99,2)</f>
        <v>3.79</v>
      </c>
      <c r="F104" s="13">
        <f t="shared" si="3"/>
        <v>22079.95</v>
      </c>
      <c r="G104" s="9">
        <f>ROUND(+'Acute Care'!H201,0)</f>
        <v>59183</v>
      </c>
      <c r="H104" s="13">
        <f>ROUND(+'Acute Care'!E201,2)</f>
        <v>2</v>
      </c>
      <c r="I104" s="13">
        <f t="shared" si="4"/>
        <v>29591.5</v>
      </c>
      <c r="J104" s="13"/>
      <c r="K104" s="21">
        <f t="shared" si="5"/>
        <v>0.3402</v>
      </c>
    </row>
    <row r="105" spans="2:11" x14ac:dyDescent="0.2">
      <c r="B105">
        <f>+'Acute Care'!A100</f>
        <v>904</v>
      </c>
      <c r="C105" t="str">
        <f>+'Acute Care'!B100</f>
        <v>BHC FAIRFAX HOSPITAL</v>
      </c>
      <c r="D105" s="9">
        <f>ROUND(+'Acute Care'!H100,0)</f>
        <v>0</v>
      </c>
      <c r="E105" s="13">
        <f>ROUND(+'Acute Care'!E100,2)</f>
        <v>0</v>
      </c>
      <c r="F105" s="13" t="str">
        <f t="shared" si="3"/>
        <v/>
      </c>
      <c r="G105" s="9">
        <f>ROUND(+'Acute Care'!H202,0)</f>
        <v>0</v>
      </c>
      <c r="H105" s="13">
        <f>ROUND(+'Acute Care'!E202,2)</f>
        <v>0</v>
      </c>
      <c r="I105" s="13" t="str">
        <f t="shared" si="4"/>
        <v/>
      </c>
      <c r="J105" s="13"/>
      <c r="K105" s="21" t="str">
        <f t="shared" si="5"/>
        <v/>
      </c>
    </row>
    <row r="106" spans="2:11" x14ac:dyDescent="0.2">
      <c r="B106">
        <f>+'Acute Care'!A101</f>
        <v>915</v>
      </c>
      <c r="C106" t="str">
        <f>+'Acute Care'!B101</f>
        <v>LOURDES COUNSELING CENTER</v>
      </c>
      <c r="D106" s="9">
        <f>ROUND(+'Acute Care'!H101,0)</f>
        <v>0</v>
      </c>
      <c r="E106" s="13">
        <f>ROUND(+'Acute Care'!E101,2)</f>
        <v>0</v>
      </c>
      <c r="F106" s="13" t="str">
        <f t="shared" si="3"/>
        <v/>
      </c>
      <c r="G106" s="9">
        <f>ROUND(+'Acute Care'!H203,0)</f>
        <v>0</v>
      </c>
      <c r="H106" s="13">
        <f>ROUND(+'Acute Care'!E203,2)</f>
        <v>0</v>
      </c>
      <c r="I106" s="13" t="str">
        <f t="shared" si="4"/>
        <v/>
      </c>
      <c r="J106" s="13"/>
      <c r="K106" s="21" t="str">
        <f t="shared" si="5"/>
        <v/>
      </c>
    </row>
    <row r="107" spans="2:11" x14ac:dyDescent="0.2">
      <c r="B107">
        <f>+'Acute Care'!A102</f>
        <v>919</v>
      </c>
      <c r="C107" t="str">
        <f>+'Acute Care'!B102</f>
        <v>NAVOS</v>
      </c>
      <c r="D107" s="9">
        <f>ROUND(+'Acute Care'!H102,0)</f>
        <v>0</v>
      </c>
      <c r="E107" s="13">
        <f>ROUND(+'Acute Care'!E102,2)</f>
        <v>0</v>
      </c>
      <c r="F107" s="13" t="str">
        <f t="shared" si="3"/>
        <v/>
      </c>
      <c r="G107" s="9">
        <f>ROUND(+'Acute Care'!H204,0)</f>
        <v>0</v>
      </c>
      <c r="H107" s="13">
        <f>ROUND(+'Acute Care'!E204,2)</f>
        <v>0</v>
      </c>
      <c r="I107" s="13" t="str">
        <f t="shared" si="4"/>
        <v/>
      </c>
      <c r="J107" s="13"/>
      <c r="K107" s="21" t="str">
        <f t="shared" si="5"/>
        <v/>
      </c>
    </row>
    <row r="108" spans="2:11" x14ac:dyDescent="0.2">
      <c r="B108">
        <f>+'Acute Care'!A103</f>
        <v>921</v>
      </c>
      <c r="C108" t="str">
        <f>+'Acute Care'!B103</f>
        <v>CASCADE BEHAVIORAL HOSPITAL</v>
      </c>
      <c r="D108" s="9">
        <f>ROUND(+'Acute Care'!H103,0)</f>
        <v>0</v>
      </c>
      <c r="E108" s="13">
        <f>ROUND(+'Acute Care'!E103,2)</f>
        <v>0</v>
      </c>
      <c r="F108" s="13" t="str">
        <f t="shared" ref="F108" si="6">IF(D108=0,"",IF(E108=0,"",ROUND(D108/E108,2)))</f>
        <v/>
      </c>
      <c r="G108" s="9">
        <f>ROUND(+'Acute Care'!H205,0)</f>
        <v>0</v>
      </c>
      <c r="H108" s="13">
        <f>ROUND(+'Acute Care'!E205,2)</f>
        <v>0</v>
      </c>
      <c r="I108" s="13" t="str">
        <f t="shared" ref="I108" si="7">IF(G108=0,"",IF(H108=0,"",ROUND(G108/H108,2)))</f>
        <v/>
      </c>
      <c r="J108" s="13"/>
      <c r="K108" s="21" t="str">
        <f t="shared" ref="K108" si="8">IF(D108=0,"",IF(E108=0,"",IF(G108=0,"",IF(H108=0,"",ROUND(I108/F108-1,4)))))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K108"/>
  <sheetViews>
    <sheetView zoomScale="75" workbookViewId="0">
      <selection activeCell="A11" sqref="A1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3" bestFit="1" customWidth="1"/>
    <col min="5" max="5" width="6.88671875" bestFit="1" customWidth="1"/>
    <col min="6" max="6" width="5.88671875" bestFit="1" customWidth="1"/>
    <col min="7" max="7" width="13" bestFit="1" customWidth="1"/>
    <col min="8" max="8" width="6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32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F2" s="1"/>
      <c r="K2" s="6" t="s">
        <v>54</v>
      </c>
    </row>
    <row r="3" spans="1:11" x14ac:dyDescent="0.2">
      <c r="D3" s="2">
        <v>83</v>
      </c>
      <c r="F3" s="1"/>
      <c r="K3" s="19">
        <v>83</v>
      </c>
    </row>
    <row r="4" spans="1:11" x14ac:dyDescent="0.2">
      <c r="A4" s="3" t="s">
        <v>1</v>
      </c>
      <c r="B4" s="4"/>
      <c r="C4" s="4"/>
      <c r="D4" s="4"/>
      <c r="E4" s="4"/>
      <c r="F4" s="4"/>
      <c r="G4" s="4"/>
      <c r="H4" s="4"/>
      <c r="I4" s="4"/>
      <c r="J4" s="4"/>
    </row>
    <row r="5" spans="1:11" x14ac:dyDescent="0.2">
      <c r="A5" s="3" t="s">
        <v>50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D7" s="6"/>
      <c r="E7" s="35">
        <f>ROUND(+'Acute Care'!D5,0)</f>
        <v>2015</v>
      </c>
      <c r="F7" s="6">
        <f>+E7</f>
        <v>2015</v>
      </c>
      <c r="G7" s="6"/>
      <c r="H7" s="1">
        <f>+F7+1</f>
        <v>2016</v>
      </c>
      <c r="I7" s="6">
        <f>+H7</f>
        <v>2016</v>
      </c>
      <c r="J7" s="6"/>
    </row>
    <row r="8" spans="1:11" x14ac:dyDescent="0.2">
      <c r="A8" s="10"/>
      <c r="B8" s="9"/>
      <c r="C8" s="9"/>
      <c r="D8" s="1" t="s">
        <v>33</v>
      </c>
      <c r="E8" s="6"/>
      <c r="F8" s="1" t="s">
        <v>4</v>
      </c>
      <c r="G8" s="1" t="s">
        <v>33</v>
      </c>
      <c r="H8" s="6"/>
      <c r="I8" s="1" t="s">
        <v>4</v>
      </c>
      <c r="J8" s="1"/>
      <c r="K8" s="6" t="s">
        <v>80</v>
      </c>
    </row>
    <row r="9" spans="1:11" x14ac:dyDescent="0.2">
      <c r="A9" s="10"/>
      <c r="B9" s="10" t="s">
        <v>52</v>
      </c>
      <c r="C9" s="10" t="s">
        <v>53</v>
      </c>
      <c r="D9" s="1" t="s">
        <v>34</v>
      </c>
      <c r="E9" s="1" t="s">
        <v>6</v>
      </c>
      <c r="F9" s="1" t="s">
        <v>6</v>
      </c>
      <c r="G9" s="1" t="s">
        <v>34</v>
      </c>
      <c r="H9" s="1" t="s">
        <v>6</v>
      </c>
      <c r="I9" s="1" t="s">
        <v>6</v>
      </c>
      <c r="J9" s="1"/>
      <c r="K9" s="6" t="s">
        <v>81</v>
      </c>
    </row>
    <row r="10" spans="1:11" x14ac:dyDescent="0.2">
      <c r="B10">
        <f>+'Acute Care'!A5</f>
        <v>1</v>
      </c>
      <c r="C10" t="str">
        <f>+'Acute Care'!B5</f>
        <v>SWEDISH MEDICAL CENTER - FIRST HILL</v>
      </c>
      <c r="D10" s="13">
        <f>ROUND(+'Acute Care'!E5*2080,0)</f>
        <v>1105333</v>
      </c>
      <c r="E10" s="9">
        <f>ROUND(+'Acute Care'!F5,0)</f>
        <v>97690</v>
      </c>
      <c r="F10" s="13">
        <f>IF(D10=0,"",IF(E10=0,"",ROUND(D10/E10,2)))</f>
        <v>11.31</v>
      </c>
      <c r="G10" s="13">
        <f>ROUND(+'Acute Care'!E107*2080,0)</f>
        <v>1937354</v>
      </c>
      <c r="H10" s="9">
        <f>ROUND(+'Acute Care'!F107,0)</f>
        <v>142274</v>
      </c>
      <c r="I10" s="13">
        <f>IF(G10=0,"",IF(H10=0,"",ROUND(G10/H10,2)))</f>
        <v>13.62</v>
      </c>
      <c r="J10" s="13"/>
      <c r="K10" s="21">
        <f>IF(D10=0,"",IF(E10=0,"",IF(G10=0,"",IF(H10=0,"",ROUND(I10/F10-1,4)))))</f>
        <v>0.20419999999999999</v>
      </c>
    </row>
    <row r="11" spans="1:11" x14ac:dyDescent="0.2">
      <c r="B11">
        <f>+'Acute Care'!A6</f>
        <v>3</v>
      </c>
      <c r="C11" t="str">
        <f>+'Acute Care'!B6</f>
        <v>SWEDISH MEDICAL CENTER - CHERRY HILL</v>
      </c>
      <c r="D11" s="13">
        <f>ROUND(+'Acute Care'!E6*2080,0)</f>
        <v>332301</v>
      </c>
      <c r="E11" s="9">
        <f>ROUND(+'Acute Care'!F6,0)</f>
        <v>23513</v>
      </c>
      <c r="F11" s="13">
        <f t="shared" ref="F11:F74" si="0">IF(D11=0,"",IF(E11=0,"",ROUND(D11/E11,2)))</f>
        <v>14.13</v>
      </c>
      <c r="G11" s="13">
        <f>ROUND(+'Acute Care'!E108*2080,0)</f>
        <v>532251</v>
      </c>
      <c r="H11" s="9">
        <f>ROUND(+'Acute Care'!F108,0)</f>
        <v>40655</v>
      </c>
      <c r="I11" s="13">
        <f t="shared" ref="I11:I74" si="1">IF(G11=0,"",IF(H11=0,"",ROUND(G11/H11,2)))</f>
        <v>13.09</v>
      </c>
      <c r="J11" s="13"/>
      <c r="K11" s="21">
        <f t="shared" ref="K11:K74" si="2">IF(D11=0,"",IF(E11=0,"",IF(G11=0,"",IF(H11=0,"",ROUND(I11/F11-1,4)))))</f>
        <v>-7.3599999999999999E-2</v>
      </c>
    </row>
    <row r="12" spans="1:11" x14ac:dyDescent="0.2">
      <c r="B12">
        <f>+'Acute Care'!A7</f>
        <v>8</v>
      </c>
      <c r="C12" t="str">
        <f>+'Acute Care'!B7</f>
        <v>KLICKITAT VALLEY HEALTH</v>
      </c>
      <c r="D12" s="13">
        <f>ROUND(+'Acute Care'!E7*2080,0)</f>
        <v>49171</v>
      </c>
      <c r="E12" s="9">
        <f>ROUND(+'Acute Care'!F7,0)</f>
        <v>724</v>
      </c>
      <c r="F12" s="13">
        <f t="shared" si="0"/>
        <v>67.92</v>
      </c>
      <c r="G12" s="13">
        <f>ROUND(+'Acute Care'!E109*2080,0)</f>
        <v>52770</v>
      </c>
      <c r="H12" s="9">
        <f>ROUND(+'Acute Care'!F109,0)</f>
        <v>706</v>
      </c>
      <c r="I12" s="13">
        <f t="shared" si="1"/>
        <v>74.75</v>
      </c>
      <c r="J12" s="13"/>
      <c r="K12" s="21">
        <f t="shared" si="2"/>
        <v>0.10059999999999999</v>
      </c>
    </row>
    <row r="13" spans="1:11" x14ac:dyDescent="0.2">
      <c r="B13">
        <f>+'Acute Care'!A8</f>
        <v>10</v>
      </c>
      <c r="C13" t="str">
        <f>+'Acute Care'!B8</f>
        <v>VIRGINIA MASON MEDICAL CENTER</v>
      </c>
      <c r="D13" s="13">
        <f>ROUND(+'Acute Care'!E8*2080,0)</f>
        <v>1087154</v>
      </c>
      <c r="E13" s="9">
        <f>ROUND(+'Acute Care'!F8,0)</f>
        <v>65799</v>
      </c>
      <c r="F13" s="13">
        <f t="shared" si="0"/>
        <v>16.52</v>
      </c>
      <c r="G13" s="13">
        <f>ROUND(+'Acute Care'!E110*2080,0)</f>
        <v>829067</v>
      </c>
      <c r="H13" s="9">
        <f>ROUND(+'Acute Care'!F110,0)</f>
        <v>47719</v>
      </c>
      <c r="I13" s="13">
        <f t="shared" si="1"/>
        <v>17.37</v>
      </c>
      <c r="J13" s="13"/>
      <c r="K13" s="21">
        <f t="shared" si="2"/>
        <v>5.1499999999999997E-2</v>
      </c>
    </row>
    <row r="14" spans="1:11" x14ac:dyDescent="0.2">
      <c r="B14">
        <f>+'Acute Care'!A9</f>
        <v>14</v>
      </c>
      <c r="C14" t="str">
        <f>+'Acute Care'!B9</f>
        <v>SEATTLE CHILDRENS HOSPITAL</v>
      </c>
      <c r="D14" s="13">
        <f>ROUND(+'Acute Care'!E9*2080,0)</f>
        <v>890198</v>
      </c>
      <c r="E14" s="9">
        <f>ROUND(+'Acute Care'!F9,0)</f>
        <v>57055</v>
      </c>
      <c r="F14" s="13">
        <f t="shared" si="0"/>
        <v>15.6</v>
      </c>
      <c r="G14" s="13">
        <f>ROUND(+'Acute Care'!E111*2080,0)</f>
        <v>968386</v>
      </c>
      <c r="H14" s="9">
        <f>ROUND(+'Acute Care'!F111,0)</f>
        <v>60771</v>
      </c>
      <c r="I14" s="13">
        <f t="shared" si="1"/>
        <v>15.94</v>
      </c>
      <c r="J14" s="13"/>
      <c r="K14" s="21">
        <f t="shared" si="2"/>
        <v>2.18E-2</v>
      </c>
    </row>
    <row r="15" spans="1:11" x14ac:dyDescent="0.2">
      <c r="B15">
        <f>+'Acute Care'!A10</f>
        <v>20</v>
      </c>
      <c r="C15" t="str">
        <f>+'Acute Care'!B10</f>
        <v>GROUP HEALTH CENTRAL HOSPITAL</v>
      </c>
      <c r="D15" s="13">
        <f>ROUND(+'Acute Care'!E10*2080,0)</f>
        <v>0</v>
      </c>
      <c r="E15" s="9">
        <f>ROUND(+'Acute Care'!F10,0)</f>
        <v>0</v>
      </c>
      <c r="F15" s="13" t="str">
        <f t="shared" si="0"/>
        <v/>
      </c>
      <c r="G15" s="13">
        <f>ROUND(+'Acute Care'!E112*2080,0)</f>
        <v>0</v>
      </c>
      <c r="H15" s="9">
        <f>ROUND(+'Acute Care'!F112,0)</f>
        <v>0</v>
      </c>
      <c r="I15" s="13" t="str">
        <f t="shared" si="1"/>
        <v/>
      </c>
      <c r="J15" s="13"/>
      <c r="K15" s="21" t="str">
        <f t="shared" si="2"/>
        <v/>
      </c>
    </row>
    <row r="16" spans="1:11" x14ac:dyDescent="0.2">
      <c r="B16">
        <f>+'Acute Care'!A11</f>
        <v>21</v>
      </c>
      <c r="C16" t="str">
        <f>+'Acute Care'!B11</f>
        <v>NEWPORT HOSPITAL AND HEALTH SERVICES</v>
      </c>
      <c r="D16" s="13">
        <f>ROUND(+'Acute Care'!E11*2080,0)</f>
        <v>50419</v>
      </c>
      <c r="E16" s="9">
        <f>ROUND(+'Acute Care'!F11,0)</f>
        <v>1280</v>
      </c>
      <c r="F16" s="13">
        <f t="shared" si="0"/>
        <v>39.39</v>
      </c>
      <c r="G16" s="13">
        <f>ROUND(+'Acute Care'!E113*2080,0)</f>
        <v>54288</v>
      </c>
      <c r="H16" s="9">
        <f>ROUND(+'Acute Care'!F113,0)</f>
        <v>1120</v>
      </c>
      <c r="I16" s="13">
        <f t="shared" si="1"/>
        <v>48.47</v>
      </c>
      <c r="J16" s="13"/>
      <c r="K16" s="21">
        <f t="shared" si="2"/>
        <v>0.23050000000000001</v>
      </c>
    </row>
    <row r="17" spans="2:11" x14ac:dyDescent="0.2">
      <c r="B17">
        <f>+'Acute Care'!A12</f>
        <v>22</v>
      </c>
      <c r="C17" t="str">
        <f>+'Acute Care'!B12</f>
        <v>LOURDES MEDICAL CENTER</v>
      </c>
      <c r="D17" s="13">
        <f>ROUND(+'Acute Care'!E12*2080,0)</f>
        <v>72717</v>
      </c>
      <c r="E17" s="9">
        <f>ROUND(+'Acute Care'!F12,0)</f>
        <v>4809</v>
      </c>
      <c r="F17" s="13">
        <f t="shared" si="0"/>
        <v>15.12</v>
      </c>
      <c r="G17" s="13">
        <f>ROUND(+'Acute Care'!E114*2080,0)</f>
        <v>83325</v>
      </c>
      <c r="H17" s="9">
        <f>ROUND(+'Acute Care'!F114,0)</f>
        <v>4111</v>
      </c>
      <c r="I17" s="13">
        <f t="shared" si="1"/>
        <v>20.27</v>
      </c>
      <c r="J17" s="13"/>
      <c r="K17" s="21">
        <f t="shared" si="2"/>
        <v>0.34060000000000001</v>
      </c>
    </row>
    <row r="18" spans="2:11" x14ac:dyDescent="0.2">
      <c r="B18">
        <f>+'Acute Care'!A13</f>
        <v>23</v>
      </c>
      <c r="C18" t="str">
        <f>+'Acute Care'!B13</f>
        <v>THREE RIVERS HOSPITAL</v>
      </c>
      <c r="D18" s="13">
        <f>ROUND(+'Acute Care'!E13*2080,0)</f>
        <v>23878</v>
      </c>
      <c r="E18" s="9">
        <f>ROUND(+'Acute Care'!F13,0)</f>
        <v>737</v>
      </c>
      <c r="F18" s="13">
        <f t="shared" si="0"/>
        <v>32.4</v>
      </c>
      <c r="G18" s="13">
        <f>ROUND(+'Acute Care'!E115*2080,0)</f>
        <v>20259</v>
      </c>
      <c r="H18" s="9">
        <f>ROUND(+'Acute Care'!F115,0)</f>
        <v>685</v>
      </c>
      <c r="I18" s="13">
        <f t="shared" si="1"/>
        <v>29.58</v>
      </c>
      <c r="J18" s="13"/>
      <c r="K18" s="21">
        <f t="shared" si="2"/>
        <v>-8.6999999999999994E-2</v>
      </c>
    </row>
    <row r="19" spans="2:11" x14ac:dyDescent="0.2">
      <c r="B19">
        <f>+'Acute Care'!A14</f>
        <v>26</v>
      </c>
      <c r="C19" t="str">
        <f>+'Acute Care'!B14</f>
        <v>PEACEHEALTH ST JOHN MEDICAL CENTER</v>
      </c>
      <c r="D19" s="13">
        <f>ROUND(+'Acute Care'!E14*2080,0)</f>
        <v>310294</v>
      </c>
      <c r="E19" s="9">
        <f>ROUND(+'Acute Care'!F14,0)</f>
        <v>16897</v>
      </c>
      <c r="F19" s="13">
        <f t="shared" si="0"/>
        <v>18.36</v>
      </c>
      <c r="G19" s="13">
        <f>ROUND(+'Acute Care'!E116*2080,0)</f>
        <v>277410</v>
      </c>
      <c r="H19" s="9">
        <f>ROUND(+'Acute Care'!F116,0)</f>
        <v>15465</v>
      </c>
      <c r="I19" s="13">
        <f t="shared" si="1"/>
        <v>17.940000000000001</v>
      </c>
      <c r="J19" s="13"/>
      <c r="K19" s="21">
        <f t="shared" si="2"/>
        <v>-2.29E-2</v>
      </c>
    </row>
    <row r="20" spans="2:11" x14ac:dyDescent="0.2">
      <c r="B20">
        <f>+'Acute Care'!A15</f>
        <v>29</v>
      </c>
      <c r="C20" t="str">
        <f>+'Acute Care'!B15</f>
        <v>HARBORVIEW MEDICAL CENTER</v>
      </c>
      <c r="D20" s="13">
        <f>ROUND(+'Acute Care'!E15*2080,0)</f>
        <v>1159642</v>
      </c>
      <c r="E20" s="9">
        <f>ROUND(+'Acute Care'!F15,0)</f>
        <v>79461</v>
      </c>
      <c r="F20" s="13">
        <f t="shared" si="0"/>
        <v>14.59</v>
      </c>
      <c r="G20" s="13">
        <f>ROUND(+'Acute Care'!E117*2080,0)</f>
        <v>1224496</v>
      </c>
      <c r="H20" s="9">
        <f>ROUND(+'Acute Care'!F117,0)</f>
        <v>82262</v>
      </c>
      <c r="I20" s="13">
        <f t="shared" si="1"/>
        <v>14.89</v>
      </c>
      <c r="J20" s="13"/>
      <c r="K20" s="21">
        <f t="shared" si="2"/>
        <v>2.06E-2</v>
      </c>
    </row>
    <row r="21" spans="2:11" x14ac:dyDescent="0.2">
      <c r="B21">
        <f>+'Acute Care'!A16</f>
        <v>32</v>
      </c>
      <c r="C21" t="str">
        <f>+'Acute Care'!B16</f>
        <v>ST JOSEPH MEDICAL CENTER</v>
      </c>
      <c r="D21" s="13">
        <f>ROUND(+'Acute Care'!E16*2080,0)</f>
        <v>771597</v>
      </c>
      <c r="E21" s="9">
        <f>ROUND(+'Acute Care'!F16,0)</f>
        <v>75146</v>
      </c>
      <c r="F21" s="13">
        <f t="shared" si="0"/>
        <v>10.27</v>
      </c>
      <c r="G21" s="13">
        <f>ROUND(+'Acute Care'!E118*2080,0)</f>
        <v>776651</v>
      </c>
      <c r="H21" s="9">
        <f>ROUND(+'Acute Care'!F118,0)</f>
        <v>75844</v>
      </c>
      <c r="I21" s="13">
        <f t="shared" si="1"/>
        <v>10.24</v>
      </c>
      <c r="J21" s="13"/>
      <c r="K21" s="21">
        <f t="shared" si="2"/>
        <v>-2.8999999999999998E-3</v>
      </c>
    </row>
    <row r="22" spans="2:11" x14ac:dyDescent="0.2">
      <c r="B22">
        <f>+'Acute Care'!A17</f>
        <v>35</v>
      </c>
      <c r="C22" t="str">
        <f>+'Acute Care'!B17</f>
        <v>ST ELIZABETH HOSPITAL</v>
      </c>
      <c r="D22" s="13">
        <f>ROUND(+'Acute Care'!E17*2080,0)</f>
        <v>77085</v>
      </c>
      <c r="E22" s="9">
        <f>ROUND(+'Acute Care'!F17,0)</f>
        <v>4868</v>
      </c>
      <c r="F22" s="13">
        <f t="shared" si="0"/>
        <v>15.84</v>
      </c>
      <c r="G22" s="13">
        <f>ROUND(+'Acute Care'!E119*2080,0)</f>
        <v>76960</v>
      </c>
      <c r="H22" s="9">
        <f>ROUND(+'Acute Care'!F119,0)</f>
        <v>4749</v>
      </c>
      <c r="I22" s="13">
        <f t="shared" si="1"/>
        <v>16.21</v>
      </c>
      <c r="J22" s="13"/>
      <c r="K22" s="21">
        <f t="shared" si="2"/>
        <v>2.3400000000000001E-2</v>
      </c>
    </row>
    <row r="23" spans="2:11" x14ac:dyDescent="0.2">
      <c r="B23">
        <f>+'Acute Care'!A18</f>
        <v>37</v>
      </c>
      <c r="C23" t="str">
        <f>+'Acute Care'!B18</f>
        <v>MULTICARE DEACONESS HOSPITAL</v>
      </c>
      <c r="D23" s="13">
        <f>ROUND(+'Acute Care'!E18*2080,0)</f>
        <v>352664</v>
      </c>
      <c r="E23" s="9">
        <f>ROUND(+'Acute Care'!F18,0)</f>
        <v>30307</v>
      </c>
      <c r="F23" s="13">
        <f t="shared" si="0"/>
        <v>11.64</v>
      </c>
      <c r="G23" s="13">
        <f>ROUND(+'Acute Care'!E120*2080,0)</f>
        <v>271253</v>
      </c>
      <c r="H23" s="9">
        <f>ROUND(+'Acute Care'!F120,0)</f>
        <v>26541</v>
      </c>
      <c r="I23" s="13">
        <f t="shared" si="1"/>
        <v>10.220000000000001</v>
      </c>
      <c r="J23" s="13"/>
      <c r="K23" s="21">
        <f t="shared" si="2"/>
        <v>-0.122</v>
      </c>
    </row>
    <row r="24" spans="2:11" x14ac:dyDescent="0.2">
      <c r="B24">
        <f>+'Acute Care'!A19</f>
        <v>38</v>
      </c>
      <c r="C24" t="str">
        <f>+'Acute Care'!B19</f>
        <v>OLYMPIC MEDICAL CENTER</v>
      </c>
      <c r="D24" s="13">
        <f>ROUND(+'Acute Care'!E19*2080,0)</f>
        <v>168896</v>
      </c>
      <c r="E24" s="9">
        <f>ROUND(+'Acute Care'!F19,0)</f>
        <v>10343</v>
      </c>
      <c r="F24" s="13">
        <f t="shared" si="0"/>
        <v>16.329999999999998</v>
      </c>
      <c r="G24" s="13">
        <f>ROUND(+'Acute Care'!E121*2080,0)</f>
        <v>174179</v>
      </c>
      <c r="H24" s="9">
        <f>ROUND(+'Acute Care'!F121,0)</f>
        <v>10285</v>
      </c>
      <c r="I24" s="13">
        <f t="shared" si="1"/>
        <v>16.940000000000001</v>
      </c>
      <c r="J24" s="13"/>
      <c r="K24" s="21">
        <f t="shared" si="2"/>
        <v>3.7400000000000003E-2</v>
      </c>
    </row>
    <row r="25" spans="2:11" x14ac:dyDescent="0.2">
      <c r="B25">
        <f>+'Acute Care'!A20</f>
        <v>39</v>
      </c>
      <c r="C25" t="str">
        <f>+'Acute Care'!B20</f>
        <v>TRIOS HEALTH</v>
      </c>
      <c r="D25" s="13">
        <f>ROUND(+'Acute Care'!E20*2080,0)</f>
        <v>211328</v>
      </c>
      <c r="E25" s="9">
        <f>ROUND(+'Acute Care'!F20,0)</f>
        <v>14467</v>
      </c>
      <c r="F25" s="13">
        <f t="shared" si="0"/>
        <v>14.61</v>
      </c>
      <c r="G25" s="13">
        <f>ROUND(+'Acute Care'!E122*2080,0)</f>
        <v>192608</v>
      </c>
      <c r="H25" s="9">
        <f>ROUND(+'Acute Care'!F122,0)</f>
        <v>13586</v>
      </c>
      <c r="I25" s="13">
        <f t="shared" si="1"/>
        <v>14.18</v>
      </c>
      <c r="J25" s="13"/>
      <c r="K25" s="21">
        <f t="shared" si="2"/>
        <v>-2.9399999999999999E-2</v>
      </c>
    </row>
    <row r="26" spans="2:11" x14ac:dyDescent="0.2">
      <c r="B26">
        <f>+'Acute Care'!A21</f>
        <v>42</v>
      </c>
      <c r="C26" t="str">
        <f>+'Acute Care'!B21</f>
        <v>SHRINERS HOSPITAL FOR CHILDREN</v>
      </c>
      <c r="D26" s="13">
        <f>ROUND(+'Acute Care'!E21*2080,0)</f>
        <v>36234</v>
      </c>
      <c r="E26" s="9">
        <f>ROUND(+'Acute Care'!F21,0)</f>
        <v>1154</v>
      </c>
      <c r="F26" s="13">
        <f t="shared" si="0"/>
        <v>31.4</v>
      </c>
      <c r="G26" s="13">
        <f>ROUND(+'Acute Care'!E123*2080,0)</f>
        <v>44117</v>
      </c>
      <c r="H26" s="9">
        <f>ROUND(+'Acute Care'!F123,0)</f>
        <v>829</v>
      </c>
      <c r="I26" s="13">
        <f t="shared" si="1"/>
        <v>53.22</v>
      </c>
      <c r="J26" s="13"/>
      <c r="K26" s="21">
        <f t="shared" si="2"/>
        <v>0.69489999999999996</v>
      </c>
    </row>
    <row r="27" spans="2:11" x14ac:dyDescent="0.2">
      <c r="B27">
        <f>+'Acute Care'!A22</f>
        <v>43</v>
      </c>
      <c r="C27" t="str">
        <f>+'Acute Care'!B22</f>
        <v>WALLA WALLA GENERAL HOSPITAL</v>
      </c>
      <c r="D27" s="13">
        <f>ROUND(+'Acute Care'!E22*2080,0)</f>
        <v>0</v>
      </c>
      <c r="E27" s="9">
        <f>ROUND(+'Acute Care'!F22,0)</f>
        <v>0</v>
      </c>
      <c r="F27" s="13" t="str">
        <f t="shared" si="0"/>
        <v/>
      </c>
      <c r="G27" s="13">
        <f>ROUND(+'Acute Care'!E124*2080,0)</f>
        <v>0</v>
      </c>
      <c r="H27" s="9">
        <f>ROUND(+'Acute Care'!F124,0)</f>
        <v>0</v>
      </c>
      <c r="I27" s="13" t="str">
        <f t="shared" si="1"/>
        <v/>
      </c>
      <c r="J27" s="13"/>
      <c r="K27" s="21" t="str">
        <f t="shared" si="2"/>
        <v/>
      </c>
    </row>
    <row r="28" spans="2:11" x14ac:dyDescent="0.2">
      <c r="B28">
        <f>+'Acute Care'!A23</f>
        <v>45</v>
      </c>
      <c r="C28" t="str">
        <f>+'Acute Care'!B23</f>
        <v>COLUMBIA BASIN HOSPITAL</v>
      </c>
      <c r="D28" s="13">
        <f>ROUND(+'Acute Care'!E23*2080,0)</f>
        <v>0</v>
      </c>
      <c r="E28" s="9">
        <f>ROUND(+'Acute Care'!F23,0)</f>
        <v>341</v>
      </c>
      <c r="F28" s="13" t="str">
        <f t="shared" si="0"/>
        <v/>
      </c>
      <c r="G28" s="13">
        <f>ROUND(+'Acute Care'!E125*2080,0)</f>
        <v>0</v>
      </c>
      <c r="H28" s="9">
        <f>ROUND(+'Acute Care'!F125,0)</f>
        <v>422</v>
      </c>
      <c r="I28" s="13" t="str">
        <f t="shared" si="1"/>
        <v/>
      </c>
      <c r="J28" s="13"/>
      <c r="K28" s="21" t="str">
        <f t="shared" si="2"/>
        <v/>
      </c>
    </row>
    <row r="29" spans="2:11" x14ac:dyDescent="0.2">
      <c r="B29">
        <f>+'Acute Care'!A24</f>
        <v>46</v>
      </c>
      <c r="C29" t="str">
        <f>+'Acute Care'!B24</f>
        <v>PMH MEDICAL CENTER</v>
      </c>
      <c r="D29" s="13">
        <f>ROUND(+'Acute Care'!E24*2080,0)</f>
        <v>50294</v>
      </c>
      <c r="E29" s="9">
        <f>ROUND(+'Acute Care'!F24,0)</f>
        <v>4442</v>
      </c>
      <c r="F29" s="13">
        <f t="shared" si="0"/>
        <v>11.32</v>
      </c>
      <c r="G29" s="13">
        <f>ROUND(+'Acute Care'!E126*2080,0)</f>
        <v>66810</v>
      </c>
      <c r="H29" s="9">
        <f>ROUND(+'Acute Care'!F126,0)</f>
        <v>4091</v>
      </c>
      <c r="I29" s="13">
        <f t="shared" si="1"/>
        <v>16.329999999999998</v>
      </c>
      <c r="J29" s="13"/>
      <c r="K29" s="21">
        <f t="shared" si="2"/>
        <v>0.44259999999999999</v>
      </c>
    </row>
    <row r="30" spans="2:11" x14ac:dyDescent="0.2">
      <c r="B30">
        <f>+'Acute Care'!A25</f>
        <v>50</v>
      </c>
      <c r="C30" t="str">
        <f>+'Acute Care'!B25</f>
        <v>PROVIDENCE ST MARY MEDICAL CENTER</v>
      </c>
      <c r="D30" s="13">
        <f>ROUND(+'Acute Care'!E25*2080,0)</f>
        <v>118643</v>
      </c>
      <c r="E30" s="9">
        <f>ROUND(+'Acute Care'!F25,0)</f>
        <v>4484</v>
      </c>
      <c r="F30" s="13">
        <f t="shared" si="0"/>
        <v>26.46</v>
      </c>
      <c r="G30" s="13">
        <f>ROUND(+'Acute Care'!E127*2080,0)</f>
        <v>241093</v>
      </c>
      <c r="H30" s="9">
        <f>ROUND(+'Acute Care'!F127,0)</f>
        <v>11578</v>
      </c>
      <c r="I30" s="13">
        <f t="shared" si="1"/>
        <v>20.82</v>
      </c>
      <c r="J30" s="13"/>
      <c r="K30" s="21">
        <f t="shared" si="2"/>
        <v>-0.2132</v>
      </c>
    </row>
    <row r="31" spans="2:11" x14ac:dyDescent="0.2">
      <c r="B31">
        <f>+'Acute Care'!A26</f>
        <v>54</v>
      </c>
      <c r="C31" t="str">
        <f>+'Acute Care'!B26</f>
        <v>FORKS COMMUNITY HOSPITAL</v>
      </c>
      <c r="D31" s="13">
        <f>ROUND(+'Acute Care'!E26*2080,0)</f>
        <v>18325</v>
      </c>
      <c r="E31" s="9">
        <f>ROUND(+'Acute Care'!F26,0)</f>
        <v>926</v>
      </c>
      <c r="F31" s="13">
        <f t="shared" si="0"/>
        <v>19.79</v>
      </c>
      <c r="G31" s="13">
        <f>ROUND(+'Acute Care'!E128*2080,0)</f>
        <v>22027</v>
      </c>
      <c r="H31" s="9">
        <f>ROUND(+'Acute Care'!F128,0)</f>
        <v>821</v>
      </c>
      <c r="I31" s="13">
        <f t="shared" si="1"/>
        <v>26.83</v>
      </c>
      <c r="J31" s="13"/>
      <c r="K31" s="21">
        <f t="shared" si="2"/>
        <v>0.35570000000000002</v>
      </c>
    </row>
    <row r="32" spans="2:11" x14ac:dyDescent="0.2">
      <c r="B32">
        <f>+'Acute Care'!A27</f>
        <v>56</v>
      </c>
      <c r="C32" t="str">
        <f>+'Acute Care'!B27</f>
        <v>WILLAPA HARBOR HOSPITAL</v>
      </c>
      <c r="D32" s="13">
        <f>ROUND(+'Acute Care'!E27*2080,0)</f>
        <v>54995</v>
      </c>
      <c r="E32" s="9">
        <f>ROUND(+'Acute Care'!F27,0)</f>
        <v>792</v>
      </c>
      <c r="F32" s="13">
        <f t="shared" si="0"/>
        <v>69.44</v>
      </c>
      <c r="G32" s="13">
        <f>ROUND(+'Acute Care'!E129*2080,0)</f>
        <v>55973</v>
      </c>
      <c r="H32" s="9">
        <f>ROUND(+'Acute Care'!F129,0)</f>
        <v>906</v>
      </c>
      <c r="I32" s="13">
        <f t="shared" si="1"/>
        <v>61.78</v>
      </c>
      <c r="J32" s="13"/>
      <c r="K32" s="21">
        <f t="shared" si="2"/>
        <v>-0.1103</v>
      </c>
    </row>
    <row r="33" spans="2:11" x14ac:dyDescent="0.2">
      <c r="B33">
        <f>+'Acute Care'!A28</f>
        <v>58</v>
      </c>
      <c r="C33" t="str">
        <f>+'Acute Care'!B28</f>
        <v>VIRGINIA MASON MEMORIAL</v>
      </c>
      <c r="D33" s="13">
        <f>ROUND(+'Acute Care'!E28*2080,0)</f>
        <v>475426</v>
      </c>
      <c r="E33" s="9">
        <f>ROUND(+'Acute Care'!F28,0)</f>
        <v>29435</v>
      </c>
      <c r="F33" s="13">
        <f t="shared" si="0"/>
        <v>16.149999999999999</v>
      </c>
      <c r="G33" s="13">
        <f>ROUND(+'Acute Care'!E130*2080,0)</f>
        <v>396032</v>
      </c>
      <c r="H33" s="9">
        <f>ROUND(+'Acute Care'!F130,0)</f>
        <v>33302</v>
      </c>
      <c r="I33" s="13">
        <f t="shared" si="1"/>
        <v>11.89</v>
      </c>
      <c r="J33" s="13"/>
      <c r="K33" s="21">
        <f t="shared" si="2"/>
        <v>-0.26379999999999998</v>
      </c>
    </row>
    <row r="34" spans="2:11" x14ac:dyDescent="0.2">
      <c r="B34">
        <f>+'Acute Care'!A29</f>
        <v>63</v>
      </c>
      <c r="C34" t="str">
        <f>+'Acute Care'!B29</f>
        <v>GRAYS HARBOR COMMUNITY HOSPITAL</v>
      </c>
      <c r="D34" s="13">
        <f>ROUND(+'Acute Care'!E29*2080,0)</f>
        <v>199493</v>
      </c>
      <c r="E34" s="9">
        <f>ROUND(+'Acute Care'!F29,0)</f>
        <v>8484</v>
      </c>
      <c r="F34" s="13">
        <f t="shared" si="0"/>
        <v>23.51</v>
      </c>
      <c r="G34" s="13">
        <f>ROUND(+'Acute Care'!E131*2080,0)</f>
        <v>192234</v>
      </c>
      <c r="H34" s="9">
        <f>ROUND(+'Acute Care'!F131,0)</f>
        <v>8829</v>
      </c>
      <c r="I34" s="13">
        <f t="shared" si="1"/>
        <v>21.77</v>
      </c>
      <c r="J34" s="13"/>
      <c r="K34" s="21">
        <f t="shared" si="2"/>
        <v>-7.3999999999999996E-2</v>
      </c>
    </row>
    <row r="35" spans="2:11" x14ac:dyDescent="0.2">
      <c r="B35">
        <f>+'Acute Care'!A30</f>
        <v>78</v>
      </c>
      <c r="C35" t="str">
        <f>+'Acute Care'!B30</f>
        <v>SAMARITAN HEALTHCARE</v>
      </c>
      <c r="D35" s="13">
        <f>ROUND(+'Acute Care'!E30*2080,0)</f>
        <v>51792</v>
      </c>
      <c r="E35" s="9">
        <f>ROUND(+'Acute Care'!F30,0)</f>
        <v>3539</v>
      </c>
      <c r="F35" s="13">
        <f t="shared" si="0"/>
        <v>14.63</v>
      </c>
      <c r="G35" s="13">
        <f>ROUND(+'Acute Care'!E132*2080,0)</f>
        <v>45406</v>
      </c>
      <c r="H35" s="9">
        <f>ROUND(+'Acute Care'!F132,0)</f>
        <v>3772</v>
      </c>
      <c r="I35" s="13">
        <f t="shared" si="1"/>
        <v>12.04</v>
      </c>
      <c r="J35" s="13"/>
      <c r="K35" s="21">
        <f t="shared" si="2"/>
        <v>-0.17699999999999999</v>
      </c>
    </row>
    <row r="36" spans="2:11" x14ac:dyDescent="0.2">
      <c r="B36">
        <f>+'Acute Care'!A31</f>
        <v>79</v>
      </c>
      <c r="C36" t="str">
        <f>+'Acute Care'!B31</f>
        <v>OCEAN BEACH HOSPITAL</v>
      </c>
      <c r="D36" s="13">
        <f>ROUND(+'Acute Care'!E31*2080,0)</f>
        <v>44866</v>
      </c>
      <c r="E36" s="9">
        <f>ROUND(+'Acute Care'!F31,0)</f>
        <v>559</v>
      </c>
      <c r="F36" s="13">
        <f t="shared" si="0"/>
        <v>80.260000000000005</v>
      </c>
      <c r="G36" s="13">
        <f>ROUND(+'Acute Care'!E133*2080,0)</f>
        <v>29245</v>
      </c>
      <c r="H36" s="9">
        <f>ROUND(+'Acute Care'!F133,0)</f>
        <v>933</v>
      </c>
      <c r="I36" s="13">
        <f t="shared" si="1"/>
        <v>31.35</v>
      </c>
      <c r="J36" s="13"/>
      <c r="K36" s="21">
        <f t="shared" si="2"/>
        <v>-0.60940000000000005</v>
      </c>
    </row>
    <row r="37" spans="2:11" x14ac:dyDescent="0.2">
      <c r="B37">
        <f>+'Acute Care'!A32</f>
        <v>80</v>
      </c>
      <c r="C37" t="str">
        <f>+'Acute Care'!B32</f>
        <v>ODESSA MEMORIAL HEALTHCARE CENTER</v>
      </c>
      <c r="D37" s="13">
        <f>ROUND(+'Acute Care'!E32*2080,0)</f>
        <v>3120</v>
      </c>
      <c r="E37" s="9">
        <f>ROUND(+'Acute Care'!F32,0)</f>
        <v>40</v>
      </c>
      <c r="F37" s="13">
        <f t="shared" si="0"/>
        <v>78</v>
      </c>
      <c r="G37" s="13">
        <f>ROUND(+'Acute Care'!E134*2080,0)</f>
        <v>707</v>
      </c>
      <c r="H37" s="9">
        <f>ROUND(+'Acute Care'!F134,0)</f>
        <v>28</v>
      </c>
      <c r="I37" s="13">
        <f t="shared" si="1"/>
        <v>25.25</v>
      </c>
      <c r="J37" s="13"/>
      <c r="K37" s="21">
        <f t="shared" si="2"/>
        <v>-0.67630000000000001</v>
      </c>
    </row>
    <row r="38" spans="2:11" x14ac:dyDescent="0.2">
      <c r="B38">
        <f>+'Acute Care'!A33</f>
        <v>81</v>
      </c>
      <c r="C38" t="str">
        <f>+'Acute Care'!B33</f>
        <v>MULTICARE GOOD SAMARITAN</v>
      </c>
      <c r="D38" s="13">
        <f>ROUND(+'Acute Care'!E33*2080,0)</f>
        <v>366392</v>
      </c>
      <c r="E38" s="9">
        <f>ROUND(+'Acute Care'!F33,0)</f>
        <v>20490</v>
      </c>
      <c r="F38" s="13">
        <f t="shared" si="0"/>
        <v>17.88</v>
      </c>
      <c r="G38" s="13">
        <f>ROUND(+'Acute Care'!E135*2080,0)</f>
        <v>295755</v>
      </c>
      <c r="H38" s="9">
        <f>ROUND(+'Acute Care'!F135,0)</f>
        <v>21449</v>
      </c>
      <c r="I38" s="13">
        <f t="shared" si="1"/>
        <v>13.79</v>
      </c>
      <c r="J38" s="13"/>
      <c r="K38" s="21">
        <f t="shared" si="2"/>
        <v>-0.22869999999999999</v>
      </c>
    </row>
    <row r="39" spans="2:11" x14ac:dyDescent="0.2">
      <c r="B39">
        <f>+'Acute Care'!A34</f>
        <v>82</v>
      </c>
      <c r="C39" t="str">
        <f>+'Acute Care'!B34</f>
        <v>GARFIELD COUNTY MEMORIAL HOSPITAL</v>
      </c>
      <c r="D39" s="13">
        <f>ROUND(+'Acute Care'!E34*2080,0)</f>
        <v>0</v>
      </c>
      <c r="E39" s="9">
        <f>ROUND(+'Acute Care'!F34,0)</f>
        <v>0</v>
      </c>
      <c r="F39" s="13" t="str">
        <f t="shared" si="0"/>
        <v/>
      </c>
      <c r="G39" s="13">
        <f>ROUND(+'Acute Care'!E136*2080,0)</f>
        <v>0</v>
      </c>
      <c r="H39" s="9">
        <f>ROUND(+'Acute Care'!F136,0)</f>
        <v>0</v>
      </c>
      <c r="I39" s="13" t="str">
        <f t="shared" si="1"/>
        <v/>
      </c>
      <c r="J39" s="13"/>
      <c r="K39" s="21" t="str">
        <f t="shared" si="2"/>
        <v/>
      </c>
    </row>
    <row r="40" spans="2:11" x14ac:dyDescent="0.2">
      <c r="B40">
        <f>+'Acute Care'!A35</f>
        <v>84</v>
      </c>
      <c r="C40" t="str">
        <f>+'Acute Care'!B35</f>
        <v>PROVIDENCE REGIONAL MEDICAL CENTER EVERETT</v>
      </c>
      <c r="D40" s="13">
        <f>ROUND(+'Acute Care'!E35*2080,0)</f>
        <v>1050109</v>
      </c>
      <c r="E40" s="9">
        <f>ROUND(+'Acute Care'!F35,0)</f>
        <v>90120</v>
      </c>
      <c r="F40" s="13">
        <f t="shared" si="0"/>
        <v>11.65</v>
      </c>
      <c r="G40" s="13">
        <f>ROUND(+'Acute Care'!E137*2080,0)</f>
        <v>1529029</v>
      </c>
      <c r="H40" s="9">
        <f>ROUND(+'Acute Care'!F137,0)</f>
        <v>117921</v>
      </c>
      <c r="I40" s="13">
        <f t="shared" si="1"/>
        <v>12.97</v>
      </c>
      <c r="J40" s="13"/>
      <c r="K40" s="21">
        <f t="shared" si="2"/>
        <v>0.1133</v>
      </c>
    </row>
    <row r="41" spans="2:11" x14ac:dyDescent="0.2">
      <c r="B41">
        <f>+'Acute Care'!A36</f>
        <v>85</v>
      </c>
      <c r="C41" t="str">
        <f>+'Acute Care'!B36</f>
        <v>JEFFERSON HEALTHCARE</v>
      </c>
      <c r="D41" s="13">
        <f>ROUND(+'Acute Care'!E36*2080,0)</f>
        <v>79248</v>
      </c>
      <c r="E41" s="9">
        <f>ROUND(+'Acute Care'!F36,0)</f>
        <v>3928</v>
      </c>
      <c r="F41" s="13">
        <f t="shared" si="0"/>
        <v>20.18</v>
      </c>
      <c r="G41" s="13">
        <f>ROUND(+'Acute Care'!E138*2080,0)</f>
        <v>75837</v>
      </c>
      <c r="H41" s="9">
        <f>ROUND(+'Acute Care'!F138,0)</f>
        <v>3718</v>
      </c>
      <c r="I41" s="13">
        <f t="shared" si="1"/>
        <v>20.399999999999999</v>
      </c>
      <c r="J41" s="13"/>
      <c r="K41" s="21">
        <f t="shared" si="2"/>
        <v>1.09E-2</v>
      </c>
    </row>
    <row r="42" spans="2:11" x14ac:dyDescent="0.2">
      <c r="B42">
        <f>+'Acute Care'!A37</f>
        <v>96</v>
      </c>
      <c r="C42" t="str">
        <f>+'Acute Care'!B37</f>
        <v>SKYLINE HOSPITAL</v>
      </c>
      <c r="D42" s="13">
        <f>ROUND(+'Acute Care'!E37*2080,0)</f>
        <v>47237</v>
      </c>
      <c r="E42" s="9">
        <f>ROUND(+'Acute Care'!F37,0)</f>
        <v>821</v>
      </c>
      <c r="F42" s="13">
        <f t="shared" si="0"/>
        <v>57.54</v>
      </c>
      <c r="G42" s="13">
        <f>ROUND(+'Acute Care'!E139*2080,0)</f>
        <v>50211</v>
      </c>
      <c r="H42" s="9">
        <f>ROUND(+'Acute Care'!F139,0)</f>
        <v>644</v>
      </c>
      <c r="I42" s="13">
        <f t="shared" si="1"/>
        <v>77.97</v>
      </c>
      <c r="J42" s="13"/>
      <c r="K42" s="21">
        <f t="shared" si="2"/>
        <v>0.35510000000000003</v>
      </c>
    </row>
    <row r="43" spans="2:11" x14ac:dyDescent="0.2">
      <c r="B43">
        <f>+'Acute Care'!A38</f>
        <v>102</v>
      </c>
      <c r="C43" t="str">
        <f>+'Acute Care'!B38</f>
        <v>ASTRIA REGIONAL MEDICAL CENTER</v>
      </c>
      <c r="D43" s="13">
        <f>ROUND(+'Acute Care'!E38*2080,0)</f>
        <v>56784</v>
      </c>
      <c r="E43" s="9">
        <f>ROUND(+'Acute Care'!F38,0)</f>
        <v>5792</v>
      </c>
      <c r="F43" s="13">
        <f t="shared" si="0"/>
        <v>9.8000000000000007</v>
      </c>
      <c r="G43" s="13">
        <f>ROUND(+'Acute Care'!E140*2080,0)</f>
        <v>46384</v>
      </c>
      <c r="H43" s="9">
        <f>ROUND(+'Acute Care'!F140,0)</f>
        <v>5251</v>
      </c>
      <c r="I43" s="13">
        <f t="shared" si="1"/>
        <v>8.83</v>
      </c>
      <c r="J43" s="13"/>
      <c r="K43" s="21">
        <f t="shared" si="2"/>
        <v>-9.9000000000000005E-2</v>
      </c>
    </row>
    <row r="44" spans="2:11" x14ac:dyDescent="0.2">
      <c r="B44">
        <f>+'Acute Care'!A39</f>
        <v>104</v>
      </c>
      <c r="C44" t="str">
        <f>+'Acute Care'!B39</f>
        <v>VALLEY GENERAL HOSPITAL</v>
      </c>
      <c r="D44" s="13">
        <f>ROUND(+'Acute Care'!E39*2080,0)</f>
        <v>0</v>
      </c>
      <c r="E44" s="9">
        <f>ROUND(+'Acute Care'!F39,0)</f>
        <v>0</v>
      </c>
      <c r="F44" s="13" t="str">
        <f t="shared" si="0"/>
        <v/>
      </c>
      <c r="G44" s="13">
        <f>ROUND(+'Acute Care'!E141*2080,0)</f>
        <v>57803</v>
      </c>
      <c r="H44" s="9">
        <f>ROUND(+'Acute Care'!F141,0)</f>
        <v>3917</v>
      </c>
      <c r="I44" s="13">
        <f t="shared" si="1"/>
        <v>14.76</v>
      </c>
      <c r="J44" s="13"/>
      <c r="K44" s="21" t="str">
        <f t="shared" si="2"/>
        <v/>
      </c>
    </row>
    <row r="45" spans="2:11" x14ac:dyDescent="0.2">
      <c r="B45">
        <f>+'Acute Care'!A40</f>
        <v>106</v>
      </c>
      <c r="C45" t="str">
        <f>+'Acute Care'!B40</f>
        <v>CASCADE VALLEY HOSPITAL</v>
      </c>
      <c r="D45" s="13">
        <f>ROUND(+'Acute Care'!E40*2080,0)</f>
        <v>0</v>
      </c>
      <c r="E45" s="9">
        <f>ROUND(+'Acute Care'!F40,0)</f>
        <v>0</v>
      </c>
      <c r="F45" s="13" t="str">
        <f t="shared" si="0"/>
        <v/>
      </c>
      <c r="G45" s="13">
        <f>ROUND(+'Acute Care'!E142*2080,0)</f>
        <v>70200</v>
      </c>
      <c r="H45" s="9">
        <f>ROUND(+'Acute Care'!F142,0)</f>
        <v>1813</v>
      </c>
      <c r="I45" s="13">
        <f t="shared" si="1"/>
        <v>38.72</v>
      </c>
      <c r="J45" s="13"/>
      <c r="K45" s="21" t="str">
        <f t="shared" si="2"/>
        <v/>
      </c>
    </row>
    <row r="46" spans="2:11" x14ac:dyDescent="0.2">
      <c r="B46">
        <f>+'Acute Care'!A41</f>
        <v>107</v>
      </c>
      <c r="C46" t="str">
        <f>+'Acute Care'!B41</f>
        <v>NORTH VALLEY HOSPITAL</v>
      </c>
      <c r="D46" s="13">
        <f>ROUND(+'Acute Care'!E41*2080,0)</f>
        <v>35734</v>
      </c>
      <c r="E46" s="9">
        <f>ROUND(+'Acute Care'!F41,0)</f>
        <v>1026</v>
      </c>
      <c r="F46" s="13">
        <f t="shared" si="0"/>
        <v>34.83</v>
      </c>
      <c r="G46" s="13">
        <f>ROUND(+'Acute Care'!E143*2080,0)</f>
        <v>29515</v>
      </c>
      <c r="H46" s="9">
        <f>ROUND(+'Acute Care'!F143,0)</f>
        <v>850</v>
      </c>
      <c r="I46" s="13">
        <f t="shared" si="1"/>
        <v>34.72</v>
      </c>
      <c r="J46" s="13"/>
      <c r="K46" s="21">
        <f t="shared" si="2"/>
        <v>-3.2000000000000002E-3</v>
      </c>
    </row>
    <row r="47" spans="2:11" x14ac:dyDescent="0.2">
      <c r="B47">
        <f>+'Acute Care'!A42</f>
        <v>108</v>
      </c>
      <c r="C47" t="str">
        <f>+'Acute Care'!B42</f>
        <v>TRI-STATE MEMORIAL HOSPITAL</v>
      </c>
      <c r="D47" s="13">
        <f>ROUND(+'Acute Care'!E42*2080,0)</f>
        <v>58282</v>
      </c>
      <c r="E47" s="9">
        <f>ROUND(+'Acute Care'!F42,0)</f>
        <v>2471</v>
      </c>
      <c r="F47" s="13">
        <f t="shared" si="0"/>
        <v>23.59</v>
      </c>
      <c r="G47" s="13">
        <f>ROUND(+'Acute Care'!E144*2080,0)</f>
        <v>55016</v>
      </c>
      <c r="H47" s="9">
        <f>ROUND(+'Acute Care'!F144,0)</f>
        <v>2369</v>
      </c>
      <c r="I47" s="13">
        <f t="shared" si="1"/>
        <v>23.22</v>
      </c>
      <c r="J47" s="13"/>
      <c r="K47" s="21">
        <f t="shared" si="2"/>
        <v>-1.5699999999999999E-2</v>
      </c>
    </row>
    <row r="48" spans="2:11" x14ac:dyDescent="0.2">
      <c r="B48">
        <f>+'Acute Care'!A43</f>
        <v>111</v>
      </c>
      <c r="C48" t="str">
        <f>+'Acute Care'!B43</f>
        <v>EAST ADAMS RURAL HEALTHCARE</v>
      </c>
      <c r="D48" s="13">
        <f>ROUND(+'Acute Care'!E43*2080,0)</f>
        <v>13666</v>
      </c>
      <c r="E48" s="9">
        <f>ROUND(+'Acute Care'!F43,0)</f>
        <v>77</v>
      </c>
      <c r="F48" s="13">
        <f t="shared" si="0"/>
        <v>177.48</v>
      </c>
      <c r="G48" s="13">
        <f>ROUND(+'Acute Care'!E145*2080,0)</f>
        <v>2621</v>
      </c>
      <c r="H48" s="9">
        <f>ROUND(+'Acute Care'!F145,0)</f>
        <v>29</v>
      </c>
      <c r="I48" s="13">
        <f t="shared" si="1"/>
        <v>90.38</v>
      </c>
      <c r="J48" s="13"/>
      <c r="K48" s="21">
        <f t="shared" si="2"/>
        <v>-0.49080000000000001</v>
      </c>
    </row>
    <row r="49" spans="2:11" x14ac:dyDescent="0.2">
      <c r="B49">
        <f>+'Acute Care'!A44</f>
        <v>125</v>
      </c>
      <c r="C49" t="str">
        <f>+'Acute Care'!B44</f>
        <v>OTHELLO COMMUNITY HOSPITAL</v>
      </c>
      <c r="D49" s="13">
        <f>ROUND(+'Acute Care'!E44*2080,0)</f>
        <v>0</v>
      </c>
      <c r="E49" s="9">
        <f>ROUND(+'Acute Care'!F44,0)</f>
        <v>0</v>
      </c>
      <c r="F49" s="13" t="str">
        <f t="shared" si="0"/>
        <v/>
      </c>
      <c r="G49" s="13">
        <f>ROUND(+'Acute Care'!E146*2080,0)</f>
        <v>0</v>
      </c>
      <c r="H49" s="9">
        <f>ROUND(+'Acute Care'!F146,0)</f>
        <v>0</v>
      </c>
      <c r="I49" s="13" t="str">
        <f t="shared" si="1"/>
        <v/>
      </c>
      <c r="J49" s="13"/>
      <c r="K49" s="21" t="str">
        <f t="shared" si="2"/>
        <v/>
      </c>
    </row>
    <row r="50" spans="2:11" x14ac:dyDescent="0.2">
      <c r="B50">
        <f>+'Acute Care'!A45</f>
        <v>126</v>
      </c>
      <c r="C50" t="str">
        <f>+'Acute Care'!B45</f>
        <v>HIGHLINE MEDICAL CENTER</v>
      </c>
      <c r="D50" s="13">
        <f>ROUND(+'Acute Care'!E45*2080,0)</f>
        <v>377042</v>
      </c>
      <c r="E50" s="9">
        <f>ROUND(+'Acute Care'!F45,0)</f>
        <v>23161</v>
      </c>
      <c r="F50" s="13">
        <f t="shared" si="0"/>
        <v>16.28</v>
      </c>
      <c r="G50" s="13">
        <f>ROUND(+'Acute Care'!E147*2080,0)</f>
        <v>339955</v>
      </c>
      <c r="H50" s="9">
        <f>ROUND(+'Acute Care'!F147,0)</f>
        <v>22761</v>
      </c>
      <c r="I50" s="13">
        <f t="shared" si="1"/>
        <v>14.94</v>
      </c>
      <c r="J50" s="13"/>
      <c r="K50" s="21">
        <f t="shared" si="2"/>
        <v>-8.2299999999999998E-2</v>
      </c>
    </row>
    <row r="51" spans="2:11" x14ac:dyDescent="0.2">
      <c r="B51">
        <f>+'Acute Care'!A46</f>
        <v>128</v>
      </c>
      <c r="C51" t="str">
        <f>+'Acute Care'!B46</f>
        <v>UNIVERSITY OF WASHINGTON MEDICAL CENTER</v>
      </c>
      <c r="D51" s="13">
        <f>ROUND(+'Acute Care'!E46*2080,0)</f>
        <v>1431872</v>
      </c>
      <c r="E51" s="9">
        <f>ROUND(+'Acute Care'!F46,0)</f>
        <v>85560</v>
      </c>
      <c r="F51" s="13">
        <f t="shared" si="0"/>
        <v>16.739999999999998</v>
      </c>
      <c r="G51" s="13">
        <f>ROUND(+'Acute Care'!E148*2080,0)</f>
        <v>1493211</v>
      </c>
      <c r="H51" s="9">
        <f>ROUND(+'Acute Care'!F148,0)</f>
        <v>89690</v>
      </c>
      <c r="I51" s="13">
        <f t="shared" si="1"/>
        <v>16.649999999999999</v>
      </c>
      <c r="J51" s="13"/>
      <c r="K51" s="21">
        <f t="shared" si="2"/>
        <v>-5.4000000000000003E-3</v>
      </c>
    </row>
    <row r="52" spans="2:11" x14ac:dyDescent="0.2">
      <c r="B52">
        <f>+'Acute Care'!A47</f>
        <v>129</v>
      </c>
      <c r="C52" t="str">
        <f>+'Acute Care'!B47</f>
        <v>QUINCY VALLEY MEDICAL CENTER</v>
      </c>
      <c r="D52" s="13">
        <f>ROUND(+'Acute Care'!E47*2080,0)</f>
        <v>26146</v>
      </c>
      <c r="E52" s="9">
        <f>ROUND(+'Acute Care'!F47,0)</f>
        <v>141</v>
      </c>
      <c r="F52" s="13">
        <f t="shared" si="0"/>
        <v>185.43</v>
      </c>
      <c r="G52" s="13">
        <f>ROUND(+'Acute Care'!E149*2080,0)</f>
        <v>24357</v>
      </c>
      <c r="H52" s="9">
        <f>ROUND(+'Acute Care'!F149,0)</f>
        <v>122</v>
      </c>
      <c r="I52" s="13">
        <f t="shared" si="1"/>
        <v>199.65</v>
      </c>
      <c r="J52" s="13"/>
      <c r="K52" s="21">
        <f t="shared" si="2"/>
        <v>7.6700000000000004E-2</v>
      </c>
    </row>
    <row r="53" spans="2:11" x14ac:dyDescent="0.2">
      <c r="B53">
        <f>+'Acute Care'!A48</f>
        <v>130</v>
      </c>
      <c r="C53" t="str">
        <f>+'Acute Care'!B48</f>
        <v>UW MEDICINE/NORTHWEST HOSPITAL</v>
      </c>
      <c r="D53" s="13">
        <f>ROUND(+'Acute Care'!E48*2080,0)</f>
        <v>395678</v>
      </c>
      <c r="E53" s="9">
        <f>ROUND(+'Acute Care'!F48,0)</f>
        <v>26193</v>
      </c>
      <c r="F53" s="13">
        <f t="shared" si="0"/>
        <v>15.11</v>
      </c>
      <c r="G53" s="13">
        <f>ROUND(+'Acute Care'!E150*2080,0)</f>
        <v>411362</v>
      </c>
      <c r="H53" s="9">
        <f>ROUND(+'Acute Care'!F150,0)</f>
        <v>26872</v>
      </c>
      <c r="I53" s="13">
        <f t="shared" si="1"/>
        <v>15.31</v>
      </c>
      <c r="J53" s="13"/>
      <c r="K53" s="21">
        <f t="shared" si="2"/>
        <v>1.32E-2</v>
      </c>
    </row>
    <row r="54" spans="2:11" x14ac:dyDescent="0.2">
      <c r="B54">
        <f>+'Acute Care'!A49</f>
        <v>131</v>
      </c>
      <c r="C54" t="str">
        <f>+'Acute Care'!B49</f>
        <v>OVERLAKE HOSPITAL MEDICAL CENTER</v>
      </c>
      <c r="D54" s="13">
        <f>ROUND(+'Acute Care'!E49*2080,0)</f>
        <v>681803</v>
      </c>
      <c r="E54" s="9">
        <f>ROUND(+'Acute Care'!F49,0)</f>
        <v>47825</v>
      </c>
      <c r="F54" s="13">
        <f t="shared" si="0"/>
        <v>14.26</v>
      </c>
      <c r="G54" s="13">
        <f>ROUND(+'Acute Care'!E151*2080,0)</f>
        <v>731806</v>
      </c>
      <c r="H54" s="9">
        <f>ROUND(+'Acute Care'!F151,0)</f>
        <v>49435</v>
      </c>
      <c r="I54" s="13">
        <f t="shared" si="1"/>
        <v>14.8</v>
      </c>
      <c r="J54" s="13"/>
      <c r="K54" s="21">
        <f t="shared" si="2"/>
        <v>3.7900000000000003E-2</v>
      </c>
    </row>
    <row r="55" spans="2:11" x14ac:dyDescent="0.2">
      <c r="B55">
        <f>+'Acute Care'!A50</f>
        <v>132</v>
      </c>
      <c r="C55" t="str">
        <f>+'Acute Care'!B50</f>
        <v>ST CLARE HOSPITAL</v>
      </c>
      <c r="D55" s="13">
        <f>ROUND(+'Acute Care'!E50*2080,0)</f>
        <v>246730</v>
      </c>
      <c r="E55" s="9">
        <f>ROUND(+'Acute Care'!F50,0)</f>
        <v>26270</v>
      </c>
      <c r="F55" s="13">
        <f t="shared" si="0"/>
        <v>9.39</v>
      </c>
      <c r="G55" s="13">
        <f>ROUND(+'Acute Care'!E152*2080,0)</f>
        <v>233958</v>
      </c>
      <c r="H55" s="9">
        <f>ROUND(+'Acute Care'!F152,0)</f>
        <v>27379</v>
      </c>
      <c r="I55" s="13">
        <f t="shared" si="1"/>
        <v>8.5500000000000007</v>
      </c>
      <c r="J55" s="13"/>
      <c r="K55" s="21">
        <f t="shared" si="2"/>
        <v>-8.9499999999999996E-2</v>
      </c>
    </row>
    <row r="56" spans="2:11" x14ac:dyDescent="0.2">
      <c r="B56">
        <f>+'Acute Care'!A51</f>
        <v>134</v>
      </c>
      <c r="C56" t="str">
        <f>+'Acute Care'!B51</f>
        <v>ISLAND HOSPITAL</v>
      </c>
      <c r="D56" s="13">
        <f>ROUND(+'Acute Care'!E51*2080,0)</f>
        <v>121680</v>
      </c>
      <c r="E56" s="9">
        <f>ROUND(+'Acute Care'!F51,0)</f>
        <v>8290</v>
      </c>
      <c r="F56" s="13">
        <f t="shared" si="0"/>
        <v>14.68</v>
      </c>
      <c r="G56" s="13">
        <f>ROUND(+'Acute Care'!E153*2080,0)</f>
        <v>123469</v>
      </c>
      <c r="H56" s="9">
        <f>ROUND(+'Acute Care'!F153,0)</f>
        <v>7838</v>
      </c>
      <c r="I56" s="13">
        <f t="shared" si="1"/>
        <v>15.75</v>
      </c>
      <c r="J56" s="13"/>
      <c r="K56" s="21">
        <f t="shared" si="2"/>
        <v>7.2900000000000006E-2</v>
      </c>
    </row>
    <row r="57" spans="2:11" x14ac:dyDescent="0.2">
      <c r="B57">
        <f>+'Acute Care'!A52</f>
        <v>137</v>
      </c>
      <c r="C57" t="str">
        <f>+'Acute Care'!B52</f>
        <v>LINCOLN HOSPITAL</v>
      </c>
      <c r="D57" s="13">
        <f>ROUND(+'Acute Care'!E52*2080,0)</f>
        <v>50294</v>
      </c>
      <c r="E57" s="9">
        <f>ROUND(+'Acute Care'!F52,0)</f>
        <v>981</v>
      </c>
      <c r="F57" s="13">
        <f t="shared" si="0"/>
        <v>51.27</v>
      </c>
      <c r="G57" s="13">
        <f>ROUND(+'Acute Care'!E154*2080,0)</f>
        <v>0</v>
      </c>
      <c r="H57" s="9">
        <f>ROUND(+'Acute Care'!F154,0)</f>
        <v>0</v>
      </c>
      <c r="I57" s="13" t="str">
        <f t="shared" si="1"/>
        <v/>
      </c>
      <c r="J57" s="13"/>
      <c r="K57" s="21" t="str">
        <f t="shared" si="2"/>
        <v/>
      </c>
    </row>
    <row r="58" spans="2:11" x14ac:dyDescent="0.2">
      <c r="B58">
        <f>+'Acute Care'!A53</f>
        <v>138</v>
      </c>
      <c r="C58" t="str">
        <f>+'Acute Care'!B53</f>
        <v>SWEDISH EDMONDS</v>
      </c>
      <c r="D58" s="13">
        <f>ROUND(+'Acute Care'!E53*2080,0)</f>
        <v>123302</v>
      </c>
      <c r="E58" s="9">
        <f>ROUND(+'Acute Care'!F53,0)</f>
        <v>0</v>
      </c>
      <c r="F58" s="13" t="str">
        <f t="shared" si="0"/>
        <v/>
      </c>
      <c r="G58" s="13">
        <f>ROUND(+'Acute Care'!E155*2080,0)</f>
        <v>680118</v>
      </c>
      <c r="H58" s="9">
        <f>ROUND(+'Acute Care'!F155,0)</f>
        <v>40914</v>
      </c>
      <c r="I58" s="13">
        <f t="shared" si="1"/>
        <v>16.62</v>
      </c>
      <c r="J58" s="13"/>
      <c r="K58" s="21" t="str">
        <f t="shared" si="2"/>
        <v/>
      </c>
    </row>
    <row r="59" spans="2:11" x14ac:dyDescent="0.2">
      <c r="B59">
        <f>+'Acute Care'!A54</f>
        <v>139</v>
      </c>
      <c r="C59" t="str">
        <f>+'Acute Care'!B54</f>
        <v>PROVIDENCE HOLY FAMILY HOSPITAL</v>
      </c>
      <c r="D59" s="13">
        <f>ROUND(+'Acute Care'!E54*2080,0)</f>
        <v>232357</v>
      </c>
      <c r="E59" s="9">
        <f>ROUND(+'Acute Care'!F54,0)</f>
        <v>20218</v>
      </c>
      <c r="F59" s="13">
        <f t="shared" si="0"/>
        <v>11.49</v>
      </c>
      <c r="G59" s="13">
        <f>ROUND(+'Acute Care'!E156*2080,0)</f>
        <v>474365</v>
      </c>
      <c r="H59" s="9">
        <f>ROUND(+'Acute Care'!F156,0)</f>
        <v>32995</v>
      </c>
      <c r="I59" s="13">
        <f t="shared" si="1"/>
        <v>14.38</v>
      </c>
      <c r="J59" s="13"/>
      <c r="K59" s="21">
        <f t="shared" si="2"/>
        <v>0.2515</v>
      </c>
    </row>
    <row r="60" spans="2:11" x14ac:dyDescent="0.2">
      <c r="B60">
        <f>+'Acute Care'!A55</f>
        <v>140</v>
      </c>
      <c r="C60" t="str">
        <f>+'Acute Care'!B55</f>
        <v>KITTITAS VALLEY HEALTHCARE</v>
      </c>
      <c r="D60" s="13">
        <f>ROUND(+'Acute Care'!E55*2080,0)</f>
        <v>42432</v>
      </c>
      <c r="E60" s="9">
        <f>ROUND(+'Acute Care'!F55,0)</f>
        <v>2775</v>
      </c>
      <c r="F60" s="13">
        <f t="shared" si="0"/>
        <v>15.29</v>
      </c>
      <c r="G60" s="13">
        <f>ROUND(+'Acute Care'!E157*2080,0)</f>
        <v>40061</v>
      </c>
      <c r="H60" s="9">
        <f>ROUND(+'Acute Care'!F157,0)</f>
        <v>2393</v>
      </c>
      <c r="I60" s="13">
        <f t="shared" si="1"/>
        <v>16.739999999999998</v>
      </c>
      <c r="J60" s="13"/>
      <c r="K60" s="21">
        <f t="shared" si="2"/>
        <v>9.4799999999999995E-2</v>
      </c>
    </row>
    <row r="61" spans="2:11" x14ac:dyDescent="0.2">
      <c r="B61">
        <f>+'Acute Care'!A56</f>
        <v>141</v>
      </c>
      <c r="C61" t="str">
        <f>+'Acute Care'!B56</f>
        <v>DAYTON GENERAL HOSPITAL</v>
      </c>
      <c r="D61" s="13">
        <f>ROUND(+'Acute Care'!E56*2080,0)</f>
        <v>2642</v>
      </c>
      <c r="E61" s="9">
        <f>ROUND(+'Acute Care'!F56,0)</f>
        <v>216</v>
      </c>
      <c r="F61" s="13">
        <f t="shared" si="0"/>
        <v>12.23</v>
      </c>
      <c r="G61" s="13">
        <f>ROUND(+'Acute Care'!E158*2080,0)</f>
        <v>2891</v>
      </c>
      <c r="H61" s="9">
        <f>ROUND(+'Acute Care'!F158,0)</f>
        <v>262</v>
      </c>
      <c r="I61" s="13">
        <f t="shared" si="1"/>
        <v>11.03</v>
      </c>
      <c r="J61" s="13"/>
      <c r="K61" s="21">
        <f t="shared" si="2"/>
        <v>-9.8100000000000007E-2</v>
      </c>
    </row>
    <row r="62" spans="2:11" x14ac:dyDescent="0.2">
      <c r="B62">
        <f>+'Acute Care'!A57</f>
        <v>142</v>
      </c>
      <c r="C62" t="str">
        <f>+'Acute Care'!B57</f>
        <v>HARRISON MEDICAL CENTER</v>
      </c>
      <c r="D62" s="13">
        <f>ROUND(+'Acute Care'!E57*2080,0)</f>
        <v>763838</v>
      </c>
      <c r="E62" s="9">
        <f>ROUND(+'Acute Care'!F57,0)</f>
        <v>50590</v>
      </c>
      <c r="F62" s="13">
        <f t="shared" si="0"/>
        <v>15.1</v>
      </c>
      <c r="G62" s="13">
        <f>ROUND(+'Acute Care'!E159*2080,0)</f>
        <v>768186</v>
      </c>
      <c r="H62" s="9">
        <f>ROUND(+'Acute Care'!F159,0)</f>
        <v>49820</v>
      </c>
      <c r="I62" s="13">
        <f t="shared" si="1"/>
        <v>15.42</v>
      </c>
      <c r="J62" s="13"/>
      <c r="K62" s="21">
        <f t="shared" si="2"/>
        <v>2.12E-2</v>
      </c>
    </row>
    <row r="63" spans="2:11" x14ac:dyDescent="0.2">
      <c r="B63">
        <f>+'Acute Care'!A58</f>
        <v>145</v>
      </c>
      <c r="C63" t="str">
        <f>+'Acute Care'!B58</f>
        <v>PEACEHEALTH ST JOSEPH MEDICAL CENTER</v>
      </c>
      <c r="D63" s="13">
        <f>ROUND(+'Acute Care'!E58*2080,0)</f>
        <v>550472</v>
      </c>
      <c r="E63" s="9">
        <f>ROUND(+'Acute Care'!F58,0)</f>
        <v>41013</v>
      </c>
      <c r="F63" s="13">
        <f t="shared" si="0"/>
        <v>13.42</v>
      </c>
      <c r="G63" s="13">
        <f>ROUND(+'Acute Care'!E160*2080,0)</f>
        <v>561371</v>
      </c>
      <c r="H63" s="9">
        <f>ROUND(+'Acute Care'!F160,0)</f>
        <v>42141</v>
      </c>
      <c r="I63" s="13">
        <f t="shared" si="1"/>
        <v>13.32</v>
      </c>
      <c r="J63" s="13"/>
      <c r="K63" s="21">
        <f t="shared" si="2"/>
        <v>-7.4999999999999997E-3</v>
      </c>
    </row>
    <row r="64" spans="2:11" x14ac:dyDescent="0.2">
      <c r="B64">
        <f>+'Acute Care'!A59</f>
        <v>147</v>
      </c>
      <c r="C64" t="str">
        <f>+'Acute Care'!B59</f>
        <v>MID VALLEY HOSPITAL</v>
      </c>
      <c r="D64" s="13">
        <f>ROUND(+'Acute Care'!E59*2080,0)</f>
        <v>61298</v>
      </c>
      <c r="E64" s="9">
        <f>ROUND(+'Acute Care'!F59,0)</f>
        <v>2464</v>
      </c>
      <c r="F64" s="13">
        <f t="shared" si="0"/>
        <v>24.88</v>
      </c>
      <c r="G64" s="13">
        <f>ROUND(+'Acute Care'!E161*2080,0)</f>
        <v>55848</v>
      </c>
      <c r="H64" s="9">
        <f>ROUND(+'Acute Care'!F161,0)</f>
        <v>1976</v>
      </c>
      <c r="I64" s="13">
        <f t="shared" si="1"/>
        <v>28.26</v>
      </c>
      <c r="J64" s="13"/>
      <c r="K64" s="21">
        <f t="shared" si="2"/>
        <v>0.13589999999999999</v>
      </c>
    </row>
    <row r="65" spans="2:11" x14ac:dyDescent="0.2">
      <c r="B65">
        <f>+'Acute Care'!A60</f>
        <v>148</v>
      </c>
      <c r="C65" t="str">
        <f>+'Acute Care'!B60</f>
        <v>KINDRED HOSPITAL SEATTLE - NORTHGATE</v>
      </c>
      <c r="D65" s="13">
        <f>ROUND(+'Acute Care'!E60*2080,0)</f>
        <v>219232</v>
      </c>
      <c r="E65" s="9">
        <f>ROUND(+'Acute Care'!F60,0)</f>
        <v>20825</v>
      </c>
      <c r="F65" s="13">
        <f t="shared" si="0"/>
        <v>10.53</v>
      </c>
      <c r="G65" s="13">
        <f>ROUND(+'Acute Care'!E162*2080,0)</f>
        <v>250016</v>
      </c>
      <c r="H65" s="9">
        <f>ROUND(+'Acute Care'!F162,0)</f>
        <v>22461</v>
      </c>
      <c r="I65" s="13">
        <f t="shared" si="1"/>
        <v>11.13</v>
      </c>
      <c r="J65" s="13"/>
      <c r="K65" s="21">
        <f t="shared" si="2"/>
        <v>5.7000000000000002E-2</v>
      </c>
    </row>
    <row r="66" spans="2:11" x14ac:dyDescent="0.2">
      <c r="B66">
        <f>+'Acute Care'!A61</f>
        <v>150</v>
      </c>
      <c r="C66" t="str">
        <f>+'Acute Care'!B61</f>
        <v>COULEE MEDICAL CENTER</v>
      </c>
      <c r="D66" s="13">
        <f>ROUND(+'Acute Care'!E61*2080,0)</f>
        <v>79269</v>
      </c>
      <c r="E66" s="9">
        <f>ROUND(+'Acute Care'!F61,0)</f>
        <v>1163</v>
      </c>
      <c r="F66" s="13">
        <f t="shared" si="0"/>
        <v>68.16</v>
      </c>
      <c r="G66" s="13">
        <f>ROUND(+'Acute Care'!E163*2080,0)</f>
        <v>79040</v>
      </c>
      <c r="H66" s="9">
        <f>ROUND(+'Acute Care'!F163,0)</f>
        <v>1218</v>
      </c>
      <c r="I66" s="13">
        <f t="shared" si="1"/>
        <v>64.89</v>
      </c>
      <c r="J66" s="13"/>
      <c r="K66" s="21">
        <f t="shared" si="2"/>
        <v>-4.8000000000000001E-2</v>
      </c>
    </row>
    <row r="67" spans="2:11" x14ac:dyDescent="0.2">
      <c r="B67">
        <f>+'Acute Care'!A62</f>
        <v>152</v>
      </c>
      <c r="C67" t="str">
        <f>+'Acute Care'!B62</f>
        <v>MASON GENERAL HOSPITAL</v>
      </c>
      <c r="D67" s="13">
        <f>ROUND(+'Acute Care'!E62*2080,0)</f>
        <v>116168</v>
      </c>
      <c r="E67" s="9">
        <f>ROUND(+'Acute Care'!F62,0)</f>
        <v>3844</v>
      </c>
      <c r="F67" s="13">
        <f t="shared" si="0"/>
        <v>30.22</v>
      </c>
      <c r="G67" s="13">
        <f>ROUND(+'Acute Care'!E164*2080,0)</f>
        <v>122845</v>
      </c>
      <c r="H67" s="9">
        <f>ROUND(+'Acute Care'!F164,0)</f>
        <v>3251</v>
      </c>
      <c r="I67" s="13">
        <f t="shared" si="1"/>
        <v>37.79</v>
      </c>
      <c r="J67" s="13"/>
      <c r="K67" s="21">
        <f t="shared" si="2"/>
        <v>0.2505</v>
      </c>
    </row>
    <row r="68" spans="2:11" x14ac:dyDescent="0.2">
      <c r="B68">
        <f>+'Acute Care'!A63</f>
        <v>153</v>
      </c>
      <c r="C68" t="str">
        <f>+'Acute Care'!B63</f>
        <v>WHITMAN HOSPITAL AND MEDICAL CENTER</v>
      </c>
      <c r="D68" s="13">
        <f>ROUND(+'Acute Care'!E63*2080,0)</f>
        <v>68702</v>
      </c>
      <c r="E68" s="9">
        <f>ROUND(+'Acute Care'!F63,0)</f>
        <v>1868</v>
      </c>
      <c r="F68" s="13">
        <f t="shared" si="0"/>
        <v>36.78</v>
      </c>
      <c r="G68" s="13">
        <f>ROUND(+'Acute Care'!E165*2080,0)</f>
        <v>56389</v>
      </c>
      <c r="H68" s="9">
        <f>ROUND(+'Acute Care'!F165,0)</f>
        <v>1771</v>
      </c>
      <c r="I68" s="13">
        <f t="shared" si="1"/>
        <v>31.84</v>
      </c>
      <c r="J68" s="13"/>
      <c r="K68" s="21">
        <f t="shared" si="2"/>
        <v>-0.1343</v>
      </c>
    </row>
    <row r="69" spans="2:11" x14ac:dyDescent="0.2">
      <c r="B69">
        <f>+'Acute Care'!A64</f>
        <v>155</v>
      </c>
      <c r="C69" t="str">
        <f>+'Acute Care'!B64</f>
        <v>UW MEDICINE/VALLEY MEDICAL CENTER</v>
      </c>
      <c r="D69" s="13">
        <f>ROUND(+'Acute Care'!E64*2080,0)</f>
        <v>494416</v>
      </c>
      <c r="E69" s="9">
        <f>ROUND(+'Acute Care'!F64,0)</f>
        <v>53743</v>
      </c>
      <c r="F69" s="13">
        <f t="shared" si="0"/>
        <v>9.1999999999999993</v>
      </c>
      <c r="G69" s="13">
        <f>ROUND(+'Acute Care'!E166*2080,0)</f>
        <v>596440</v>
      </c>
      <c r="H69" s="9">
        <f>ROUND(+'Acute Care'!F166,0)</f>
        <v>57278</v>
      </c>
      <c r="I69" s="13">
        <f t="shared" si="1"/>
        <v>10.41</v>
      </c>
      <c r="J69" s="13"/>
      <c r="K69" s="21">
        <f t="shared" si="2"/>
        <v>0.13150000000000001</v>
      </c>
    </row>
    <row r="70" spans="2:11" x14ac:dyDescent="0.2">
      <c r="B70">
        <f>+'Acute Care'!A65</f>
        <v>156</v>
      </c>
      <c r="C70" t="str">
        <f>+'Acute Care'!B65</f>
        <v>WHIDBEYHEALTH MEDICAL CENTER</v>
      </c>
      <c r="D70" s="13">
        <f>ROUND(+'Acute Care'!E65*2080,0)</f>
        <v>85488</v>
      </c>
      <c r="E70" s="9">
        <f>ROUND(+'Acute Care'!F65,0)</f>
        <v>4742</v>
      </c>
      <c r="F70" s="13">
        <f t="shared" si="0"/>
        <v>18.03</v>
      </c>
      <c r="G70" s="13">
        <f>ROUND(+'Acute Care'!E167*2080,0)</f>
        <v>97365</v>
      </c>
      <c r="H70" s="9">
        <f>ROUND(+'Acute Care'!F167,0)</f>
        <v>3978</v>
      </c>
      <c r="I70" s="13">
        <f t="shared" si="1"/>
        <v>24.48</v>
      </c>
      <c r="J70" s="13"/>
      <c r="K70" s="21">
        <f t="shared" si="2"/>
        <v>0.35770000000000002</v>
      </c>
    </row>
    <row r="71" spans="2:11" x14ac:dyDescent="0.2">
      <c r="B71">
        <f>+'Acute Care'!A66</f>
        <v>157</v>
      </c>
      <c r="C71" t="str">
        <f>+'Acute Care'!B66</f>
        <v>ST LUKES REHABILIATION INSTITUTE</v>
      </c>
      <c r="D71" s="13">
        <f>ROUND(+'Acute Care'!E66*2080,0)</f>
        <v>0</v>
      </c>
      <c r="E71" s="9">
        <f>ROUND(+'Acute Care'!F66,0)</f>
        <v>0</v>
      </c>
      <c r="F71" s="13" t="str">
        <f t="shared" si="0"/>
        <v/>
      </c>
      <c r="G71" s="13">
        <f>ROUND(+'Acute Care'!E168*2080,0)</f>
        <v>0</v>
      </c>
      <c r="H71" s="9">
        <f>ROUND(+'Acute Care'!F168,0)</f>
        <v>0</v>
      </c>
      <c r="I71" s="13" t="str">
        <f t="shared" si="1"/>
        <v/>
      </c>
      <c r="J71" s="13"/>
      <c r="K71" s="21" t="str">
        <f t="shared" si="2"/>
        <v/>
      </c>
    </row>
    <row r="72" spans="2:11" x14ac:dyDescent="0.2">
      <c r="B72">
        <f>+'Acute Care'!A67</f>
        <v>158</v>
      </c>
      <c r="C72" t="str">
        <f>+'Acute Care'!B67</f>
        <v>CASCADE MEDICAL CENTER</v>
      </c>
      <c r="D72" s="13">
        <f>ROUND(+'Acute Care'!E67*2080,0)</f>
        <v>10608</v>
      </c>
      <c r="E72" s="9">
        <f>ROUND(+'Acute Care'!F67,0)</f>
        <v>284</v>
      </c>
      <c r="F72" s="13">
        <f t="shared" si="0"/>
        <v>37.35</v>
      </c>
      <c r="G72" s="13">
        <f>ROUND(+'Acute Care'!E169*2080,0)</f>
        <v>9235</v>
      </c>
      <c r="H72" s="9">
        <f>ROUND(+'Acute Care'!F169,0)</f>
        <v>246</v>
      </c>
      <c r="I72" s="13">
        <f t="shared" si="1"/>
        <v>37.54</v>
      </c>
      <c r="J72" s="13"/>
      <c r="K72" s="21">
        <f t="shared" si="2"/>
        <v>5.1000000000000004E-3</v>
      </c>
    </row>
    <row r="73" spans="2:11" x14ac:dyDescent="0.2">
      <c r="B73">
        <f>+'Acute Care'!A68</f>
        <v>159</v>
      </c>
      <c r="C73" t="str">
        <f>+'Acute Care'!B68</f>
        <v>PROVIDENCE ST PETER HOSPITAL</v>
      </c>
      <c r="D73" s="13">
        <f>ROUND(+'Acute Care'!E68*2080,0)</f>
        <v>665080</v>
      </c>
      <c r="E73" s="9">
        <f>ROUND(+'Acute Care'!F68,0)</f>
        <v>45542</v>
      </c>
      <c r="F73" s="13">
        <f t="shared" si="0"/>
        <v>14.6</v>
      </c>
      <c r="G73" s="13">
        <f>ROUND(+'Acute Care'!E170*2080,0)</f>
        <v>1188408</v>
      </c>
      <c r="H73" s="9">
        <f>ROUND(+'Acute Care'!F170,0)</f>
        <v>74273</v>
      </c>
      <c r="I73" s="13">
        <f t="shared" si="1"/>
        <v>16</v>
      </c>
      <c r="J73" s="13"/>
      <c r="K73" s="21">
        <f t="shared" si="2"/>
        <v>9.5899999999999999E-2</v>
      </c>
    </row>
    <row r="74" spans="2:11" x14ac:dyDescent="0.2">
      <c r="B74">
        <f>+'Acute Care'!A69</f>
        <v>161</v>
      </c>
      <c r="C74" t="str">
        <f>+'Acute Care'!B69</f>
        <v>KADLEC REGIONAL MEDICAL CENTER</v>
      </c>
      <c r="D74" s="13">
        <f>ROUND(+'Acute Care'!E69*2080,0)</f>
        <v>732056</v>
      </c>
      <c r="E74" s="9">
        <f>ROUND(+'Acute Care'!F69,0)</f>
        <v>43532</v>
      </c>
      <c r="F74" s="13">
        <f t="shared" si="0"/>
        <v>16.82</v>
      </c>
      <c r="G74" s="13">
        <f>ROUND(+'Acute Care'!E171*2080,0)</f>
        <v>893984</v>
      </c>
      <c r="H74" s="9">
        <f>ROUND(+'Acute Care'!F171,0)</f>
        <v>54766</v>
      </c>
      <c r="I74" s="13">
        <f t="shared" si="1"/>
        <v>16.32</v>
      </c>
      <c r="J74" s="13"/>
      <c r="K74" s="21">
        <f t="shared" si="2"/>
        <v>-2.9700000000000001E-2</v>
      </c>
    </row>
    <row r="75" spans="2:11" x14ac:dyDescent="0.2">
      <c r="B75">
        <f>+'Acute Care'!A70</f>
        <v>162</v>
      </c>
      <c r="C75" t="str">
        <f>+'Acute Care'!B70</f>
        <v>PROVIDENCE SACRED HEART MEDICAL CENTER</v>
      </c>
      <c r="D75" s="13">
        <f>ROUND(+'Acute Care'!E70*2080,0)</f>
        <v>1367954</v>
      </c>
      <c r="E75" s="9">
        <f>ROUND(+'Acute Care'!F70,0)</f>
        <v>104107</v>
      </c>
      <c r="F75" s="13">
        <f t="shared" ref="F75:F107" si="3">IF(D75=0,"",IF(E75=0,"",ROUND(D75/E75,2)))</f>
        <v>13.14</v>
      </c>
      <c r="G75" s="13">
        <f>ROUND(+'Acute Care'!E172*2080,0)</f>
        <v>1770829</v>
      </c>
      <c r="H75" s="9">
        <f>ROUND(+'Acute Care'!F172,0)</f>
        <v>125594</v>
      </c>
      <c r="I75" s="13">
        <f t="shared" ref="I75:I107" si="4">IF(G75=0,"",IF(H75=0,"",ROUND(G75/H75,2)))</f>
        <v>14.1</v>
      </c>
      <c r="J75" s="13"/>
      <c r="K75" s="21">
        <f t="shared" ref="K75:K107" si="5">IF(D75=0,"",IF(E75=0,"",IF(G75=0,"",IF(H75=0,"",ROUND(I75/F75-1,4)))))</f>
        <v>7.3099999999999998E-2</v>
      </c>
    </row>
    <row r="76" spans="2:11" x14ac:dyDescent="0.2">
      <c r="B76">
        <f>+'Acute Care'!A71</f>
        <v>164</v>
      </c>
      <c r="C76" t="str">
        <f>+'Acute Care'!B71</f>
        <v>EVERGREENHEALTH MEDICAL CENTER</v>
      </c>
      <c r="D76" s="13">
        <f>ROUND(+'Acute Care'!E71*2080,0)</f>
        <v>453586</v>
      </c>
      <c r="E76" s="9">
        <f>ROUND(+'Acute Care'!F71,0)</f>
        <v>29587</v>
      </c>
      <c r="F76" s="13">
        <f t="shared" si="3"/>
        <v>15.33</v>
      </c>
      <c r="G76" s="13">
        <f>ROUND(+'Acute Care'!E173*2080,0)</f>
        <v>497266</v>
      </c>
      <c r="H76" s="9">
        <f>ROUND(+'Acute Care'!F173,0)</f>
        <v>30753</v>
      </c>
      <c r="I76" s="13">
        <f t="shared" si="4"/>
        <v>16.170000000000002</v>
      </c>
      <c r="J76" s="13"/>
      <c r="K76" s="21">
        <f t="shared" si="5"/>
        <v>5.4800000000000001E-2</v>
      </c>
    </row>
    <row r="77" spans="2:11" x14ac:dyDescent="0.2">
      <c r="B77">
        <f>+'Acute Care'!A72</f>
        <v>165</v>
      </c>
      <c r="C77" t="str">
        <f>+'Acute Care'!B72</f>
        <v>LAKE CHELAN COMMUNITY HOSPITAL</v>
      </c>
      <c r="D77" s="13">
        <f>ROUND(+'Acute Care'!E72*2080,0)</f>
        <v>29474</v>
      </c>
      <c r="E77" s="9">
        <f>ROUND(+'Acute Care'!F72,0)</f>
        <v>752</v>
      </c>
      <c r="F77" s="13">
        <f t="shared" si="3"/>
        <v>39.19</v>
      </c>
      <c r="G77" s="13">
        <f>ROUND(+'Acute Care'!E174*2080,0)</f>
        <v>21986</v>
      </c>
      <c r="H77" s="9">
        <f>ROUND(+'Acute Care'!F174,0)</f>
        <v>700</v>
      </c>
      <c r="I77" s="13">
        <f t="shared" si="4"/>
        <v>31.41</v>
      </c>
      <c r="J77" s="13"/>
      <c r="K77" s="21">
        <f t="shared" si="5"/>
        <v>-0.19850000000000001</v>
      </c>
    </row>
    <row r="78" spans="2:11" x14ac:dyDescent="0.2">
      <c r="B78">
        <f>+'Acute Care'!A73</f>
        <v>167</v>
      </c>
      <c r="C78" t="str">
        <f>+'Acute Care'!B73</f>
        <v>FERRY COUNTY MEMORIAL HOSPITAL</v>
      </c>
      <c r="D78" s="13">
        <f>ROUND(+'Acute Care'!E73*2080,0)</f>
        <v>0</v>
      </c>
      <c r="E78" s="9">
        <f>ROUND(+'Acute Care'!F73,0)</f>
        <v>0</v>
      </c>
      <c r="F78" s="13" t="str">
        <f t="shared" si="3"/>
        <v/>
      </c>
      <c r="G78" s="13">
        <f>ROUND(+'Acute Care'!E175*2080,0)</f>
        <v>0</v>
      </c>
      <c r="H78" s="9">
        <f>ROUND(+'Acute Care'!F175,0)</f>
        <v>0</v>
      </c>
      <c r="I78" s="13" t="str">
        <f t="shared" si="4"/>
        <v/>
      </c>
      <c r="J78" s="13"/>
      <c r="K78" s="21" t="str">
        <f t="shared" si="5"/>
        <v/>
      </c>
    </row>
    <row r="79" spans="2:11" x14ac:dyDescent="0.2">
      <c r="B79">
        <f>+'Acute Care'!A74</f>
        <v>168</v>
      </c>
      <c r="C79" t="str">
        <f>+'Acute Care'!B74</f>
        <v>CENTRAL WASHINGTON HOSPITAL</v>
      </c>
      <c r="D79" s="13">
        <f>ROUND(+'Acute Care'!E74*2080,0)</f>
        <v>389626</v>
      </c>
      <c r="E79" s="9">
        <f>ROUND(+'Acute Care'!F74,0)</f>
        <v>26485</v>
      </c>
      <c r="F79" s="13">
        <f t="shared" si="3"/>
        <v>14.71</v>
      </c>
      <c r="G79" s="13">
        <f>ROUND(+'Acute Care'!E176*2080,0)</f>
        <v>433451</v>
      </c>
      <c r="H79" s="9">
        <f>ROUND(+'Acute Care'!F176,0)</f>
        <v>29319</v>
      </c>
      <c r="I79" s="13">
        <f t="shared" si="4"/>
        <v>14.78</v>
      </c>
      <c r="J79" s="13"/>
      <c r="K79" s="21">
        <f t="shared" si="5"/>
        <v>4.7999999999999996E-3</v>
      </c>
    </row>
    <row r="80" spans="2:11" x14ac:dyDescent="0.2">
      <c r="B80">
        <f>+'Acute Care'!A75</f>
        <v>170</v>
      </c>
      <c r="C80" t="str">
        <f>+'Acute Care'!B75</f>
        <v>PEACEHEALTH SOUTHWEST MEDICAL CENTER</v>
      </c>
      <c r="D80" s="13">
        <f>ROUND(+'Acute Care'!E75*2080,0)</f>
        <v>755934</v>
      </c>
      <c r="E80" s="9">
        <f>ROUND(+'Acute Care'!F75,0)</f>
        <v>52465</v>
      </c>
      <c r="F80" s="13">
        <f t="shared" si="3"/>
        <v>14.41</v>
      </c>
      <c r="G80" s="13">
        <f>ROUND(+'Acute Care'!E177*2080,0)</f>
        <v>825926</v>
      </c>
      <c r="H80" s="9">
        <f>ROUND(+'Acute Care'!F177,0)</f>
        <v>56021</v>
      </c>
      <c r="I80" s="13">
        <f t="shared" si="4"/>
        <v>14.74</v>
      </c>
      <c r="J80" s="13"/>
      <c r="K80" s="21">
        <f t="shared" si="5"/>
        <v>2.29E-2</v>
      </c>
    </row>
    <row r="81" spans="2:11" x14ac:dyDescent="0.2">
      <c r="B81">
        <f>+'Acute Care'!A76</f>
        <v>172</v>
      </c>
      <c r="C81" t="str">
        <f>+'Acute Care'!B76</f>
        <v>PULLMAN REGIONAL HOSPITAL</v>
      </c>
      <c r="D81" s="13">
        <f>ROUND(+'Acute Care'!E76*2080,0)</f>
        <v>58739</v>
      </c>
      <c r="E81" s="9">
        <f>ROUND(+'Acute Care'!F76,0)</f>
        <v>3336</v>
      </c>
      <c r="F81" s="13">
        <f t="shared" si="3"/>
        <v>17.61</v>
      </c>
      <c r="G81" s="13">
        <f>ROUND(+'Acute Care'!E178*2080,0)</f>
        <v>59010</v>
      </c>
      <c r="H81" s="9">
        <f>ROUND(+'Acute Care'!F178,0)</f>
        <v>3102</v>
      </c>
      <c r="I81" s="13">
        <f t="shared" si="4"/>
        <v>19.02</v>
      </c>
      <c r="J81" s="13"/>
      <c r="K81" s="21">
        <f t="shared" si="5"/>
        <v>8.0100000000000005E-2</v>
      </c>
    </row>
    <row r="82" spans="2:11" x14ac:dyDescent="0.2">
      <c r="B82">
        <f>+'Acute Care'!A77</f>
        <v>173</v>
      </c>
      <c r="C82" t="str">
        <f>+'Acute Care'!B77</f>
        <v>MORTON GENERAL HOSPITAL</v>
      </c>
      <c r="D82" s="13">
        <f>ROUND(+'Acute Care'!E77*2080,0)</f>
        <v>56930</v>
      </c>
      <c r="E82" s="9">
        <f>ROUND(+'Acute Care'!F77,0)</f>
        <v>743</v>
      </c>
      <c r="F82" s="13">
        <f t="shared" si="3"/>
        <v>76.62</v>
      </c>
      <c r="G82" s="13">
        <f>ROUND(+'Acute Care'!E179*2080,0)</f>
        <v>42078</v>
      </c>
      <c r="H82" s="9">
        <f>ROUND(+'Acute Care'!F179,0)</f>
        <v>781</v>
      </c>
      <c r="I82" s="13">
        <f t="shared" si="4"/>
        <v>53.88</v>
      </c>
      <c r="J82" s="13"/>
      <c r="K82" s="21">
        <f t="shared" si="5"/>
        <v>-0.29680000000000001</v>
      </c>
    </row>
    <row r="83" spans="2:11" x14ac:dyDescent="0.2">
      <c r="B83">
        <f>+'Acute Care'!A78</f>
        <v>175</v>
      </c>
      <c r="C83" t="str">
        <f>+'Acute Care'!B78</f>
        <v>MARY BRIDGE CHILDRENS HEALTH CENTER</v>
      </c>
      <c r="D83" s="13">
        <f>ROUND(+'Acute Care'!E78*2080,0)</f>
        <v>239304</v>
      </c>
      <c r="E83" s="9">
        <f>ROUND(+'Acute Care'!F78,0)</f>
        <v>9379</v>
      </c>
      <c r="F83" s="13">
        <f t="shared" si="3"/>
        <v>25.51</v>
      </c>
      <c r="G83" s="13">
        <f>ROUND(+'Acute Care'!E180*2080,0)</f>
        <v>190778</v>
      </c>
      <c r="H83" s="9">
        <f>ROUND(+'Acute Care'!F180,0)</f>
        <v>11820</v>
      </c>
      <c r="I83" s="13">
        <f t="shared" si="4"/>
        <v>16.14</v>
      </c>
      <c r="J83" s="13"/>
      <c r="K83" s="21">
        <f t="shared" si="5"/>
        <v>-0.36730000000000002</v>
      </c>
    </row>
    <row r="84" spans="2:11" x14ac:dyDescent="0.2">
      <c r="B84">
        <f>+'Acute Care'!A79</f>
        <v>176</v>
      </c>
      <c r="C84" t="str">
        <f>+'Acute Care'!B79</f>
        <v>TACOMA GENERAL/ALLENMORE HOSPITAL</v>
      </c>
      <c r="D84" s="13">
        <f>ROUND(+'Acute Care'!E79*2080,0)</f>
        <v>421491</v>
      </c>
      <c r="E84" s="9">
        <f>ROUND(+'Acute Care'!F79,0)</f>
        <v>26017</v>
      </c>
      <c r="F84" s="13">
        <f t="shared" si="3"/>
        <v>16.2</v>
      </c>
      <c r="G84" s="13">
        <f>ROUND(+'Acute Care'!E181*2080,0)</f>
        <v>333070</v>
      </c>
      <c r="H84" s="9">
        <f>ROUND(+'Acute Care'!F181,0)</f>
        <v>24474</v>
      </c>
      <c r="I84" s="13">
        <f t="shared" si="4"/>
        <v>13.61</v>
      </c>
      <c r="J84" s="13"/>
      <c r="K84" s="21">
        <f t="shared" si="5"/>
        <v>-0.15989999999999999</v>
      </c>
    </row>
    <row r="85" spans="2:11" x14ac:dyDescent="0.2">
      <c r="B85">
        <f>+'Acute Care'!A80</f>
        <v>180</v>
      </c>
      <c r="C85" t="str">
        <f>+'Acute Care'!B80</f>
        <v>MULTICARE VALLEY HOSPITAL</v>
      </c>
      <c r="D85" s="13">
        <f>ROUND(+'Acute Care'!E80*2080,0)</f>
        <v>166920</v>
      </c>
      <c r="E85" s="9">
        <f>ROUND(+'Acute Care'!F80,0)</f>
        <v>13856</v>
      </c>
      <c r="F85" s="13">
        <f t="shared" si="3"/>
        <v>12.05</v>
      </c>
      <c r="G85" s="13">
        <f>ROUND(+'Acute Care'!E182*2080,0)</f>
        <v>172120</v>
      </c>
      <c r="H85" s="9">
        <f>ROUND(+'Acute Care'!F182,0)</f>
        <v>15766</v>
      </c>
      <c r="I85" s="13">
        <f t="shared" si="4"/>
        <v>10.92</v>
      </c>
      <c r="J85" s="13"/>
      <c r="K85" s="21">
        <f t="shared" si="5"/>
        <v>-9.3799999999999994E-2</v>
      </c>
    </row>
    <row r="86" spans="2:11" x14ac:dyDescent="0.2">
      <c r="B86">
        <f>+'Acute Care'!A81</f>
        <v>183</v>
      </c>
      <c r="C86" t="str">
        <f>+'Acute Care'!B81</f>
        <v>MULTICARE AUBURN MEDICAL CENTER</v>
      </c>
      <c r="D86" s="13">
        <f>ROUND(+'Acute Care'!E81*2080,0)</f>
        <v>183914</v>
      </c>
      <c r="E86" s="9">
        <f>ROUND(+'Acute Care'!F81,0)</f>
        <v>10687</v>
      </c>
      <c r="F86" s="13">
        <f t="shared" si="3"/>
        <v>17.21</v>
      </c>
      <c r="G86" s="13">
        <f>ROUND(+'Acute Care'!E183*2080,0)</f>
        <v>127005</v>
      </c>
      <c r="H86" s="9">
        <f>ROUND(+'Acute Care'!F183,0)</f>
        <v>8087</v>
      </c>
      <c r="I86" s="13">
        <f t="shared" si="4"/>
        <v>15.7</v>
      </c>
      <c r="J86" s="13"/>
      <c r="K86" s="21">
        <f t="shared" si="5"/>
        <v>-8.77E-2</v>
      </c>
    </row>
    <row r="87" spans="2:11" x14ac:dyDescent="0.2">
      <c r="B87">
        <f>+'Acute Care'!A82</f>
        <v>186</v>
      </c>
      <c r="C87" t="str">
        <f>+'Acute Care'!B82</f>
        <v>SUMMIT PACIFIC MEDICAL CENTER</v>
      </c>
      <c r="D87" s="13">
        <f>ROUND(+'Acute Care'!E82*2080,0)</f>
        <v>42224</v>
      </c>
      <c r="E87" s="9">
        <f>ROUND(+'Acute Care'!F82,0)</f>
        <v>474</v>
      </c>
      <c r="F87" s="13">
        <f t="shared" si="3"/>
        <v>89.08</v>
      </c>
      <c r="G87" s="13">
        <f>ROUND(+'Acute Care'!E184*2080,0)</f>
        <v>42016</v>
      </c>
      <c r="H87" s="9">
        <f>ROUND(+'Acute Care'!F184,0)</f>
        <v>712</v>
      </c>
      <c r="I87" s="13">
        <f t="shared" si="4"/>
        <v>59.01</v>
      </c>
      <c r="J87" s="13"/>
      <c r="K87" s="21">
        <f t="shared" si="5"/>
        <v>-0.33760000000000001</v>
      </c>
    </row>
    <row r="88" spans="2:11" x14ac:dyDescent="0.2">
      <c r="B88">
        <f>+'Acute Care'!A83</f>
        <v>191</v>
      </c>
      <c r="C88" t="str">
        <f>+'Acute Care'!B83</f>
        <v>PROVIDENCE CENTRALIA HOSPITAL</v>
      </c>
      <c r="D88" s="13">
        <f>ROUND(+'Acute Care'!E83*2080,0)</f>
        <v>232898</v>
      </c>
      <c r="E88" s="9">
        <f>ROUND(+'Acute Care'!F83,0)</f>
        <v>14616</v>
      </c>
      <c r="F88" s="13">
        <f t="shared" si="3"/>
        <v>15.93</v>
      </c>
      <c r="G88" s="13">
        <f>ROUND(+'Acute Care'!E185*2080,0)</f>
        <v>262038</v>
      </c>
      <c r="H88" s="9">
        <f>ROUND(+'Acute Care'!F185,0)</f>
        <v>16914</v>
      </c>
      <c r="I88" s="13">
        <f t="shared" si="4"/>
        <v>15.49</v>
      </c>
      <c r="J88" s="13"/>
      <c r="K88" s="21">
        <f t="shared" si="5"/>
        <v>-2.76E-2</v>
      </c>
    </row>
    <row r="89" spans="2:11" x14ac:dyDescent="0.2">
      <c r="B89">
        <f>+'Acute Care'!A84</f>
        <v>193</v>
      </c>
      <c r="C89" t="str">
        <f>+'Acute Care'!B84</f>
        <v>PROVIDENCE MOUNT CARMEL HOSPITAL</v>
      </c>
      <c r="D89" s="13">
        <f>ROUND(+'Acute Care'!E84*2080,0)</f>
        <v>66331</v>
      </c>
      <c r="E89" s="9">
        <f>ROUND(+'Acute Care'!F84,0)</f>
        <v>3059</v>
      </c>
      <c r="F89" s="13">
        <f t="shared" si="3"/>
        <v>21.68</v>
      </c>
      <c r="G89" s="13">
        <f>ROUND(+'Acute Care'!E186*2080,0)</f>
        <v>81910</v>
      </c>
      <c r="H89" s="9">
        <f>ROUND(+'Acute Care'!F186,0)</f>
        <v>5289</v>
      </c>
      <c r="I89" s="13">
        <f t="shared" si="4"/>
        <v>15.49</v>
      </c>
      <c r="J89" s="13"/>
      <c r="K89" s="21">
        <f t="shared" si="5"/>
        <v>-0.28549999999999998</v>
      </c>
    </row>
    <row r="90" spans="2:11" x14ac:dyDescent="0.2">
      <c r="B90">
        <f>+'Acute Care'!A85</f>
        <v>194</v>
      </c>
      <c r="C90" t="str">
        <f>+'Acute Care'!B85</f>
        <v>PROVIDENCE ST JOSEPHS HOSPITAL</v>
      </c>
      <c r="D90" s="13">
        <f>ROUND(+'Acute Care'!E85*2080,0)</f>
        <v>37690</v>
      </c>
      <c r="E90" s="9">
        <f>ROUND(+'Acute Care'!F85,0)</f>
        <v>1264</v>
      </c>
      <c r="F90" s="13">
        <f t="shared" si="3"/>
        <v>29.82</v>
      </c>
      <c r="G90" s="13">
        <f>ROUND(+'Acute Care'!E187*2080,0)</f>
        <v>44034</v>
      </c>
      <c r="H90" s="9">
        <f>ROUND(+'Acute Care'!F187,0)</f>
        <v>2977</v>
      </c>
      <c r="I90" s="13">
        <f t="shared" si="4"/>
        <v>14.79</v>
      </c>
      <c r="J90" s="13"/>
      <c r="K90" s="21">
        <f t="shared" si="5"/>
        <v>-0.504</v>
      </c>
    </row>
    <row r="91" spans="2:11" x14ac:dyDescent="0.2">
      <c r="B91">
        <f>+'Acute Care'!A86</f>
        <v>195</v>
      </c>
      <c r="C91" t="str">
        <f>+'Acute Care'!B86</f>
        <v>SNOQUALMIE VALLEY HOSPITAL</v>
      </c>
      <c r="D91" s="13">
        <f>ROUND(+'Acute Care'!E86*2080,0)</f>
        <v>134118</v>
      </c>
      <c r="E91" s="9">
        <f>ROUND(+'Acute Care'!F86,0)</f>
        <v>190</v>
      </c>
      <c r="F91" s="13">
        <f t="shared" si="3"/>
        <v>705.88</v>
      </c>
      <c r="G91" s="13">
        <f>ROUND(+'Acute Care'!E188*2080,0)</f>
        <v>5096</v>
      </c>
      <c r="H91" s="9">
        <f>ROUND(+'Acute Care'!F188,0)</f>
        <v>211</v>
      </c>
      <c r="I91" s="13">
        <f t="shared" si="4"/>
        <v>24.15</v>
      </c>
      <c r="J91" s="13"/>
      <c r="K91" s="21">
        <f t="shared" si="5"/>
        <v>-0.96579999999999999</v>
      </c>
    </row>
    <row r="92" spans="2:11" x14ac:dyDescent="0.2">
      <c r="B92">
        <f>+'Acute Care'!A87</f>
        <v>197</v>
      </c>
      <c r="C92" t="str">
        <f>+'Acute Care'!B87</f>
        <v>CAPITAL MEDICAL CENTER</v>
      </c>
      <c r="D92" s="13">
        <f>ROUND(+'Acute Care'!E87*2080,0)</f>
        <v>88920</v>
      </c>
      <c r="E92" s="9">
        <f>ROUND(+'Acute Care'!F87,0)</f>
        <v>7589</v>
      </c>
      <c r="F92" s="13">
        <f t="shared" si="3"/>
        <v>11.72</v>
      </c>
      <c r="G92" s="13">
        <f>ROUND(+'Acute Care'!E189*2080,0)</f>
        <v>85550</v>
      </c>
      <c r="H92" s="9">
        <f>ROUND(+'Acute Care'!F189,0)</f>
        <v>6908</v>
      </c>
      <c r="I92" s="13">
        <f t="shared" si="4"/>
        <v>12.38</v>
      </c>
      <c r="J92" s="13"/>
      <c r="K92" s="21">
        <f t="shared" si="5"/>
        <v>5.6300000000000003E-2</v>
      </c>
    </row>
    <row r="93" spans="2:11" x14ac:dyDescent="0.2">
      <c r="B93">
        <f>+'Acute Care'!A88</f>
        <v>198</v>
      </c>
      <c r="C93" t="str">
        <f>+'Acute Care'!B88</f>
        <v>ASTRIA SUNNYSIDE HOSPITAL</v>
      </c>
      <c r="D93" s="13">
        <f>ROUND(+'Acute Care'!E88*2080,0)</f>
        <v>80725</v>
      </c>
      <c r="E93" s="9">
        <f>ROUND(+'Acute Care'!F88,0)</f>
        <v>4779</v>
      </c>
      <c r="F93" s="13">
        <f t="shared" si="3"/>
        <v>16.89</v>
      </c>
      <c r="G93" s="13">
        <f>ROUND(+'Acute Care'!E190*2080,0)</f>
        <v>74298</v>
      </c>
      <c r="H93" s="9">
        <f>ROUND(+'Acute Care'!F190,0)</f>
        <v>4911</v>
      </c>
      <c r="I93" s="13">
        <f t="shared" si="4"/>
        <v>15.13</v>
      </c>
      <c r="J93" s="13"/>
      <c r="K93" s="21">
        <f t="shared" si="5"/>
        <v>-0.1042</v>
      </c>
    </row>
    <row r="94" spans="2:11" x14ac:dyDescent="0.2">
      <c r="B94">
        <f>+'Acute Care'!A89</f>
        <v>199</v>
      </c>
      <c r="C94" t="str">
        <f>+'Acute Care'!B89</f>
        <v>ASTRIA TOPPENISH HOSPITAL</v>
      </c>
      <c r="D94" s="13">
        <f>ROUND(+'Acute Care'!E89*2080,0)</f>
        <v>32032</v>
      </c>
      <c r="E94" s="9">
        <f>ROUND(+'Acute Care'!F89,0)</f>
        <v>2460</v>
      </c>
      <c r="F94" s="13">
        <f t="shared" si="3"/>
        <v>13.02</v>
      </c>
      <c r="G94" s="13">
        <f>ROUND(+'Acute Care'!E191*2080,0)</f>
        <v>23712</v>
      </c>
      <c r="H94" s="9">
        <f>ROUND(+'Acute Care'!F191,0)</f>
        <v>1880</v>
      </c>
      <c r="I94" s="13">
        <f t="shared" si="4"/>
        <v>12.61</v>
      </c>
      <c r="J94" s="13"/>
      <c r="K94" s="21">
        <f t="shared" si="5"/>
        <v>-3.15E-2</v>
      </c>
    </row>
    <row r="95" spans="2:11" x14ac:dyDescent="0.2">
      <c r="B95">
        <f>+'Acute Care'!A90</f>
        <v>201</v>
      </c>
      <c r="C95" t="str">
        <f>+'Acute Care'!B90</f>
        <v>ST FRANCIS COMMUNITY HOSPITAL</v>
      </c>
      <c r="D95" s="13">
        <f>ROUND(+'Acute Care'!E90*2080,0)</f>
        <v>336690</v>
      </c>
      <c r="E95" s="9">
        <f>ROUND(+'Acute Care'!F90,0)</f>
        <v>28344</v>
      </c>
      <c r="F95" s="13">
        <f t="shared" si="3"/>
        <v>11.88</v>
      </c>
      <c r="G95" s="13">
        <f>ROUND(+'Acute Care'!E192*2080,0)</f>
        <v>330574</v>
      </c>
      <c r="H95" s="9">
        <f>ROUND(+'Acute Care'!F192,0)</f>
        <v>29097</v>
      </c>
      <c r="I95" s="13">
        <f t="shared" si="4"/>
        <v>11.36</v>
      </c>
      <c r="J95" s="13"/>
      <c r="K95" s="21">
        <f t="shared" si="5"/>
        <v>-4.3799999999999999E-2</v>
      </c>
    </row>
    <row r="96" spans="2:11" x14ac:dyDescent="0.2">
      <c r="B96">
        <f>+'Acute Care'!A91</f>
        <v>202</v>
      </c>
      <c r="C96" t="str">
        <f>+'Acute Care'!B91</f>
        <v>REGIONAL HOSPITAL</v>
      </c>
      <c r="D96" s="13">
        <f>ROUND(+'Acute Care'!E91*2080,0)</f>
        <v>104416</v>
      </c>
      <c r="E96" s="9">
        <f>ROUND(+'Acute Care'!F91,0)</f>
        <v>7120</v>
      </c>
      <c r="F96" s="13">
        <f t="shared" si="3"/>
        <v>14.67</v>
      </c>
      <c r="G96" s="13">
        <f>ROUND(+'Acute Care'!E193*2080,0)</f>
        <v>105040</v>
      </c>
      <c r="H96" s="9">
        <f>ROUND(+'Acute Care'!F193,0)</f>
        <v>7217</v>
      </c>
      <c r="I96" s="13">
        <f t="shared" si="4"/>
        <v>14.55</v>
      </c>
      <c r="J96" s="13"/>
      <c r="K96" s="21">
        <f t="shared" si="5"/>
        <v>-8.2000000000000007E-3</v>
      </c>
    </row>
    <row r="97" spans="2:11" x14ac:dyDescent="0.2">
      <c r="B97">
        <f>+'Acute Care'!A92</f>
        <v>204</v>
      </c>
      <c r="C97" t="str">
        <f>+'Acute Care'!B92</f>
        <v>SEATTLE CANCER CARE ALLIANCE</v>
      </c>
      <c r="D97" s="13">
        <f>ROUND(+'Acute Care'!E92*2080,0)</f>
        <v>0</v>
      </c>
      <c r="E97" s="9">
        <f>ROUND(+'Acute Care'!F92,0)</f>
        <v>0</v>
      </c>
      <c r="F97" s="13" t="str">
        <f t="shared" si="3"/>
        <v/>
      </c>
      <c r="G97" s="13">
        <f>ROUND(+'Acute Care'!E194*2080,0)</f>
        <v>0</v>
      </c>
      <c r="H97" s="9">
        <f>ROUND(+'Acute Care'!F194,0)</f>
        <v>0</v>
      </c>
      <c r="I97" s="13" t="str">
        <f t="shared" si="4"/>
        <v/>
      </c>
      <c r="J97" s="13"/>
      <c r="K97" s="21" t="str">
        <f t="shared" si="5"/>
        <v/>
      </c>
    </row>
    <row r="98" spans="2:11" x14ac:dyDescent="0.2">
      <c r="B98">
        <f>+'Acute Care'!A93</f>
        <v>205</v>
      </c>
      <c r="C98" t="str">
        <f>+'Acute Care'!B93</f>
        <v>WENATCHEE VALLEY HOSPITAL</v>
      </c>
      <c r="D98" s="13">
        <f>ROUND(+'Acute Care'!E93*2080,0)</f>
        <v>15059</v>
      </c>
      <c r="E98" s="9">
        <f>ROUND(+'Acute Care'!F93,0)</f>
        <v>559</v>
      </c>
      <c r="F98" s="13">
        <f t="shared" si="3"/>
        <v>26.94</v>
      </c>
      <c r="G98" s="13">
        <f>ROUND(+'Acute Care'!E195*2080,0)</f>
        <v>39499</v>
      </c>
      <c r="H98" s="9">
        <f>ROUND(+'Acute Care'!F195,0)</f>
        <v>497</v>
      </c>
      <c r="I98" s="13">
        <f t="shared" si="4"/>
        <v>79.47</v>
      </c>
      <c r="J98" s="13"/>
      <c r="K98" s="21">
        <f t="shared" si="5"/>
        <v>1.9499</v>
      </c>
    </row>
    <row r="99" spans="2:11" x14ac:dyDescent="0.2">
      <c r="B99">
        <f>+'Acute Care'!A94</f>
        <v>206</v>
      </c>
      <c r="C99" t="str">
        <f>+'Acute Care'!B94</f>
        <v>PEACEHEALTH UNITED GENERAL MEDICAL CENTER</v>
      </c>
      <c r="D99" s="13">
        <f>ROUND(+'Acute Care'!E94*2080,0)</f>
        <v>36774</v>
      </c>
      <c r="E99" s="9">
        <f>ROUND(+'Acute Care'!F94,0)</f>
        <v>2240</v>
      </c>
      <c r="F99" s="13">
        <f t="shared" si="3"/>
        <v>16.420000000000002</v>
      </c>
      <c r="G99" s="13">
        <f>ROUND(+'Acute Care'!E196*2080,0)</f>
        <v>43181</v>
      </c>
      <c r="H99" s="9">
        <f>ROUND(+'Acute Care'!F196,0)</f>
        <v>2110</v>
      </c>
      <c r="I99" s="13">
        <f t="shared" si="4"/>
        <v>20.46</v>
      </c>
      <c r="J99" s="13"/>
      <c r="K99" s="21">
        <f t="shared" si="5"/>
        <v>0.246</v>
      </c>
    </row>
    <row r="100" spans="2:11" x14ac:dyDescent="0.2">
      <c r="B100">
        <f>+'Acute Care'!A95</f>
        <v>207</v>
      </c>
      <c r="C100" t="str">
        <f>+'Acute Care'!B95</f>
        <v>SKAGIT REGIONAL HEALTH</v>
      </c>
      <c r="D100" s="13">
        <f>ROUND(+'Acute Care'!E95*2080,0)</f>
        <v>353038</v>
      </c>
      <c r="E100" s="9">
        <f>ROUND(+'Acute Care'!F95,0)</f>
        <v>20137</v>
      </c>
      <c r="F100" s="13">
        <f t="shared" si="3"/>
        <v>17.53</v>
      </c>
      <c r="G100" s="13">
        <f>ROUND(+'Acute Care'!E197*2080,0)</f>
        <v>374691</v>
      </c>
      <c r="H100" s="9">
        <f>ROUND(+'Acute Care'!F197,0)</f>
        <v>22866</v>
      </c>
      <c r="I100" s="13">
        <f t="shared" si="4"/>
        <v>16.39</v>
      </c>
      <c r="J100" s="13"/>
      <c r="K100" s="21">
        <f t="shared" si="5"/>
        <v>-6.5000000000000002E-2</v>
      </c>
    </row>
    <row r="101" spans="2:11" x14ac:dyDescent="0.2">
      <c r="B101">
        <f>+'Acute Care'!A96</f>
        <v>208</v>
      </c>
      <c r="C101" t="str">
        <f>+'Acute Care'!B96</f>
        <v>LEGACY SALMON CREEK HOSPITAL</v>
      </c>
      <c r="D101" s="13">
        <f>ROUND(+'Acute Care'!E96*2080,0)</f>
        <v>308526</v>
      </c>
      <c r="E101" s="9">
        <f>ROUND(+'Acute Care'!F96,0)</f>
        <v>20567</v>
      </c>
      <c r="F101" s="13">
        <f t="shared" si="3"/>
        <v>15</v>
      </c>
      <c r="G101" s="13">
        <f>ROUND(+'Acute Care'!E198*2080,0)</f>
        <v>304179</v>
      </c>
      <c r="H101" s="9">
        <f>ROUND(+'Acute Care'!F198,0)</f>
        <v>19225</v>
      </c>
      <c r="I101" s="13">
        <f t="shared" si="4"/>
        <v>15.82</v>
      </c>
      <c r="J101" s="13"/>
      <c r="K101" s="21">
        <f t="shared" si="5"/>
        <v>5.4699999999999999E-2</v>
      </c>
    </row>
    <row r="102" spans="2:11" x14ac:dyDescent="0.2">
      <c r="B102">
        <f>+'Acute Care'!A97</f>
        <v>209</v>
      </c>
      <c r="C102" t="str">
        <f>+'Acute Care'!B97</f>
        <v>ST ANTHONY HOSPITAL</v>
      </c>
      <c r="D102" s="13">
        <f>ROUND(+'Acute Care'!E97*2080,0)</f>
        <v>264326</v>
      </c>
      <c r="E102" s="9">
        <f>ROUND(+'Acute Care'!F97,0)</f>
        <v>17662</v>
      </c>
      <c r="F102" s="13">
        <f t="shared" si="3"/>
        <v>14.97</v>
      </c>
      <c r="G102" s="13">
        <f>ROUND(+'Acute Care'!E199*2080,0)</f>
        <v>264410</v>
      </c>
      <c r="H102" s="9">
        <f>ROUND(+'Acute Care'!F199,0)</f>
        <v>18002</v>
      </c>
      <c r="I102" s="13">
        <f t="shared" si="4"/>
        <v>14.69</v>
      </c>
      <c r="J102" s="13"/>
      <c r="K102" s="21">
        <f t="shared" si="5"/>
        <v>-1.8700000000000001E-2</v>
      </c>
    </row>
    <row r="103" spans="2:11" x14ac:dyDescent="0.2">
      <c r="B103">
        <f>+'Acute Care'!A98</f>
        <v>210</v>
      </c>
      <c r="C103" t="str">
        <f>+'Acute Care'!B98</f>
        <v>SWEDISH MEDICAL CENTER - ISSAQUAH CAMPUS</v>
      </c>
      <c r="D103" s="13">
        <f>ROUND(+'Acute Care'!E98*2080,0)</f>
        <v>135574</v>
      </c>
      <c r="E103" s="9">
        <f>ROUND(+'Acute Care'!F98,0)</f>
        <v>9333</v>
      </c>
      <c r="F103" s="13">
        <f t="shared" si="3"/>
        <v>14.53</v>
      </c>
      <c r="G103" s="13">
        <f>ROUND(+'Acute Care'!E200*2080,0)</f>
        <v>295963</v>
      </c>
      <c r="H103" s="9">
        <f>ROUND(+'Acute Care'!F200,0)</f>
        <v>16603</v>
      </c>
      <c r="I103" s="13">
        <f t="shared" si="4"/>
        <v>17.829999999999998</v>
      </c>
      <c r="J103" s="13"/>
      <c r="K103" s="21">
        <f t="shared" si="5"/>
        <v>0.2271</v>
      </c>
    </row>
    <row r="104" spans="2:11" x14ac:dyDescent="0.2">
      <c r="B104">
        <f>+'Acute Care'!A99</f>
        <v>211</v>
      </c>
      <c r="C104" t="str">
        <f>+'Acute Care'!B99</f>
        <v>PEACEHEALTH PEACE ISLAND MEDICAL CENTER</v>
      </c>
      <c r="D104" s="13">
        <f>ROUND(+'Acute Care'!E99*2080,0)</f>
        <v>7883</v>
      </c>
      <c r="E104" s="9">
        <f>ROUND(+'Acute Care'!F99,0)</f>
        <v>207</v>
      </c>
      <c r="F104" s="13">
        <f t="shared" si="3"/>
        <v>38.08</v>
      </c>
      <c r="G104" s="13">
        <f>ROUND(+'Acute Care'!E201*2080,0)</f>
        <v>4160</v>
      </c>
      <c r="H104" s="9">
        <f>ROUND(+'Acute Care'!F201,0)</f>
        <v>245</v>
      </c>
      <c r="I104" s="13">
        <f t="shared" si="4"/>
        <v>16.98</v>
      </c>
      <c r="J104" s="13"/>
      <c r="K104" s="21">
        <f t="shared" si="5"/>
        <v>-0.55410000000000004</v>
      </c>
    </row>
    <row r="105" spans="2:11" x14ac:dyDescent="0.2">
      <c r="B105">
        <f>+'Acute Care'!A100</f>
        <v>904</v>
      </c>
      <c r="C105" t="str">
        <f>+'Acute Care'!B100</f>
        <v>BHC FAIRFAX HOSPITAL</v>
      </c>
      <c r="D105" s="13">
        <f>ROUND(+'Acute Care'!E100*2080,0)</f>
        <v>0</v>
      </c>
      <c r="E105" s="9">
        <f>ROUND(+'Acute Care'!F100,0)</f>
        <v>0</v>
      </c>
      <c r="F105" s="13" t="str">
        <f t="shared" si="3"/>
        <v/>
      </c>
      <c r="G105" s="13">
        <f>ROUND(+'Acute Care'!E202*2080,0)</f>
        <v>0</v>
      </c>
      <c r="H105" s="9">
        <f>ROUND(+'Acute Care'!F202,0)</f>
        <v>0</v>
      </c>
      <c r="I105" s="13" t="str">
        <f t="shared" si="4"/>
        <v/>
      </c>
      <c r="J105" s="13"/>
      <c r="K105" s="21" t="str">
        <f t="shared" si="5"/>
        <v/>
      </c>
    </row>
    <row r="106" spans="2:11" x14ac:dyDescent="0.2">
      <c r="B106">
        <f>+'Acute Care'!A101</f>
        <v>915</v>
      </c>
      <c r="C106" t="str">
        <f>+'Acute Care'!B101</f>
        <v>LOURDES COUNSELING CENTER</v>
      </c>
      <c r="D106" s="13">
        <f>ROUND(+'Acute Care'!E101*2080,0)</f>
        <v>0</v>
      </c>
      <c r="E106" s="9">
        <f>ROUND(+'Acute Care'!F101,0)</f>
        <v>0</v>
      </c>
      <c r="F106" s="13" t="str">
        <f t="shared" si="3"/>
        <v/>
      </c>
      <c r="G106" s="13">
        <f>ROUND(+'Acute Care'!E203*2080,0)</f>
        <v>0</v>
      </c>
      <c r="H106" s="9">
        <f>ROUND(+'Acute Care'!F203,0)</f>
        <v>0</v>
      </c>
      <c r="I106" s="13" t="str">
        <f t="shared" si="4"/>
        <v/>
      </c>
      <c r="J106" s="13"/>
      <c r="K106" s="21" t="str">
        <f t="shared" si="5"/>
        <v/>
      </c>
    </row>
    <row r="107" spans="2:11" x14ac:dyDescent="0.2">
      <c r="B107">
        <f>+'Acute Care'!A102</f>
        <v>919</v>
      </c>
      <c r="C107" t="str">
        <f>+'Acute Care'!B102</f>
        <v>NAVOS</v>
      </c>
      <c r="D107" s="13">
        <f>ROUND(+'Acute Care'!E102*2080,0)</f>
        <v>0</v>
      </c>
      <c r="E107" s="9">
        <f>ROUND(+'Acute Care'!F102,0)</f>
        <v>0</v>
      </c>
      <c r="F107" s="13" t="str">
        <f t="shared" si="3"/>
        <v/>
      </c>
      <c r="G107" s="13">
        <f>ROUND(+'Acute Care'!E204*2080,0)</f>
        <v>0</v>
      </c>
      <c r="H107" s="9">
        <f>ROUND(+'Acute Care'!F204,0)</f>
        <v>0</v>
      </c>
      <c r="I107" s="13" t="str">
        <f t="shared" si="4"/>
        <v/>
      </c>
      <c r="J107" s="13"/>
      <c r="K107" s="21" t="str">
        <f t="shared" si="5"/>
        <v/>
      </c>
    </row>
    <row r="108" spans="2:11" x14ac:dyDescent="0.2">
      <c r="B108">
        <f>+'Acute Care'!A103</f>
        <v>921</v>
      </c>
      <c r="C108" t="str">
        <f>+'Acute Care'!B103</f>
        <v>CASCADE BEHAVIORAL HOSPITAL</v>
      </c>
      <c r="D108" s="13">
        <f>ROUND(+'Acute Care'!E103*2080,0)</f>
        <v>0</v>
      </c>
      <c r="E108" s="9">
        <f>ROUND(+'Acute Care'!F103,0)</f>
        <v>0</v>
      </c>
      <c r="F108" s="13" t="str">
        <f t="shared" ref="F108" si="6">IF(D108=0,"",IF(E108=0,"",ROUND(D108/E108,2)))</f>
        <v/>
      </c>
      <c r="G108" s="13">
        <f>ROUND(+'Acute Care'!E205*2080,0)</f>
        <v>0</v>
      </c>
      <c r="H108" s="9">
        <f>ROUND(+'Acute Care'!F205,0)</f>
        <v>0</v>
      </c>
      <c r="I108" s="13" t="str">
        <f t="shared" ref="I108" si="7">IF(G108=0,"",IF(H108=0,"",ROUND(G108/H108,2)))</f>
        <v/>
      </c>
      <c r="J108" s="13"/>
      <c r="K108" s="21" t="str">
        <f t="shared" ref="K108" si="8">IF(D108=0,"",IF(E108=0,"",IF(G108=0,"",IF(H108=0,"",ROUND(I108/F108-1,4)))))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K108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8" bestFit="1" customWidth="1"/>
    <col min="5" max="5" width="9.88671875" bestFit="1" customWidth="1"/>
    <col min="6" max="6" width="7.109375" bestFit="1" customWidth="1"/>
    <col min="7" max="7" width="8" bestFit="1" customWidth="1"/>
    <col min="8" max="8" width="9.88671875" bestFit="1" customWidth="1"/>
    <col min="9" max="9" width="8.1093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35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F2" s="1"/>
      <c r="K2" s="6" t="s">
        <v>54</v>
      </c>
    </row>
    <row r="3" spans="1:11" x14ac:dyDescent="0.2">
      <c r="D3" s="2">
        <v>85</v>
      </c>
      <c r="F3" s="1"/>
      <c r="K3" s="19">
        <v>85</v>
      </c>
    </row>
    <row r="4" spans="1:11" x14ac:dyDescent="0.2">
      <c r="A4" s="3" t="s">
        <v>1</v>
      </c>
      <c r="B4" s="4"/>
      <c r="C4" s="4"/>
      <c r="D4" s="4"/>
      <c r="E4" s="4"/>
      <c r="F4" s="4"/>
      <c r="G4" s="4"/>
      <c r="H4" s="4"/>
      <c r="I4" s="4"/>
      <c r="J4" s="4"/>
    </row>
    <row r="5" spans="1:11" x14ac:dyDescent="0.2">
      <c r="A5" s="3" t="s">
        <v>51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D7" s="6"/>
      <c r="E7" s="35">
        <f>ROUND(+'Acute Care'!D5,0)</f>
        <v>2015</v>
      </c>
      <c r="F7" s="6">
        <f>+E7</f>
        <v>2015</v>
      </c>
      <c r="G7" s="6"/>
      <c r="H7" s="1">
        <f>+F7+1</f>
        <v>2016</v>
      </c>
      <c r="I7" s="6">
        <f>+H7</f>
        <v>2016</v>
      </c>
      <c r="J7" s="6"/>
    </row>
    <row r="8" spans="1:11" x14ac:dyDescent="0.2">
      <c r="A8" s="10"/>
      <c r="B8" s="9"/>
      <c r="C8" s="9"/>
      <c r="D8" s="1" t="s">
        <v>36</v>
      </c>
      <c r="E8" s="1" t="s">
        <v>37</v>
      </c>
      <c r="F8" s="6"/>
      <c r="G8" s="1" t="s">
        <v>36</v>
      </c>
      <c r="H8" s="1" t="s">
        <v>37</v>
      </c>
      <c r="I8" s="6"/>
      <c r="J8" s="6"/>
      <c r="K8" s="6" t="s">
        <v>80</v>
      </c>
    </row>
    <row r="9" spans="1:11" x14ac:dyDescent="0.2">
      <c r="A9" s="10"/>
      <c r="B9" s="10" t="s">
        <v>52</v>
      </c>
      <c r="C9" s="10" t="s">
        <v>53</v>
      </c>
      <c r="D9" s="1" t="s">
        <v>38</v>
      </c>
      <c r="E9" s="1" t="s">
        <v>38</v>
      </c>
      <c r="F9" s="1" t="s">
        <v>39</v>
      </c>
      <c r="G9" s="1" t="s">
        <v>38</v>
      </c>
      <c r="H9" s="1" t="s">
        <v>38</v>
      </c>
      <c r="I9" s="1" t="s">
        <v>39</v>
      </c>
      <c r="J9" s="1"/>
      <c r="K9" s="6" t="s">
        <v>81</v>
      </c>
    </row>
    <row r="10" spans="1:11" x14ac:dyDescent="0.2">
      <c r="B10">
        <f>+'Acute Care'!A5</f>
        <v>1</v>
      </c>
      <c r="C10" t="str">
        <f>+'Acute Care'!B5</f>
        <v>SWEDISH MEDICAL CENTER - FIRST HILL</v>
      </c>
      <c r="D10" s="9">
        <f>ROUND(+'Acute Care'!F5,0)</f>
        <v>97690</v>
      </c>
      <c r="E10" s="9">
        <f>ROUND(+'Acute Care'!Y5*365,0)</f>
        <v>184325</v>
      </c>
      <c r="F10" s="21">
        <f>IF(D10=0,"",IF(E10=0,"",D10/E10))</f>
        <v>0.52998779329987789</v>
      </c>
      <c r="G10" s="9">
        <f>ROUND(+'Acute Care'!F107,0)</f>
        <v>142274</v>
      </c>
      <c r="H10" s="9">
        <f>ROUND(+'Acute Care'!Y107*365,0)</f>
        <v>181040</v>
      </c>
      <c r="I10" s="21">
        <f>IF(G10=0,"",IF(H10=0,"",G10/H10))</f>
        <v>0.78587052585064077</v>
      </c>
      <c r="J10" s="21"/>
      <c r="K10" s="21">
        <f>IF(D10=0,"",IF(E10=0,"",IF(G10=0,"",IF(H10=0,"",ROUND(I10/F10-1,4)))))</f>
        <v>0.48280000000000001</v>
      </c>
    </row>
    <row r="11" spans="1:11" x14ac:dyDescent="0.2">
      <c r="B11">
        <f>+'Acute Care'!A6</f>
        <v>3</v>
      </c>
      <c r="C11" t="str">
        <f>+'Acute Care'!B6</f>
        <v>SWEDISH MEDICAL CENTER - CHERRY HILL</v>
      </c>
      <c r="D11" s="9">
        <f>ROUND(+'Acute Care'!F6,0)</f>
        <v>23513</v>
      </c>
      <c r="E11" s="9">
        <f>ROUND(+'Acute Care'!Y6*365,0)</f>
        <v>39420</v>
      </c>
      <c r="F11" s="21">
        <f t="shared" ref="F11:F74" si="0">IF(D11=0,"",IF(E11=0,"",D11/E11))</f>
        <v>0.59647387113140538</v>
      </c>
      <c r="G11" s="9">
        <f>ROUND(+'Acute Care'!F108,0)</f>
        <v>40655</v>
      </c>
      <c r="H11" s="9">
        <f>ROUND(+'Acute Care'!Y108*365,0)</f>
        <v>0</v>
      </c>
      <c r="I11" s="21" t="str">
        <f t="shared" ref="I11:I74" si="1">IF(G11=0,"",IF(H11=0,"",G11/H11))</f>
        <v/>
      </c>
      <c r="J11" s="21"/>
      <c r="K11" s="21" t="str">
        <f t="shared" ref="K11:K74" si="2">IF(D11=0,"",IF(E11=0,"",IF(G11=0,"",IF(H11=0,"",ROUND(I11/F11-1,4)))))</f>
        <v/>
      </c>
    </row>
    <row r="12" spans="1:11" x14ac:dyDescent="0.2">
      <c r="B12">
        <f>+'Acute Care'!A7</f>
        <v>8</v>
      </c>
      <c r="C12" t="str">
        <f>+'Acute Care'!B7</f>
        <v>KLICKITAT VALLEY HEALTH</v>
      </c>
      <c r="D12" s="9">
        <f>ROUND(+'Acute Care'!F7,0)</f>
        <v>724</v>
      </c>
      <c r="E12" s="9">
        <f>ROUND(+'Acute Care'!Y7*365,0)</f>
        <v>0</v>
      </c>
      <c r="F12" s="21" t="str">
        <f t="shared" si="0"/>
        <v/>
      </c>
      <c r="G12" s="9">
        <f>ROUND(+'Acute Care'!F109,0)</f>
        <v>706</v>
      </c>
      <c r="H12" s="9">
        <f>ROUND(+'Acute Care'!Y109*365,0)</f>
        <v>0</v>
      </c>
      <c r="I12" s="21" t="str">
        <f t="shared" si="1"/>
        <v/>
      </c>
      <c r="J12" s="21"/>
      <c r="K12" s="21" t="str">
        <f t="shared" si="2"/>
        <v/>
      </c>
    </row>
    <row r="13" spans="1:11" x14ac:dyDescent="0.2">
      <c r="B13">
        <f>+'Acute Care'!A8</f>
        <v>10</v>
      </c>
      <c r="C13" t="str">
        <f>+'Acute Care'!B8</f>
        <v>VIRGINIA MASON MEDICAL CENTER</v>
      </c>
      <c r="D13" s="9">
        <f>ROUND(+'Acute Care'!F8,0)</f>
        <v>65799</v>
      </c>
      <c r="E13" s="9">
        <f>ROUND(+'Acute Care'!Y8*365,0)</f>
        <v>74460</v>
      </c>
      <c r="F13" s="21">
        <f t="shared" si="0"/>
        <v>0.88368251410153098</v>
      </c>
      <c r="G13" s="9">
        <f>ROUND(+'Acute Care'!F110,0)</f>
        <v>47719</v>
      </c>
      <c r="H13" s="9">
        <f>ROUND(+'Acute Care'!Y110*365,0)</f>
        <v>58765</v>
      </c>
      <c r="I13" s="21">
        <f t="shared" si="1"/>
        <v>0.81203097081596187</v>
      </c>
      <c r="J13" s="21"/>
      <c r="K13" s="21">
        <f t="shared" si="2"/>
        <v>-8.1100000000000005E-2</v>
      </c>
    </row>
    <row r="14" spans="1:11" x14ac:dyDescent="0.2">
      <c r="B14">
        <f>+'Acute Care'!A9</f>
        <v>14</v>
      </c>
      <c r="C14" t="str">
        <f>+'Acute Care'!B9</f>
        <v>SEATTLE CHILDRENS HOSPITAL</v>
      </c>
      <c r="D14" s="9">
        <f>ROUND(+'Acute Care'!F9,0)</f>
        <v>57055</v>
      </c>
      <c r="E14" s="9">
        <f>ROUND(+'Acute Care'!Y9*365,0)</f>
        <v>68985</v>
      </c>
      <c r="F14" s="21">
        <f t="shared" si="0"/>
        <v>0.82706385446111474</v>
      </c>
      <c r="G14" s="9">
        <f>ROUND(+'Acute Care'!F111,0)</f>
        <v>60771</v>
      </c>
      <c r="H14" s="9">
        <f>ROUND(+'Acute Care'!Y111*365,0)</f>
        <v>75555</v>
      </c>
      <c r="I14" s="21">
        <f t="shared" si="1"/>
        <v>0.80432797299980152</v>
      </c>
      <c r="J14" s="21"/>
      <c r="K14" s="21">
        <f t="shared" si="2"/>
        <v>-2.75E-2</v>
      </c>
    </row>
    <row r="15" spans="1:11" x14ac:dyDescent="0.2">
      <c r="B15">
        <f>+'Acute Care'!A10</f>
        <v>20</v>
      </c>
      <c r="C15" t="str">
        <f>+'Acute Care'!B10</f>
        <v>GROUP HEALTH CENTRAL HOSPITAL</v>
      </c>
      <c r="D15" s="9">
        <f>ROUND(+'Acute Care'!F10,0)</f>
        <v>0</v>
      </c>
      <c r="E15" s="9">
        <f>ROUND(+'Acute Care'!Y10*365,0)</f>
        <v>5110</v>
      </c>
      <c r="F15" s="21" t="str">
        <f t="shared" si="0"/>
        <v/>
      </c>
      <c r="G15" s="9">
        <f>ROUND(+'Acute Care'!F112,0)</f>
        <v>0</v>
      </c>
      <c r="H15" s="9">
        <f>ROUND(+'Acute Care'!Y112*365,0)</f>
        <v>0</v>
      </c>
      <c r="I15" s="21" t="str">
        <f t="shared" si="1"/>
        <v/>
      </c>
      <c r="J15" s="21"/>
      <c r="K15" s="21" t="str">
        <f t="shared" si="2"/>
        <v/>
      </c>
    </row>
    <row r="16" spans="1:11" x14ac:dyDescent="0.2">
      <c r="B16">
        <f>+'Acute Care'!A11</f>
        <v>21</v>
      </c>
      <c r="C16" t="str">
        <f>+'Acute Care'!B11</f>
        <v>NEWPORT HOSPITAL AND HEALTH SERVICES</v>
      </c>
      <c r="D16" s="9">
        <f>ROUND(+'Acute Care'!F11,0)</f>
        <v>1280</v>
      </c>
      <c r="E16" s="9">
        <f>ROUND(+'Acute Care'!Y11*365,0)</f>
        <v>8760</v>
      </c>
      <c r="F16" s="21">
        <f t="shared" si="0"/>
        <v>0.14611872146118721</v>
      </c>
      <c r="G16" s="9">
        <f>ROUND(+'Acute Care'!F113,0)</f>
        <v>1120</v>
      </c>
      <c r="H16" s="9">
        <f>ROUND(+'Acute Care'!Y113*365,0)</f>
        <v>8760</v>
      </c>
      <c r="I16" s="21">
        <f t="shared" si="1"/>
        <v>0.12785388127853881</v>
      </c>
      <c r="J16" s="21"/>
      <c r="K16" s="21">
        <f t="shared" si="2"/>
        <v>-0.125</v>
      </c>
    </row>
    <row r="17" spans="2:11" x14ac:dyDescent="0.2">
      <c r="B17">
        <f>+'Acute Care'!A12</f>
        <v>22</v>
      </c>
      <c r="C17" t="str">
        <f>+'Acute Care'!B12</f>
        <v>LOURDES MEDICAL CENTER</v>
      </c>
      <c r="D17" s="9">
        <f>ROUND(+'Acute Care'!F12,0)</f>
        <v>4809</v>
      </c>
      <c r="E17" s="9">
        <f>ROUND(+'Acute Care'!Y12*365,0)</f>
        <v>6935</v>
      </c>
      <c r="F17" s="21">
        <f t="shared" si="0"/>
        <v>0.69343907714491704</v>
      </c>
      <c r="G17" s="9">
        <f>ROUND(+'Acute Care'!F114,0)</f>
        <v>4111</v>
      </c>
      <c r="H17" s="9">
        <f>ROUND(+'Acute Care'!Y114*365,0)</f>
        <v>9125</v>
      </c>
      <c r="I17" s="21">
        <f t="shared" si="1"/>
        <v>0.45052054794520546</v>
      </c>
      <c r="J17" s="21"/>
      <c r="K17" s="21">
        <f t="shared" si="2"/>
        <v>-0.3503</v>
      </c>
    </row>
    <row r="18" spans="2:11" x14ac:dyDescent="0.2">
      <c r="B18">
        <f>+'Acute Care'!A13</f>
        <v>23</v>
      </c>
      <c r="C18" t="str">
        <f>+'Acute Care'!B13</f>
        <v>THREE RIVERS HOSPITAL</v>
      </c>
      <c r="D18" s="9">
        <f>ROUND(+'Acute Care'!F13,0)</f>
        <v>737</v>
      </c>
      <c r="E18" s="9">
        <f>ROUND(+'Acute Care'!Y13*365,0)</f>
        <v>7300</v>
      </c>
      <c r="F18" s="21">
        <f t="shared" si="0"/>
        <v>0.10095890410958903</v>
      </c>
      <c r="G18" s="9">
        <f>ROUND(+'Acute Care'!F115,0)</f>
        <v>685</v>
      </c>
      <c r="H18" s="9">
        <f>ROUND(+'Acute Care'!Y115*365,0)</f>
        <v>7300</v>
      </c>
      <c r="I18" s="21">
        <f t="shared" si="1"/>
        <v>9.3835616438356168E-2</v>
      </c>
      <c r="J18" s="21"/>
      <c r="K18" s="21">
        <f t="shared" si="2"/>
        <v>-7.0599999999999996E-2</v>
      </c>
    </row>
    <row r="19" spans="2:11" x14ac:dyDescent="0.2">
      <c r="B19">
        <f>+'Acute Care'!A14</f>
        <v>26</v>
      </c>
      <c r="C19" t="str">
        <f>+'Acute Care'!B14</f>
        <v>PEACEHEALTH ST JOHN MEDICAL CENTER</v>
      </c>
      <c r="D19" s="9">
        <f>ROUND(+'Acute Care'!F14,0)</f>
        <v>16897</v>
      </c>
      <c r="E19" s="9">
        <f>ROUND(+'Acute Care'!Y14*365,0)</f>
        <v>51100</v>
      </c>
      <c r="F19" s="21">
        <f t="shared" si="0"/>
        <v>0.33066536203522506</v>
      </c>
      <c r="G19" s="9">
        <f>ROUND(+'Acute Care'!F116,0)</f>
        <v>15465</v>
      </c>
      <c r="H19" s="9">
        <f>ROUND(+'Acute Care'!Y116*365,0)</f>
        <v>51100</v>
      </c>
      <c r="I19" s="21">
        <f t="shared" si="1"/>
        <v>0.30264187866927594</v>
      </c>
      <c r="J19" s="21"/>
      <c r="K19" s="21">
        <f t="shared" si="2"/>
        <v>-8.4699999999999998E-2</v>
      </c>
    </row>
    <row r="20" spans="2:11" x14ac:dyDescent="0.2">
      <c r="B20">
        <f>+'Acute Care'!A15</f>
        <v>29</v>
      </c>
      <c r="C20" t="str">
        <f>+'Acute Care'!B15</f>
        <v>HARBORVIEW MEDICAL CENTER</v>
      </c>
      <c r="D20" s="9">
        <f>ROUND(+'Acute Care'!F15,0)</f>
        <v>79461</v>
      </c>
      <c r="E20" s="9">
        <f>ROUND(+'Acute Care'!Y15*365,0)</f>
        <v>86870</v>
      </c>
      <c r="F20" s="21">
        <f t="shared" si="0"/>
        <v>0.91471163807988953</v>
      </c>
      <c r="G20" s="9">
        <f>ROUND(+'Acute Care'!F117,0)</f>
        <v>82262</v>
      </c>
      <c r="H20" s="9">
        <f>ROUND(+'Acute Care'!Y117*365,0)</f>
        <v>85410</v>
      </c>
      <c r="I20" s="21">
        <f t="shared" si="1"/>
        <v>0.96314248916988643</v>
      </c>
      <c r="J20" s="21"/>
      <c r="K20" s="21">
        <f t="shared" si="2"/>
        <v>5.2900000000000003E-2</v>
      </c>
    </row>
    <row r="21" spans="2:11" x14ac:dyDescent="0.2">
      <c r="B21">
        <f>+'Acute Care'!A16</f>
        <v>32</v>
      </c>
      <c r="C21" t="str">
        <f>+'Acute Care'!B16</f>
        <v>ST JOSEPH MEDICAL CENTER</v>
      </c>
      <c r="D21" s="9">
        <f>ROUND(+'Acute Care'!F16,0)</f>
        <v>75146</v>
      </c>
      <c r="E21" s="9">
        <f>ROUND(+'Acute Care'!Y16*365,0)</f>
        <v>77745</v>
      </c>
      <c r="F21" s="21">
        <f t="shared" si="0"/>
        <v>0.96657019744034989</v>
      </c>
      <c r="G21" s="9">
        <f>ROUND(+'Acute Care'!F118,0)</f>
        <v>75844</v>
      </c>
      <c r="H21" s="9">
        <f>ROUND(+'Acute Care'!Y118*365,0)</f>
        <v>77745</v>
      </c>
      <c r="I21" s="21">
        <f t="shared" si="1"/>
        <v>0.97554826676956719</v>
      </c>
      <c r="J21" s="21"/>
      <c r="K21" s="21">
        <f t="shared" si="2"/>
        <v>9.2999999999999992E-3</v>
      </c>
    </row>
    <row r="22" spans="2:11" x14ac:dyDescent="0.2">
      <c r="B22">
        <f>+'Acute Care'!A17</f>
        <v>35</v>
      </c>
      <c r="C22" t="str">
        <f>+'Acute Care'!B17</f>
        <v>ST ELIZABETH HOSPITAL</v>
      </c>
      <c r="D22" s="9">
        <f>ROUND(+'Acute Care'!F17,0)</f>
        <v>4868</v>
      </c>
      <c r="E22" s="9">
        <f>ROUND(+'Acute Care'!Y17*365,0)</f>
        <v>10950</v>
      </c>
      <c r="F22" s="21">
        <f t="shared" si="0"/>
        <v>0.4445662100456621</v>
      </c>
      <c r="G22" s="9">
        <f>ROUND(+'Acute Care'!F119,0)</f>
        <v>4749</v>
      </c>
      <c r="H22" s="9">
        <f>ROUND(+'Acute Care'!Y119*365,0)</f>
        <v>10950</v>
      </c>
      <c r="I22" s="21">
        <f t="shared" si="1"/>
        <v>0.43369863013698629</v>
      </c>
      <c r="J22" s="21"/>
      <c r="K22" s="21">
        <f t="shared" si="2"/>
        <v>-2.4400000000000002E-2</v>
      </c>
    </row>
    <row r="23" spans="2:11" x14ac:dyDescent="0.2">
      <c r="B23">
        <f>+'Acute Care'!A18</f>
        <v>37</v>
      </c>
      <c r="C23" t="str">
        <f>+'Acute Care'!B18</f>
        <v>MULTICARE DEACONESS HOSPITAL</v>
      </c>
      <c r="D23" s="9">
        <f>ROUND(+'Acute Care'!F18,0)</f>
        <v>30307</v>
      </c>
      <c r="E23" s="9">
        <f>ROUND(+'Acute Care'!Y18*365,0)</f>
        <v>90885</v>
      </c>
      <c r="F23" s="21">
        <f t="shared" si="0"/>
        <v>0.33346536832260548</v>
      </c>
      <c r="G23" s="9">
        <f>ROUND(+'Acute Care'!F120,0)</f>
        <v>26541</v>
      </c>
      <c r="H23" s="9">
        <f>ROUND(+'Acute Care'!Y120*365,0)</f>
        <v>90885</v>
      </c>
      <c r="I23" s="21">
        <f t="shared" si="1"/>
        <v>0.2920283875226935</v>
      </c>
      <c r="J23" s="21"/>
      <c r="K23" s="21">
        <f t="shared" si="2"/>
        <v>-0.12429999999999999</v>
      </c>
    </row>
    <row r="24" spans="2:11" x14ac:dyDescent="0.2">
      <c r="B24">
        <f>+'Acute Care'!A19</f>
        <v>38</v>
      </c>
      <c r="C24" t="str">
        <f>+'Acute Care'!B19</f>
        <v>OLYMPIC MEDICAL CENTER</v>
      </c>
      <c r="D24" s="9">
        <f>ROUND(+'Acute Care'!F19,0)</f>
        <v>10343</v>
      </c>
      <c r="E24" s="9">
        <f>ROUND(+'Acute Care'!Y19*365,0)</f>
        <v>17520</v>
      </c>
      <c r="F24" s="21">
        <f t="shared" si="0"/>
        <v>0.59035388127853883</v>
      </c>
      <c r="G24" s="9">
        <f>ROUND(+'Acute Care'!F121,0)</f>
        <v>10285</v>
      </c>
      <c r="H24" s="9">
        <f>ROUND(+'Acute Care'!Y121*365,0)</f>
        <v>17520</v>
      </c>
      <c r="I24" s="21">
        <f t="shared" si="1"/>
        <v>0.5870433789954338</v>
      </c>
      <c r="J24" s="21"/>
      <c r="K24" s="21">
        <f t="shared" si="2"/>
        <v>-5.5999999999999999E-3</v>
      </c>
    </row>
    <row r="25" spans="2:11" x14ac:dyDescent="0.2">
      <c r="B25">
        <f>+'Acute Care'!A20</f>
        <v>39</v>
      </c>
      <c r="C25" t="str">
        <f>+'Acute Care'!B20</f>
        <v>TRIOS HEALTH</v>
      </c>
      <c r="D25" s="9">
        <f>ROUND(+'Acute Care'!F20,0)</f>
        <v>14467</v>
      </c>
      <c r="E25" s="9">
        <f>ROUND(+'Acute Care'!Y20*365,0)</f>
        <v>31755</v>
      </c>
      <c r="F25" s="21">
        <f t="shared" si="0"/>
        <v>0.45558179814202487</v>
      </c>
      <c r="G25" s="9">
        <f>ROUND(+'Acute Care'!F122,0)</f>
        <v>13586</v>
      </c>
      <c r="H25" s="9">
        <f>ROUND(+'Acute Care'!Y122*365,0)</f>
        <v>31755</v>
      </c>
      <c r="I25" s="21">
        <f t="shared" si="1"/>
        <v>0.42783813572665724</v>
      </c>
      <c r="J25" s="21"/>
      <c r="K25" s="21">
        <f t="shared" si="2"/>
        <v>-6.0900000000000003E-2</v>
      </c>
    </row>
    <row r="26" spans="2:11" x14ac:dyDescent="0.2">
      <c r="B26">
        <f>+'Acute Care'!A21</f>
        <v>42</v>
      </c>
      <c r="C26" t="str">
        <f>+'Acute Care'!B21</f>
        <v>SHRINERS HOSPITAL FOR CHILDREN</v>
      </c>
      <c r="D26" s="9">
        <f>ROUND(+'Acute Care'!F21,0)</f>
        <v>1154</v>
      </c>
      <c r="E26" s="9">
        <f>ROUND(+'Acute Care'!Y21*365,0)</f>
        <v>10950</v>
      </c>
      <c r="F26" s="21">
        <f t="shared" si="0"/>
        <v>0.10538812785388128</v>
      </c>
      <c r="G26" s="9">
        <f>ROUND(+'Acute Care'!F123,0)</f>
        <v>829</v>
      </c>
      <c r="H26" s="9">
        <f>ROUND(+'Acute Care'!Y123*365,0)</f>
        <v>10950</v>
      </c>
      <c r="I26" s="21">
        <f t="shared" si="1"/>
        <v>7.5707762557077632E-2</v>
      </c>
      <c r="J26" s="21"/>
      <c r="K26" s="21">
        <f t="shared" si="2"/>
        <v>-0.28160000000000002</v>
      </c>
    </row>
    <row r="27" spans="2:11" x14ac:dyDescent="0.2">
      <c r="B27">
        <f>+'Acute Care'!A22</f>
        <v>43</v>
      </c>
      <c r="C27" t="str">
        <f>+'Acute Care'!B22</f>
        <v>WALLA WALLA GENERAL HOSPITAL</v>
      </c>
      <c r="D27" s="9">
        <f>ROUND(+'Acute Care'!F22,0)</f>
        <v>0</v>
      </c>
      <c r="E27" s="9">
        <f>ROUND(+'Acute Care'!Y22*365,0)</f>
        <v>0</v>
      </c>
      <c r="F27" s="21" t="str">
        <f t="shared" si="0"/>
        <v/>
      </c>
      <c r="G27" s="9">
        <f>ROUND(+'Acute Care'!F124,0)</f>
        <v>0</v>
      </c>
      <c r="H27" s="9">
        <f>ROUND(+'Acute Care'!Y124*365,0)</f>
        <v>0</v>
      </c>
      <c r="I27" s="21" t="str">
        <f t="shared" si="1"/>
        <v/>
      </c>
      <c r="J27" s="21"/>
      <c r="K27" s="21" t="str">
        <f t="shared" si="2"/>
        <v/>
      </c>
    </row>
    <row r="28" spans="2:11" x14ac:dyDescent="0.2">
      <c r="B28">
        <f>+'Acute Care'!A23</f>
        <v>45</v>
      </c>
      <c r="C28" t="str">
        <f>+'Acute Care'!B23</f>
        <v>COLUMBIA BASIN HOSPITAL</v>
      </c>
      <c r="D28" s="9">
        <f>ROUND(+'Acute Care'!F23,0)</f>
        <v>341</v>
      </c>
      <c r="E28" s="9">
        <f>ROUND(+'Acute Care'!Y23*365,0)</f>
        <v>1460</v>
      </c>
      <c r="F28" s="21">
        <f t="shared" si="0"/>
        <v>0.23356164383561645</v>
      </c>
      <c r="G28" s="9">
        <f>ROUND(+'Acute Care'!F125,0)</f>
        <v>422</v>
      </c>
      <c r="H28" s="9">
        <f>ROUND(+'Acute Care'!Y125*365,0)</f>
        <v>1460</v>
      </c>
      <c r="I28" s="21">
        <f t="shared" si="1"/>
        <v>0.28904109589041094</v>
      </c>
      <c r="J28" s="21"/>
      <c r="K28" s="21">
        <f t="shared" si="2"/>
        <v>0.23749999999999999</v>
      </c>
    </row>
    <row r="29" spans="2:11" x14ac:dyDescent="0.2">
      <c r="B29">
        <f>+'Acute Care'!A24</f>
        <v>46</v>
      </c>
      <c r="C29" t="str">
        <f>+'Acute Care'!B24</f>
        <v>PMH MEDICAL CENTER</v>
      </c>
      <c r="D29" s="9">
        <f>ROUND(+'Acute Care'!F24,0)</f>
        <v>4442</v>
      </c>
      <c r="E29" s="9">
        <f>ROUND(+'Acute Care'!Y24*365,0)</f>
        <v>6935</v>
      </c>
      <c r="F29" s="21">
        <f t="shared" si="0"/>
        <v>0.64051910598413841</v>
      </c>
      <c r="G29" s="9">
        <f>ROUND(+'Acute Care'!F126,0)</f>
        <v>4091</v>
      </c>
      <c r="H29" s="9">
        <f>ROUND(+'Acute Care'!Y126*365,0)</f>
        <v>6935</v>
      </c>
      <c r="I29" s="21">
        <f t="shared" si="1"/>
        <v>0.58990627253064165</v>
      </c>
      <c r="J29" s="21"/>
      <c r="K29" s="21">
        <f t="shared" si="2"/>
        <v>-7.9000000000000001E-2</v>
      </c>
    </row>
    <row r="30" spans="2:11" x14ac:dyDescent="0.2">
      <c r="B30">
        <f>+'Acute Care'!A25</f>
        <v>50</v>
      </c>
      <c r="C30" t="str">
        <f>+'Acute Care'!B25</f>
        <v>PROVIDENCE ST MARY MEDICAL CENTER</v>
      </c>
      <c r="D30" s="9">
        <f>ROUND(+'Acute Care'!F25,0)</f>
        <v>4484</v>
      </c>
      <c r="E30" s="9">
        <f>ROUND(+'Acute Care'!Y25*365,0)</f>
        <v>21170</v>
      </c>
      <c r="F30" s="21">
        <f t="shared" si="0"/>
        <v>0.21180916391119509</v>
      </c>
      <c r="G30" s="9">
        <f>ROUND(+'Acute Care'!F127,0)</f>
        <v>11578</v>
      </c>
      <c r="H30" s="9">
        <f>ROUND(+'Acute Care'!Y127*365,0)</f>
        <v>24455</v>
      </c>
      <c r="I30" s="21">
        <f t="shared" si="1"/>
        <v>0.47344101410754447</v>
      </c>
      <c r="J30" s="21"/>
      <c r="K30" s="21">
        <f t="shared" si="2"/>
        <v>1.2352000000000001</v>
      </c>
    </row>
    <row r="31" spans="2:11" x14ac:dyDescent="0.2">
      <c r="B31">
        <f>+'Acute Care'!A26</f>
        <v>54</v>
      </c>
      <c r="C31" t="str">
        <f>+'Acute Care'!B26</f>
        <v>FORKS COMMUNITY HOSPITAL</v>
      </c>
      <c r="D31" s="9">
        <f>ROUND(+'Acute Care'!F26,0)</f>
        <v>926</v>
      </c>
      <c r="E31" s="9">
        <f>ROUND(+'Acute Care'!Y26*365,0)</f>
        <v>9125</v>
      </c>
      <c r="F31" s="21">
        <f t="shared" si="0"/>
        <v>0.10147945205479451</v>
      </c>
      <c r="G31" s="9">
        <f>ROUND(+'Acute Care'!F128,0)</f>
        <v>821</v>
      </c>
      <c r="H31" s="9">
        <f>ROUND(+'Acute Care'!Y128*365,0)</f>
        <v>6205</v>
      </c>
      <c r="I31" s="21">
        <f t="shared" si="1"/>
        <v>0.13231265108783238</v>
      </c>
      <c r="J31" s="21"/>
      <c r="K31" s="21">
        <f t="shared" si="2"/>
        <v>0.30380000000000001</v>
      </c>
    </row>
    <row r="32" spans="2:11" x14ac:dyDescent="0.2">
      <c r="B32">
        <f>+'Acute Care'!A27</f>
        <v>56</v>
      </c>
      <c r="C32" t="str">
        <f>+'Acute Care'!B27</f>
        <v>WILLAPA HARBOR HOSPITAL</v>
      </c>
      <c r="D32" s="9">
        <f>ROUND(+'Acute Care'!F27,0)</f>
        <v>792</v>
      </c>
      <c r="E32" s="9">
        <f>ROUND(+'Acute Care'!Y27*365,0)</f>
        <v>3650</v>
      </c>
      <c r="F32" s="21">
        <f t="shared" si="0"/>
        <v>0.21698630136986302</v>
      </c>
      <c r="G32" s="9">
        <f>ROUND(+'Acute Care'!F129,0)</f>
        <v>906</v>
      </c>
      <c r="H32" s="9">
        <f>ROUND(+'Acute Care'!Y129*365,0)</f>
        <v>3650</v>
      </c>
      <c r="I32" s="21">
        <f t="shared" si="1"/>
        <v>0.24821917808219179</v>
      </c>
      <c r="J32" s="21"/>
      <c r="K32" s="21">
        <f t="shared" si="2"/>
        <v>0.1439</v>
      </c>
    </row>
    <row r="33" spans="2:11" x14ac:dyDescent="0.2">
      <c r="B33">
        <f>+'Acute Care'!A28</f>
        <v>58</v>
      </c>
      <c r="C33" t="str">
        <f>+'Acute Care'!B28</f>
        <v>VIRGINIA MASON MEMORIAL</v>
      </c>
      <c r="D33" s="9">
        <f>ROUND(+'Acute Care'!F28,0)</f>
        <v>29435</v>
      </c>
      <c r="E33" s="9">
        <f>ROUND(+'Acute Care'!Y28*365,0)</f>
        <v>62050</v>
      </c>
      <c r="F33" s="21">
        <f t="shared" si="0"/>
        <v>0.47437550362610797</v>
      </c>
      <c r="G33" s="9">
        <f>ROUND(+'Acute Care'!F130,0)</f>
        <v>33302</v>
      </c>
      <c r="H33" s="9">
        <f>ROUND(+'Acute Care'!Y130*365,0)</f>
        <v>62050</v>
      </c>
      <c r="I33" s="21">
        <f t="shared" si="1"/>
        <v>0.53669621273166801</v>
      </c>
      <c r="J33" s="21"/>
      <c r="K33" s="21">
        <f t="shared" si="2"/>
        <v>0.13139999999999999</v>
      </c>
    </row>
    <row r="34" spans="2:11" x14ac:dyDescent="0.2">
      <c r="B34">
        <f>+'Acute Care'!A29</f>
        <v>63</v>
      </c>
      <c r="C34" t="str">
        <f>+'Acute Care'!B29</f>
        <v>GRAYS HARBOR COMMUNITY HOSPITAL</v>
      </c>
      <c r="D34" s="9">
        <f>ROUND(+'Acute Care'!F29,0)</f>
        <v>8484</v>
      </c>
      <c r="E34" s="9">
        <f>ROUND(+'Acute Care'!Y29*365,0)</f>
        <v>25185</v>
      </c>
      <c r="F34" s="21">
        <f t="shared" si="0"/>
        <v>0.33686718284693268</v>
      </c>
      <c r="G34" s="9">
        <f>ROUND(+'Acute Care'!F131,0)</f>
        <v>8829</v>
      </c>
      <c r="H34" s="9">
        <f>ROUND(+'Acute Care'!Y131*365,0)</f>
        <v>25185</v>
      </c>
      <c r="I34" s="21">
        <f t="shared" si="1"/>
        <v>0.35056581298391898</v>
      </c>
      <c r="J34" s="21"/>
      <c r="K34" s="21">
        <f t="shared" si="2"/>
        <v>4.07E-2</v>
      </c>
    </row>
    <row r="35" spans="2:11" x14ac:dyDescent="0.2">
      <c r="B35">
        <f>+'Acute Care'!A30</f>
        <v>78</v>
      </c>
      <c r="C35" t="str">
        <f>+'Acute Care'!B30</f>
        <v>SAMARITAN HEALTHCARE</v>
      </c>
      <c r="D35" s="9">
        <f>ROUND(+'Acute Care'!F30,0)</f>
        <v>3539</v>
      </c>
      <c r="E35" s="9">
        <f>ROUND(+'Acute Care'!Y30*365,0)</f>
        <v>13505</v>
      </c>
      <c r="F35" s="21">
        <f t="shared" si="0"/>
        <v>0.26205109218807848</v>
      </c>
      <c r="G35" s="9">
        <f>ROUND(+'Acute Care'!F132,0)</f>
        <v>3772</v>
      </c>
      <c r="H35" s="9">
        <f>ROUND(+'Acute Care'!Y132*365,0)</f>
        <v>4015</v>
      </c>
      <c r="I35" s="21">
        <f t="shared" si="1"/>
        <v>0.93947696139476966</v>
      </c>
      <c r="J35" s="21"/>
      <c r="K35" s="21">
        <f t="shared" si="2"/>
        <v>2.5851000000000002</v>
      </c>
    </row>
    <row r="36" spans="2:11" x14ac:dyDescent="0.2">
      <c r="B36">
        <f>+'Acute Care'!A31</f>
        <v>79</v>
      </c>
      <c r="C36" t="str">
        <f>+'Acute Care'!B31</f>
        <v>OCEAN BEACH HOSPITAL</v>
      </c>
      <c r="D36" s="9">
        <f>ROUND(+'Acute Care'!F31,0)</f>
        <v>559</v>
      </c>
      <c r="E36" s="9">
        <f>ROUND(+'Acute Care'!Y31*365,0)</f>
        <v>9125</v>
      </c>
      <c r="F36" s="21">
        <f t="shared" si="0"/>
        <v>6.1260273972602738E-2</v>
      </c>
      <c r="G36" s="9">
        <f>ROUND(+'Acute Care'!F133,0)</f>
        <v>933</v>
      </c>
      <c r="H36" s="9">
        <f>ROUND(+'Acute Care'!Y133*365,0)</f>
        <v>9125</v>
      </c>
      <c r="I36" s="21">
        <f t="shared" si="1"/>
        <v>0.10224657534246576</v>
      </c>
      <c r="J36" s="21"/>
      <c r="K36" s="21">
        <f t="shared" si="2"/>
        <v>0.66910000000000003</v>
      </c>
    </row>
    <row r="37" spans="2:11" x14ac:dyDescent="0.2">
      <c r="B37">
        <f>+'Acute Care'!A32</f>
        <v>80</v>
      </c>
      <c r="C37" t="str">
        <f>+'Acute Care'!B32</f>
        <v>ODESSA MEMORIAL HEALTHCARE CENTER</v>
      </c>
      <c r="D37" s="9">
        <f>ROUND(+'Acute Care'!F32,0)</f>
        <v>40</v>
      </c>
      <c r="E37" s="9">
        <f>ROUND(+'Acute Care'!Y32*365,0)</f>
        <v>9125</v>
      </c>
      <c r="F37" s="21">
        <f t="shared" si="0"/>
        <v>4.3835616438356161E-3</v>
      </c>
      <c r="G37" s="9">
        <f>ROUND(+'Acute Care'!F134,0)</f>
        <v>28</v>
      </c>
      <c r="H37" s="9">
        <f>ROUND(+'Acute Care'!Y134*365,0)</f>
        <v>9125</v>
      </c>
      <c r="I37" s="21">
        <f t="shared" si="1"/>
        <v>3.0684931506849314E-3</v>
      </c>
      <c r="J37" s="21"/>
      <c r="K37" s="21">
        <f t="shared" si="2"/>
        <v>-0.3</v>
      </c>
    </row>
    <row r="38" spans="2:11" x14ac:dyDescent="0.2">
      <c r="B38">
        <f>+'Acute Care'!A33</f>
        <v>81</v>
      </c>
      <c r="C38" t="str">
        <f>+'Acute Care'!B33</f>
        <v>MULTICARE GOOD SAMARITAN</v>
      </c>
      <c r="D38" s="9">
        <f>ROUND(+'Acute Care'!F33,0)</f>
        <v>20490</v>
      </c>
      <c r="E38" s="9">
        <f>ROUND(+'Acute Care'!Y33*365,0)</f>
        <v>37595</v>
      </c>
      <c r="F38" s="21">
        <f t="shared" si="0"/>
        <v>0.54501928447931902</v>
      </c>
      <c r="G38" s="9">
        <f>ROUND(+'Acute Care'!F135,0)</f>
        <v>21449</v>
      </c>
      <c r="H38" s="9">
        <f>ROUND(+'Acute Care'!Y135*365,0)</f>
        <v>37595</v>
      </c>
      <c r="I38" s="21">
        <f t="shared" si="1"/>
        <v>0.57052799574411495</v>
      </c>
      <c r="J38" s="21"/>
      <c r="K38" s="21">
        <f t="shared" si="2"/>
        <v>4.6800000000000001E-2</v>
      </c>
    </row>
    <row r="39" spans="2:11" x14ac:dyDescent="0.2">
      <c r="B39">
        <f>+'Acute Care'!A34</f>
        <v>82</v>
      </c>
      <c r="C39" t="str">
        <f>+'Acute Care'!B34</f>
        <v>GARFIELD COUNTY MEMORIAL HOSPITAL</v>
      </c>
      <c r="D39" s="9">
        <f>ROUND(+'Acute Care'!F34,0)</f>
        <v>0</v>
      </c>
      <c r="E39" s="9">
        <f>ROUND(+'Acute Care'!Y34*365,0)</f>
        <v>0</v>
      </c>
      <c r="F39" s="21" t="str">
        <f t="shared" si="0"/>
        <v/>
      </c>
      <c r="G39" s="9">
        <f>ROUND(+'Acute Care'!F136,0)</f>
        <v>0</v>
      </c>
      <c r="H39" s="9">
        <f>ROUND(+'Acute Care'!Y136*365,0)</f>
        <v>0</v>
      </c>
      <c r="I39" s="21" t="str">
        <f t="shared" si="1"/>
        <v/>
      </c>
      <c r="J39" s="21"/>
      <c r="K39" s="21" t="str">
        <f t="shared" si="2"/>
        <v/>
      </c>
    </row>
    <row r="40" spans="2:11" x14ac:dyDescent="0.2">
      <c r="B40">
        <f>+'Acute Care'!A35</f>
        <v>84</v>
      </c>
      <c r="C40" t="str">
        <f>+'Acute Care'!B35</f>
        <v>PROVIDENCE REGIONAL MEDICAL CENTER EVERETT</v>
      </c>
      <c r="D40" s="9">
        <f>ROUND(+'Acute Care'!F35,0)</f>
        <v>90120</v>
      </c>
      <c r="E40" s="9">
        <f>ROUND(+'Acute Care'!Y35*365,0)</f>
        <v>95995</v>
      </c>
      <c r="F40" s="21">
        <f t="shared" si="0"/>
        <v>0.93879889577582165</v>
      </c>
      <c r="G40" s="9">
        <f>ROUND(+'Acute Care'!F137,0)</f>
        <v>117921</v>
      </c>
      <c r="H40" s="9">
        <f>ROUND(+'Acute Care'!Y137*365,0)</f>
        <v>95995</v>
      </c>
      <c r="I40" s="21">
        <f t="shared" si="1"/>
        <v>1.2284077295692484</v>
      </c>
      <c r="J40" s="21"/>
      <c r="K40" s="21">
        <f t="shared" si="2"/>
        <v>0.3085</v>
      </c>
    </row>
    <row r="41" spans="2:11" x14ac:dyDescent="0.2">
      <c r="B41">
        <f>+'Acute Care'!A36</f>
        <v>85</v>
      </c>
      <c r="C41" t="str">
        <f>+'Acute Care'!B36</f>
        <v>JEFFERSON HEALTHCARE</v>
      </c>
      <c r="D41" s="9">
        <f>ROUND(+'Acute Care'!F36,0)</f>
        <v>3928</v>
      </c>
      <c r="E41" s="9">
        <f>ROUND(+'Acute Care'!Y36*365,0)</f>
        <v>5110</v>
      </c>
      <c r="F41" s="21">
        <f t="shared" si="0"/>
        <v>0.76868884540117421</v>
      </c>
      <c r="G41" s="9">
        <f>ROUND(+'Acute Care'!F138,0)</f>
        <v>3718</v>
      </c>
      <c r="H41" s="9">
        <f>ROUND(+'Acute Care'!Y138*365,0)</f>
        <v>5110</v>
      </c>
      <c r="I41" s="21">
        <f t="shared" si="1"/>
        <v>0.72759295499021526</v>
      </c>
      <c r="J41" s="21"/>
      <c r="K41" s="21">
        <f t="shared" si="2"/>
        <v>-5.3499999999999999E-2</v>
      </c>
    </row>
    <row r="42" spans="2:11" x14ac:dyDescent="0.2">
      <c r="B42">
        <f>+'Acute Care'!A37</f>
        <v>96</v>
      </c>
      <c r="C42" t="str">
        <f>+'Acute Care'!B37</f>
        <v>SKYLINE HOSPITAL</v>
      </c>
      <c r="D42" s="9">
        <f>ROUND(+'Acute Care'!F37,0)</f>
        <v>821</v>
      </c>
      <c r="E42" s="9">
        <f>ROUND(+'Acute Care'!Y37*365,0)</f>
        <v>6205</v>
      </c>
      <c r="F42" s="21">
        <f t="shared" si="0"/>
        <v>0.13231265108783238</v>
      </c>
      <c r="G42" s="9">
        <f>ROUND(+'Acute Care'!F139,0)</f>
        <v>644</v>
      </c>
      <c r="H42" s="9">
        <f>ROUND(+'Acute Care'!Y139*365,0)</f>
        <v>6205</v>
      </c>
      <c r="I42" s="21">
        <f t="shared" si="1"/>
        <v>0.10378726833199033</v>
      </c>
      <c r="J42" s="21"/>
      <c r="K42" s="21">
        <f t="shared" si="2"/>
        <v>-0.21560000000000001</v>
      </c>
    </row>
    <row r="43" spans="2:11" x14ac:dyDescent="0.2">
      <c r="B43">
        <f>+'Acute Care'!A38</f>
        <v>102</v>
      </c>
      <c r="C43" t="str">
        <f>+'Acute Care'!B38</f>
        <v>ASTRIA REGIONAL MEDICAL CENTER</v>
      </c>
      <c r="D43" s="9">
        <f>ROUND(+'Acute Care'!F38,0)</f>
        <v>5792</v>
      </c>
      <c r="E43" s="9">
        <f>ROUND(+'Acute Care'!Y38*365,0)</f>
        <v>25185</v>
      </c>
      <c r="F43" s="21">
        <f t="shared" si="0"/>
        <v>0.22997816160412946</v>
      </c>
      <c r="G43" s="9">
        <f>ROUND(+'Acute Care'!F140,0)</f>
        <v>5251</v>
      </c>
      <c r="H43" s="9">
        <f>ROUND(+'Acute Care'!Y140*365,0)</f>
        <v>25185</v>
      </c>
      <c r="I43" s="21">
        <f t="shared" si="1"/>
        <v>0.2084971213023625</v>
      </c>
      <c r="J43" s="21"/>
      <c r="K43" s="21">
        <f t="shared" si="2"/>
        <v>-9.3399999999999997E-2</v>
      </c>
    </row>
    <row r="44" spans="2:11" x14ac:dyDescent="0.2">
      <c r="B44">
        <f>+'Acute Care'!A39</f>
        <v>104</v>
      </c>
      <c r="C44" t="str">
        <f>+'Acute Care'!B39</f>
        <v>VALLEY GENERAL HOSPITAL</v>
      </c>
      <c r="D44" s="9">
        <f>ROUND(+'Acute Care'!F39,0)</f>
        <v>0</v>
      </c>
      <c r="E44" s="9">
        <f>ROUND(+'Acute Care'!Y39*365,0)</f>
        <v>26280</v>
      </c>
      <c r="F44" s="21" t="str">
        <f t="shared" si="0"/>
        <v/>
      </c>
      <c r="G44" s="9">
        <f>ROUND(+'Acute Care'!F141,0)</f>
        <v>3917</v>
      </c>
      <c r="H44" s="9">
        <f>ROUND(+'Acute Care'!Y141*365,0)</f>
        <v>8395</v>
      </c>
      <c r="I44" s="21">
        <f t="shared" si="1"/>
        <v>0.46658725431804643</v>
      </c>
      <c r="J44" s="21"/>
      <c r="K44" s="21" t="str">
        <f t="shared" si="2"/>
        <v/>
      </c>
    </row>
    <row r="45" spans="2:11" x14ac:dyDescent="0.2">
      <c r="B45">
        <f>+'Acute Care'!A40</f>
        <v>106</v>
      </c>
      <c r="C45" t="str">
        <f>+'Acute Care'!B40</f>
        <v>CASCADE VALLEY HOSPITAL</v>
      </c>
      <c r="D45" s="9">
        <f>ROUND(+'Acute Care'!F40,0)</f>
        <v>0</v>
      </c>
      <c r="E45" s="9">
        <f>ROUND(+'Acute Care'!Y40*365,0)</f>
        <v>15330</v>
      </c>
      <c r="F45" s="21" t="str">
        <f t="shared" si="0"/>
        <v/>
      </c>
      <c r="G45" s="9">
        <f>ROUND(+'Acute Care'!F142,0)</f>
        <v>1813</v>
      </c>
      <c r="H45" s="9">
        <f>ROUND(+'Acute Care'!Y142*365,0)</f>
        <v>15330</v>
      </c>
      <c r="I45" s="21">
        <f t="shared" si="1"/>
        <v>0.11826484018264841</v>
      </c>
      <c r="J45" s="21"/>
      <c r="K45" s="21" t="str">
        <f t="shared" si="2"/>
        <v/>
      </c>
    </row>
    <row r="46" spans="2:11" x14ac:dyDescent="0.2">
      <c r="B46">
        <f>+'Acute Care'!A41</f>
        <v>107</v>
      </c>
      <c r="C46" t="str">
        <f>+'Acute Care'!B41</f>
        <v>NORTH VALLEY HOSPITAL</v>
      </c>
      <c r="D46" s="9">
        <f>ROUND(+'Acute Care'!F41,0)</f>
        <v>1026</v>
      </c>
      <c r="E46" s="9">
        <f>ROUND(+'Acute Care'!Y41*365,0)</f>
        <v>9125</v>
      </c>
      <c r="F46" s="21">
        <f t="shared" si="0"/>
        <v>0.11243835616438357</v>
      </c>
      <c r="G46" s="9">
        <f>ROUND(+'Acute Care'!F143,0)</f>
        <v>850</v>
      </c>
      <c r="H46" s="9">
        <f>ROUND(+'Acute Care'!Y143*365,0)</f>
        <v>7665</v>
      </c>
      <c r="I46" s="21">
        <f t="shared" si="1"/>
        <v>0.11089367253750815</v>
      </c>
      <c r="J46" s="21"/>
      <c r="K46" s="21">
        <f t="shared" si="2"/>
        <v>-1.37E-2</v>
      </c>
    </row>
    <row r="47" spans="2:11" x14ac:dyDescent="0.2">
      <c r="B47">
        <f>+'Acute Care'!A42</f>
        <v>108</v>
      </c>
      <c r="C47" t="str">
        <f>+'Acute Care'!B42</f>
        <v>TRI-STATE MEMORIAL HOSPITAL</v>
      </c>
      <c r="D47" s="9">
        <f>ROUND(+'Acute Care'!F42,0)</f>
        <v>2471</v>
      </c>
      <c r="E47" s="9">
        <f>ROUND(+'Acute Care'!Y42*365,0)</f>
        <v>7665</v>
      </c>
      <c r="F47" s="21">
        <f t="shared" si="0"/>
        <v>0.32237442922374432</v>
      </c>
      <c r="G47" s="9">
        <f>ROUND(+'Acute Care'!F144,0)</f>
        <v>2369</v>
      </c>
      <c r="H47" s="9">
        <f>ROUND(+'Acute Care'!Y144*365,0)</f>
        <v>7665</v>
      </c>
      <c r="I47" s="21">
        <f t="shared" si="1"/>
        <v>0.30906718851924331</v>
      </c>
      <c r="J47" s="21"/>
      <c r="K47" s="21">
        <f t="shared" si="2"/>
        <v>-4.1300000000000003E-2</v>
      </c>
    </row>
    <row r="48" spans="2:11" x14ac:dyDescent="0.2">
      <c r="B48">
        <f>+'Acute Care'!A43</f>
        <v>111</v>
      </c>
      <c r="C48" t="str">
        <f>+'Acute Care'!B43</f>
        <v>EAST ADAMS RURAL HEALTHCARE</v>
      </c>
      <c r="D48" s="9">
        <f>ROUND(+'Acute Care'!F43,0)</f>
        <v>77</v>
      </c>
      <c r="E48" s="9">
        <f>ROUND(+'Acute Care'!Y43*365,0)</f>
        <v>2920</v>
      </c>
      <c r="F48" s="21">
        <f t="shared" si="0"/>
        <v>2.6369863013698629E-2</v>
      </c>
      <c r="G48" s="9">
        <f>ROUND(+'Acute Care'!F145,0)</f>
        <v>29</v>
      </c>
      <c r="H48" s="9">
        <f>ROUND(+'Acute Care'!Y145*365,0)</f>
        <v>1460</v>
      </c>
      <c r="I48" s="21">
        <f t="shared" si="1"/>
        <v>1.9863013698630139E-2</v>
      </c>
      <c r="J48" s="21"/>
      <c r="K48" s="21">
        <f t="shared" si="2"/>
        <v>-0.24679999999999999</v>
      </c>
    </row>
    <row r="49" spans="2:11" x14ac:dyDescent="0.2">
      <c r="B49">
        <f>+'Acute Care'!A44</f>
        <v>125</v>
      </c>
      <c r="C49" t="str">
        <f>+'Acute Care'!B44</f>
        <v>OTHELLO COMMUNITY HOSPITAL</v>
      </c>
      <c r="D49" s="9">
        <f>ROUND(+'Acute Care'!F44,0)</f>
        <v>0</v>
      </c>
      <c r="E49" s="9">
        <f>ROUND(+'Acute Care'!Y44*365,0)</f>
        <v>0</v>
      </c>
      <c r="F49" s="21" t="str">
        <f t="shared" si="0"/>
        <v/>
      </c>
      <c r="G49" s="9">
        <f>ROUND(+'Acute Care'!F146,0)</f>
        <v>0</v>
      </c>
      <c r="H49" s="9">
        <f>ROUND(+'Acute Care'!Y146*365,0)</f>
        <v>0</v>
      </c>
      <c r="I49" s="21" t="str">
        <f t="shared" si="1"/>
        <v/>
      </c>
      <c r="J49" s="21"/>
      <c r="K49" s="21" t="str">
        <f t="shared" si="2"/>
        <v/>
      </c>
    </row>
    <row r="50" spans="2:11" x14ac:dyDescent="0.2">
      <c r="B50">
        <f>+'Acute Care'!A45</f>
        <v>126</v>
      </c>
      <c r="C50" t="str">
        <f>+'Acute Care'!B45</f>
        <v>HIGHLINE MEDICAL CENTER</v>
      </c>
      <c r="D50" s="9">
        <f>ROUND(+'Acute Care'!F45,0)</f>
        <v>23161</v>
      </c>
      <c r="E50" s="9">
        <f>ROUND(+'Acute Care'!Y45*365,0)</f>
        <v>22630</v>
      </c>
      <c r="F50" s="21">
        <f t="shared" si="0"/>
        <v>1.0234644277507734</v>
      </c>
      <c r="G50" s="9">
        <f>ROUND(+'Acute Care'!F147,0)</f>
        <v>22761</v>
      </c>
      <c r="H50" s="9">
        <f>ROUND(+'Acute Care'!Y147*365,0)</f>
        <v>21170</v>
      </c>
      <c r="I50" s="21">
        <f t="shared" si="1"/>
        <v>1.0751535191308454</v>
      </c>
      <c r="J50" s="21"/>
      <c r="K50" s="21">
        <f t="shared" si="2"/>
        <v>5.0500000000000003E-2</v>
      </c>
    </row>
    <row r="51" spans="2:11" x14ac:dyDescent="0.2">
      <c r="B51">
        <f>+'Acute Care'!A46</f>
        <v>128</v>
      </c>
      <c r="C51" t="str">
        <f>+'Acute Care'!B46</f>
        <v>UNIVERSITY OF WASHINGTON MEDICAL CENTER</v>
      </c>
      <c r="D51" s="9">
        <f>ROUND(+'Acute Care'!F46,0)</f>
        <v>85560</v>
      </c>
      <c r="E51" s="9">
        <f>ROUND(+'Acute Care'!Y46*365,0)</f>
        <v>113150</v>
      </c>
      <c r="F51" s="21">
        <f t="shared" si="0"/>
        <v>0.75616438356164384</v>
      </c>
      <c r="G51" s="9">
        <f>ROUND(+'Acute Care'!F148,0)</f>
        <v>89690</v>
      </c>
      <c r="H51" s="9">
        <f>ROUND(+'Acute Care'!Y148*365,0)</f>
        <v>112055</v>
      </c>
      <c r="I51" s="21">
        <f t="shared" si="1"/>
        <v>0.8004105126946589</v>
      </c>
      <c r="J51" s="21"/>
      <c r="K51" s="21">
        <f t="shared" si="2"/>
        <v>5.8500000000000003E-2</v>
      </c>
    </row>
    <row r="52" spans="2:11" x14ac:dyDescent="0.2">
      <c r="B52">
        <f>+'Acute Care'!A47</f>
        <v>129</v>
      </c>
      <c r="C52" t="str">
        <f>+'Acute Care'!B47</f>
        <v>QUINCY VALLEY MEDICAL CENTER</v>
      </c>
      <c r="D52" s="9">
        <f>ROUND(+'Acute Care'!F47,0)</f>
        <v>141</v>
      </c>
      <c r="E52" s="9">
        <f>ROUND(+'Acute Care'!Y47*365,0)</f>
        <v>365</v>
      </c>
      <c r="F52" s="21">
        <f t="shared" si="0"/>
        <v>0.38630136986301372</v>
      </c>
      <c r="G52" s="9">
        <f>ROUND(+'Acute Care'!F149,0)</f>
        <v>122</v>
      </c>
      <c r="H52" s="9">
        <f>ROUND(+'Acute Care'!Y149*365,0)</f>
        <v>730</v>
      </c>
      <c r="I52" s="21">
        <f t="shared" si="1"/>
        <v>0.16712328767123288</v>
      </c>
      <c r="J52" s="21"/>
      <c r="K52" s="21">
        <f t="shared" si="2"/>
        <v>-0.56740000000000002</v>
      </c>
    </row>
    <row r="53" spans="2:11" x14ac:dyDescent="0.2">
      <c r="B53">
        <f>+'Acute Care'!A48</f>
        <v>130</v>
      </c>
      <c r="C53" t="str">
        <f>+'Acute Care'!B48</f>
        <v>UW MEDICINE/NORTHWEST HOSPITAL</v>
      </c>
      <c r="D53" s="9">
        <f>ROUND(+'Acute Care'!F48,0)</f>
        <v>26193</v>
      </c>
      <c r="E53" s="9">
        <f>ROUND(+'Acute Care'!Y48*365,0)</f>
        <v>53290</v>
      </c>
      <c r="F53" s="21">
        <f t="shared" si="0"/>
        <v>0.49151810846312627</v>
      </c>
      <c r="G53" s="9">
        <f>ROUND(+'Acute Care'!F150,0)</f>
        <v>26872</v>
      </c>
      <c r="H53" s="9">
        <f>ROUND(+'Acute Care'!Y150*365,0)</f>
        <v>52925</v>
      </c>
      <c r="I53" s="21">
        <f t="shared" si="1"/>
        <v>0.50773736419461502</v>
      </c>
      <c r="J53" s="21"/>
      <c r="K53" s="21">
        <f t="shared" si="2"/>
        <v>3.3000000000000002E-2</v>
      </c>
    </row>
    <row r="54" spans="2:11" x14ac:dyDescent="0.2">
      <c r="B54">
        <f>+'Acute Care'!A49</f>
        <v>131</v>
      </c>
      <c r="C54" t="str">
        <f>+'Acute Care'!B49</f>
        <v>OVERLAKE HOSPITAL MEDICAL CENTER</v>
      </c>
      <c r="D54" s="9">
        <f>ROUND(+'Acute Care'!F49,0)</f>
        <v>47825</v>
      </c>
      <c r="E54" s="9">
        <f>ROUND(+'Acute Care'!Y49*365,0)</f>
        <v>85410</v>
      </c>
      <c r="F54" s="21">
        <f t="shared" si="0"/>
        <v>0.55994614213792293</v>
      </c>
      <c r="G54" s="9">
        <f>ROUND(+'Acute Care'!F151,0)</f>
        <v>49435</v>
      </c>
      <c r="H54" s="9">
        <f>ROUND(+'Acute Care'!Y151*365,0)</f>
        <v>86505</v>
      </c>
      <c r="I54" s="21">
        <f t="shared" si="1"/>
        <v>0.57146985723368593</v>
      </c>
      <c r="J54" s="21"/>
      <c r="K54" s="21">
        <f t="shared" si="2"/>
        <v>2.06E-2</v>
      </c>
    </row>
    <row r="55" spans="2:11" x14ac:dyDescent="0.2">
      <c r="B55">
        <f>+'Acute Care'!A50</f>
        <v>132</v>
      </c>
      <c r="C55" t="str">
        <f>+'Acute Care'!B50</f>
        <v>ST CLARE HOSPITAL</v>
      </c>
      <c r="D55" s="9">
        <f>ROUND(+'Acute Care'!F50,0)</f>
        <v>26270</v>
      </c>
      <c r="E55" s="9">
        <f>ROUND(+'Acute Care'!Y50*365,0)</f>
        <v>27375</v>
      </c>
      <c r="F55" s="21">
        <f t="shared" si="0"/>
        <v>0.95963470319634703</v>
      </c>
      <c r="G55" s="9">
        <f>ROUND(+'Acute Care'!F152,0)</f>
        <v>27379</v>
      </c>
      <c r="H55" s="9">
        <f>ROUND(+'Acute Care'!Y152*365,0)</f>
        <v>27375</v>
      </c>
      <c r="I55" s="21">
        <f t="shared" si="1"/>
        <v>1.0001461187214611</v>
      </c>
      <c r="J55" s="21"/>
      <c r="K55" s="21">
        <f t="shared" si="2"/>
        <v>4.2200000000000001E-2</v>
      </c>
    </row>
    <row r="56" spans="2:11" x14ac:dyDescent="0.2">
      <c r="B56">
        <f>+'Acute Care'!A51</f>
        <v>134</v>
      </c>
      <c r="C56" t="str">
        <f>+'Acute Care'!B51</f>
        <v>ISLAND HOSPITAL</v>
      </c>
      <c r="D56" s="9">
        <f>ROUND(+'Acute Care'!F51,0)</f>
        <v>8290</v>
      </c>
      <c r="E56" s="9">
        <f>ROUND(+'Acute Care'!Y51*365,0)</f>
        <v>13505</v>
      </c>
      <c r="F56" s="21">
        <f t="shared" si="0"/>
        <v>0.61384672343576452</v>
      </c>
      <c r="G56" s="9">
        <f>ROUND(+'Acute Care'!F153,0)</f>
        <v>7838</v>
      </c>
      <c r="H56" s="9">
        <f>ROUND(+'Acute Care'!Y153*365,0)</f>
        <v>13505</v>
      </c>
      <c r="I56" s="21">
        <f t="shared" si="1"/>
        <v>0.58037763791188446</v>
      </c>
      <c r="J56" s="21"/>
      <c r="K56" s="21">
        <f t="shared" si="2"/>
        <v>-5.45E-2</v>
      </c>
    </row>
    <row r="57" spans="2:11" x14ac:dyDescent="0.2">
      <c r="B57">
        <f>+'Acute Care'!A52</f>
        <v>137</v>
      </c>
      <c r="C57" t="str">
        <f>+'Acute Care'!B52</f>
        <v>LINCOLN HOSPITAL</v>
      </c>
      <c r="D57" s="9">
        <f>ROUND(+'Acute Care'!F52,0)</f>
        <v>981</v>
      </c>
      <c r="E57" s="9">
        <f>ROUND(+'Acute Care'!Y52*365,0)</f>
        <v>9125</v>
      </c>
      <c r="F57" s="21">
        <f t="shared" si="0"/>
        <v>0.10750684931506849</v>
      </c>
      <c r="G57" s="9">
        <f>ROUND(+'Acute Care'!F154,0)</f>
        <v>0</v>
      </c>
      <c r="H57" s="9">
        <f>ROUND(+'Acute Care'!Y154*365,0)</f>
        <v>0</v>
      </c>
      <c r="I57" s="21" t="str">
        <f t="shared" si="1"/>
        <v/>
      </c>
      <c r="J57" s="21"/>
      <c r="K57" s="21" t="str">
        <f t="shared" si="2"/>
        <v/>
      </c>
    </row>
    <row r="58" spans="2:11" x14ac:dyDescent="0.2">
      <c r="B58">
        <f>+'Acute Care'!A53</f>
        <v>138</v>
      </c>
      <c r="C58" t="str">
        <f>+'Acute Care'!B53</f>
        <v>SWEDISH EDMONDS</v>
      </c>
      <c r="D58" s="9">
        <f>ROUND(+'Acute Care'!F53,0)</f>
        <v>0</v>
      </c>
      <c r="E58" s="9">
        <f>ROUND(+'Acute Care'!Y53*365,0)</f>
        <v>30660</v>
      </c>
      <c r="F58" s="21" t="str">
        <f t="shared" si="0"/>
        <v/>
      </c>
      <c r="G58" s="9">
        <f>ROUND(+'Acute Care'!F155,0)</f>
        <v>40914</v>
      </c>
      <c r="H58" s="9">
        <f>ROUND(+'Acute Care'!Y155*365,0)</f>
        <v>26645</v>
      </c>
      <c r="I58" s="21">
        <f t="shared" si="1"/>
        <v>1.5355226121223493</v>
      </c>
      <c r="J58" s="21"/>
      <c r="K58" s="21" t="str">
        <f t="shared" si="2"/>
        <v/>
      </c>
    </row>
    <row r="59" spans="2:11" x14ac:dyDescent="0.2">
      <c r="B59">
        <f>+'Acute Care'!A54</f>
        <v>139</v>
      </c>
      <c r="C59" t="str">
        <f>+'Acute Care'!B54</f>
        <v>PROVIDENCE HOLY FAMILY HOSPITAL</v>
      </c>
      <c r="D59" s="9">
        <f>ROUND(+'Acute Care'!F54,0)</f>
        <v>20218</v>
      </c>
      <c r="E59" s="9">
        <f>ROUND(+'Acute Care'!Y54*365,0)</f>
        <v>50005</v>
      </c>
      <c r="F59" s="21">
        <f t="shared" si="0"/>
        <v>0.40431956804319569</v>
      </c>
      <c r="G59" s="9">
        <f>ROUND(+'Acute Care'!F156,0)</f>
        <v>32995</v>
      </c>
      <c r="H59" s="9">
        <f>ROUND(+'Acute Care'!Y156*365,0)</f>
        <v>50005</v>
      </c>
      <c r="I59" s="21">
        <f t="shared" si="1"/>
        <v>0.65983401659834018</v>
      </c>
      <c r="J59" s="21"/>
      <c r="K59" s="21">
        <f t="shared" si="2"/>
        <v>0.63200000000000001</v>
      </c>
    </row>
    <row r="60" spans="2:11" x14ac:dyDescent="0.2">
      <c r="B60">
        <f>+'Acute Care'!A55</f>
        <v>140</v>
      </c>
      <c r="C60" t="str">
        <f>+'Acute Care'!B55</f>
        <v>KITTITAS VALLEY HEALTHCARE</v>
      </c>
      <c r="D60" s="9">
        <f>ROUND(+'Acute Care'!F55,0)</f>
        <v>2775</v>
      </c>
      <c r="E60" s="9">
        <f>ROUND(+'Acute Care'!Y55*365,0)</f>
        <v>6935</v>
      </c>
      <c r="F60" s="21">
        <f t="shared" si="0"/>
        <v>0.4001441961067051</v>
      </c>
      <c r="G60" s="9">
        <f>ROUND(+'Acute Care'!F157,0)</f>
        <v>2393</v>
      </c>
      <c r="H60" s="9">
        <f>ROUND(+'Acute Care'!Y157*365,0)</f>
        <v>7665</v>
      </c>
      <c r="I60" s="21">
        <f t="shared" si="1"/>
        <v>0.3121983039791259</v>
      </c>
      <c r="J60" s="21"/>
      <c r="K60" s="21">
        <f t="shared" si="2"/>
        <v>-0.2198</v>
      </c>
    </row>
    <row r="61" spans="2:11" x14ac:dyDescent="0.2">
      <c r="B61">
        <f>+'Acute Care'!A56</f>
        <v>141</v>
      </c>
      <c r="C61" t="str">
        <f>+'Acute Care'!B56</f>
        <v>DAYTON GENERAL HOSPITAL</v>
      </c>
      <c r="D61" s="9">
        <f>ROUND(+'Acute Care'!F56,0)</f>
        <v>216</v>
      </c>
      <c r="E61" s="9">
        <f>ROUND(+'Acute Care'!Y56*365,0)</f>
        <v>9125</v>
      </c>
      <c r="F61" s="21">
        <f t="shared" si="0"/>
        <v>2.3671232876712328E-2</v>
      </c>
      <c r="G61" s="9">
        <f>ROUND(+'Acute Care'!F158,0)</f>
        <v>262</v>
      </c>
      <c r="H61" s="9">
        <f>ROUND(+'Acute Care'!Y158*365,0)</f>
        <v>9125</v>
      </c>
      <c r="I61" s="21">
        <f t="shared" si="1"/>
        <v>2.8712328767123287E-2</v>
      </c>
      <c r="J61" s="21"/>
      <c r="K61" s="21">
        <f t="shared" si="2"/>
        <v>0.21299999999999999</v>
      </c>
    </row>
    <row r="62" spans="2:11" x14ac:dyDescent="0.2">
      <c r="B62">
        <f>+'Acute Care'!A57</f>
        <v>142</v>
      </c>
      <c r="C62" t="str">
        <f>+'Acute Care'!B57</f>
        <v>HARRISON MEDICAL CENTER</v>
      </c>
      <c r="D62" s="9">
        <f>ROUND(+'Acute Care'!F57,0)</f>
        <v>50590</v>
      </c>
      <c r="E62" s="9">
        <f>ROUND(+'Acute Care'!Y57*365,0)</f>
        <v>71905</v>
      </c>
      <c r="F62" s="21">
        <f t="shared" si="0"/>
        <v>0.70356720673110351</v>
      </c>
      <c r="G62" s="9">
        <f>ROUND(+'Acute Care'!F159,0)</f>
        <v>49820</v>
      </c>
      <c r="H62" s="9">
        <f>ROUND(+'Acute Care'!Y159*365,0)</f>
        <v>71905</v>
      </c>
      <c r="I62" s="21">
        <f t="shared" si="1"/>
        <v>0.69285863291843408</v>
      </c>
      <c r="J62" s="21"/>
      <c r="K62" s="21">
        <f t="shared" si="2"/>
        <v>-1.52E-2</v>
      </c>
    </row>
    <row r="63" spans="2:11" x14ac:dyDescent="0.2">
      <c r="B63">
        <f>+'Acute Care'!A58</f>
        <v>145</v>
      </c>
      <c r="C63" t="str">
        <f>+'Acute Care'!B58</f>
        <v>PEACEHEALTH ST JOSEPH MEDICAL CENTER</v>
      </c>
      <c r="D63" s="9">
        <f>ROUND(+'Acute Care'!F58,0)</f>
        <v>41013</v>
      </c>
      <c r="E63" s="9">
        <f>ROUND(+'Acute Care'!Y58*365,0)</f>
        <v>71905</v>
      </c>
      <c r="F63" s="21">
        <f t="shared" si="0"/>
        <v>0.57037758153118701</v>
      </c>
      <c r="G63" s="9">
        <f>ROUND(+'Acute Care'!F160,0)</f>
        <v>42141</v>
      </c>
      <c r="H63" s="9">
        <f>ROUND(+'Acute Care'!Y160*365,0)</f>
        <v>66795</v>
      </c>
      <c r="I63" s="21">
        <f t="shared" si="1"/>
        <v>0.63090051650572643</v>
      </c>
      <c r="J63" s="21"/>
      <c r="K63" s="21">
        <f t="shared" si="2"/>
        <v>0.1061</v>
      </c>
    </row>
    <row r="64" spans="2:11" x14ac:dyDescent="0.2">
      <c r="B64">
        <f>+'Acute Care'!A59</f>
        <v>147</v>
      </c>
      <c r="C64" t="str">
        <f>+'Acute Care'!B59</f>
        <v>MID VALLEY HOSPITAL</v>
      </c>
      <c r="D64" s="9">
        <f>ROUND(+'Acute Care'!F59,0)</f>
        <v>2464</v>
      </c>
      <c r="E64" s="9">
        <f>ROUND(+'Acute Care'!Y59*365,0)</f>
        <v>8395</v>
      </c>
      <c r="F64" s="21">
        <f t="shared" si="0"/>
        <v>0.29350804050029777</v>
      </c>
      <c r="G64" s="9">
        <f>ROUND(+'Acute Care'!F161,0)</f>
        <v>1976</v>
      </c>
      <c r="H64" s="9">
        <f>ROUND(+'Acute Care'!Y161*365,0)</f>
        <v>8395</v>
      </c>
      <c r="I64" s="21">
        <f t="shared" si="1"/>
        <v>0.23537820131030376</v>
      </c>
      <c r="J64" s="21"/>
      <c r="K64" s="21">
        <f t="shared" si="2"/>
        <v>-0.1981</v>
      </c>
    </row>
    <row r="65" spans="2:11" x14ac:dyDescent="0.2">
      <c r="B65">
        <f>+'Acute Care'!A60</f>
        <v>148</v>
      </c>
      <c r="C65" t="str">
        <f>+'Acute Care'!B60</f>
        <v>KINDRED HOSPITAL SEATTLE - NORTHGATE</v>
      </c>
      <c r="D65" s="9">
        <f>ROUND(+'Acute Care'!F60,0)</f>
        <v>20825</v>
      </c>
      <c r="E65" s="9">
        <f>ROUND(+'Acute Care'!Y60*365,0)</f>
        <v>25550</v>
      </c>
      <c r="F65" s="21">
        <f t="shared" si="0"/>
        <v>0.81506849315068497</v>
      </c>
      <c r="G65" s="9">
        <f>ROUND(+'Acute Care'!F162,0)</f>
        <v>22461</v>
      </c>
      <c r="H65" s="9">
        <f>ROUND(+'Acute Care'!Y162*365,0)</f>
        <v>25550</v>
      </c>
      <c r="I65" s="21">
        <f t="shared" si="1"/>
        <v>0.87909980430528378</v>
      </c>
      <c r="J65" s="21"/>
      <c r="K65" s="21">
        <f t="shared" si="2"/>
        <v>7.8600000000000003E-2</v>
      </c>
    </row>
    <row r="66" spans="2:11" x14ac:dyDescent="0.2">
      <c r="B66">
        <f>+'Acute Care'!A61</f>
        <v>150</v>
      </c>
      <c r="C66" t="str">
        <f>+'Acute Care'!B61</f>
        <v>COULEE MEDICAL CENTER</v>
      </c>
      <c r="D66" s="9">
        <f>ROUND(+'Acute Care'!F61,0)</f>
        <v>1163</v>
      </c>
      <c r="E66" s="9">
        <f>ROUND(+'Acute Care'!Y61*365,0)</f>
        <v>9125</v>
      </c>
      <c r="F66" s="21">
        <f t="shared" si="0"/>
        <v>0.12745205479452054</v>
      </c>
      <c r="G66" s="9">
        <f>ROUND(+'Acute Care'!F163,0)</f>
        <v>1218</v>
      </c>
      <c r="H66" s="9">
        <f>ROUND(+'Acute Care'!Y163*365,0)</f>
        <v>9125</v>
      </c>
      <c r="I66" s="21">
        <f t="shared" si="1"/>
        <v>0.13347945205479453</v>
      </c>
      <c r="J66" s="21"/>
      <c r="K66" s="21">
        <f t="shared" si="2"/>
        <v>4.7300000000000002E-2</v>
      </c>
    </row>
    <row r="67" spans="2:11" x14ac:dyDescent="0.2">
      <c r="B67">
        <f>+'Acute Care'!A62</f>
        <v>152</v>
      </c>
      <c r="C67" t="str">
        <f>+'Acute Care'!B62</f>
        <v>MASON GENERAL HOSPITAL</v>
      </c>
      <c r="D67" s="9">
        <f>ROUND(+'Acute Care'!F62,0)</f>
        <v>3844</v>
      </c>
      <c r="E67" s="9">
        <f>ROUND(+'Acute Care'!Y62*365,0)</f>
        <v>6570</v>
      </c>
      <c r="F67" s="21">
        <f t="shared" si="0"/>
        <v>0.58508371385083713</v>
      </c>
      <c r="G67" s="9">
        <f>ROUND(+'Acute Care'!F164,0)</f>
        <v>3251</v>
      </c>
      <c r="H67" s="9">
        <f>ROUND(+'Acute Care'!Y164*365,0)</f>
        <v>6570</v>
      </c>
      <c r="I67" s="21">
        <f t="shared" si="1"/>
        <v>0.4948249619482496</v>
      </c>
      <c r="J67" s="21"/>
      <c r="K67" s="21">
        <f t="shared" si="2"/>
        <v>-0.15429999999999999</v>
      </c>
    </row>
    <row r="68" spans="2:11" x14ac:dyDescent="0.2">
      <c r="B68">
        <f>+'Acute Care'!A63</f>
        <v>153</v>
      </c>
      <c r="C68" t="str">
        <f>+'Acute Care'!B63</f>
        <v>WHITMAN HOSPITAL AND MEDICAL CENTER</v>
      </c>
      <c r="D68" s="9">
        <f>ROUND(+'Acute Care'!F63,0)</f>
        <v>1868</v>
      </c>
      <c r="E68" s="9">
        <f>ROUND(+'Acute Care'!Y63*365,0)</f>
        <v>9125</v>
      </c>
      <c r="F68" s="21">
        <f t="shared" si="0"/>
        <v>0.20471232876712328</v>
      </c>
      <c r="G68" s="9">
        <f>ROUND(+'Acute Care'!F165,0)</f>
        <v>1771</v>
      </c>
      <c r="H68" s="9">
        <f>ROUND(+'Acute Care'!Y165*365,0)</f>
        <v>9125</v>
      </c>
      <c r="I68" s="21">
        <f t="shared" si="1"/>
        <v>0.19408219178082192</v>
      </c>
      <c r="J68" s="21"/>
      <c r="K68" s="21">
        <f t="shared" si="2"/>
        <v>-5.1900000000000002E-2</v>
      </c>
    </row>
    <row r="69" spans="2:11" x14ac:dyDescent="0.2">
      <c r="B69">
        <f>+'Acute Care'!A64</f>
        <v>155</v>
      </c>
      <c r="C69" t="str">
        <f>+'Acute Care'!B64</f>
        <v>UW MEDICINE/VALLEY MEDICAL CENTER</v>
      </c>
      <c r="D69" s="9">
        <f>ROUND(+'Acute Care'!F64,0)</f>
        <v>53743</v>
      </c>
      <c r="E69" s="9">
        <f>ROUND(+'Acute Care'!Y64*365,0)</f>
        <v>92345</v>
      </c>
      <c r="F69" s="21">
        <f t="shared" si="0"/>
        <v>0.5819806161676323</v>
      </c>
      <c r="G69" s="9">
        <f>ROUND(+'Acute Care'!F166,0)</f>
        <v>57278</v>
      </c>
      <c r="H69" s="9">
        <f>ROUND(+'Acute Care'!Y166*365,0)</f>
        <v>91980</v>
      </c>
      <c r="I69" s="21">
        <f t="shared" si="1"/>
        <v>0.62272233094150897</v>
      </c>
      <c r="J69" s="21"/>
      <c r="K69" s="21">
        <f t="shared" si="2"/>
        <v>7.0000000000000007E-2</v>
      </c>
    </row>
    <row r="70" spans="2:11" x14ac:dyDescent="0.2">
      <c r="B70">
        <f>+'Acute Care'!A65</f>
        <v>156</v>
      </c>
      <c r="C70" t="str">
        <f>+'Acute Care'!B65</f>
        <v>WHIDBEYHEALTH MEDICAL CENTER</v>
      </c>
      <c r="D70" s="9">
        <f>ROUND(+'Acute Care'!F65,0)</f>
        <v>4742</v>
      </c>
      <c r="E70" s="9">
        <f>ROUND(+'Acute Care'!Y65*365,0)</f>
        <v>8030</v>
      </c>
      <c r="F70" s="21">
        <f t="shared" si="0"/>
        <v>0.59053549190535493</v>
      </c>
      <c r="G70" s="9">
        <f>ROUND(+'Acute Care'!F167,0)</f>
        <v>3978</v>
      </c>
      <c r="H70" s="9">
        <f>ROUND(+'Acute Care'!Y167*365,0)</f>
        <v>8030</v>
      </c>
      <c r="I70" s="21">
        <f t="shared" si="1"/>
        <v>0.49539227895392279</v>
      </c>
      <c r="J70" s="21"/>
      <c r="K70" s="21">
        <f t="shared" si="2"/>
        <v>-0.16109999999999999</v>
      </c>
    </row>
    <row r="71" spans="2:11" x14ac:dyDescent="0.2">
      <c r="B71">
        <f>+'Acute Care'!A66</f>
        <v>157</v>
      </c>
      <c r="C71" t="str">
        <f>+'Acute Care'!B66</f>
        <v>ST LUKES REHABILIATION INSTITUTE</v>
      </c>
      <c r="D71" s="9">
        <f>ROUND(+'Acute Care'!F66,0)</f>
        <v>0</v>
      </c>
      <c r="E71" s="9">
        <f>ROUND(+'Acute Care'!Y66*365,0)</f>
        <v>0</v>
      </c>
      <c r="F71" s="21" t="str">
        <f t="shared" si="0"/>
        <v/>
      </c>
      <c r="G71" s="9">
        <f>ROUND(+'Acute Care'!F168,0)</f>
        <v>0</v>
      </c>
      <c r="H71" s="9">
        <f>ROUND(+'Acute Care'!Y168*365,0)</f>
        <v>0</v>
      </c>
      <c r="I71" s="21" t="str">
        <f t="shared" si="1"/>
        <v/>
      </c>
      <c r="J71" s="21"/>
      <c r="K71" s="21" t="str">
        <f t="shared" si="2"/>
        <v/>
      </c>
    </row>
    <row r="72" spans="2:11" x14ac:dyDescent="0.2">
      <c r="B72">
        <f>+'Acute Care'!A67</f>
        <v>158</v>
      </c>
      <c r="C72" t="str">
        <f>+'Acute Care'!B67</f>
        <v>CASCADE MEDICAL CENTER</v>
      </c>
      <c r="D72" s="9">
        <f>ROUND(+'Acute Care'!F67,0)</f>
        <v>284</v>
      </c>
      <c r="E72" s="9">
        <f>ROUND(+'Acute Care'!Y67*365,0)</f>
        <v>730</v>
      </c>
      <c r="F72" s="21">
        <f t="shared" si="0"/>
        <v>0.38904109589041097</v>
      </c>
      <c r="G72" s="9">
        <f>ROUND(+'Acute Care'!F169,0)</f>
        <v>246</v>
      </c>
      <c r="H72" s="9">
        <f>ROUND(+'Acute Care'!Y169*365,0)</f>
        <v>730</v>
      </c>
      <c r="I72" s="21">
        <f t="shared" si="1"/>
        <v>0.33698630136986302</v>
      </c>
      <c r="J72" s="21"/>
      <c r="K72" s="21">
        <f t="shared" si="2"/>
        <v>-0.1338</v>
      </c>
    </row>
    <row r="73" spans="2:11" x14ac:dyDescent="0.2">
      <c r="B73">
        <f>+'Acute Care'!A68</f>
        <v>159</v>
      </c>
      <c r="C73" t="str">
        <f>+'Acute Care'!B68</f>
        <v>PROVIDENCE ST PETER HOSPITAL</v>
      </c>
      <c r="D73" s="9">
        <f>ROUND(+'Acute Care'!F68,0)</f>
        <v>45542</v>
      </c>
      <c r="E73" s="9">
        <f>ROUND(+'Acute Care'!Y68*365,0)</f>
        <v>74095</v>
      </c>
      <c r="F73" s="21">
        <f t="shared" si="0"/>
        <v>0.61464336324988189</v>
      </c>
      <c r="G73" s="9">
        <f>ROUND(+'Acute Care'!F170,0)</f>
        <v>74273</v>
      </c>
      <c r="H73" s="9">
        <f>ROUND(+'Acute Care'!Y170*365,0)</f>
        <v>74095</v>
      </c>
      <c r="I73" s="21">
        <f t="shared" si="1"/>
        <v>1.0024023213442204</v>
      </c>
      <c r="J73" s="21"/>
      <c r="K73" s="21">
        <f t="shared" si="2"/>
        <v>0.63090000000000002</v>
      </c>
    </row>
    <row r="74" spans="2:11" x14ac:dyDescent="0.2">
      <c r="B74">
        <f>+'Acute Care'!A69</f>
        <v>161</v>
      </c>
      <c r="C74" t="str">
        <f>+'Acute Care'!B69</f>
        <v>KADLEC REGIONAL MEDICAL CENTER</v>
      </c>
      <c r="D74" s="9">
        <f>ROUND(+'Acute Care'!F69,0)</f>
        <v>43532</v>
      </c>
      <c r="E74" s="9">
        <f>ROUND(+'Acute Care'!Y69*365,0)</f>
        <v>71175</v>
      </c>
      <c r="F74" s="21">
        <f t="shared" si="0"/>
        <v>0.6116192483315771</v>
      </c>
      <c r="G74" s="9">
        <f>ROUND(+'Acute Care'!F171,0)</f>
        <v>54766</v>
      </c>
      <c r="H74" s="9">
        <f>ROUND(+'Acute Care'!Y171*365,0)</f>
        <v>71175</v>
      </c>
      <c r="I74" s="21">
        <f t="shared" si="1"/>
        <v>0.76945556726378639</v>
      </c>
      <c r="J74" s="21"/>
      <c r="K74" s="21">
        <f t="shared" si="2"/>
        <v>0.2581</v>
      </c>
    </row>
    <row r="75" spans="2:11" x14ac:dyDescent="0.2">
      <c r="B75">
        <f>+'Acute Care'!A70</f>
        <v>162</v>
      </c>
      <c r="C75" t="str">
        <f>+'Acute Care'!B70</f>
        <v>PROVIDENCE SACRED HEART MEDICAL CENTER</v>
      </c>
      <c r="D75" s="9">
        <f>ROUND(+'Acute Care'!F70,0)</f>
        <v>104107</v>
      </c>
      <c r="E75" s="9">
        <f>ROUND(+'Acute Care'!Y70*365,0)</f>
        <v>66795</v>
      </c>
      <c r="F75" s="21">
        <f t="shared" ref="F75:F107" si="3">IF(D75=0,"",IF(E75=0,"",D75/E75))</f>
        <v>1.5586046859794895</v>
      </c>
      <c r="G75" s="9">
        <f>ROUND(+'Acute Care'!F172,0)</f>
        <v>125594</v>
      </c>
      <c r="H75" s="9">
        <f>ROUND(+'Acute Care'!Y172*365,0)</f>
        <v>66795</v>
      </c>
      <c r="I75" s="21">
        <f t="shared" ref="I75:I107" si="4">IF(G75=0,"",IF(H75=0,"",G75/H75))</f>
        <v>1.8802904409012651</v>
      </c>
      <c r="J75" s="21"/>
      <c r="K75" s="21">
        <f t="shared" ref="K75:K107" si="5">IF(D75=0,"",IF(E75=0,"",IF(G75=0,"",IF(H75=0,"",ROUND(I75/F75-1,4)))))</f>
        <v>0.2064</v>
      </c>
    </row>
    <row r="76" spans="2:11" x14ac:dyDescent="0.2">
      <c r="B76">
        <f>+'Acute Care'!A71</f>
        <v>164</v>
      </c>
      <c r="C76" t="str">
        <f>+'Acute Care'!B71</f>
        <v>EVERGREENHEALTH MEDICAL CENTER</v>
      </c>
      <c r="D76" s="9">
        <f>ROUND(+'Acute Care'!F71,0)</f>
        <v>29587</v>
      </c>
      <c r="E76" s="9">
        <f>ROUND(+'Acute Care'!Y71*365,0)</f>
        <v>74095</v>
      </c>
      <c r="F76" s="21">
        <f t="shared" si="3"/>
        <v>0.39931169444631892</v>
      </c>
      <c r="G76" s="9">
        <f>ROUND(+'Acute Care'!F173,0)</f>
        <v>30753</v>
      </c>
      <c r="H76" s="9">
        <f>ROUND(+'Acute Care'!Y173*365,0)</f>
        <v>74095</v>
      </c>
      <c r="I76" s="21">
        <f t="shared" si="4"/>
        <v>0.41504824886969433</v>
      </c>
      <c r="J76" s="21"/>
      <c r="K76" s="21">
        <f t="shared" si="5"/>
        <v>3.9399999999999998E-2</v>
      </c>
    </row>
    <row r="77" spans="2:11" x14ac:dyDescent="0.2">
      <c r="B77">
        <f>+'Acute Care'!A72</f>
        <v>165</v>
      </c>
      <c r="C77" t="str">
        <f>+'Acute Care'!B72</f>
        <v>LAKE CHELAN COMMUNITY HOSPITAL</v>
      </c>
      <c r="D77" s="9">
        <f>ROUND(+'Acute Care'!F72,0)</f>
        <v>752</v>
      </c>
      <c r="E77" s="9">
        <f>ROUND(+'Acute Care'!Y72*365,0)</f>
        <v>0</v>
      </c>
      <c r="F77" s="21" t="str">
        <f t="shared" si="3"/>
        <v/>
      </c>
      <c r="G77" s="9">
        <f>ROUND(+'Acute Care'!F174,0)</f>
        <v>700</v>
      </c>
      <c r="H77" s="9">
        <f>ROUND(+'Acute Care'!Y174*365,0)</f>
        <v>0</v>
      </c>
      <c r="I77" s="21" t="str">
        <f t="shared" si="4"/>
        <v/>
      </c>
      <c r="J77" s="21"/>
      <c r="K77" s="21" t="str">
        <f t="shared" si="5"/>
        <v/>
      </c>
    </row>
    <row r="78" spans="2:11" x14ac:dyDescent="0.2">
      <c r="B78">
        <f>+'Acute Care'!A73</f>
        <v>167</v>
      </c>
      <c r="C78" t="str">
        <f>+'Acute Care'!B73</f>
        <v>FERRY COUNTY MEMORIAL HOSPITAL</v>
      </c>
      <c r="D78" s="9">
        <f>ROUND(+'Acute Care'!F73,0)</f>
        <v>0</v>
      </c>
      <c r="E78" s="9">
        <f>ROUND(+'Acute Care'!Y73*365,0)</f>
        <v>9125</v>
      </c>
      <c r="F78" s="21" t="str">
        <f t="shared" si="3"/>
        <v/>
      </c>
      <c r="G78" s="9">
        <f>ROUND(+'Acute Care'!F175,0)</f>
        <v>0</v>
      </c>
      <c r="H78" s="9">
        <f>ROUND(+'Acute Care'!Y175*365,0)</f>
        <v>0</v>
      </c>
      <c r="I78" s="21" t="str">
        <f t="shared" si="4"/>
        <v/>
      </c>
      <c r="J78" s="21"/>
      <c r="K78" s="21" t="str">
        <f t="shared" si="5"/>
        <v/>
      </c>
    </row>
    <row r="79" spans="2:11" x14ac:dyDescent="0.2">
      <c r="B79">
        <f>+'Acute Care'!A74</f>
        <v>168</v>
      </c>
      <c r="C79" t="str">
        <f>+'Acute Care'!B74</f>
        <v>CENTRAL WASHINGTON HOSPITAL</v>
      </c>
      <c r="D79" s="9">
        <f>ROUND(+'Acute Care'!F74,0)</f>
        <v>26485</v>
      </c>
      <c r="E79" s="9">
        <f>ROUND(+'Acute Care'!Y74*365,0)</f>
        <v>46720</v>
      </c>
      <c r="F79" s="21">
        <f t="shared" si="3"/>
        <v>0.56688784246575341</v>
      </c>
      <c r="G79" s="9">
        <f>ROUND(+'Acute Care'!F176,0)</f>
        <v>29319</v>
      </c>
      <c r="H79" s="9">
        <f>ROUND(+'Acute Care'!Y176*365,0)</f>
        <v>46720</v>
      </c>
      <c r="I79" s="21">
        <f t="shared" si="4"/>
        <v>0.62754708904109591</v>
      </c>
      <c r="J79" s="21"/>
      <c r="K79" s="21">
        <f t="shared" si="5"/>
        <v>0.107</v>
      </c>
    </row>
    <row r="80" spans="2:11" x14ac:dyDescent="0.2">
      <c r="B80">
        <f>+'Acute Care'!A75</f>
        <v>170</v>
      </c>
      <c r="C80" t="str">
        <f>+'Acute Care'!B75</f>
        <v>PEACEHEALTH SOUTHWEST MEDICAL CENTER</v>
      </c>
      <c r="D80" s="9">
        <f>ROUND(+'Acute Care'!F75,0)</f>
        <v>52465</v>
      </c>
      <c r="E80" s="9">
        <f>ROUND(+'Acute Care'!Y75*365,0)</f>
        <v>82490</v>
      </c>
      <c r="F80" s="21">
        <f t="shared" si="3"/>
        <v>0.63601648684689049</v>
      </c>
      <c r="G80" s="9">
        <f>ROUND(+'Acute Care'!F177,0)</f>
        <v>56021</v>
      </c>
      <c r="H80" s="9">
        <f>ROUND(+'Acute Care'!Y177*365,0)</f>
        <v>103660</v>
      </c>
      <c r="I80" s="21">
        <f t="shared" si="4"/>
        <v>0.54043025274937295</v>
      </c>
      <c r="J80" s="21"/>
      <c r="K80" s="21">
        <f t="shared" si="5"/>
        <v>-0.15029999999999999</v>
      </c>
    </row>
    <row r="81" spans="2:11" x14ac:dyDescent="0.2">
      <c r="B81">
        <f>+'Acute Care'!A76</f>
        <v>172</v>
      </c>
      <c r="C81" t="str">
        <f>+'Acute Care'!B76</f>
        <v>PULLMAN REGIONAL HOSPITAL</v>
      </c>
      <c r="D81" s="9">
        <f>ROUND(+'Acute Care'!F76,0)</f>
        <v>3336</v>
      </c>
      <c r="E81" s="9">
        <f>ROUND(+'Acute Care'!Y76*365,0)</f>
        <v>7665</v>
      </c>
      <c r="F81" s="21">
        <f t="shared" si="3"/>
        <v>0.43522504892367908</v>
      </c>
      <c r="G81" s="9">
        <f>ROUND(+'Acute Care'!F178,0)</f>
        <v>3102</v>
      </c>
      <c r="H81" s="9">
        <f>ROUND(+'Acute Care'!Y178*365,0)</f>
        <v>7665</v>
      </c>
      <c r="I81" s="21">
        <f t="shared" si="4"/>
        <v>0.40469667318982389</v>
      </c>
      <c r="J81" s="21"/>
      <c r="K81" s="21">
        <f t="shared" si="5"/>
        <v>-7.0099999999999996E-2</v>
      </c>
    </row>
    <row r="82" spans="2:11" x14ac:dyDescent="0.2">
      <c r="B82">
        <f>+'Acute Care'!A77</f>
        <v>173</v>
      </c>
      <c r="C82" t="str">
        <f>+'Acute Care'!B77</f>
        <v>MORTON GENERAL HOSPITAL</v>
      </c>
      <c r="D82" s="9">
        <f>ROUND(+'Acute Care'!F77,0)</f>
        <v>743</v>
      </c>
      <c r="E82" s="9">
        <f>ROUND(+'Acute Care'!Y77*365,0)</f>
        <v>3650</v>
      </c>
      <c r="F82" s="21">
        <f t="shared" si="3"/>
        <v>0.20356164383561645</v>
      </c>
      <c r="G82" s="9">
        <f>ROUND(+'Acute Care'!F179,0)</f>
        <v>781</v>
      </c>
      <c r="H82" s="9">
        <f>ROUND(+'Acute Care'!Y179*365,0)</f>
        <v>3650</v>
      </c>
      <c r="I82" s="21">
        <f t="shared" si="4"/>
        <v>0.21397260273972601</v>
      </c>
      <c r="J82" s="21"/>
      <c r="K82" s="21">
        <f t="shared" si="5"/>
        <v>5.11E-2</v>
      </c>
    </row>
    <row r="83" spans="2:11" x14ac:dyDescent="0.2">
      <c r="B83">
        <f>+'Acute Care'!A78</f>
        <v>175</v>
      </c>
      <c r="C83" t="str">
        <f>+'Acute Care'!B78</f>
        <v>MARY BRIDGE CHILDRENS HEALTH CENTER</v>
      </c>
      <c r="D83" s="9">
        <f>ROUND(+'Acute Care'!F78,0)</f>
        <v>9379</v>
      </c>
      <c r="E83" s="9">
        <f>ROUND(+'Acute Care'!Y78*365,0)</f>
        <v>18615</v>
      </c>
      <c r="F83" s="21">
        <f t="shared" si="3"/>
        <v>0.50384098845017455</v>
      </c>
      <c r="G83" s="9">
        <f>ROUND(+'Acute Care'!F180,0)</f>
        <v>11820</v>
      </c>
      <c r="H83" s="9">
        <f>ROUND(+'Acute Care'!Y180*365,0)</f>
        <v>18615</v>
      </c>
      <c r="I83" s="21">
        <f t="shared" si="4"/>
        <v>0.63497179693795325</v>
      </c>
      <c r="J83" s="21"/>
      <c r="K83" s="21">
        <f t="shared" si="5"/>
        <v>0.26029999999999998</v>
      </c>
    </row>
    <row r="84" spans="2:11" x14ac:dyDescent="0.2">
      <c r="B84">
        <f>+'Acute Care'!A79</f>
        <v>176</v>
      </c>
      <c r="C84" t="str">
        <f>+'Acute Care'!B79</f>
        <v>TACOMA GENERAL/ALLENMORE HOSPITAL</v>
      </c>
      <c r="D84" s="9">
        <f>ROUND(+'Acute Care'!F79,0)</f>
        <v>26017</v>
      </c>
      <c r="E84" s="9">
        <f>ROUND(+'Acute Care'!Y79*365,0)</f>
        <v>87965</v>
      </c>
      <c r="F84" s="21">
        <f t="shared" si="3"/>
        <v>0.29576536122321379</v>
      </c>
      <c r="G84" s="9">
        <f>ROUND(+'Acute Care'!F181,0)</f>
        <v>24474</v>
      </c>
      <c r="H84" s="9">
        <f>ROUND(+'Acute Care'!Y181*365,0)</f>
        <v>72635</v>
      </c>
      <c r="I84" s="21">
        <f t="shared" si="4"/>
        <v>0.33694499896743996</v>
      </c>
      <c r="J84" s="21"/>
      <c r="K84" s="21">
        <f t="shared" si="5"/>
        <v>0.13919999999999999</v>
      </c>
    </row>
    <row r="85" spans="2:11" x14ac:dyDescent="0.2">
      <c r="B85">
        <f>+'Acute Care'!A80</f>
        <v>180</v>
      </c>
      <c r="C85" t="str">
        <f>+'Acute Care'!B80</f>
        <v>MULTICARE VALLEY HOSPITAL</v>
      </c>
      <c r="D85" s="9">
        <f>ROUND(+'Acute Care'!F80,0)</f>
        <v>13856</v>
      </c>
      <c r="E85" s="9">
        <f>ROUND(+'Acute Care'!Y80*365,0)</f>
        <v>24820</v>
      </c>
      <c r="F85" s="21">
        <f t="shared" si="3"/>
        <v>0.55825946817082994</v>
      </c>
      <c r="G85" s="9">
        <f>ROUND(+'Acute Care'!F182,0)</f>
        <v>15766</v>
      </c>
      <c r="H85" s="9">
        <f>ROUND(+'Acute Care'!Y182*365,0)</f>
        <v>24820</v>
      </c>
      <c r="I85" s="21">
        <f t="shared" si="4"/>
        <v>0.63521353746978249</v>
      </c>
      <c r="J85" s="21"/>
      <c r="K85" s="21">
        <f t="shared" si="5"/>
        <v>0.13780000000000001</v>
      </c>
    </row>
    <row r="86" spans="2:11" x14ac:dyDescent="0.2">
      <c r="B86">
        <f>+'Acute Care'!A81</f>
        <v>183</v>
      </c>
      <c r="C86" t="str">
        <f>+'Acute Care'!B81</f>
        <v>MULTICARE AUBURN MEDICAL CENTER</v>
      </c>
      <c r="D86" s="9">
        <f>ROUND(+'Acute Care'!F81,0)</f>
        <v>10687</v>
      </c>
      <c r="E86" s="9">
        <f>ROUND(+'Acute Care'!Y81*365,0)</f>
        <v>19710</v>
      </c>
      <c r="F86" s="21">
        <f t="shared" si="3"/>
        <v>0.54221207508878744</v>
      </c>
      <c r="G86" s="9">
        <f>ROUND(+'Acute Care'!F183,0)</f>
        <v>8087</v>
      </c>
      <c r="H86" s="9">
        <f>ROUND(+'Acute Care'!Y183*365,0)</f>
        <v>19710</v>
      </c>
      <c r="I86" s="21">
        <f t="shared" si="4"/>
        <v>0.41029934043632676</v>
      </c>
      <c r="J86" s="21"/>
      <c r="K86" s="21">
        <f t="shared" si="5"/>
        <v>-0.24329999999999999</v>
      </c>
    </row>
    <row r="87" spans="2:11" x14ac:dyDescent="0.2">
      <c r="B87">
        <f>+'Acute Care'!A82</f>
        <v>186</v>
      </c>
      <c r="C87" t="str">
        <f>+'Acute Care'!B82</f>
        <v>SUMMIT PACIFIC MEDICAL CENTER</v>
      </c>
      <c r="D87" s="9">
        <f>ROUND(+'Acute Care'!F82,0)</f>
        <v>474</v>
      </c>
      <c r="E87" s="9">
        <f>ROUND(+'Acute Care'!Y82*365,0)</f>
        <v>3650</v>
      </c>
      <c r="F87" s="21">
        <f t="shared" si="3"/>
        <v>0.12986301369863013</v>
      </c>
      <c r="G87" s="9">
        <f>ROUND(+'Acute Care'!F184,0)</f>
        <v>712</v>
      </c>
      <c r="H87" s="9">
        <f>ROUND(+'Acute Care'!Y184*365,0)</f>
        <v>3650</v>
      </c>
      <c r="I87" s="21">
        <f t="shared" si="4"/>
        <v>0.19506849315068492</v>
      </c>
      <c r="J87" s="21"/>
      <c r="K87" s="21">
        <f t="shared" si="5"/>
        <v>0.50209999999999999</v>
      </c>
    </row>
    <row r="88" spans="2:11" x14ac:dyDescent="0.2">
      <c r="B88">
        <f>+'Acute Care'!A83</f>
        <v>191</v>
      </c>
      <c r="C88" t="str">
        <f>+'Acute Care'!B83</f>
        <v>PROVIDENCE CENTRALIA HOSPITAL</v>
      </c>
      <c r="D88" s="9">
        <f>ROUND(+'Acute Care'!F83,0)</f>
        <v>14616</v>
      </c>
      <c r="E88" s="9">
        <f>ROUND(+'Acute Care'!Y83*365,0)</f>
        <v>21170</v>
      </c>
      <c r="F88" s="21">
        <f t="shared" si="3"/>
        <v>0.69041095890410964</v>
      </c>
      <c r="G88" s="9">
        <f>ROUND(+'Acute Care'!F185,0)</f>
        <v>16914</v>
      </c>
      <c r="H88" s="9">
        <f>ROUND(+'Acute Care'!Y185*365,0)</f>
        <v>21170</v>
      </c>
      <c r="I88" s="21">
        <f t="shared" si="4"/>
        <v>0.79896079357581484</v>
      </c>
      <c r="J88" s="21"/>
      <c r="K88" s="21">
        <f t="shared" si="5"/>
        <v>0.15720000000000001</v>
      </c>
    </row>
    <row r="89" spans="2:11" x14ac:dyDescent="0.2">
      <c r="B89">
        <f>+'Acute Care'!A84</f>
        <v>193</v>
      </c>
      <c r="C89" t="str">
        <f>+'Acute Care'!B84</f>
        <v>PROVIDENCE MOUNT CARMEL HOSPITAL</v>
      </c>
      <c r="D89" s="9">
        <f>ROUND(+'Acute Care'!F84,0)</f>
        <v>3059</v>
      </c>
      <c r="E89" s="9">
        <f>ROUND(+'Acute Care'!Y84*365,0)</f>
        <v>5840</v>
      </c>
      <c r="F89" s="21">
        <f t="shared" si="3"/>
        <v>0.52380136986301373</v>
      </c>
      <c r="G89" s="9">
        <f>ROUND(+'Acute Care'!F186,0)</f>
        <v>5289</v>
      </c>
      <c r="H89" s="9">
        <f>ROUND(+'Acute Care'!Y186*365,0)</f>
        <v>5840</v>
      </c>
      <c r="I89" s="21">
        <f t="shared" si="4"/>
        <v>0.9056506849315068</v>
      </c>
      <c r="J89" s="21"/>
      <c r="K89" s="21">
        <f t="shared" si="5"/>
        <v>0.72899999999999998</v>
      </c>
    </row>
    <row r="90" spans="2:11" x14ac:dyDescent="0.2">
      <c r="B90">
        <f>+'Acute Care'!A85</f>
        <v>194</v>
      </c>
      <c r="C90" t="str">
        <f>+'Acute Care'!B85</f>
        <v>PROVIDENCE ST JOSEPHS HOSPITAL</v>
      </c>
      <c r="D90" s="9">
        <f>ROUND(+'Acute Care'!F85,0)</f>
        <v>1264</v>
      </c>
      <c r="E90" s="9">
        <f>ROUND(+'Acute Care'!Y85*365,0)</f>
        <v>7300</v>
      </c>
      <c r="F90" s="21">
        <f t="shared" si="3"/>
        <v>0.17315068493150684</v>
      </c>
      <c r="G90" s="9">
        <f>ROUND(+'Acute Care'!F187,0)</f>
        <v>2977</v>
      </c>
      <c r="H90" s="9">
        <f>ROUND(+'Acute Care'!Y187*365,0)</f>
        <v>8395</v>
      </c>
      <c r="I90" s="21">
        <f t="shared" si="4"/>
        <v>0.35461584276354974</v>
      </c>
      <c r="J90" s="21"/>
      <c r="K90" s="21">
        <f t="shared" si="5"/>
        <v>1.048</v>
      </c>
    </row>
    <row r="91" spans="2:11" x14ac:dyDescent="0.2">
      <c r="B91">
        <f>+'Acute Care'!A86</f>
        <v>195</v>
      </c>
      <c r="C91" t="str">
        <f>+'Acute Care'!B86</f>
        <v>SNOQUALMIE VALLEY HOSPITAL</v>
      </c>
      <c r="D91" s="9">
        <f>ROUND(+'Acute Care'!F86,0)</f>
        <v>190</v>
      </c>
      <c r="E91" s="9">
        <f>ROUND(+'Acute Care'!Y86*365,0)</f>
        <v>3650</v>
      </c>
      <c r="F91" s="21">
        <f t="shared" si="3"/>
        <v>5.2054794520547946E-2</v>
      </c>
      <c r="G91" s="9">
        <f>ROUND(+'Acute Care'!F188,0)</f>
        <v>211</v>
      </c>
      <c r="H91" s="9">
        <f>ROUND(+'Acute Care'!Y188*365,0)</f>
        <v>3650</v>
      </c>
      <c r="I91" s="21">
        <f t="shared" si="4"/>
        <v>5.7808219178082189E-2</v>
      </c>
      <c r="J91" s="21"/>
      <c r="K91" s="21">
        <f t="shared" si="5"/>
        <v>0.1105</v>
      </c>
    </row>
    <row r="92" spans="2:11" x14ac:dyDescent="0.2">
      <c r="B92">
        <f>+'Acute Care'!A87</f>
        <v>197</v>
      </c>
      <c r="C92" t="str">
        <f>+'Acute Care'!B87</f>
        <v>CAPITAL MEDICAL CENTER</v>
      </c>
      <c r="D92" s="9">
        <f>ROUND(+'Acute Care'!F87,0)</f>
        <v>7589</v>
      </c>
      <c r="E92" s="9">
        <f>ROUND(+'Acute Care'!Y87*365,0)</f>
        <v>22265</v>
      </c>
      <c r="F92" s="21">
        <f t="shared" si="3"/>
        <v>0.34084886593307884</v>
      </c>
      <c r="G92" s="9">
        <f>ROUND(+'Acute Care'!F189,0)</f>
        <v>6908</v>
      </c>
      <c r="H92" s="9">
        <f>ROUND(+'Acute Care'!Y189*365,0)</f>
        <v>29200</v>
      </c>
      <c r="I92" s="21">
        <f t="shared" si="4"/>
        <v>0.23657534246575343</v>
      </c>
      <c r="J92" s="21"/>
      <c r="K92" s="21">
        <f t="shared" si="5"/>
        <v>-0.30590000000000001</v>
      </c>
    </row>
    <row r="93" spans="2:11" x14ac:dyDescent="0.2">
      <c r="B93">
        <f>+'Acute Care'!A88</f>
        <v>198</v>
      </c>
      <c r="C93" t="str">
        <f>+'Acute Care'!B88</f>
        <v>ASTRIA SUNNYSIDE HOSPITAL</v>
      </c>
      <c r="D93" s="9">
        <f>ROUND(+'Acute Care'!F88,0)</f>
        <v>4779</v>
      </c>
      <c r="E93" s="9">
        <f>ROUND(+'Acute Care'!Y88*365,0)</f>
        <v>6570</v>
      </c>
      <c r="F93" s="21">
        <f t="shared" si="3"/>
        <v>0.72739726027397256</v>
      </c>
      <c r="G93" s="9">
        <f>ROUND(+'Acute Care'!F190,0)</f>
        <v>4911</v>
      </c>
      <c r="H93" s="9">
        <f>ROUND(+'Acute Care'!Y190*365,0)</f>
        <v>6570</v>
      </c>
      <c r="I93" s="21">
        <f t="shared" si="4"/>
        <v>0.74748858447488586</v>
      </c>
      <c r="J93" s="21"/>
      <c r="K93" s="21">
        <f t="shared" si="5"/>
        <v>2.76E-2</v>
      </c>
    </row>
    <row r="94" spans="2:11" x14ac:dyDescent="0.2">
      <c r="B94">
        <f>+'Acute Care'!A89</f>
        <v>199</v>
      </c>
      <c r="C94" t="str">
        <f>+'Acute Care'!B89</f>
        <v>ASTRIA TOPPENISH HOSPITAL</v>
      </c>
      <c r="D94" s="9">
        <f>ROUND(+'Acute Care'!F89,0)</f>
        <v>2460</v>
      </c>
      <c r="E94" s="9">
        <f>ROUND(+'Acute Care'!Y89*365,0)</f>
        <v>10585</v>
      </c>
      <c r="F94" s="21">
        <f t="shared" si="3"/>
        <v>0.23240434577231933</v>
      </c>
      <c r="G94" s="9">
        <f>ROUND(+'Acute Care'!F191,0)</f>
        <v>1880</v>
      </c>
      <c r="H94" s="9">
        <f>ROUND(+'Acute Care'!Y191*365,0)</f>
        <v>10585</v>
      </c>
      <c r="I94" s="21">
        <f t="shared" si="4"/>
        <v>0.1776098252243741</v>
      </c>
      <c r="J94" s="21"/>
      <c r="K94" s="21">
        <f t="shared" si="5"/>
        <v>-0.23580000000000001</v>
      </c>
    </row>
    <row r="95" spans="2:11" x14ac:dyDescent="0.2">
      <c r="B95">
        <f>+'Acute Care'!A90</f>
        <v>201</v>
      </c>
      <c r="C95" t="str">
        <f>+'Acute Care'!B90</f>
        <v>ST FRANCIS COMMUNITY HOSPITAL</v>
      </c>
      <c r="D95" s="9">
        <f>ROUND(+'Acute Care'!F90,0)</f>
        <v>28344</v>
      </c>
      <c r="E95" s="9">
        <f>ROUND(+'Acute Care'!Y90*365,0)</f>
        <v>32120</v>
      </c>
      <c r="F95" s="21">
        <f t="shared" si="3"/>
        <v>0.88244084682440849</v>
      </c>
      <c r="G95" s="9">
        <f>ROUND(+'Acute Care'!F192,0)</f>
        <v>29097</v>
      </c>
      <c r="H95" s="9">
        <f>ROUND(+'Acute Care'!Y192*365,0)</f>
        <v>32120</v>
      </c>
      <c r="I95" s="21">
        <f t="shared" si="4"/>
        <v>0.90588418430884188</v>
      </c>
      <c r="J95" s="21"/>
      <c r="K95" s="21">
        <f t="shared" si="5"/>
        <v>2.6599999999999999E-2</v>
      </c>
    </row>
    <row r="96" spans="2:11" x14ac:dyDescent="0.2">
      <c r="B96">
        <f>+'Acute Care'!A91</f>
        <v>202</v>
      </c>
      <c r="C96" t="str">
        <f>+'Acute Care'!B91</f>
        <v>REGIONAL HOSPITAL</v>
      </c>
      <c r="D96" s="9">
        <f>ROUND(+'Acute Care'!F91,0)</f>
        <v>7120</v>
      </c>
      <c r="E96" s="9">
        <f>ROUND(+'Acute Care'!Y91*365,0)</f>
        <v>9490</v>
      </c>
      <c r="F96" s="21">
        <f t="shared" si="3"/>
        <v>0.7502634351949421</v>
      </c>
      <c r="G96" s="9">
        <f>ROUND(+'Acute Care'!F193,0)</f>
        <v>7217</v>
      </c>
      <c r="H96" s="9">
        <f>ROUND(+'Acute Care'!Y193*365,0)</f>
        <v>9490</v>
      </c>
      <c r="I96" s="21">
        <f t="shared" si="4"/>
        <v>0.76048472075869333</v>
      </c>
      <c r="J96" s="21"/>
      <c r="K96" s="21">
        <f t="shared" si="5"/>
        <v>1.3599999999999999E-2</v>
      </c>
    </row>
    <row r="97" spans="2:11" x14ac:dyDescent="0.2">
      <c r="B97">
        <f>+'Acute Care'!A92</f>
        <v>204</v>
      </c>
      <c r="C97" t="str">
        <f>+'Acute Care'!B92</f>
        <v>SEATTLE CANCER CARE ALLIANCE</v>
      </c>
      <c r="D97" s="9">
        <f>ROUND(+'Acute Care'!F92,0)</f>
        <v>0</v>
      </c>
      <c r="E97" s="9">
        <f>ROUND(+'Acute Care'!Y92*365,0)</f>
        <v>5840</v>
      </c>
      <c r="F97" s="21" t="str">
        <f t="shared" si="3"/>
        <v/>
      </c>
      <c r="G97" s="9">
        <f>ROUND(+'Acute Care'!F194,0)</f>
        <v>0</v>
      </c>
      <c r="H97" s="9">
        <f>ROUND(+'Acute Care'!Y194*365,0)</f>
        <v>7300</v>
      </c>
      <c r="I97" s="21" t="str">
        <f t="shared" si="4"/>
        <v/>
      </c>
      <c r="J97" s="21"/>
      <c r="K97" s="21" t="str">
        <f t="shared" si="5"/>
        <v/>
      </c>
    </row>
    <row r="98" spans="2:11" x14ac:dyDescent="0.2">
      <c r="B98">
        <f>+'Acute Care'!A93</f>
        <v>205</v>
      </c>
      <c r="C98" t="str">
        <f>+'Acute Care'!B93</f>
        <v>WENATCHEE VALLEY HOSPITAL</v>
      </c>
      <c r="D98" s="9">
        <f>ROUND(+'Acute Care'!F93,0)</f>
        <v>559</v>
      </c>
      <c r="E98" s="9">
        <f>ROUND(+'Acute Care'!Y93*365,0)</f>
        <v>4015</v>
      </c>
      <c r="F98" s="21">
        <f t="shared" si="3"/>
        <v>0.13922789539227895</v>
      </c>
      <c r="G98" s="9">
        <f>ROUND(+'Acute Care'!F195,0)</f>
        <v>497</v>
      </c>
      <c r="H98" s="9">
        <f>ROUND(+'Acute Care'!Y195*365,0)</f>
        <v>4015</v>
      </c>
      <c r="I98" s="21">
        <f t="shared" si="4"/>
        <v>0.12378580323785804</v>
      </c>
      <c r="J98" s="21"/>
      <c r="K98" s="21">
        <f t="shared" si="5"/>
        <v>-0.1109</v>
      </c>
    </row>
    <row r="99" spans="2:11" x14ac:dyDescent="0.2">
      <c r="B99">
        <f>+'Acute Care'!A94</f>
        <v>206</v>
      </c>
      <c r="C99" t="str">
        <f>+'Acute Care'!B94</f>
        <v>PEACEHEALTH UNITED GENERAL MEDICAL CENTER</v>
      </c>
      <c r="D99" s="9">
        <f>ROUND(+'Acute Care'!F94,0)</f>
        <v>2240</v>
      </c>
      <c r="E99" s="9">
        <f>ROUND(+'Acute Care'!Y94*365,0)</f>
        <v>9125</v>
      </c>
      <c r="F99" s="21">
        <f t="shared" si="3"/>
        <v>0.24547945205479452</v>
      </c>
      <c r="G99" s="9">
        <f>ROUND(+'Acute Care'!F196,0)</f>
        <v>2110</v>
      </c>
      <c r="H99" s="9">
        <f>ROUND(+'Acute Care'!Y196*365,0)</f>
        <v>7300</v>
      </c>
      <c r="I99" s="21">
        <f t="shared" si="4"/>
        <v>0.28904109589041094</v>
      </c>
      <c r="J99" s="21"/>
      <c r="K99" s="21">
        <f t="shared" si="5"/>
        <v>0.17749999999999999</v>
      </c>
    </row>
    <row r="100" spans="2:11" x14ac:dyDescent="0.2">
      <c r="B100">
        <f>+'Acute Care'!A95</f>
        <v>207</v>
      </c>
      <c r="C100" t="str">
        <f>+'Acute Care'!B95</f>
        <v>SKAGIT REGIONAL HEALTH</v>
      </c>
      <c r="D100" s="9">
        <f>ROUND(+'Acute Care'!F95,0)</f>
        <v>20137</v>
      </c>
      <c r="E100" s="9">
        <f>ROUND(+'Acute Care'!Y95*365,0)</f>
        <v>40150</v>
      </c>
      <c r="F100" s="21">
        <f t="shared" si="3"/>
        <v>0.50154420921544207</v>
      </c>
      <c r="G100" s="9">
        <f>ROUND(+'Acute Care'!F197,0)</f>
        <v>22866</v>
      </c>
      <c r="H100" s="9">
        <f>ROUND(+'Acute Care'!Y197*365,0)</f>
        <v>40150</v>
      </c>
      <c r="I100" s="21">
        <f t="shared" si="4"/>
        <v>0.56951432129514323</v>
      </c>
      <c r="J100" s="21"/>
      <c r="K100" s="21">
        <f t="shared" si="5"/>
        <v>0.13550000000000001</v>
      </c>
    </row>
    <row r="101" spans="2:11" x14ac:dyDescent="0.2">
      <c r="B101">
        <f>+'Acute Care'!A96</f>
        <v>208</v>
      </c>
      <c r="C101" t="str">
        <f>+'Acute Care'!B96</f>
        <v>LEGACY SALMON CREEK HOSPITAL</v>
      </c>
      <c r="D101" s="9">
        <f>ROUND(+'Acute Care'!F96,0)</f>
        <v>20567</v>
      </c>
      <c r="E101" s="9">
        <f>ROUND(+'Acute Care'!Y96*365,0)</f>
        <v>58765</v>
      </c>
      <c r="F101" s="21">
        <f t="shared" si="3"/>
        <v>0.34998723730111458</v>
      </c>
      <c r="G101" s="9">
        <f>ROUND(+'Acute Care'!F198,0)</f>
        <v>19225</v>
      </c>
      <c r="H101" s="9">
        <f>ROUND(+'Acute Care'!Y198*365,0)</f>
        <v>58765</v>
      </c>
      <c r="I101" s="21">
        <f t="shared" si="4"/>
        <v>0.32715051476218837</v>
      </c>
      <c r="J101" s="21"/>
      <c r="K101" s="21">
        <f t="shared" si="5"/>
        <v>-6.5299999999999997E-2</v>
      </c>
    </row>
    <row r="102" spans="2:11" x14ac:dyDescent="0.2">
      <c r="B102">
        <f>+'Acute Care'!A97</f>
        <v>209</v>
      </c>
      <c r="C102" t="str">
        <f>+'Acute Care'!B97</f>
        <v>ST ANTHONY HOSPITAL</v>
      </c>
      <c r="D102" s="9">
        <f>ROUND(+'Acute Care'!F97,0)</f>
        <v>17662</v>
      </c>
      <c r="E102" s="9">
        <f>ROUND(+'Acute Care'!Y97*365,0)</f>
        <v>23360</v>
      </c>
      <c r="F102" s="21">
        <f t="shared" si="3"/>
        <v>0.7560787671232877</v>
      </c>
      <c r="G102" s="9">
        <f>ROUND(+'Acute Care'!F199,0)</f>
        <v>18002</v>
      </c>
      <c r="H102" s="9">
        <f>ROUND(+'Acute Care'!Y199*365,0)</f>
        <v>23360</v>
      </c>
      <c r="I102" s="21">
        <f t="shared" si="4"/>
        <v>0.77063356164383556</v>
      </c>
      <c r="J102" s="21"/>
      <c r="K102" s="21">
        <f t="shared" si="5"/>
        <v>1.9300000000000001E-2</v>
      </c>
    </row>
    <row r="103" spans="2:11" x14ac:dyDescent="0.2">
      <c r="B103">
        <f>+'Acute Care'!A98</f>
        <v>210</v>
      </c>
      <c r="C103" t="str">
        <f>+'Acute Care'!B98</f>
        <v>SWEDISH MEDICAL CENTER - ISSAQUAH CAMPUS</v>
      </c>
      <c r="D103" s="9">
        <f>ROUND(+'Acute Care'!F98,0)</f>
        <v>9333</v>
      </c>
      <c r="E103" s="9">
        <f>ROUND(+'Acute Care'!Y98*365,0)</f>
        <v>16060</v>
      </c>
      <c r="F103" s="21">
        <f t="shared" si="3"/>
        <v>0.58113325031133245</v>
      </c>
      <c r="G103" s="9">
        <f>ROUND(+'Acute Care'!F200,0)</f>
        <v>16603</v>
      </c>
      <c r="H103" s="9">
        <f>ROUND(+'Acute Care'!Y200*365,0)</f>
        <v>41975</v>
      </c>
      <c r="I103" s="21">
        <f t="shared" si="4"/>
        <v>0.39554496724240618</v>
      </c>
      <c r="J103" s="21"/>
      <c r="K103" s="21">
        <f t="shared" si="5"/>
        <v>-0.31940000000000002</v>
      </c>
    </row>
    <row r="104" spans="2:11" x14ac:dyDescent="0.2">
      <c r="B104">
        <f>+'Acute Care'!A99</f>
        <v>211</v>
      </c>
      <c r="C104" t="str">
        <f>+'Acute Care'!B99</f>
        <v>PEACEHEALTH PEACE ISLAND MEDICAL CENTER</v>
      </c>
      <c r="D104" s="9">
        <f>ROUND(+'Acute Care'!F99,0)</f>
        <v>207</v>
      </c>
      <c r="E104" s="9">
        <f>ROUND(+'Acute Care'!Y99*365,0)</f>
        <v>3650</v>
      </c>
      <c r="F104" s="21">
        <f t="shared" si="3"/>
        <v>5.6712328767123288E-2</v>
      </c>
      <c r="G104" s="9">
        <f>ROUND(+'Acute Care'!F201,0)</f>
        <v>245</v>
      </c>
      <c r="H104" s="9">
        <f>ROUND(+'Acute Care'!Y201*365,0)</f>
        <v>3650</v>
      </c>
      <c r="I104" s="21">
        <f t="shared" si="4"/>
        <v>6.7123287671232879E-2</v>
      </c>
      <c r="J104" s="21"/>
      <c r="K104" s="21">
        <f t="shared" si="5"/>
        <v>0.18360000000000001</v>
      </c>
    </row>
    <row r="105" spans="2:11" x14ac:dyDescent="0.2">
      <c r="B105">
        <f>+'Acute Care'!A100</f>
        <v>904</v>
      </c>
      <c r="C105" t="str">
        <f>+'Acute Care'!B100</f>
        <v>BHC FAIRFAX HOSPITAL</v>
      </c>
      <c r="D105" s="9">
        <f>ROUND(+'Acute Care'!F100,0)</f>
        <v>0</v>
      </c>
      <c r="E105" s="9">
        <f>ROUND(+'Acute Care'!Y100*365,0)</f>
        <v>0</v>
      </c>
      <c r="F105" s="21" t="str">
        <f t="shared" si="3"/>
        <v/>
      </c>
      <c r="G105" s="9">
        <f>ROUND(+'Acute Care'!F202,0)</f>
        <v>0</v>
      </c>
      <c r="H105" s="9">
        <f>ROUND(+'Acute Care'!Y202*365,0)</f>
        <v>0</v>
      </c>
      <c r="I105" s="21" t="str">
        <f t="shared" si="4"/>
        <v/>
      </c>
      <c r="J105" s="21"/>
      <c r="K105" s="21" t="str">
        <f t="shared" si="5"/>
        <v/>
      </c>
    </row>
    <row r="106" spans="2:11" x14ac:dyDescent="0.2">
      <c r="B106">
        <f>+'Acute Care'!A101</f>
        <v>915</v>
      </c>
      <c r="C106" t="str">
        <f>+'Acute Care'!B101</f>
        <v>LOURDES COUNSELING CENTER</v>
      </c>
      <c r="D106" s="9">
        <f>ROUND(+'Acute Care'!F101,0)</f>
        <v>0</v>
      </c>
      <c r="E106" s="9">
        <f>ROUND(+'Acute Care'!Y101*365,0)</f>
        <v>0</v>
      </c>
      <c r="F106" s="21" t="str">
        <f t="shared" si="3"/>
        <v/>
      </c>
      <c r="G106" s="9">
        <f>ROUND(+'Acute Care'!F203,0)</f>
        <v>0</v>
      </c>
      <c r="H106" s="9">
        <f>ROUND(+'Acute Care'!Y203*365,0)</f>
        <v>0</v>
      </c>
      <c r="I106" s="21" t="str">
        <f t="shared" si="4"/>
        <v/>
      </c>
      <c r="J106" s="21"/>
      <c r="K106" s="21" t="str">
        <f t="shared" si="5"/>
        <v/>
      </c>
    </row>
    <row r="107" spans="2:11" x14ac:dyDescent="0.2">
      <c r="B107">
        <f>+'Acute Care'!A102</f>
        <v>919</v>
      </c>
      <c r="C107" t="str">
        <f>+'Acute Care'!B102</f>
        <v>NAVOS</v>
      </c>
      <c r="D107" s="9">
        <f>ROUND(+'Acute Care'!F102,0)</f>
        <v>0</v>
      </c>
      <c r="E107" s="9">
        <f>ROUND(+'Acute Care'!Y102*365,0)</f>
        <v>0</v>
      </c>
      <c r="F107" s="21" t="str">
        <f t="shared" si="3"/>
        <v/>
      </c>
      <c r="G107" s="9">
        <f>ROUND(+'Acute Care'!F204,0)</f>
        <v>0</v>
      </c>
      <c r="H107" s="9">
        <f>ROUND(+'Acute Care'!Y204*365,0)</f>
        <v>0</v>
      </c>
      <c r="I107" s="21" t="str">
        <f t="shared" si="4"/>
        <v/>
      </c>
      <c r="J107" s="21"/>
      <c r="K107" s="21" t="str">
        <f t="shared" si="5"/>
        <v/>
      </c>
    </row>
    <row r="108" spans="2:11" x14ac:dyDescent="0.2">
      <c r="B108">
        <f>+'Acute Care'!A103</f>
        <v>921</v>
      </c>
      <c r="C108" t="str">
        <f>+'Acute Care'!B103</f>
        <v>CASCADE BEHAVIORAL HOSPITAL</v>
      </c>
      <c r="D108" s="9">
        <f>ROUND(+'Acute Care'!F103,0)</f>
        <v>0</v>
      </c>
      <c r="E108" s="9">
        <f>ROUND(+'Acute Care'!Y103*365,0)</f>
        <v>0</v>
      </c>
      <c r="F108" s="21" t="str">
        <f t="shared" ref="F108" si="6">IF(D108=0,"",IF(E108=0,"",D108/E108))</f>
        <v/>
      </c>
      <c r="G108" s="9">
        <f>ROUND(+'Acute Care'!F205,0)</f>
        <v>0</v>
      </c>
      <c r="H108" s="9">
        <f>ROUND(+'Acute Care'!Y205*365,0)</f>
        <v>0</v>
      </c>
      <c r="I108" s="21" t="str">
        <f t="shared" ref="I108" si="7">IF(G108=0,"",IF(H108=0,"",G108/H108))</f>
        <v/>
      </c>
      <c r="J108" s="21"/>
      <c r="K108" s="21" t="str">
        <f t="shared" ref="K108" si="8">IF(D108=0,"",IF(E108=0,"",IF(G108=0,"",IF(H108=0,"",ROUND(I108/F108-1,4)))))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AP207"/>
  <sheetViews>
    <sheetView zoomScale="75" workbookViewId="0">
      <selection activeCell="V107" sqref="V107:X207"/>
    </sheetView>
  </sheetViews>
  <sheetFormatPr defaultColWidth="9" defaultRowHeight="13.2" x14ac:dyDescent="0.25"/>
  <cols>
    <col min="1" max="1" width="6.109375" style="23" bestFit="1" customWidth="1"/>
    <col min="2" max="2" width="33.6640625" style="23" customWidth="1"/>
    <col min="3" max="3" width="13.77734375" style="23" customWidth="1"/>
    <col min="4" max="4" width="5.6640625" style="23" bestFit="1" customWidth="1"/>
    <col min="5" max="5" width="6.6640625" style="23" bestFit="1" customWidth="1"/>
    <col min="6" max="6" width="7.44140625" style="23" customWidth="1"/>
    <col min="7" max="7" width="10.109375" style="23" bestFit="1" customWidth="1"/>
    <col min="8" max="10" width="9.109375" style="23" bestFit="1" customWidth="1"/>
    <col min="11" max="11" width="7.6640625" style="23" bestFit="1" customWidth="1"/>
    <col min="12" max="12" width="10.109375" style="23" bestFit="1" customWidth="1"/>
    <col min="13" max="15" width="9.109375" style="23" bestFit="1" customWidth="1"/>
    <col min="16" max="16" width="7.6640625" style="23" bestFit="1" customWidth="1"/>
    <col min="17" max="19" width="10.109375" style="23" bestFit="1" customWidth="1"/>
    <col min="20" max="20" width="12" style="23" bestFit="1" customWidth="1"/>
    <col min="21" max="21" width="9" style="23"/>
    <col min="22" max="22" width="7.109375" style="23" bestFit="1" customWidth="1"/>
    <col min="23" max="23" width="8" style="23" bestFit="1" customWidth="1"/>
    <col min="24" max="24" width="7.109375" style="23" bestFit="1" customWidth="1"/>
    <col min="25" max="25" width="5.77734375" style="23" bestFit="1" customWidth="1"/>
    <col min="26" max="26" width="9.109375" style="23" bestFit="1" customWidth="1"/>
    <col min="27" max="28" width="6" style="23" customWidth="1"/>
    <col min="29" max="29" width="6.88671875" style="23" customWidth="1"/>
    <col min="30" max="30" width="6.21875" style="23" customWidth="1"/>
    <col min="31" max="32" width="10.88671875" style="23" bestFit="1" customWidth="1"/>
    <col min="33" max="33" width="9.109375" style="23" bestFit="1" customWidth="1"/>
    <col min="34" max="34" width="10.88671875" style="23" bestFit="1" customWidth="1"/>
    <col min="35" max="35" width="9.109375" style="23" bestFit="1" customWidth="1"/>
    <col min="36" max="36" width="10.88671875" style="23" bestFit="1" customWidth="1"/>
    <col min="37" max="38" width="9.109375" style="23" bestFit="1" customWidth="1"/>
    <col min="39" max="40" width="11.88671875" style="23" bestFit="1" customWidth="1"/>
    <col min="41" max="42" width="13" style="23" bestFit="1" customWidth="1"/>
    <col min="43" max="16384" width="9" style="23"/>
  </cols>
  <sheetData>
    <row r="2" spans="1:42" x14ac:dyDescent="0.25">
      <c r="Y2" s="24" t="s">
        <v>79</v>
      </c>
    </row>
    <row r="3" spans="1:42" x14ac:dyDescent="0.25">
      <c r="Y3" s="24" t="s">
        <v>74</v>
      </c>
    </row>
    <row r="4" spans="1:42" x14ac:dyDescent="0.25">
      <c r="A4" s="25" t="s">
        <v>132</v>
      </c>
      <c r="B4" s="25" t="s">
        <v>55</v>
      </c>
      <c r="C4" s="25" t="s">
        <v>56</v>
      </c>
      <c r="D4" s="25" t="s">
        <v>57</v>
      </c>
      <c r="E4" s="25" t="s">
        <v>58</v>
      </c>
      <c r="F4" s="25" t="s">
        <v>59</v>
      </c>
      <c r="G4" s="25" t="s">
        <v>60</v>
      </c>
      <c r="H4" s="25" t="s">
        <v>61</v>
      </c>
      <c r="I4" s="25" t="s">
        <v>62</v>
      </c>
      <c r="J4" s="25" t="s">
        <v>63</v>
      </c>
      <c r="K4" s="25" t="s">
        <v>64</v>
      </c>
      <c r="L4" s="25" t="s">
        <v>65</v>
      </c>
      <c r="M4" s="25" t="s">
        <v>66</v>
      </c>
      <c r="N4" s="25" t="s">
        <v>67</v>
      </c>
      <c r="O4" s="25" t="s">
        <v>68</v>
      </c>
      <c r="P4" s="25" t="s">
        <v>69</v>
      </c>
      <c r="Q4" s="25" t="s">
        <v>70</v>
      </c>
      <c r="R4" s="25" t="s">
        <v>71</v>
      </c>
      <c r="S4" s="25" t="s">
        <v>72</v>
      </c>
      <c r="T4" s="25" t="s">
        <v>73</v>
      </c>
      <c r="U4" s="25"/>
      <c r="V4" s="27" t="s">
        <v>76</v>
      </c>
      <c r="W4" s="27" t="s">
        <v>77</v>
      </c>
      <c r="X4" s="27" t="s">
        <v>78</v>
      </c>
      <c r="Y4" s="25" t="s">
        <v>75</v>
      </c>
    </row>
    <row r="5" spans="1:42" ht="13.8" x14ac:dyDescent="0.3">
      <c r="A5" s="47">
        <v>1</v>
      </c>
      <c r="B5" s="48" t="s">
        <v>133</v>
      </c>
      <c r="C5">
        <v>6070</v>
      </c>
      <c r="D5">
        <v>2015</v>
      </c>
      <c r="E5">
        <v>531.41</v>
      </c>
      <c r="F5">
        <v>97690</v>
      </c>
      <c r="G5">
        <v>46913821</v>
      </c>
      <c r="H5">
        <v>-5644</v>
      </c>
      <c r="I5">
        <v>336119</v>
      </c>
      <c r="J5">
        <v>3142750</v>
      </c>
      <c r="K5">
        <v>14498</v>
      </c>
      <c r="L5">
        <v>1298974</v>
      </c>
      <c r="M5">
        <v>3019542</v>
      </c>
      <c r="N5">
        <v>160427</v>
      </c>
      <c r="O5">
        <v>632843</v>
      </c>
      <c r="P5">
        <v>43998</v>
      </c>
      <c r="Q5">
        <v>55469332</v>
      </c>
      <c r="R5">
        <v>55546862</v>
      </c>
      <c r="S5">
        <v>258633948</v>
      </c>
      <c r="T5" s="36">
        <v>242275263</v>
      </c>
      <c r="U5" s="26"/>
      <c r="V5">
        <v>366</v>
      </c>
      <c r="W5">
        <v>28</v>
      </c>
      <c r="X5">
        <v>111</v>
      </c>
      <c r="Y5" s="29">
        <f>SUM(V5:X5)</f>
        <v>505</v>
      </c>
      <c r="Z5" s="32"/>
      <c r="AA5" s="41"/>
      <c r="AB5" s="42"/>
      <c r="AC5" s="39"/>
      <c r="AD5" s="39"/>
      <c r="AE5" s="39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</row>
    <row r="6" spans="1:42" ht="13.8" x14ac:dyDescent="0.3">
      <c r="A6" s="47">
        <v>3</v>
      </c>
      <c r="B6" s="48" t="s">
        <v>134</v>
      </c>
      <c r="C6">
        <v>6070</v>
      </c>
      <c r="D6">
        <v>2015</v>
      </c>
      <c r="E6">
        <v>159.76</v>
      </c>
      <c r="F6">
        <v>23513</v>
      </c>
      <c r="G6">
        <v>13715761</v>
      </c>
      <c r="H6">
        <v>3247</v>
      </c>
      <c r="I6">
        <v>94748</v>
      </c>
      <c r="J6">
        <v>1062269</v>
      </c>
      <c r="K6">
        <v>3193</v>
      </c>
      <c r="L6">
        <v>310059</v>
      </c>
      <c r="M6">
        <v>0</v>
      </c>
      <c r="N6">
        <v>50292</v>
      </c>
      <c r="O6">
        <v>97561</v>
      </c>
      <c r="P6">
        <v>0</v>
      </c>
      <c r="Q6">
        <v>15337130</v>
      </c>
      <c r="R6">
        <v>18503688</v>
      </c>
      <c r="S6">
        <v>101800419</v>
      </c>
      <c r="T6" s="29">
        <v>98237995</v>
      </c>
      <c r="U6" s="26"/>
      <c r="V6">
        <v>108</v>
      </c>
      <c r="W6">
        <v>0</v>
      </c>
      <c r="X6">
        <v>0</v>
      </c>
      <c r="Y6" s="29">
        <f t="shared" ref="Y6:Y69" si="0">SUM(V6:X6)</f>
        <v>108</v>
      </c>
      <c r="Z6" s="32"/>
      <c r="AA6" s="41"/>
      <c r="AB6" s="42"/>
      <c r="AC6" s="39"/>
      <c r="AD6" s="39"/>
      <c r="AE6" s="39"/>
    </row>
    <row r="7" spans="1:42" ht="13.8" x14ac:dyDescent="0.3">
      <c r="A7" s="47">
        <v>8</v>
      </c>
      <c r="B7" s="48" t="s">
        <v>135</v>
      </c>
      <c r="C7">
        <v>6070</v>
      </c>
      <c r="D7">
        <v>2015</v>
      </c>
      <c r="E7">
        <v>23.64</v>
      </c>
      <c r="F7">
        <v>724</v>
      </c>
      <c r="G7">
        <v>1449298</v>
      </c>
      <c r="H7">
        <v>331836</v>
      </c>
      <c r="I7">
        <v>900346</v>
      </c>
      <c r="J7">
        <v>121928</v>
      </c>
      <c r="K7">
        <v>4974</v>
      </c>
      <c r="L7">
        <v>139218</v>
      </c>
      <c r="M7">
        <v>40286</v>
      </c>
      <c r="N7">
        <v>0</v>
      </c>
      <c r="O7">
        <v>26831</v>
      </c>
      <c r="P7">
        <v>0</v>
      </c>
      <c r="Q7">
        <v>3014717</v>
      </c>
      <c r="R7">
        <v>1536435</v>
      </c>
      <c r="S7">
        <v>3651965</v>
      </c>
      <c r="T7" s="36">
        <v>2303163</v>
      </c>
      <c r="U7" s="26"/>
      <c r="V7">
        <v>0</v>
      </c>
      <c r="W7">
        <v>0</v>
      </c>
      <c r="X7">
        <v>0</v>
      </c>
      <c r="Y7" s="29">
        <f t="shared" si="0"/>
        <v>0</v>
      </c>
      <c r="Z7" s="32"/>
      <c r="AA7" s="41"/>
      <c r="AB7" s="38"/>
      <c r="AC7" s="39"/>
      <c r="AD7" s="39"/>
      <c r="AE7" s="39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</row>
    <row r="8" spans="1:42" ht="13.8" x14ac:dyDescent="0.3">
      <c r="A8" s="47">
        <v>10</v>
      </c>
      <c r="B8" s="48" t="s">
        <v>107</v>
      </c>
      <c r="C8">
        <v>6070</v>
      </c>
      <c r="D8">
        <v>2015</v>
      </c>
      <c r="E8">
        <v>522.66999999999996</v>
      </c>
      <c r="F8">
        <v>65799</v>
      </c>
      <c r="G8">
        <v>40673800</v>
      </c>
      <c r="H8">
        <v>8301081</v>
      </c>
      <c r="I8">
        <v>4871</v>
      </c>
      <c r="J8">
        <v>3616392</v>
      </c>
      <c r="K8">
        <v>151681</v>
      </c>
      <c r="L8">
        <v>423331</v>
      </c>
      <c r="M8">
        <v>3163332</v>
      </c>
      <c r="N8">
        <v>2680157</v>
      </c>
      <c r="O8">
        <v>306225</v>
      </c>
      <c r="P8">
        <v>5930</v>
      </c>
      <c r="Q8">
        <v>59314940</v>
      </c>
      <c r="R8">
        <v>34027870</v>
      </c>
      <c r="S8">
        <v>202843174</v>
      </c>
      <c r="T8" s="36">
        <v>187460504</v>
      </c>
      <c r="U8" s="26"/>
      <c r="V8">
        <v>204</v>
      </c>
      <c r="W8">
        <v>0</v>
      </c>
      <c r="X8">
        <v>0</v>
      </c>
      <c r="Y8" s="29">
        <f t="shared" si="0"/>
        <v>204</v>
      </c>
      <c r="Z8" s="32"/>
      <c r="AA8" s="41"/>
      <c r="AB8" s="38"/>
      <c r="AC8" s="39"/>
      <c r="AD8" s="39"/>
      <c r="AE8" s="39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</row>
    <row r="9" spans="1:42" ht="13.8" x14ac:dyDescent="0.3">
      <c r="A9" s="47">
        <v>14</v>
      </c>
      <c r="B9" s="48" t="s">
        <v>128</v>
      </c>
      <c r="C9">
        <v>6070</v>
      </c>
      <c r="D9">
        <v>2015</v>
      </c>
      <c r="E9">
        <v>427.98</v>
      </c>
      <c r="F9">
        <v>57055</v>
      </c>
      <c r="G9">
        <v>35862033</v>
      </c>
      <c r="H9">
        <v>10168467</v>
      </c>
      <c r="I9">
        <v>0</v>
      </c>
      <c r="J9">
        <v>3193508</v>
      </c>
      <c r="K9">
        <v>10000</v>
      </c>
      <c r="L9">
        <v>206774</v>
      </c>
      <c r="M9">
        <v>154765</v>
      </c>
      <c r="N9">
        <v>10497362</v>
      </c>
      <c r="O9">
        <v>103289</v>
      </c>
      <c r="P9">
        <v>750</v>
      </c>
      <c r="Q9">
        <v>60195448</v>
      </c>
      <c r="R9">
        <v>78688199</v>
      </c>
      <c r="S9">
        <v>311080243</v>
      </c>
      <c r="T9" s="36">
        <v>297096910</v>
      </c>
      <c r="U9" s="26"/>
      <c r="V9">
        <v>189</v>
      </c>
      <c r="W9">
        <v>0</v>
      </c>
      <c r="X9">
        <v>0</v>
      </c>
      <c r="Y9" s="29">
        <f t="shared" si="0"/>
        <v>189</v>
      </c>
      <c r="Z9" s="32"/>
      <c r="AA9" s="41"/>
      <c r="AB9" s="38"/>
      <c r="AC9" s="39"/>
      <c r="AD9" s="39"/>
      <c r="AE9" s="39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</row>
    <row r="10" spans="1:42" ht="13.8" x14ac:dyDescent="0.3">
      <c r="A10" s="47">
        <v>20</v>
      </c>
      <c r="B10" s="48" t="s">
        <v>136</v>
      </c>
      <c r="C10">
        <v>6070</v>
      </c>
      <c r="D10">
        <v>2015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 s="36">
        <v>0</v>
      </c>
      <c r="U10" s="26"/>
      <c r="V10">
        <v>0</v>
      </c>
      <c r="W10">
        <v>0</v>
      </c>
      <c r="X10">
        <v>14</v>
      </c>
      <c r="Y10" s="29">
        <f t="shared" si="0"/>
        <v>14</v>
      </c>
      <c r="Z10" s="32"/>
      <c r="AA10" s="41"/>
      <c r="AB10" s="38"/>
      <c r="AC10" s="39"/>
      <c r="AD10" s="39"/>
      <c r="AE10" s="39"/>
    </row>
    <row r="11" spans="1:42" ht="13.8" x14ac:dyDescent="0.3">
      <c r="A11" s="47">
        <v>21</v>
      </c>
      <c r="B11" s="48" t="s">
        <v>137</v>
      </c>
      <c r="C11">
        <v>6070</v>
      </c>
      <c r="D11">
        <v>2015</v>
      </c>
      <c r="E11">
        <v>24.24</v>
      </c>
      <c r="F11">
        <v>1280</v>
      </c>
      <c r="G11">
        <v>1680825</v>
      </c>
      <c r="H11">
        <v>419966</v>
      </c>
      <c r="I11">
        <v>0</v>
      </c>
      <c r="J11">
        <v>113182</v>
      </c>
      <c r="K11">
        <v>3004</v>
      </c>
      <c r="L11">
        <v>33200</v>
      </c>
      <c r="M11">
        <v>6122</v>
      </c>
      <c r="N11">
        <v>62382</v>
      </c>
      <c r="O11">
        <v>377</v>
      </c>
      <c r="P11">
        <v>0</v>
      </c>
      <c r="Q11">
        <v>2319058</v>
      </c>
      <c r="R11">
        <v>988265</v>
      </c>
      <c r="S11">
        <v>2352425</v>
      </c>
      <c r="T11" s="36">
        <v>2357016</v>
      </c>
      <c r="U11" s="26"/>
      <c r="V11">
        <v>24</v>
      </c>
      <c r="W11">
        <v>0</v>
      </c>
      <c r="X11">
        <v>0</v>
      </c>
      <c r="Y11" s="29">
        <f t="shared" si="0"/>
        <v>24</v>
      </c>
      <c r="Z11" s="32"/>
      <c r="AA11" s="41"/>
      <c r="AB11" s="38"/>
      <c r="AC11" s="39"/>
      <c r="AD11" s="39"/>
      <c r="AE11" s="39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</row>
    <row r="12" spans="1:42" ht="13.8" x14ac:dyDescent="0.3">
      <c r="A12" s="47">
        <v>22</v>
      </c>
      <c r="B12" s="48" t="s">
        <v>96</v>
      </c>
      <c r="C12">
        <v>6070</v>
      </c>
      <c r="D12">
        <v>2015</v>
      </c>
      <c r="E12">
        <v>34.96</v>
      </c>
      <c r="F12">
        <v>4809</v>
      </c>
      <c r="G12">
        <v>2503984</v>
      </c>
      <c r="H12">
        <v>686546</v>
      </c>
      <c r="I12">
        <v>0</v>
      </c>
      <c r="J12">
        <v>160949</v>
      </c>
      <c r="K12">
        <v>0</v>
      </c>
      <c r="L12">
        <v>0</v>
      </c>
      <c r="M12">
        <v>1714</v>
      </c>
      <c r="N12">
        <v>65158</v>
      </c>
      <c r="O12">
        <v>950574</v>
      </c>
      <c r="P12">
        <v>11007</v>
      </c>
      <c r="Q12">
        <v>4357918</v>
      </c>
      <c r="R12">
        <v>3176361</v>
      </c>
      <c r="S12">
        <v>12560964</v>
      </c>
      <c r="T12" s="36">
        <v>10557064</v>
      </c>
      <c r="U12" s="26"/>
      <c r="V12">
        <v>19</v>
      </c>
      <c r="W12">
        <v>0</v>
      </c>
      <c r="X12">
        <v>0</v>
      </c>
      <c r="Y12" s="29">
        <f t="shared" si="0"/>
        <v>19</v>
      </c>
      <c r="Z12" s="32"/>
      <c r="AA12" s="41"/>
      <c r="AB12" s="38"/>
      <c r="AC12" s="39"/>
      <c r="AD12" s="39"/>
      <c r="AE12" s="39"/>
    </row>
    <row r="13" spans="1:42" ht="13.8" x14ac:dyDescent="0.3">
      <c r="A13" s="47">
        <v>23</v>
      </c>
      <c r="B13" s="48" t="s">
        <v>138</v>
      </c>
      <c r="C13">
        <v>6070</v>
      </c>
      <c r="D13">
        <v>2015</v>
      </c>
      <c r="E13">
        <v>11.48</v>
      </c>
      <c r="F13">
        <v>737</v>
      </c>
      <c r="G13">
        <v>773773</v>
      </c>
      <c r="H13">
        <v>149904</v>
      </c>
      <c r="I13">
        <v>18451</v>
      </c>
      <c r="J13">
        <v>9539</v>
      </c>
      <c r="K13">
        <v>1676</v>
      </c>
      <c r="L13">
        <v>1625</v>
      </c>
      <c r="M13">
        <v>35188</v>
      </c>
      <c r="N13">
        <v>31645</v>
      </c>
      <c r="O13">
        <v>3055</v>
      </c>
      <c r="P13">
        <v>0</v>
      </c>
      <c r="Q13">
        <v>1024856</v>
      </c>
      <c r="R13">
        <v>668259</v>
      </c>
      <c r="S13">
        <v>1267098</v>
      </c>
      <c r="T13" s="36">
        <v>1267098</v>
      </c>
      <c r="U13" s="26"/>
      <c r="V13">
        <v>18</v>
      </c>
      <c r="W13">
        <v>0</v>
      </c>
      <c r="X13">
        <v>2</v>
      </c>
      <c r="Y13" s="29">
        <f t="shared" si="0"/>
        <v>20</v>
      </c>
      <c r="Z13" s="32"/>
      <c r="AA13" s="41"/>
      <c r="AB13" s="38"/>
      <c r="AC13" s="39"/>
      <c r="AD13" s="39"/>
      <c r="AE13" s="39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</row>
    <row r="14" spans="1:42" ht="13.8" x14ac:dyDescent="0.3">
      <c r="A14" s="47">
        <v>26</v>
      </c>
      <c r="B14" s="48" t="s">
        <v>139</v>
      </c>
      <c r="C14">
        <v>6070</v>
      </c>
      <c r="D14">
        <v>2015</v>
      </c>
      <c r="E14">
        <v>149.18</v>
      </c>
      <c r="F14">
        <v>16897</v>
      </c>
      <c r="G14">
        <v>11025495</v>
      </c>
      <c r="H14">
        <v>3104077</v>
      </c>
      <c r="I14">
        <v>0</v>
      </c>
      <c r="J14">
        <v>873213</v>
      </c>
      <c r="K14">
        <v>0</v>
      </c>
      <c r="L14">
        <v>3853</v>
      </c>
      <c r="M14">
        <v>62352</v>
      </c>
      <c r="N14">
        <v>794062</v>
      </c>
      <c r="O14">
        <v>22907</v>
      </c>
      <c r="P14">
        <v>22580</v>
      </c>
      <c r="Q14">
        <v>15863379</v>
      </c>
      <c r="R14">
        <v>11881606</v>
      </c>
      <c r="S14">
        <v>68065616</v>
      </c>
      <c r="T14" s="36">
        <v>59268659</v>
      </c>
      <c r="U14" s="26"/>
      <c r="V14">
        <v>126</v>
      </c>
      <c r="W14">
        <v>0</v>
      </c>
      <c r="X14">
        <v>14</v>
      </c>
      <c r="Y14" s="29">
        <f t="shared" si="0"/>
        <v>140</v>
      </c>
      <c r="Z14" s="32"/>
      <c r="AA14" s="41"/>
      <c r="AB14" s="38"/>
      <c r="AC14" s="39"/>
      <c r="AD14" s="39"/>
      <c r="AE14" s="39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</row>
    <row r="15" spans="1:42" ht="13.8" x14ac:dyDescent="0.3">
      <c r="A15" s="47">
        <v>29</v>
      </c>
      <c r="B15" s="48" t="s">
        <v>92</v>
      </c>
      <c r="C15">
        <v>6070</v>
      </c>
      <c r="D15">
        <v>2015</v>
      </c>
      <c r="E15">
        <v>557.52</v>
      </c>
      <c r="F15">
        <v>79461</v>
      </c>
      <c r="G15">
        <v>42148284</v>
      </c>
      <c r="H15">
        <v>12142381</v>
      </c>
      <c r="I15">
        <v>0</v>
      </c>
      <c r="J15">
        <v>4261102</v>
      </c>
      <c r="K15">
        <v>77806</v>
      </c>
      <c r="L15">
        <v>633504</v>
      </c>
      <c r="M15">
        <v>66</v>
      </c>
      <c r="N15">
        <v>312637</v>
      </c>
      <c r="O15">
        <v>4370</v>
      </c>
      <c r="P15">
        <v>20023</v>
      </c>
      <c r="Q15">
        <v>59560127</v>
      </c>
      <c r="R15">
        <v>40742733</v>
      </c>
      <c r="S15">
        <v>185884566</v>
      </c>
      <c r="T15" s="36">
        <v>178294955</v>
      </c>
      <c r="U15" s="26"/>
      <c r="V15">
        <v>238</v>
      </c>
      <c r="W15">
        <v>0</v>
      </c>
      <c r="X15">
        <v>0</v>
      </c>
      <c r="Y15" s="29">
        <f t="shared" si="0"/>
        <v>238</v>
      </c>
      <c r="Z15" s="32"/>
      <c r="AA15" s="41"/>
      <c r="AB15" s="38"/>
      <c r="AC15" s="39"/>
      <c r="AD15" s="39"/>
      <c r="AE15" s="39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</row>
    <row r="16" spans="1:42" ht="13.8" x14ac:dyDescent="0.3">
      <c r="A16" s="47">
        <v>32</v>
      </c>
      <c r="B16" s="48" t="s">
        <v>140</v>
      </c>
      <c r="C16">
        <v>6070</v>
      </c>
      <c r="D16">
        <v>2015</v>
      </c>
      <c r="E16">
        <v>370.96</v>
      </c>
      <c r="F16">
        <v>75146</v>
      </c>
      <c r="G16">
        <v>25847816</v>
      </c>
      <c r="H16">
        <v>7623853</v>
      </c>
      <c r="I16">
        <v>46500</v>
      </c>
      <c r="J16">
        <v>2419185</v>
      </c>
      <c r="K16">
        <v>5780</v>
      </c>
      <c r="L16">
        <v>1418892</v>
      </c>
      <c r="M16">
        <v>317939</v>
      </c>
      <c r="N16">
        <v>1765043</v>
      </c>
      <c r="O16">
        <v>96948</v>
      </c>
      <c r="P16">
        <v>0</v>
      </c>
      <c r="Q16">
        <v>39541956</v>
      </c>
      <c r="R16">
        <v>14422849</v>
      </c>
      <c r="S16">
        <v>154629331</v>
      </c>
      <c r="T16" s="36">
        <v>151111257</v>
      </c>
      <c r="U16" s="26"/>
      <c r="V16">
        <v>178</v>
      </c>
      <c r="W16">
        <v>0</v>
      </c>
      <c r="X16">
        <v>35</v>
      </c>
      <c r="Y16" s="29">
        <f t="shared" si="0"/>
        <v>213</v>
      </c>
      <c r="Z16" s="32"/>
      <c r="AA16" s="41"/>
      <c r="AB16" s="38"/>
      <c r="AC16" s="39"/>
      <c r="AD16" s="39"/>
      <c r="AE16" s="39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</row>
    <row r="17" spans="1:42" ht="13.8" x14ac:dyDescent="0.3">
      <c r="A17" s="47">
        <v>35</v>
      </c>
      <c r="B17" s="48" t="s">
        <v>141</v>
      </c>
      <c r="C17">
        <v>6070</v>
      </c>
      <c r="D17">
        <v>2015</v>
      </c>
      <c r="E17">
        <v>37.06</v>
      </c>
      <c r="F17">
        <v>4868</v>
      </c>
      <c r="G17">
        <v>3148832</v>
      </c>
      <c r="H17">
        <v>744657</v>
      </c>
      <c r="I17">
        <v>0</v>
      </c>
      <c r="J17">
        <v>208255</v>
      </c>
      <c r="K17">
        <v>407</v>
      </c>
      <c r="L17">
        <v>27684</v>
      </c>
      <c r="M17">
        <v>75075</v>
      </c>
      <c r="N17">
        <v>569094</v>
      </c>
      <c r="O17">
        <v>18021</v>
      </c>
      <c r="P17">
        <v>8780</v>
      </c>
      <c r="Q17">
        <v>4783245</v>
      </c>
      <c r="R17">
        <v>4370448</v>
      </c>
      <c r="S17">
        <v>14757681</v>
      </c>
      <c r="T17" s="36">
        <v>13319667</v>
      </c>
      <c r="U17" s="26"/>
      <c r="V17">
        <v>25</v>
      </c>
      <c r="W17">
        <v>0</v>
      </c>
      <c r="X17">
        <v>5</v>
      </c>
      <c r="Y17" s="29">
        <f t="shared" si="0"/>
        <v>30</v>
      </c>
      <c r="Z17" s="32"/>
      <c r="AA17" s="41"/>
      <c r="AB17" s="38"/>
      <c r="AC17" s="39"/>
      <c r="AD17" s="39"/>
      <c r="AE17" s="39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</row>
    <row r="18" spans="1:42" ht="13.8" x14ac:dyDescent="0.3">
      <c r="A18" s="47">
        <v>37</v>
      </c>
      <c r="B18" s="48" t="s">
        <v>171</v>
      </c>
      <c r="C18">
        <v>6070</v>
      </c>
      <c r="D18">
        <v>2015</v>
      </c>
      <c r="E18">
        <v>169.55</v>
      </c>
      <c r="F18">
        <v>30307</v>
      </c>
      <c r="G18">
        <v>12392394</v>
      </c>
      <c r="H18">
        <v>3312404</v>
      </c>
      <c r="I18">
        <v>1751033</v>
      </c>
      <c r="J18">
        <v>949063</v>
      </c>
      <c r="K18">
        <v>0</v>
      </c>
      <c r="L18">
        <v>21364</v>
      </c>
      <c r="M18">
        <v>64243</v>
      </c>
      <c r="N18">
        <v>1937497</v>
      </c>
      <c r="O18">
        <v>24339</v>
      </c>
      <c r="P18">
        <v>0</v>
      </c>
      <c r="Q18">
        <v>20452337</v>
      </c>
      <c r="R18">
        <v>22074831</v>
      </c>
      <c r="S18">
        <v>58410035</v>
      </c>
      <c r="T18" s="36">
        <v>47786779</v>
      </c>
      <c r="U18" s="26"/>
      <c r="V18">
        <v>213</v>
      </c>
      <c r="W18">
        <v>10</v>
      </c>
      <c r="X18">
        <v>26</v>
      </c>
      <c r="Y18" s="29">
        <f t="shared" si="0"/>
        <v>249</v>
      </c>
      <c r="Z18" s="32"/>
      <c r="AA18" s="41"/>
      <c r="AB18" s="38"/>
      <c r="AC18" s="39"/>
      <c r="AD18" s="39"/>
      <c r="AE18" s="39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</row>
    <row r="19" spans="1:42" ht="13.8" x14ac:dyDescent="0.3">
      <c r="A19" s="47">
        <v>38</v>
      </c>
      <c r="B19" s="48" t="s">
        <v>115</v>
      </c>
      <c r="C19">
        <v>6070</v>
      </c>
      <c r="D19">
        <v>2015</v>
      </c>
      <c r="E19">
        <v>81.2</v>
      </c>
      <c r="F19">
        <v>10343</v>
      </c>
      <c r="G19">
        <v>5924636</v>
      </c>
      <c r="H19">
        <v>1749067</v>
      </c>
      <c r="I19">
        <v>8586</v>
      </c>
      <c r="J19">
        <v>344609</v>
      </c>
      <c r="K19">
        <v>0</v>
      </c>
      <c r="L19">
        <v>29077</v>
      </c>
      <c r="M19">
        <v>7799</v>
      </c>
      <c r="N19">
        <v>797135</v>
      </c>
      <c r="O19">
        <v>28631</v>
      </c>
      <c r="P19">
        <v>0</v>
      </c>
      <c r="Q19">
        <v>8889540</v>
      </c>
      <c r="R19">
        <v>4471319</v>
      </c>
      <c r="S19">
        <v>20366679</v>
      </c>
      <c r="T19" s="36">
        <v>18123324</v>
      </c>
      <c r="U19" s="26"/>
      <c r="V19">
        <v>39</v>
      </c>
      <c r="W19">
        <v>0</v>
      </c>
      <c r="X19">
        <v>9</v>
      </c>
      <c r="Y19" s="29">
        <f t="shared" si="0"/>
        <v>48</v>
      </c>
      <c r="Z19" s="32"/>
      <c r="AA19" s="41"/>
      <c r="AB19" s="38"/>
      <c r="AC19" s="39"/>
      <c r="AD19" s="39"/>
      <c r="AE19" s="39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</row>
    <row r="20" spans="1:42" ht="13.8" x14ac:dyDescent="0.3">
      <c r="A20" s="47">
        <v>39</v>
      </c>
      <c r="B20" s="48" t="s">
        <v>142</v>
      </c>
      <c r="C20">
        <v>6070</v>
      </c>
      <c r="D20">
        <v>2015</v>
      </c>
      <c r="E20">
        <v>101.6</v>
      </c>
      <c r="F20">
        <v>14467</v>
      </c>
      <c r="G20">
        <v>6497177</v>
      </c>
      <c r="H20">
        <v>1614090</v>
      </c>
      <c r="I20">
        <v>452518</v>
      </c>
      <c r="J20">
        <v>677379</v>
      </c>
      <c r="K20">
        <v>567</v>
      </c>
      <c r="L20">
        <v>262650</v>
      </c>
      <c r="M20">
        <v>27231</v>
      </c>
      <c r="N20">
        <v>697474</v>
      </c>
      <c r="O20">
        <v>3217</v>
      </c>
      <c r="P20">
        <v>0</v>
      </c>
      <c r="Q20">
        <v>10232303</v>
      </c>
      <c r="R20">
        <v>5234077</v>
      </c>
      <c r="S20">
        <v>29527087</v>
      </c>
      <c r="T20" s="36">
        <v>24484949</v>
      </c>
      <c r="U20" s="26"/>
      <c r="V20">
        <v>60</v>
      </c>
      <c r="W20">
        <v>7</v>
      </c>
      <c r="X20">
        <v>20</v>
      </c>
      <c r="Y20" s="29">
        <f t="shared" si="0"/>
        <v>87</v>
      </c>
      <c r="Z20" s="32"/>
      <c r="AA20" s="41"/>
      <c r="AB20" s="38"/>
      <c r="AC20" s="39"/>
      <c r="AD20" s="39"/>
      <c r="AE20" s="39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</row>
    <row r="21" spans="1:42" ht="13.8" x14ac:dyDescent="0.3">
      <c r="A21" s="47">
        <v>42</v>
      </c>
      <c r="B21" s="48" t="s">
        <v>172</v>
      </c>
      <c r="C21">
        <v>6070</v>
      </c>
      <c r="D21">
        <v>2015</v>
      </c>
      <c r="E21">
        <v>17.420000000000002</v>
      </c>
      <c r="F21">
        <v>1154</v>
      </c>
      <c r="G21">
        <v>1207040</v>
      </c>
      <c r="H21">
        <v>412734</v>
      </c>
      <c r="I21">
        <v>0</v>
      </c>
      <c r="J21">
        <v>1</v>
      </c>
      <c r="K21">
        <v>0</v>
      </c>
      <c r="L21">
        <v>0</v>
      </c>
      <c r="M21">
        <v>0</v>
      </c>
      <c r="N21">
        <v>360075</v>
      </c>
      <c r="O21">
        <v>0</v>
      </c>
      <c r="P21">
        <v>0</v>
      </c>
      <c r="Q21">
        <v>1979850</v>
      </c>
      <c r="R21">
        <v>5680649</v>
      </c>
      <c r="S21">
        <v>14946342</v>
      </c>
      <c r="T21" s="29">
        <v>14946342</v>
      </c>
      <c r="V21">
        <v>0</v>
      </c>
      <c r="W21">
        <v>30</v>
      </c>
      <c r="X21">
        <v>0</v>
      </c>
      <c r="Y21" s="29">
        <f t="shared" si="0"/>
        <v>30</v>
      </c>
      <c r="Z21" s="32"/>
      <c r="AA21" s="41"/>
      <c r="AB21" s="38"/>
      <c r="AC21" s="39"/>
      <c r="AD21" s="39"/>
      <c r="AE21" s="39"/>
    </row>
    <row r="22" spans="1:42" ht="13.8" x14ac:dyDescent="0.3">
      <c r="A22" s="47">
        <v>43</v>
      </c>
      <c r="B22" s="48" t="s">
        <v>108</v>
      </c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 s="36"/>
      <c r="U22" s="26"/>
      <c r="V22"/>
      <c r="W22"/>
      <c r="X22"/>
      <c r="Y22" s="29">
        <f t="shared" si="0"/>
        <v>0</v>
      </c>
      <c r="Z22" s="32"/>
      <c r="AA22" s="41"/>
      <c r="AB22" s="38"/>
      <c r="AC22" s="39"/>
      <c r="AD22" s="39"/>
      <c r="AE22" s="39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</row>
    <row r="23" spans="1:42" ht="13.8" x14ac:dyDescent="0.3">
      <c r="A23" s="47">
        <v>45</v>
      </c>
      <c r="B23" s="48" t="s">
        <v>86</v>
      </c>
      <c r="C23">
        <v>6070</v>
      </c>
      <c r="D23">
        <v>2015</v>
      </c>
      <c r="E23">
        <v>0</v>
      </c>
      <c r="F23">
        <v>341</v>
      </c>
      <c r="G23">
        <v>0</v>
      </c>
      <c r="H23">
        <v>0</v>
      </c>
      <c r="I23">
        <v>0</v>
      </c>
      <c r="J23">
        <v>21833</v>
      </c>
      <c r="K23">
        <v>0</v>
      </c>
      <c r="L23">
        <v>2486</v>
      </c>
      <c r="M23">
        <v>0</v>
      </c>
      <c r="N23">
        <v>227895</v>
      </c>
      <c r="O23">
        <v>105</v>
      </c>
      <c r="P23">
        <v>0</v>
      </c>
      <c r="Q23">
        <v>252319</v>
      </c>
      <c r="R23">
        <v>327453</v>
      </c>
      <c r="S23">
        <v>455455</v>
      </c>
      <c r="T23" s="36">
        <v>458103</v>
      </c>
      <c r="U23" s="26"/>
      <c r="V23">
        <v>4</v>
      </c>
      <c r="W23">
        <v>0</v>
      </c>
      <c r="X23">
        <v>0</v>
      </c>
      <c r="Y23" s="29">
        <f t="shared" si="0"/>
        <v>4</v>
      </c>
      <c r="Z23" s="32"/>
      <c r="AA23" s="41"/>
      <c r="AB23" s="42"/>
      <c r="AC23" s="39"/>
      <c r="AD23" s="39"/>
      <c r="AE23" s="39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</row>
    <row r="24" spans="1:42" ht="13.8" x14ac:dyDescent="0.3">
      <c r="A24" s="47">
        <v>46</v>
      </c>
      <c r="B24" s="48" t="s">
        <v>143</v>
      </c>
      <c r="C24">
        <v>6070</v>
      </c>
      <c r="D24">
        <v>2015</v>
      </c>
      <c r="E24">
        <v>24.18</v>
      </c>
      <c r="F24">
        <v>4442</v>
      </c>
      <c r="G24">
        <v>2236399</v>
      </c>
      <c r="H24">
        <v>384044</v>
      </c>
      <c r="I24">
        <v>1193451</v>
      </c>
      <c r="J24">
        <v>106510</v>
      </c>
      <c r="K24">
        <v>1964</v>
      </c>
      <c r="L24">
        <v>67235</v>
      </c>
      <c r="M24">
        <v>75762</v>
      </c>
      <c r="N24">
        <v>162486</v>
      </c>
      <c r="O24">
        <v>5221</v>
      </c>
      <c r="P24">
        <v>0</v>
      </c>
      <c r="Q24">
        <v>4233072</v>
      </c>
      <c r="R24">
        <v>2253211</v>
      </c>
      <c r="S24">
        <v>8745068</v>
      </c>
      <c r="T24" s="36">
        <v>8092114</v>
      </c>
      <c r="U24" s="26"/>
      <c r="V24" s="23">
        <v>19</v>
      </c>
      <c r="W24" s="23">
        <v>0</v>
      </c>
      <c r="X24" s="23">
        <v>0</v>
      </c>
      <c r="Y24" s="29">
        <f t="shared" si="0"/>
        <v>19</v>
      </c>
      <c r="Z24" s="32"/>
      <c r="AA24" s="41"/>
      <c r="AB24" s="38"/>
      <c r="AC24" s="39"/>
      <c r="AD24" s="39"/>
      <c r="AE24" s="39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</row>
    <row r="25" spans="1:42" ht="13.8" x14ac:dyDescent="0.3">
      <c r="A25" s="47">
        <v>50</v>
      </c>
      <c r="B25" s="48" t="s">
        <v>144</v>
      </c>
      <c r="C25">
        <v>6070</v>
      </c>
      <c r="D25">
        <v>2015</v>
      </c>
      <c r="E25">
        <v>57.04</v>
      </c>
      <c r="F25">
        <v>4484</v>
      </c>
      <c r="G25">
        <v>2748082</v>
      </c>
      <c r="H25">
        <v>243394</v>
      </c>
      <c r="I25">
        <v>0</v>
      </c>
      <c r="J25">
        <v>328128</v>
      </c>
      <c r="K25">
        <v>0</v>
      </c>
      <c r="L25">
        <v>10556</v>
      </c>
      <c r="M25">
        <v>477</v>
      </c>
      <c r="N25">
        <v>167324</v>
      </c>
      <c r="O25">
        <v>4449</v>
      </c>
      <c r="P25">
        <v>0</v>
      </c>
      <c r="Q25">
        <v>3502410</v>
      </c>
      <c r="R25">
        <v>3471340</v>
      </c>
      <c r="S25">
        <v>12544777</v>
      </c>
      <c r="T25" s="36">
        <v>11741722</v>
      </c>
      <c r="U25" s="26"/>
      <c r="V25">
        <v>43</v>
      </c>
      <c r="W25">
        <v>0</v>
      </c>
      <c r="X25">
        <v>15</v>
      </c>
      <c r="Y25" s="29">
        <f t="shared" si="0"/>
        <v>58</v>
      </c>
      <c r="Z25" s="32"/>
      <c r="AA25" s="41"/>
      <c r="AB25" s="3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</row>
    <row r="26" spans="1:42" ht="13.8" x14ac:dyDescent="0.3">
      <c r="A26" s="47">
        <v>54</v>
      </c>
      <c r="B26" s="48" t="s">
        <v>89</v>
      </c>
      <c r="C26">
        <v>6070</v>
      </c>
      <c r="D26">
        <v>2015</v>
      </c>
      <c r="E26" s="23">
        <v>8.81</v>
      </c>
      <c r="F26" s="23">
        <v>926</v>
      </c>
      <c r="G26" s="23">
        <v>637563</v>
      </c>
      <c r="H26" s="23">
        <v>195392</v>
      </c>
      <c r="I26" s="23">
        <v>40</v>
      </c>
      <c r="J26" s="23">
        <v>63829</v>
      </c>
      <c r="K26" s="23">
        <v>0</v>
      </c>
      <c r="L26" s="23">
        <v>17509</v>
      </c>
      <c r="M26" s="23">
        <v>23362</v>
      </c>
      <c r="N26" s="23">
        <v>88333</v>
      </c>
      <c r="O26" s="23">
        <v>5185</v>
      </c>
      <c r="P26" s="23">
        <v>0</v>
      </c>
      <c r="Q26" s="23">
        <v>1031213</v>
      </c>
      <c r="R26" s="23">
        <v>554041</v>
      </c>
      <c r="S26" s="23">
        <v>2064961</v>
      </c>
      <c r="T26" s="23">
        <v>2064961</v>
      </c>
      <c r="V26" s="23">
        <v>25</v>
      </c>
      <c r="W26" s="23">
        <v>0</v>
      </c>
      <c r="X26" s="23">
        <v>0</v>
      </c>
      <c r="Y26" s="29">
        <f t="shared" si="0"/>
        <v>25</v>
      </c>
      <c r="Z26" s="32"/>
      <c r="AA26" s="41"/>
    </row>
    <row r="27" spans="1:42" ht="13.8" x14ac:dyDescent="0.3">
      <c r="A27" s="47">
        <v>56</v>
      </c>
      <c r="B27" s="48" t="s">
        <v>110</v>
      </c>
      <c r="C27">
        <v>6070</v>
      </c>
      <c r="D27">
        <v>2015</v>
      </c>
      <c r="E27" s="23">
        <v>26.44</v>
      </c>
      <c r="F27" s="23">
        <v>792</v>
      </c>
      <c r="G27" s="23">
        <v>1789213</v>
      </c>
      <c r="H27" s="23">
        <v>544264</v>
      </c>
      <c r="I27" s="23">
        <v>0</v>
      </c>
      <c r="J27" s="23">
        <v>66889</v>
      </c>
      <c r="K27" s="23">
        <v>3210</v>
      </c>
      <c r="L27" s="23">
        <v>60945</v>
      </c>
      <c r="M27" s="23">
        <v>1873</v>
      </c>
      <c r="N27" s="23">
        <v>66639</v>
      </c>
      <c r="O27" s="23">
        <v>5876</v>
      </c>
      <c r="P27" s="23">
        <v>0</v>
      </c>
      <c r="Q27" s="23">
        <v>2538909</v>
      </c>
      <c r="R27" s="23">
        <v>2132836</v>
      </c>
      <c r="S27" s="23">
        <v>3168955</v>
      </c>
      <c r="T27" s="23">
        <v>1807918</v>
      </c>
      <c r="V27" s="23">
        <v>10</v>
      </c>
      <c r="W27" s="23">
        <v>0</v>
      </c>
      <c r="X27" s="23">
        <v>0</v>
      </c>
      <c r="Y27" s="29">
        <f t="shared" si="0"/>
        <v>10</v>
      </c>
      <c r="Z27" s="32"/>
      <c r="AA27" s="41"/>
    </row>
    <row r="28" spans="1:42" ht="13.8" x14ac:dyDescent="0.3">
      <c r="A28" s="47">
        <v>58</v>
      </c>
      <c r="B28" s="48" t="s">
        <v>173</v>
      </c>
      <c r="C28">
        <v>6070</v>
      </c>
      <c r="D28">
        <v>2015</v>
      </c>
      <c r="E28">
        <v>228.57</v>
      </c>
      <c r="F28">
        <v>29435</v>
      </c>
      <c r="G28">
        <v>14532777</v>
      </c>
      <c r="H28">
        <v>4553844</v>
      </c>
      <c r="I28">
        <v>627132</v>
      </c>
      <c r="J28">
        <v>738289</v>
      </c>
      <c r="K28">
        <v>0</v>
      </c>
      <c r="L28">
        <v>613063</v>
      </c>
      <c r="M28">
        <v>0</v>
      </c>
      <c r="N28">
        <v>884286</v>
      </c>
      <c r="O28">
        <v>93605</v>
      </c>
      <c r="P28">
        <v>727</v>
      </c>
      <c r="Q28">
        <v>22042269</v>
      </c>
      <c r="R28">
        <v>11331650</v>
      </c>
      <c r="S28">
        <v>70380802</v>
      </c>
      <c r="T28" s="36">
        <v>64178524</v>
      </c>
      <c r="U28" s="26"/>
      <c r="V28">
        <v>122</v>
      </c>
      <c r="W28">
        <v>16</v>
      </c>
      <c r="X28">
        <v>32</v>
      </c>
      <c r="Y28" s="29">
        <f t="shared" si="0"/>
        <v>170</v>
      </c>
      <c r="Z28" s="32"/>
      <c r="AA28" s="41"/>
      <c r="AB28" s="3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</row>
    <row r="29" spans="1:42" ht="13.8" x14ac:dyDescent="0.3">
      <c r="A29" s="47">
        <v>63</v>
      </c>
      <c r="B29" s="48" t="s">
        <v>91</v>
      </c>
      <c r="C29">
        <v>6070</v>
      </c>
      <c r="D29">
        <v>2015</v>
      </c>
      <c r="E29">
        <v>95.91</v>
      </c>
      <c r="F29">
        <v>8484</v>
      </c>
      <c r="G29">
        <v>6851242</v>
      </c>
      <c r="H29">
        <v>2719575</v>
      </c>
      <c r="I29">
        <v>2500</v>
      </c>
      <c r="J29">
        <v>663342</v>
      </c>
      <c r="K29">
        <v>0</v>
      </c>
      <c r="L29">
        <v>258924</v>
      </c>
      <c r="M29">
        <v>32505</v>
      </c>
      <c r="N29">
        <v>358561</v>
      </c>
      <c r="O29">
        <v>35839</v>
      </c>
      <c r="P29">
        <v>0</v>
      </c>
      <c r="Q29">
        <v>10922488</v>
      </c>
      <c r="R29">
        <v>4211077</v>
      </c>
      <c r="S29">
        <v>21126273</v>
      </c>
      <c r="T29" s="36">
        <v>18747280</v>
      </c>
      <c r="U29" s="26"/>
      <c r="V29">
        <v>58</v>
      </c>
      <c r="W29">
        <v>0</v>
      </c>
      <c r="X29">
        <v>11</v>
      </c>
      <c r="Y29" s="29">
        <f t="shared" si="0"/>
        <v>69</v>
      </c>
      <c r="Z29" s="32"/>
      <c r="AA29" s="41"/>
      <c r="AB29" s="38"/>
      <c r="AC29" s="39"/>
      <c r="AD29" s="39"/>
      <c r="AE29" s="39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</row>
    <row r="30" spans="1:42" ht="13.8" x14ac:dyDescent="0.3">
      <c r="A30" s="47">
        <v>78</v>
      </c>
      <c r="B30" s="48" t="s">
        <v>145</v>
      </c>
      <c r="C30">
        <v>6070</v>
      </c>
      <c r="D30">
        <v>2015</v>
      </c>
      <c r="E30">
        <v>24.9</v>
      </c>
      <c r="F30">
        <v>3539</v>
      </c>
      <c r="G30">
        <v>1794003</v>
      </c>
      <c r="H30">
        <v>483496</v>
      </c>
      <c r="I30">
        <v>0</v>
      </c>
      <c r="J30">
        <v>189880</v>
      </c>
      <c r="K30">
        <v>0</v>
      </c>
      <c r="L30">
        <v>15168</v>
      </c>
      <c r="M30">
        <v>44513</v>
      </c>
      <c r="N30">
        <v>255463</v>
      </c>
      <c r="O30">
        <v>2270</v>
      </c>
      <c r="P30">
        <v>0</v>
      </c>
      <c r="Q30">
        <v>2784793</v>
      </c>
      <c r="R30">
        <v>2132749</v>
      </c>
      <c r="S30">
        <v>8928878</v>
      </c>
      <c r="T30" s="36">
        <v>6671623</v>
      </c>
      <c r="U30" s="26"/>
      <c r="V30">
        <v>26</v>
      </c>
      <c r="W30">
        <v>0</v>
      </c>
      <c r="X30">
        <v>11</v>
      </c>
      <c r="Y30" s="29">
        <f t="shared" si="0"/>
        <v>37</v>
      </c>
      <c r="Z30" s="32"/>
      <c r="AA30" s="41"/>
      <c r="AB30" s="38"/>
      <c r="AC30" s="39"/>
      <c r="AD30" s="39"/>
      <c r="AE30" s="39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</row>
    <row r="31" spans="1:42" ht="13.8" x14ac:dyDescent="0.3">
      <c r="A31" s="47">
        <v>79</v>
      </c>
      <c r="B31" s="48" t="s">
        <v>100</v>
      </c>
      <c r="C31">
        <v>6070</v>
      </c>
      <c r="D31">
        <v>2015</v>
      </c>
      <c r="E31">
        <v>21.57</v>
      </c>
      <c r="F31">
        <v>559</v>
      </c>
      <c r="G31">
        <v>1640286</v>
      </c>
      <c r="H31">
        <v>477357</v>
      </c>
      <c r="I31">
        <v>863</v>
      </c>
      <c r="J31">
        <v>670617</v>
      </c>
      <c r="K31">
        <v>0</v>
      </c>
      <c r="L31">
        <v>33297</v>
      </c>
      <c r="M31">
        <v>15023</v>
      </c>
      <c r="N31">
        <v>161291</v>
      </c>
      <c r="O31">
        <v>25498</v>
      </c>
      <c r="P31">
        <v>0</v>
      </c>
      <c r="Q31">
        <v>3024232</v>
      </c>
      <c r="R31">
        <v>1768885</v>
      </c>
      <c r="S31">
        <v>2175655</v>
      </c>
      <c r="T31" s="36">
        <v>1950291</v>
      </c>
      <c r="U31" s="26"/>
      <c r="V31">
        <v>25</v>
      </c>
      <c r="W31">
        <v>0</v>
      </c>
      <c r="X31">
        <v>0</v>
      </c>
      <c r="Y31" s="29">
        <f t="shared" si="0"/>
        <v>25</v>
      </c>
      <c r="Z31" s="32"/>
      <c r="AA31" s="41"/>
      <c r="AB31" s="38"/>
      <c r="AC31" s="39"/>
      <c r="AD31" s="39"/>
      <c r="AE31" s="39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</row>
    <row r="32" spans="1:42" ht="13.8" x14ac:dyDescent="0.3">
      <c r="A32" s="47">
        <v>80</v>
      </c>
      <c r="B32" s="48" t="s">
        <v>146</v>
      </c>
      <c r="C32">
        <v>6070</v>
      </c>
      <c r="D32">
        <v>2015</v>
      </c>
      <c r="E32">
        <v>1.5</v>
      </c>
      <c r="F32">
        <v>40</v>
      </c>
      <c r="G32">
        <v>71678</v>
      </c>
      <c r="H32">
        <v>18971</v>
      </c>
      <c r="I32">
        <v>16305</v>
      </c>
      <c r="J32">
        <v>4629</v>
      </c>
      <c r="K32">
        <v>42</v>
      </c>
      <c r="L32">
        <v>1330</v>
      </c>
      <c r="M32">
        <v>32</v>
      </c>
      <c r="N32">
        <v>119163</v>
      </c>
      <c r="O32">
        <v>321</v>
      </c>
      <c r="P32">
        <v>909</v>
      </c>
      <c r="Q32">
        <v>231562</v>
      </c>
      <c r="R32">
        <v>227294</v>
      </c>
      <c r="S32">
        <v>165204</v>
      </c>
      <c r="T32" s="36">
        <v>70079</v>
      </c>
      <c r="U32" s="26"/>
      <c r="V32">
        <v>25</v>
      </c>
      <c r="W32">
        <v>0</v>
      </c>
      <c r="X32">
        <v>0</v>
      </c>
      <c r="Y32" s="29">
        <f t="shared" si="0"/>
        <v>25</v>
      </c>
      <c r="Z32" s="32"/>
      <c r="AA32" s="41"/>
      <c r="AB32" s="38"/>
      <c r="AC32" s="39"/>
      <c r="AD32" s="39"/>
      <c r="AE32" s="39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</row>
    <row r="33" spans="1:42" ht="13.8" x14ac:dyDescent="0.3">
      <c r="A33" s="47">
        <v>81</v>
      </c>
      <c r="B33" s="48" t="s">
        <v>147</v>
      </c>
      <c r="C33">
        <v>6070</v>
      </c>
      <c r="D33">
        <v>2015</v>
      </c>
      <c r="E33">
        <v>176.15</v>
      </c>
      <c r="F33">
        <v>20490</v>
      </c>
      <c r="G33">
        <v>9993706</v>
      </c>
      <c r="H33">
        <v>3114374</v>
      </c>
      <c r="I33">
        <v>0</v>
      </c>
      <c r="J33">
        <v>1092586</v>
      </c>
      <c r="K33">
        <v>2485</v>
      </c>
      <c r="L33">
        <v>251419</v>
      </c>
      <c r="M33">
        <v>82916</v>
      </c>
      <c r="N33">
        <v>1059234</v>
      </c>
      <c r="O33">
        <v>22571</v>
      </c>
      <c r="P33">
        <v>30731</v>
      </c>
      <c r="Q33">
        <v>15588560</v>
      </c>
      <c r="R33">
        <v>16368952</v>
      </c>
      <c r="S33">
        <v>57481242</v>
      </c>
      <c r="T33" s="36">
        <v>54382204</v>
      </c>
      <c r="U33" s="26"/>
      <c r="V33">
        <v>78</v>
      </c>
      <c r="W33">
        <v>0</v>
      </c>
      <c r="X33">
        <v>25</v>
      </c>
      <c r="Y33" s="29">
        <f t="shared" si="0"/>
        <v>103</v>
      </c>
      <c r="Z33" s="32"/>
      <c r="AA33" s="41"/>
      <c r="AB33" s="38"/>
      <c r="AC33" s="39"/>
      <c r="AD33" s="39"/>
      <c r="AE33" s="39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</row>
    <row r="34" spans="1:42" ht="13.8" x14ac:dyDescent="0.3">
      <c r="A34" s="47">
        <v>82</v>
      </c>
      <c r="B34" s="48" t="s">
        <v>90</v>
      </c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 s="36"/>
      <c r="U34" s="26"/>
      <c r="V34"/>
      <c r="W34"/>
      <c r="X34"/>
      <c r="Y34" s="29">
        <f t="shared" si="0"/>
        <v>0</v>
      </c>
      <c r="Z34" s="32"/>
      <c r="AA34" s="41"/>
      <c r="AB34" s="42"/>
      <c r="AC34" s="39"/>
      <c r="AD34" s="39"/>
      <c r="AE34" s="39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</row>
    <row r="35" spans="1:42" ht="13.8" x14ac:dyDescent="0.3">
      <c r="A35" s="47">
        <v>84</v>
      </c>
      <c r="B35" s="48" t="s">
        <v>124</v>
      </c>
      <c r="C35">
        <v>6070</v>
      </c>
      <c r="D35">
        <v>2015</v>
      </c>
      <c r="E35">
        <v>504.86</v>
      </c>
      <c r="F35">
        <v>90120</v>
      </c>
      <c r="G35">
        <v>38968029</v>
      </c>
      <c r="H35">
        <v>2921567</v>
      </c>
      <c r="I35">
        <v>24726512</v>
      </c>
      <c r="J35">
        <v>2938490</v>
      </c>
      <c r="K35">
        <v>864</v>
      </c>
      <c r="L35">
        <v>68837</v>
      </c>
      <c r="M35">
        <v>112972</v>
      </c>
      <c r="N35">
        <v>955865</v>
      </c>
      <c r="O35">
        <v>62696</v>
      </c>
      <c r="P35">
        <v>30847</v>
      </c>
      <c r="Q35">
        <v>70724985</v>
      </c>
      <c r="R35">
        <v>65811272</v>
      </c>
      <c r="S35">
        <v>233630430</v>
      </c>
      <c r="T35" s="36">
        <v>188091805</v>
      </c>
      <c r="U35" s="26"/>
      <c r="V35">
        <v>205</v>
      </c>
      <c r="W35">
        <v>12</v>
      </c>
      <c r="X35">
        <v>46</v>
      </c>
      <c r="Y35" s="29">
        <f t="shared" si="0"/>
        <v>263</v>
      </c>
      <c r="Z35" s="32"/>
      <c r="AA35" s="41"/>
      <c r="AB35" s="38"/>
      <c r="AC35" s="39"/>
      <c r="AD35" s="39"/>
      <c r="AE35" s="39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</row>
    <row r="36" spans="1:42" ht="13.8" x14ac:dyDescent="0.3">
      <c r="A36" s="47">
        <v>85</v>
      </c>
      <c r="B36" s="48" t="s">
        <v>148</v>
      </c>
      <c r="C36">
        <v>6070</v>
      </c>
      <c r="D36">
        <v>2015</v>
      </c>
      <c r="E36">
        <v>38.1</v>
      </c>
      <c r="F36">
        <v>3928</v>
      </c>
      <c r="G36">
        <v>2427015</v>
      </c>
      <c r="H36">
        <v>583538</v>
      </c>
      <c r="I36">
        <v>0</v>
      </c>
      <c r="J36">
        <v>244283</v>
      </c>
      <c r="K36">
        <v>0</v>
      </c>
      <c r="L36">
        <v>4433</v>
      </c>
      <c r="M36">
        <v>4337</v>
      </c>
      <c r="N36">
        <v>219113</v>
      </c>
      <c r="O36">
        <v>20429</v>
      </c>
      <c r="P36">
        <v>0</v>
      </c>
      <c r="Q36">
        <v>3503148</v>
      </c>
      <c r="R36">
        <v>2490386</v>
      </c>
      <c r="S36">
        <v>9547405</v>
      </c>
      <c r="T36" s="36">
        <v>7824058</v>
      </c>
      <c r="U36" s="26"/>
      <c r="V36">
        <v>10</v>
      </c>
      <c r="W36">
        <v>0</v>
      </c>
      <c r="X36">
        <v>4</v>
      </c>
      <c r="Y36" s="29">
        <f t="shared" si="0"/>
        <v>14</v>
      </c>
      <c r="Z36" s="32"/>
      <c r="AA36" s="41"/>
      <c r="AB36" s="38"/>
      <c r="AC36" s="39"/>
      <c r="AD36" s="39"/>
      <c r="AE36" s="39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</row>
    <row r="37" spans="1:42" ht="13.8" x14ac:dyDescent="0.3">
      <c r="A37" s="47">
        <v>96</v>
      </c>
      <c r="B37" s="48" t="s">
        <v>104</v>
      </c>
      <c r="C37">
        <v>6070</v>
      </c>
      <c r="D37">
        <v>2015</v>
      </c>
      <c r="E37" s="23">
        <v>22.71</v>
      </c>
      <c r="F37" s="23">
        <v>821</v>
      </c>
      <c r="G37" s="23">
        <v>1776127</v>
      </c>
      <c r="H37" s="23">
        <v>468389</v>
      </c>
      <c r="I37" s="23">
        <v>0</v>
      </c>
      <c r="J37" s="23">
        <v>82774</v>
      </c>
      <c r="K37" s="23">
        <v>90</v>
      </c>
      <c r="L37" s="23">
        <v>61658</v>
      </c>
      <c r="M37" s="23">
        <v>12840</v>
      </c>
      <c r="N37" s="23">
        <v>184097</v>
      </c>
      <c r="O37" s="23">
        <v>14757</v>
      </c>
      <c r="P37" s="23">
        <v>0</v>
      </c>
      <c r="Q37" s="23">
        <v>2600732</v>
      </c>
      <c r="R37" s="23">
        <v>1847338</v>
      </c>
      <c r="S37" s="23">
        <v>2140630</v>
      </c>
      <c r="T37" s="23">
        <v>1781995</v>
      </c>
      <c r="V37" s="23">
        <v>17</v>
      </c>
      <c r="W37" s="23">
        <v>0</v>
      </c>
      <c r="X37" s="23">
        <v>0</v>
      </c>
      <c r="Y37" s="29">
        <f t="shared" si="0"/>
        <v>17</v>
      </c>
      <c r="Z37" s="32"/>
      <c r="AA37" s="41"/>
    </row>
    <row r="38" spans="1:42" ht="13.8" x14ac:dyDescent="0.3">
      <c r="A38" s="47">
        <v>102</v>
      </c>
      <c r="B38" s="48" t="s">
        <v>174</v>
      </c>
      <c r="C38">
        <v>6070</v>
      </c>
      <c r="D38">
        <v>2015</v>
      </c>
      <c r="E38">
        <v>27.3</v>
      </c>
      <c r="F38">
        <v>5792</v>
      </c>
      <c r="G38">
        <v>2292157</v>
      </c>
      <c r="H38">
        <v>571028</v>
      </c>
      <c r="I38">
        <v>0</v>
      </c>
      <c r="J38">
        <v>111502</v>
      </c>
      <c r="K38">
        <v>0</v>
      </c>
      <c r="L38">
        <v>7039</v>
      </c>
      <c r="M38">
        <v>0</v>
      </c>
      <c r="N38">
        <v>554449</v>
      </c>
      <c r="O38">
        <v>16960</v>
      </c>
      <c r="P38">
        <v>0</v>
      </c>
      <c r="Q38">
        <v>3553135</v>
      </c>
      <c r="R38">
        <v>3475774</v>
      </c>
      <c r="S38">
        <v>6732392</v>
      </c>
      <c r="T38" s="36">
        <v>6732392</v>
      </c>
      <c r="U38" s="26"/>
      <c r="V38">
        <v>69</v>
      </c>
      <c r="W38">
        <v>0</v>
      </c>
      <c r="X38">
        <v>0</v>
      </c>
      <c r="Y38" s="29">
        <f t="shared" si="0"/>
        <v>69</v>
      </c>
      <c r="Z38" s="32"/>
      <c r="AA38" s="41"/>
      <c r="AB38" s="38"/>
      <c r="AC38" s="39"/>
      <c r="AD38" s="39"/>
      <c r="AE38" s="39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</row>
    <row r="39" spans="1:42" ht="13.8" x14ac:dyDescent="0.3">
      <c r="A39" s="47">
        <v>104</v>
      </c>
      <c r="B39" s="48" t="s">
        <v>106</v>
      </c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 s="36"/>
      <c r="U39" s="26"/>
      <c r="V39">
        <v>72</v>
      </c>
      <c r="W39">
        <v>0</v>
      </c>
      <c r="X39">
        <v>0</v>
      </c>
      <c r="Y39" s="29">
        <f t="shared" si="0"/>
        <v>72</v>
      </c>
      <c r="Z39" s="32"/>
      <c r="AA39" s="41"/>
      <c r="AB39" s="38"/>
      <c r="AC39" s="39"/>
      <c r="AD39" s="39"/>
      <c r="AE39" s="39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</row>
    <row r="40" spans="1:42" ht="13.8" x14ac:dyDescent="0.3">
      <c r="A40" s="47">
        <v>106</v>
      </c>
      <c r="B40" s="48" t="s">
        <v>84</v>
      </c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 s="36"/>
      <c r="U40" s="26"/>
      <c r="V40">
        <v>38</v>
      </c>
      <c r="W40">
        <v>0</v>
      </c>
      <c r="X40">
        <v>4</v>
      </c>
      <c r="Y40" s="29">
        <f t="shared" si="0"/>
        <v>42</v>
      </c>
      <c r="Z40" s="32"/>
      <c r="AA40" s="41"/>
      <c r="AB40" s="38"/>
      <c r="AC40" s="39"/>
      <c r="AD40" s="39"/>
      <c r="AE40" s="39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</row>
    <row r="41" spans="1:42" ht="13.8" x14ac:dyDescent="0.3">
      <c r="A41" s="47">
        <v>107</v>
      </c>
      <c r="B41" s="48" t="s">
        <v>99</v>
      </c>
      <c r="C41">
        <v>6070</v>
      </c>
      <c r="D41">
        <v>2015</v>
      </c>
      <c r="E41">
        <v>17.18</v>
      </c>
      <c r="F41">
        <v>1026</v>
      </c>
      <c r="G41">
        <v>891298</v>
      </c>
      <c r="H41">
        <v>204762</v>
      </c>
      <c r="I41">
        <v>5052</v>
      </c>
      <c r="J41">
        <v>40802</v>
      </c>
      <c r="K41">
        <v>0</v>
      </c>
      <c r="L41">
        <v>219735</v>
      </c>
      <c r="M41">
        <v>10008</v>
      </c>
      <c r="N41">
        <v>27339</v>
      </c>
      <c r="O41">
        <v>20107</v>
      </c>
      <c r="P41">
        <v>0</v>
      </c>
      <c r="Q41">
        <v>1419103</v>
      </c>
      <c r="R41">
        <v>660041</v>
      </c>
      <c r="S41">
        <v>1106037</v>
      </c>
      <c r="T41" s="36">
        <v>1106037</v>
      </c>
      <c r="V41" s="23">
        <v>23</v>
      </c>
      <c r="W41" s="23">
        <v>0</v>
      </c>
      <c r="X41" s="23">
        <v>2</v>
      </c>
      <c r="Y41" s="29">
        <f t="shared" si="0"/>
        <v>25</v>
      </c>
      <c r="Z41" s="32"/>
      <c r="AA41" s="41"/>
      <c r="AB41" s="3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</row>
    <row r="42" spans="1:42" ht="13.8" x14ac:dyDescent="0.3">
      <c r="A42" s="47">
        <v>108</v>
      </c>
      <c r="B42" s="48" t="s">
        <v>105</v>
      </c>
      <c r="C42">
        <v>6070</v>
      </c>
      <c r="D42">
        <v>2015</v>
      </c>
      <c r="E42">
        <v>28.02</v>
      </c>
      <c r="F42">
        <v>2471</v>
      </c>
      <c r="G42">
        <v>1578057</v>
      </c>
      <c r="H42">
        <v>360009</v>
      </c>
      <c r="I42">
        <v>0</v>
      </c>
      <c r="J42">
        <v>146006</v>
      </c>
      <c r="K42">
        <v>0</v>
      </c>
      <c r="L42">
        <v>7712</v>
      </c>
      <c r="M42">
        <v>10626</v>
      </c>
      <c r="N42">
        <v>182313</v>
      </c>
      <c r="O42">
        <v>21060</v>
      </c>
      <c r="P42">
        <v>0</v>
      </c>
      <c r="Q42">
        <v>2305783</v>
      </c>
      <c r="R42">
        <v>2132839</v>
      </c>
      <c r="S42">
        <v>4425562</v>
      </c>
      <c r="T42" s="36">
        <v>3879310</v>
      </c>
      <c r="U42" s="26"/>
      <c r="V42">
        <v>21</v>
      </c>
      <c r="W42">
        <v>0</v>
      </c>
      <c r="X42">
        <v>0</v>
      </c>
      <c r="Y42" s="29">
        <f t="shared" si="0"/>
        <v>21</v>
      </c>
      <c r="Z42" s="32"/>
      <c r="AA42" s="41"/>
      <c r="AB42" s="38"/>
      <c r="AC42" s="39"/>
      <c r="AD42" s="39"/>
      <c r="AE42" s="39"/>
    </row>
    <row r="43" spans="1:42" ht="13.8" x14ac:dyDescent="0.3">
      <c r="A43" s="47">
        <v>111</v>
      </c>
      <c r="B43" s="48" t="s">
        <v>149</v>
      </c>
      <c r="C43">
        <v>6070</v>
      </c>
      <c r="D43">
        <v>2015</v>
      </c>
      <c r="E43">
        <v>6.57</v>
      </c>
      <c r="F43">
        <v>77</v>
      </c>
      <c r="G43">
        <v>559871</v>
      </c>
      <c r="H43">
        <v>115371</v>
      </c>
      <c r="I43">
        <v>5908</v>
      </c>
      <c r="J43">
        <v>5496</v>
      </c>
      <c r="K43">
        <v>0</v>
      </c>
      <c r="L43">
        <v>134699</v>
      </c>
      <c r="M43">
        <v>0</v>
      </c>
      <c r="N43">
        <v>14480</v>
      </c>
      <c r="O43">
        <v>17596</v>
      </c>
      <c r="P43">
        <v>0</v>
      </c>
      <c r="Q43">
        <v>853421</v>
      </c>
      <c r="R43">
        <v>205990</v>
      </c>
      <c r="S43">
        <v>218704</v>
      </c>
      <c r="T43" s="29">
        <v>135820</v>
      </c>
      <c r="U43" s="26"/>
      <c r="V43">
        <v>8</v>
      </c>
      <c r="W43">
        <v>0</v>
      </c>
      <c r="X43">
        <v>0</v>
      </c>
      <c r="Y43" s="29">
        <f t="shared" si="0"/>
        <v>8</v>
      </c>
      <c r="Z43" s="32"/>
      <c r="AA43" s="41"/>
      <c r="AB43" s="38"/>
      <c r="AC43" s="39"/>
      <c r="AD43" s="39"/>
      <c r="AE43" s="39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</row>
    <row r="44" spans="1:42" ht="13.8" x14ac:dyDescent="0.3">
      <c r="A44" s="47">
        <v>125</v>
      </c>
      <c r="B44" s="48" t="s">
        <v>101</v>
      </c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 s="36"/>
      <c r="U44" s="26"/>
      <c r="V44"/>
      <c r="W44"/>
      <c r="X44"/>
      <c r="Y44" s="29">
        <f t="shared" si="0"/>
        <v>0</v>
      </c>
      <c r="Z44" s="32"/>
      <c r="AA44" s="41"/>
      <c r="AB44" s="38"/>
      <c r="AC44" s="39"/>
      <c r="AD44" s="39"/>
      <c r="AE44" s="39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</row>
    <row r="45" spans="1:42" ht="13.8" x14ac:dyDescent="0.3">
      <c r="A45" s="47">
        <v>126</v>
      </c>
      <c r="B45" s="48" t="s">
        <v>113</v>
      </c>
      <c r="C45">
        <v>6070</v>
      </c>
      <c r="D45">
        <v>2015</v>
      </c>
      <c r="E45">
        <v>181.27</v>
      </c>
      <c r="F45">
        <v>23161</v>
      </c>
      <c r="G45">
        <v>14462558</v>
      </c>
      <c r="H45">
        <v>3899850</v>
      </c>
      <c r="I45">
        <v>1475</v>
      </c>
      <c r="J45">
        <v>1008138</v>
      </c>
      <c r="K45">
        <v>17305</v>
      </c>
      <c r="L45">
        <v>106438</v>
      </c>
      <c r="M45">
        <v>114132</v>
      </c>
      <c r="N45">
        <v>254394</v>
      </c>
      <c r="O45">
        <v>6220</v>
      </c>
      <c r="P45">
        <v>875638</v>
      </c>
      <c r="Q45">
        <v>18994872</v>
      </c>
      <c r="R45">
        <v>12079458</v>
      </c>
      <c r="S45">
        <v>76182730</v>
      </c>
      <c r="T45" s="36">
        <v>74283640</v>
      </c>
      <c r="U45" s="26"/>
      <c r="V45">
        <v>41</v>
      </c>
      <c r="W45">
        <v>0</v>
      </c>
      <c r="X45">
        <v>21</v>
      </c>
      <c r="Y45" s="29">
        <f t="shared" si="0"/>
        <v>62</v>
      </c>
      <c r="Z45" s="32"/>
      <c r="AA45" s="41"/>
      <c r="AB45" s="38"/>
      <c r="AC45" s="39"/>
      <c r="AD45" s="39"/>
      <c r="AE45" s="39"/>
    </row>
    <row r="46" spans="1:42" ht="13.8" x14ac:dyDescent="0.3">
      <c r="A46" s="47">
        <v>128</v>
      </c>
      <c r="B46" s="48" t="s">
        <v>117</v>
      </c>
      <c r="C46">
        <v>6070</v>
      </c>
      <c r="D46">
        <v>2015</v>
      </c>
      <c r="E46">
        <v>688.4</v>
      </c>
      <c r="F46">
        <v>85560</v>
      </c>
      <c r="G46">
        <v>54083821</v>
      </c>
      <c r="H46">
        <v>15466325</v>
      </c>
      <c r="I46">
        <v>0</v>
      </c>
      <c r="J46">
        <v>4638889</v>
      </c>
      <c r="K46">
        <v>1516</v>
      </c>
      <c r="L46">
        <v>1156092</v>
      </c>
      <c r="M46">
        <v>63831</v>
      </c>
      <c r="N46">
        <v>3863661</v>
      </c>
      <c r="O46">
        <v>14831</v>
      </c>
      <c r="P46">
        <v>236005</v>
      </c>
      <c r="Q46">
        <v>79052961</v>
      </c>
      <c r="R46">
        <v>50751799</v>
      </c>
      <c r="S46">
        <v>257938041</v>
      </c>
      <c r="T46" s="36">
        <v>252117817</v>
      </c>
      <c r="U46" s="26"/>
      <c r="V46">
        <v>269</v>
      </c>
      <c r="W46">
        <v>0</v>
      </c>
      <c r="X46">
        <v>41</v>
      </c>
      <c r="Y46" s="29">
        <f t="shared" si="0"/>
        <v>310</v>
      </c>
      <c r="Z46" s="32"/>
      <c r="AA46" s="41"/>
      <c r="AB46" s="38"/>
      <c r="AC46" s="39"/>
      <c r="AD46" s="39"/>
      <c r="AE46" s="39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</row>
    <row r="47" spans="1:42" ht="13.8" x14ac:dyDescent="0.3">
      <c r="A47" s="47">
        <v>129</v>
      </c>
      <c r="B47" s="48" t="s">
        <v>126</v>
      </c>
      <c r="C47">
        <v>6070</v>
      </c>
      <c r="D47">
        <v>2015</v>
      </c>
      <c r="E47">
        <v>12.57</v>
      </c>
      <c r="F47">
        <v>141</v>
      </c>
      <c r="G47">
        <v>35664</v>
      </c>
      <c r="H47">
        <v>8014</v>
      </c>
      <c r="I47">
        <v>541</v>
      </c>
      <c r="J47">
        <v>1892</v>
      </c>
      <c r="K47">
        <v>0</v>
      </c>
      <c r="L47">
        <v>350</v>
      </c>
      <c r="M47">
        <v>1999</v>
      </c>
      <c r="N47">
        <v>4405</v>
      </c>
      <c r="O47">
        <v>1264</v>
      </c>
      <c r="P47">
        <v>0</v>
      </c>
      <c r="Q47">
        <v>54129</v>
      </c>
      <c r="R47">
        <v>189450</v>
      </c>
      <c r="S47">
        <v>804018</v>
      </c>
      <c r="T47" s="29">
        <v>804018</v>
      </c>
      <c r="U47" s="26"/>
      <c r="V47">
        <v>1</v>
      </c>
      <c r="W47">
        <v>0</v>
      </c>
      <c r="X47">
        <v>0</v>
      </c>
      <c r="Y47" s="29">
        <f t="shared" si="0"/>
        <v>1</v>
      </c>
      <c r="Z47" s="32"/>
      <c r="AA47" s="41"/>
      <c r="AB47" s="38"/>
      <c r="AC47" s="39"/>
      <c r="AD47" s="39"/>
      <c r="AE47" s="39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</row>
    <row r="48" spans="1:42" ht="13.8" x14ac:dyDescent="0.3">
      <c r="A48" s="47">
        <v>130</v>
      </c>
      <c r="B48" s="48" t="s">
        <v>150</v>
      </c>
      <c r="C48">
        <v>6070</v>
      </c>
      <c r="D48">
        <v>2015</v>
      </c>
      <c r="E48">
        <v>190.23</v>
      </c>
      <c r="F48">
        <v>26193</v>
      </c>
      <c r="G48">
        <v>13963871</v>
      </c>
      <c r="H48">
        <v>3770244</v>
      </c>
      <c r="I48">
        <v>41947</v>
      </c>
      <c r="J48">
        <v>689835</v>
      </c>
      <c r="K48">
        <v>-37</v>
      </c>
      <c r="L48">
        <v>671696</v>
      </c>
      <c r="M48">
        <v>30775</v>
      </c>
      <c r="N48">
        <v>246716</v>
      </c>
      <c r="O48">
        <v>17417</v>
      </c>
      <c r="P48">
        <v>3314</v>
      </c>
      <c r="Q48">
        <v>19429150</v>
      </c>
      <c r="R48">
        <v>13444481</v>
      </c>
      <c r="S48">
        <v>83584013</v>
      </c>
      <c r="T48" s="36">
        <v>78574478</v>
      </c>
      <c r="U48" s="26"/>
      <c r="V48">
        <v>128</v>
      </c>
      <c r="W48">
        <v>0</v>
      </c>
      <c r="X48">
        <v>18</v>
      </c>
      <c r="Y48" s="29">
        <f t="shared" si="0"/>
        <v>146</v>
      </c>
      <c r="Z48" s="32"/>
      <c r="AA48" s="41"/>
      <c r="AB48" s="38"/>
      <c r="AC48" s="39"/>
      <c r="AD48" s="39"/>
      <c r="AE48" s="39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</row>
    <row r="49" spans="1:42" ht="13.8" x14ac:dyDescent="0.3">
      <c r="A49" s="47">
        <v>131</v>
      </c>
      <c r="B49" s="48" t="s">
        <v>102</v>
      </c>
      <c r="C49">
        <v>6070</v>
      </c>
      <c r="D49">
        <v>2015</v>
      </c>
      <c r="E49">
        <v>327.79</v>
      </c>
      <c r="F49">
        <v>47825</v>
      </c>
      <c r="G49">
        <v>27057600</v>
      </c>
      <c r="H49">
        <v>6208913</v>
      </c>
      <c r="I49">
        <v>1691291</v>
      </c>
      <c r="J49">
        <v>2624167</v>
      </c>
      <c r="K49">
        <v>0</v>
      </c>
      <c r="L49">
        <v>557726</v>
      </c>
      <c r="M49">
        <v>116743</v>
      </c>
      <c r="N49">
        <v>2882441</v>
      </c>
      <c r="O49">
        <v>66792</v>
      </c>
      <c r="P49">
        <v>18950</v>
      </c>
      <c r="Q49">
        <v>41186723</v>
      </c>
      <c r="R49">
        <v>35159936</v>
      </c>
      <c r="S49">
        <v>161981246</v>
      </c>
      <c r="T49" s="36">
        <v>145579409</v>
      </c>
      <c r="U49" s="26"/>
      <c r="V49">
        <v>192</v>
      </c>
      <c r="W49">
        <v>0</v>
      </c>
      <c r="X49">
        <v>42</v>
      </c>
      <c r="Y49" s="29">
        <f t="shared" si="0"/>
        <v>234</v>
      </c>
      <c r="Z49" s="32"/>
      <c r="AA49" s="41"/>
      <c r="AB49" s="38"/>
      <c r="AC49" s="39"/>
      <c r="AD49" s="39"/>
      <c r="AE49" s="39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</row>
    <row r="50" spans="1:42" ht="13.8" x14ac:dyDescent="0.3">
      <c r="A50" s="47">
        <v>132</v>
      </c>
      <c r="B50" s="48" t="s">
        <v>151</v>
      </c>
      <c r="C50">
        <v>6070</v>
      </c>
      <c r="D50">
        <v>2015</v>
      </c>
      <c r="E50">
        <v>118.62</v>
      </c>
      <c r="F50">
        <v>26270</v>
      </c>
      <c r="G50">
        <v>8189594</v>
      </c>
      <c r="H50">
        <v>2225331</v>
      </c>
      <c r="I50">
        <v>46500</v>
      </c>
      <c r="J50">
        <v>1104199</v>
      </c>
      <c r="K50">
        <v>2789</v>
      </c>
      <c r="L50">
        <v>8007</v>
      </c>
      <c r="M50">
        <v>41676</v>
      </c>
      <c r="N50">
        <v>713471</v>
      </c>
      <c r="O50">
        <v>31029</v>
      </c>
      <c r="P50">
        <v>1800</v>
      </c>
      <c r="Q50">
        <v>12360796</v>
      </c>
      <c r="R50">
        <v>7717737</v>
      </c>
      <c r="S50">
        <v>55977275</v>
      </c>
      <c r="T50" s="36">
        <v>52628651</v>
      </c>
      <c r="U50" s="26"/>
      <c r="V50">
        <v>75</v>
      </c>
      <c r="W50">
        <v>0</v>
      </c>
      <c r="X50">
        <v>0</v>
      </c>
      <c r="Y50" s="29">
        <f t="shared" si="0"/>
        <v>75</v>
      </c>
      <c r="Z50" s="32"/>
      <c r="AA50" s="41"/>
      <c r="AB50" s="38"/>
      <c r="AC50" s="39"/>
      <c r="AD50" s="39"/>
      <c r="AE50" s="39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</row>
    <row r="51" spans="1:42" ht="13.8" x14ac:dyDescent="0.3">
      <c r="A51" s="47">
        <v>134</v>
      </c>
      <c r="B51" s="48" t="s">
        <v>93</v>
      </c>
      <c r="C51">
        <v>6070</v>
      </c>
      <c r="D51">
        <v>2015</v>
      </c>
      <c r="E51">
        <v>58.5</v>
      </c>
      <c r="F51">
        <v>8290</v>
      </c>
      <c r="G51">
        <v>4224213</v>
      </c>
      <c r="H51">
        <v>1131847</v>
      </c>
      <c r="I51">
        <v>542936</v>
      </c>
      <c r="J51">
        <v>231481</v>
      </c>
      <c r="K51">
        <v>1777</v>
      </c>
      <c r="L51">
        <v>42968</v>
      </c>
      <c r="M51">
        <v>4689</v>
      </c>
      <c r="N51">
        <v>267150</v>
      </c>
      <c r="O51">
        <v>14716</v>
      </c>
      <c r="P51">
        <v>0</v>
      </c>
      <c r="Q51">
        <v>6461777</v>
      </c>
      <c r="R51">
        <v>3354492</v>
      </c>
      <c r="S51">
        <v>11954169</v>
      </c>
      <c r="T51" s="36">
        <v>10607753</v>
      </c>
      <c r="U51" s="26"/>
      <c r="V51">
        <v>32</v>
      </c>
      <c r="W51">
        <v>1</v>
      </c>
      <c r="X51">
        <v>4</v>
      </c>
      <c r="Y51" s="29">
        <f t="shared" si="0"/>
        <v>37</v>
      </c>
      <c r="Z51" s="32"/>
      <c r="AA51" s="41"/>
      <c r="AB51" s="38"/>
      <c r="AC51" s="39"/>
      <c r="AD51" s="39"/>
      <c r="AE51" s="39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</row>
    <row r="52" spans="1:42" ht="13.8" x14ac:dyDescent="0.3">
      <c r="A52" s="47">
        <v>137</v>
      </c>
      <c r="B52" s="48" t="s">
        <v>95</v>
      </c>
      <c r="C52">
        <v>6070</v>
      </c>
      <c r="D52">
        <v>2015</v>
      </c>
      <c r="E52">
        <v>24.18</v>
      </c>
      <c r="F52">
        <v>981</v>
      </c>
      <c r="G52">
        <v>1468715</v>
      </c>
      <c r="H52">
        <v>375500</v>
      </c>
      <c r="I52">
        <v>394104</v>
      </c>
      <c r="J52">
        <v>134114</v>
      </c>
      <c r="K52">
        <v>1816</v>
      </c>
      <c r="L52">
        <v>141811</v>
      </c>
      <c r="M52">
        <v>39064</v>
      </c>
      <c r="N52">
        <v>83202</v>
      </c>
      <c r="O52">
        <v>16592</v>
      </c>
      <c r="P52">
        <v>0</v>
      </c>
      <c r="Q52">
        <v>2654918</v>
      </c>
      <c r="R52">
        <v>922206</v>
      </c>
      <c r="S52">
        <v>1477304</v>
      </c>
      <c r="T52" s="36">
        <v>1477304</v>
      </c>
      <c r="U52" s="26"/>
      <c r="V52">
        <v>25</v>
      </c>
      <c r="W52">
        <v>0</v>
      </c>
      <c r="X52">
        <v>0</v>
      </c>
      <c r="Y52" s="29">
        <f t="shared" si="0"/>
        <v>25</v>
      </c>
      <c r="Z52" s="32"/>
      <c r="AA52" s="41"/>
      <c r="AB52" s="38"/>
      <c r="AC52" s="39"/>
      <c r="AD52" s="39"/>
      <c r="AE52" s="39"/>
    </row>
    <row r="53" spans="1:42" ht="13.8" x14ac:dyDescent="0.3">
      <c r="A53" s="47">
        <v>138</v>
      </c>
      <c r="B53" s="48" t="s">
        <v>131</v>
      </c>
      <c r="C53">
        <v>6070</v>
      </c>
      <c r="D53">
        <v>2015</v>
      </c>
      <c r="E53">
        <v>59.28</v>
      </c>
      <c r="F53">
        <v>0</v>
      </c>
      <c r="G53">
        <v>5308464</v>
      </c>
      <c r="H53">
        <v>352664</v>
      </c>
      <c r="I53">
        <v>1728</v>
      </c>
      <c r="J53">
        <v>362401</v>
      </c>
      <c r="K53">
        <v>1423</v>
      </c>
      <c r="L53">
        <v>107451</v>
      </c>
      <c r="M53">
        <v>36575</v>
      </c>
      <c r="N53">
        <v>42400</v>
      </c>
      <c r="O53">
        <v>-14726</v>
      </c>
      <c r="P53">
        <v>0</v>
      </c>
      <c r="Q53">
        <v>6198380</v>
      </c>
      <c r="R53">
        <v>9188142</v>
      </c>
      <c r="S53">
        <v>24945376</v>
      </c>
      <c r="T53" s="36">
        <v>22777354</v>
      </c>
      <c r="U53" s="26"/>
      <c r="V53" s="23">
        <v>60</v>
      </c>
      <c r="W53" s="23">
        <v>0</v>
      </c>
      <c r="X53" s="23">
        <v>24</v>
      </c>
      <c r="Y53" s="29">
        <f t="shared" si="0"/>
        <v>84</v>
      </c>
      <c r="Z53" s="32"/>
      <c r="AA53" s="41"/>
      <c r="AB53" s="38"/>
      <c r="AC53" s="39"/>
      <c r="AD53" s="39"/>
      <c r="AE53" s="39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</row>
    <row r="54" spans="1:42" ht="13.8" x14ac:dyDescent="0.3">
      <c r="A54" s="47">
        <v>139</v>
      </c>
      <c r="B54" s="48" t="s">
        <v>122</v>
      </c>
      <c r="C54">
        <v>6070</v>
      </c>
      <c r="D54">
        <v>2015</v>
      </c>
      <c r="E54">
        <v>111.71</v>
      </c>
      <c r="F54">
        <v>20218</v>
      </c>
      <c r="G54">
        <v>8279625</v>
      </c>
      <c r="H54">
        <v>755546</v>
      </c>
      <c r="I54">
        <v>-91000</v>
      </c>
      <c r="J54">
        <v>673672</v>
      </c>
      <c r="K54">
        <v>0</v>
      </c>
      <c r="L54">
        <v>524847</v>
      </c>
      <c r="M54">
        <v>0</v>
      </c>
      <c r="N54">
        <v>607680</v>
      </c>
      <c r="O54">
        <v>28780</v>
      </c>
      <c r="P54">
        <v>0</v>
      </c>
      <c r="Q54">
        <v>10779150</v>
      </c>
      <c r="R54">
        <v>11429191</v>
      </c>
      <c r="S54">
        <v>23733664</v>
      </c>
      <c r="T54" s="36">
        <v>22359732</v>
      </c>
      <c r="U54" s="26"/>
      <c r="V54">
        <v>111</v>
      </c>
      <c r="W54">
        <v>8</v>
      </c>
      <c r="X54">
        <v>18</v>
      </c>
      <c r="Y54" s="29">
        <f t="shared" si="0"/>
        <v>137</v>
      </c>
      <c r="Z54" s="32"/>
      <c r="AA54" s="41"/>
      <c r="AB54" s="38"/>
      <c r="AC54" s="39"/>
      <c r="AD54" s="39"/>
      <c r="AE54" s="39"/>
    </row>
    <row r="55" spans="1:42" ht="13.8" x14ac:dyDescent="0.3">
      <c r="A55" s="47">
        <v>140</v>
      </c>
      <c r="B55" s="48" t="s">
        <v>152</v>
      </c>
      <c r="C55">
        <v>6070</v>
      </c>
      <c r="D55">
        <v>2015</v>
      </c>
      <c r="E55">
        <v>20.399999999999999</v>
      </c>
      <c r="F55">
        <v>2775</v>
      </c>
      <c r="G55">
        <v>1432579</v>
      </c>
      <c r="H55">
        <v>342035</v>
      </c>
      <c r="I55">
        <v>2529</v>
      </c>
      <c r="J55">
        <v>98200</v>
      </c>
      <c r="K55">
        <v>0</v>
      </c>
      <c r="L55">
        <v>138154</v>
      </c>
      <c r="M55">
        <v>0</v>
      </c>
      <c r="N55">
        <v>205464</v>
      </c>
      <c r="O55">
        <v>8449</v>
      </c>
      <c r="P55">
        <v>-179</v>
      </c>
      <c r="Q55">
        <v>2227589</v>
      </c>
      <c r="R55">
        <v>1698461</v>
      </c>
      <c r="S55">
        <v>4118137</v>
      </c>
      <c r="T55" s="36">
        <v>4118137</v>
      </c>
      <c r="U55" s="26"/>
      <c r="V55">
        <v>13</v>
      </c>
      <c r="W55">
        <v>0</v>
      </c>
      <c r="X55">
        <v>6</v>
      </c>
      <c r="Y55" s="29">
        <f t="shared" si="0"/>
        <v>19</v>
      </c>
      <c r="Z55" s="32"/>
      <c r="AA55" s="41"/>
      <c r="AB55" s="38"/>
      <c r="AC55" s="39"/>
      <c r="AD55" s="39"/>
      <c r="AE55" s="39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</row>
    <row r="56" spans="1:42" ht="13.8" x14ac:dyDescent="0.3">
      <c r="A56" s="47">
        <v>141</v>
      </c>
      <c r="B56" s="48" t="s">
        <v>87</v>
      </c>
      <c r="C56">
        <v>6070</v>
      </c>
      <c r="D56">
        <v>2015</v>
      </c>
      <c r="E56">
        <v>1.27</v>
      </c>
      <c r="F56">
        <v>216</v>
      </c>
      <c r="G56">
        <v>56315</v>
      </c>
      <c r="H56">
        <v>10598</v>
      </c>
      <c r="I56">
        <v>3</v>
      </c>
      <c r="J56">
        <v>2959</v>
      </c>
      <c r="K56">
        <v>119</v>
      </c>
      <c r="L56">
        <v>1423</v>
      </c>
      <c r="M56">
        <v>6</v>
      </c>
      <c r="N56">
        <v>11061</v>
      </c>
      <c r="O56">
        <v>375</v>
      </c>
      <c r="P56">
        <v>0</v>
      </c>
      <c r="Q56">
        <v>82859</v>
      </c>
      <c r="R56">
        <v>96027</v>
      </c>
      <c r="S56">
        <v>288784</v>
      </c>
      <c r="T56" s="36">
        <v>288784</v>
      </c>
      <c r="U56" s="26"/>
      <c r="V56">
        <v>25</v>
      </c>
      <c r="W56">
        <v>0</v>
      </c>
      <c r="X56">
        <v>0</v>
      </c>
      <c r="Y56" s="29">
        <f t="shared" si="0"/>
        <v>25</v>
      </c>
      <c r="Z56" s="32"/>
      <c r="AA56" s="41"/>
      <c r="AB56" s="38"/>
      <c r="AC56" s="39"/>
      <c r="AD56" s="39"/>
      <c r="AE56" s="39"/>
    </row>
    <row r="57" spans="1:42" ht="13.8" x14ac:dyDescent="0.3">
      <c r="A57" s="47">
        <v>142</v>
      </c>
      <c r="B57" s="48" t="s">
        <v>112</v>
      </c>
      <c r="C57">
        <v>6070</v>
      </c>
      <c r="D57">
        <v>2015</v>
      </c>
      <c r="E57">
        <v>367.23</v>
      </c>
      <c r="F57">
        <v>50590</v>
      </c>
      <c r="G57">
        <v>26183668</v>
      </c>
      <c r="H57">
        <v>7320931</v>
      </c>
      <c r="I57">
        <v>3973541</v>
      </c>
      <c r="J57">
        <v>152383</v>
      </c>
      <c r="K57">
        <v>5793</v>
      </c>
      <c r="L57">
        <v>6874847</v>
      </c>
      <c r="M57">
        <v>511930</v>
      </c>
      <c r="N57">
        <v>10934280</v>
      </c>
      <c r="O57">
        <v>22220981</v>
      </c>
      <c r="P57">
        <v>4150232</v>
      </c>
      <c r="Q57">
        <v>74028122</v>
      </c>
      <c r="R57">
        <v>20175663</v>
      </c>
      <c r="S57">
        <v>136239258</v>
      </c>
      <c r="T57" s="36">
        <v>129233419</v>
      </c>
      <c r="U57" s="26"/>
      <c r="V57">
        <v>177</v>
      </c>
      <c r="W57">
        <v>0</v>
      </c>
      <c r="X57">
        <v>20</v>
      </c>
      <c r="Y57" s="29">
        <f t="shared" si="0"/>
        <v>197</v>
      </c>
      <c r="Z57" s="32"/>
      <c r="AA57" s="41"/>
      <c r="AB57" s="38"/>
      <c r="AC57" s="39"/>
      <c r="AD57" s="39"/>
      <c r="AE57" s="39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</row>
    <row r="58" spans="1:42" ht="13.8" x14ac:dyDescent="0.3">
      <c r="A58" s="47">
        <v>145</v>
      </c>
      <c r="B58" s="48" t="s">
        <v>175</v>
      </c>
      <c r="C58">
        <v>6070</v>
      </c>
      <c r="D58">
        <v>2015</v>
      </c>
      <c r="E58">
        <v>264.64999999999998</v>
      </c>
      <c r="F58">
        <v>41013</v>
      </c>
      <c r="G58">
        <v>20540324</v>
      </c>
      <c r="H58">
        <v>5890997</v>
      </c>
      <c r="I58">
        <v>0</v>
      </c>
      <c r="J58">
        <v>1840005</v>
      </c>
      <c r="K58">
        <v>1350</v>
      </c>
      <c r="L58">
        <v>644892</v>
      </c>
      <c r="M58">
        <v>428495</v>
      </c>
      <c r="N58">
        <v>953216</v>
      </c>
      <c r="O58">
        <v>31962</v>
      </c>
      <c r="P58">
        <v>15805</v>
      </c>
      <c r="Q58">
        <v>30315436</v>
      </c>
      <c r="R58">
        <v>21588165</v>
      </c>
      <c r="S58">
        <v>142087218</v>
      </c>
      <c r="T58" s="36">
        <v>134533183</v>
      </c>
      <c r="U58" s="26"/>
      <c r="V58">
        <v>163</v>
      </c>
      <c r="W58">
        <v>10</v>
      </c>
      <c r="X58">
        <v>24</v>
      </c>
      <c r="Y58" s="29">
        <f t="shared" si="0"/>
        <v>197</v>
      </c>
      <c r="Z58" s="32"/>
      <c r="AA58" s="41"/>
      <c r="AB58" s="38"/>
      <c r="AC58" s="39"/>
      <c r="AD58" s="39"/>
      <c r="AE58" s="39"/>
    </row>
    <row r="59" spans="1:42" ht="13.8" x14ac:dyDescent="0.3">
      <c r="A59" s="47">
        <v>147</v>
      </c>
      <c r="B59" s="48" t="s">
        <v>114</v>
      </c>
      <c r="C59">
        <v>6070</v>
      </c>
      <c r="D59">
        <v>2015</v>
      </c>
      <c r="E59">
        <v>29.47</v>
      </c>
      <c r="F59">
        <v>2464</v>
      </c>
      <c r="G59">
        <v>1911061</v>
      </c>
      <c r="H59">
        <v>501393</v>
      </c>
      <c r="I59">
        <v>223633</v>
      </c>
      <c r="J59">
        <v>126636</v>
      </c>
      <c r="K59">
        <v>0</v>
      </c>
      <c r="L59">
        <v>165169</v>
      </c>
      <c r="M59">
        <v>56639</v>
      </c>
      <c r="N59">
        <v>49854</v>
      </c>
      <c r="O59">
        <v>3822</v>
      </c>
      <c r="P59">
        <v>0</v>
      </c>
      <c r="Q59">
        <v>3038207</v>
      </c>
      <c r="R59">
        <v>1359820</v>
      </c>
      <c r="S59">
        <v>5221521</v>
      </c>
      <c r="T59" s="36">
        <v>4005547</v>
      </c>
      <c r="U59" s="26"/>
      <c r="V59">
        <v>23</v>
      </c>
      <c r="W59">
        <v>0</v>
      </c>
      <c r="X59">
        <v>0</v>
      </c>
      <c r="Y59" s="29">
        <f t="shared" si="0"/>
        <v>23</v>
      </c>
      <c r="Z59" s="32"/>
      <c r="AA59" s="41"/>
      <c r="AB59" s="3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</row>
    <row r="60" spans="1:42" ht="13.8" x14ac:dyDescent="0.3">
      <c r="A60" s="47">
        <v>148</v>
      </c>
      <c r="B60" s="48" t="s">
        <v>153</v>
      </c>
      <c r="C60">
        <v>6070</v>
      </c>
      <c r="D60">
        <v>2015</v>
      </c>
      <c r="E60">
        <v>105.4</v>
      </c>
      <c r="F60">
        <v>20825</v>
      </c>
      <c r="G60">
        <v>6765228</v>
      </c>
      <c r="H60">
        <v>829223</v>
      </c>
      <c r="I60">
        <v>1037150</v>
      </c>
      <c r="J60">
        <v>845223</v>
      </c>
      <c r="K60">
        <v>0</v>
      </c>
      <c r="L60">
        <v>74761</v>
      </c>
      <c r="M60">
        <v>454692</v>
      </c>
      <c r="N60">
        <v>607940</v>
      </c>
      <c r="O60">
        <v>11491</v>
      </c>
      <c r="P60">
        <v>0</v>
      </c>
      <c r="Q60">
        <v>10625708</v>
      </c>
      <c r="R60">
        <v>10230868</v>
      </c>
      <c r="S60">
        <v>56211347</v>
      </c>
      <c r="T60" s="36">
        <v>56211347</v>
      </c>
      <c r="U60" s="26"/>
      <c r="V60">
        <v>70</v>
      </c>
      <c r="W60">
        <v>0</v>
      </c>
      <c r="X60">
        <v>0</v>
      </c>
      <c r="Y60" s="29">
        <f t="shared" si="0"/>
        <v>70</v>
      </c>
      <c r="Z60" s="32"/>
      <c r="AA60" s="41"/>
      <c r="AB60" s="38"/>
      <c r="AC60" s="39"/>
      <c r="AD60" s="39"/>
      <c r="AE60" s="39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</row>
    <row r="61" spans="1:42" ht="13.8" x14ac:dyDescent="0.3">
      <c r="A61" s="47">
        <v>150</v>
      </c>
      <c r="B61" s="48" t="s">
        <v>154</v>
      </c>
      <c r="C61">
        <v>6070</v>
      </c>
      <c r="D61">
        <v>2015</v>
      </c>
      <c r="E61">
        <v>38.11</v>
      </c>
      <c r="F61">
        <v>1163</v>
      </c>
      <c r="G61">
        <v>2653369</v>
      </c>
      <c r="H61">
        <v>508997</v>
      </c>
      <c r="I61">
        <v>0</v>
      </c>
      <c r="J61">
        <v>157540</v>
      </c>
      <c r="K61">
        <v>5007</v>
      </c>
      <c r="L61">
        <v>109740</v>
      </c>
      <c r="M61">
        <v>31053</v>
      </c>
      <c r="N61">
        <v>276822</v>
      </c>
      <c r="O61">
        <v>18074</v>
      </c>
      <c r="P61">
        <v>0</v>
      </c>
      <c r="Q61">
        <v>3760602</v>
      </c>
      <c r="R61">
        <v>1259094</v>
      </c>
      <c r="S61">
        <v>1682403</v>
      </c>
      <c r="T61" s="36">
        <v>1693850</v>
      </c>
      <c r="U61" s="26"/>
      <c r="V61">
        <v>25</v>
      </c>
      <c r="W61">
        <v>0</v>
      </c>
      <c r="X61">
        <v>0</v>
      </c>
      <c r="Y61" s="29">
        <f t="shared" si="0"/>
        <v>25</v>
      </c>
      <c r="Z61" s="32"/>
      <c r="AA61" s="41"/>
      <c r="AB61" s="38"/>
      <c r="AC61" s="39"/>
      <c r="AD61" s="39"/>
      <c r="AE61" s="39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</row>
    <row r="62" spans="1:42" ht="13.8" x14ac:dyDescent="0.3">
      <c r="A62" s="47">
        <v>152</v>
      </c>
      <c r="B62" s="48" t="s">
        <v>97</v>
      </c>
      <c r="C62">
        <v>6070</v>
      </c>
      <c r="D62">
        <v>2015</v>
      </c>
      <c r="E62" s="23">
        <v>55.85</v>
      </c>
      <c r="F62" s="23">
        <v>3844</v>
      </c>
      <c r="G62" s="23">
        <v>5125478</v>
      </c>
      <c r="H62" s="23">
        <v>1776295</v>
      </c>
      <c r="I62" s="23">
        <v>0</v>
      </c>
      <c r="J62" s="23">
        <v>191128</v>
      </c>
      <c r="K62" s="23">
        <v>3124</v>
      </c>
      <c r="L62" s="23">
        <v>10278</v>
      </c>
      <c r="M62" s="23">
        <v>9420</v>
      </c>
      <c r="N62" s="23">
        <v>837838</v>
      </c>
      <c r="O62" s="23">
        <v>29966</v>
      </c>
      <c r="P62" s="23">
        <v>339</v>
      </c>
      <c r="Q62" s="23">
        <v>7983188</v>
      </c>
      <c r="R62" s="23">
        <v>5752168</v>
      </c>
      <c r="S62" s="23">
        <v>18707192</v>
      </c>
      <c r="T62" s="23">
        <v>15977493</v>
      </c>
      <c r="V62" s="23">
        <v>16</v>
      </c>
      <c r="W62" s="23">
        <v>0</v>
      </c>
      <c r="X62" s="23">
        <v>2</v>
      </c>
      <c r="Y62" s="29">
        <f t="shared" si="0"/>
        <v>18</v>
      </c>
      <c r="Z62" s="32"/>
      <c r="AA62" s="41"/>
    </row>
    <row r="63" spans="1:42" ht="13.8" x14ac:dyDescent="0.3">
      <c r="A63" s="47">
        <v>153</v>
      </c>
      <c r="B63" s="48" t="s">
        <v>109</v>
      </c>
      <c r="C63">
        <v>6070</v>
      </c>
      <c r="D63">
        <v>2015</v>
      </c>
      <c r="E63">
        <v>33.03</v>
      </c>
      <c r="F63">
        <v>1868</v>
      </c>
      <c r="G63">
        <v>2592304</v>
      </c>
      <c r="H63">
        <v>342803</v>
      </c>
      <c r="I63">
        <v>0</v>
      </c>
      <c r="J63">
        <v>189071</v>
      </c>
      <c r="K63">
        <v>514</v>
      </c>
      <c r="L63">
        <v>218197</v>
      </c>
      <c r="M63">
        <v>7868</v>
      </c>
      <c r="N63">
        <v>195387</v>
      </c>
      <c r="O63">
        <v>26735</v>
      </c>
      <c r="P63">
        <v>0</v>
      </c>
      <c r="Q63">
        <v>3572879</v>
      </c>
      <c r="R63">
        <v>2172189</v>
      </c>
      <c r="S63">
        <v>3311503</v>
      </c>
      <c r="T63" s="36">
        <v>2397658</v>
      </c>
      <c r="U63" s="26"/>
      <c r="V63">
        <v>25</v>
      </c>
      <c r="W63">
        <v>0</v>
      </c>
      <c r="X63">
        <v>0</v>
      </c>
      <c r="Y63" s="29">
        <f t="shared" si="0"/>
        <v>25</v>
      </c>
      <c r="Z63" s="32"/>
      <c r="AA63" s="41"/>
      <c r="AB63" s="38"/>
      <c r="AC63" s="39"/>
      <c r="AD63" s="39"/>
      <c r="AE63" s="39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</row>
    <row r="64" spans="1:42" ht="13.8" x14ac:dyDescent="0.3">
      <c r="A64" s="47">
        <v>155</v>
      </c>
      <c r="B64" s="48" t="s">
        <v>155</v>
      </c>
      <c r="C64">
        <v>6070</v>
      </c>
      <c r="D64">
        <v>2015</v>
      </c>
      <c r="E64" s="23">
        <v>237.7</v>
      </c>
      <c r="F64" s="23">
        <v>53743</v>
      </c>
      <c r="G64" s="23">
        <v>27171683</v>
      </c>
      <c r="H64" s="23">
        <v>7659684</v>
      </c>
      <c r="I64" s="23">
        <v>240962</v>
      </c>
      <c r="J64" s="23">
        <v>1888508</v>
      </c>
      <c r="K64" s="23">
        <v>0</v>
      </c>
      <c r="L64" s="23">
        <v>256415</v>
      </c>
      <c r="M64" s="23">
        <v>141132</v>
      </c>
      <c r="N64" s="23">
        <v>324564</v>
      </c>
      <c r="O64" s="23">
        <v>103087</v>
      </c>
      <c r="P64" s="23">
        <v>0</v>
      </c>
      <c r="Q64" s="23">
        <v>37786035</v>
      </c>
      <c r="R64" s="23">
        <v>20780767</v>
      </c>
      <c r="S64" s="23">
        <v>95342905</v>
      </c>
      <c r="T64" s="23">
        <v>95133269</v>
      </c>
      <c r="V64" s="23">
        <v>203</v>
      </c>
      <c r="W64" s="23">
        <v>14</v>
      </c>
      <c r="X64" s="23">
        <v>36</v>
      </c>
      <c r="Y64" s="29">
        <f t="shared" si="0"/>
        <v>253</v>
      </c>
      <c r="Z64" s="32"/>
      <c r="AA64" s="41"/>
    </row>
    <row r="65" spans="1:42" ht="13.8" x14ac:dyDescent="0.3">
      <c r="A65" s="47">
        <v>156</v>
      </c>
      <c r="B65" s="48" t="s">
        <v>176</v>
      </c>
      <c r="C65">
        <v>6070</v>
      </c>
      <c r="D65">
        <v>2015</v>
      </c>
      <c r="E65">
        <v>41.1</v>
      </c>
      <c r="F65">
        <v>4742</v>
      </c>
      <c r="G65">
        <v>3936987</v>
      </c>
      <c r="H65">
        <v>1009519</v>
      </c>
      <c r="I65">
        <v>1364433</v>
      </c>
      <c r="J65">
        <v>237703</v>
      </c>
      <c r="K65">
        <v>5565</v>
      </c>
      <c r="L65">
        <v>195153</v>
      </c>
      <c r="M65">
        <v>1424</v>
      </c>
      <c r="N65">
        <v>202110</v>
      </c>
      <c r="O65">
        <v>3984</v>
      </c>
      <c r="P65">
        <v>0</v>
      </c>
      <c r="Q65">
        <v>6956878</v>
      </c>
      <c r="R65">
        <v>2250337</v>
      </c>
      <c r="S65">
        <v>10070158</v>
      </c>
      <c r="T65" s="29">
        <v>8289463</v>
      </c>
      <c r="U65" s="26"/>
      <c r="V65">
        <v>18</v>
      </c>
      <c r="W65">
        <v>0</v>
      </c>
      <c r="X65">
        <v>4</v>
      </c>
      <c r="Y65" s="29">
        <f t="shared" si="0"/>
        <v>22</v>
      </c>
      <c r="Z65" s="32"/>
      <c r="AA65" s="41"/>
      <c r="AB65" s="38"/>
      <c r="AC65" s="39"/>
      <c r="AD65" s="39"/>
      <c r="AE65" s="39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</row>
    <row r="66" spans="1:42" ht="13.8" x14ac:dyDescent="0.3">
      <c r="A66" s="47">
        <v>157</v>
      </c>
      <c r="B66" s="48" t="s">
        <v>156</v>
      </c>
      <c r="C66">
        <v>6070</v>
      </c>
      <c r="D66">
        <v>2015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 s="36">
        <v>0</v>
      </c>
      <c r="U66" s="26"/>
      <c r="V66">
        <v>0</v>
      </c>
      <c r="W66">
        <v>0</v>
      </c>
      <c r="X66">
        <v>0</v>
      </c>
      <c r="Y66" s="29">
        <f t="shared" si="0"/>
        <v>0</v>
      </c>
      <c r="Z66" s="32"/>
      <c r="AA66" s="41"/>
      <c r="AB66" s="38"/>
      <c r="AC66" s="39"/>
      <c r="AD66" s="39"/>
      <c r="AE66" s="39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</row>
    <row r="67" spans="1:42" ht="13.8" x14ac:dyDescent="0.3">
      <c r="A67" s="47">
        <v>158</v>
      </c>
      <c r="B67" s="48" t="s">
        <v>83</v>
      </c>
      <c r="C67">
        <v>6070</v>
      </c>
      <c r="D67">
        <v>2015</v>
      </c>
      <c r="E67">
        <v>5.0999999999999996</v>
      </c>
      <c r="F67">
        <v>284</v>
      </c>
      <c r="G67">
        <v>350150</v>
      </c>
      <c r="H67">
        <v>79031</v>
      </c>
      <c r="I67">
        <v>0</v>
      </c>
      <c r="J67">
        <v>13988</v>
      </c>
      <c r="K67">
        <v>0</v>
      </c>
      <c r="L67">
        <v>17809</v>
      </c>
      <c r="M67">
        <v>525</v>
      </c>
      <c r="N67">
        <v>104270</v>
      </c>
      <c r="O67">
        <v>4159</v>
      </c>
      <c r="P67">
        <v>0</v>
      </c>
      <c r="Q67">
        <v>569932</v>
      </c>
      <c r="R67">
        <v>613439</v>
      </c>
      <c r="S67">
        <v>544170</v>
      </c>
      <c r="T67" s="36">
        <v>430413</v>
      </c>
      <c r="U67" s="26"/>
      <c r="V67">
        <v>2</v>
      </c>
      <c r="W67">
        <v>0</v>
      </c>
      <c r="X67">
        <v>0</v>
      </c>
      <c r="Y67" s="29">
        <f t="shared" si="0"/>
        <v>2</v>
      </c>
      <c r="Z67" s="32"/>
      <c r="AA67" s="41"/>
      <c r="AB67" s="3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</row>
    <row r="68" spans="1:42" ht="13.8" x14ac:dyDescent="0.3">
      <c r="A68" s="47">
        <v>159</v>
      </c>
      <c r="B68" s="48" t="s">
        <v>157</v>
      </c>
      <c r="C68">
        <v>6070</v>
      </c>
      <c r="D68">
        <v>2015</v>
      </c>
      <c r="E68">
        <v>319.75</v>
      </c>
      <c r="F68">
        <v>45542</v>
      </c>
      <c r="G68">
        <v>26067091</v>
      </c>
      <c r="H68">
        <v>1872800</v>
      </c>
      <c r="I68">
        <v>183826</v>
      </c>
      <c r="J68">
        <v>1553937</v>
      </c>
      <c r="K68">
        <v>3026</v>
      </c>
      <c r="L68">
        <v>1717777</v>
      </c>
      <c r="M68">
        <v>3999</v>
      </c>
      <c r="N68">
        <v>166091</v>
      </c>
      <c r="O68">
        <v>209842</v>
      </c>
      <c r="P68">
        <v>48000</v>
      </c>
      <c r="Q68">
        <v>31730389</v>
      </c>
      <c r="R68">
        <v>31850059</v>
      </c>
      <c r="S68">
        <v>149928838</v>
      </c>
      <c r="T68" s="36">
        <v>138784020</v>
      </c>
      <c r="U68" s="26"/>
      <c r="V68">
        <v>167</v>
      </c>
      <c r="W68">
        <v>9</v>
      </c>
      <c r="X68">
        <v>27</v>
      </c>
      <c r="Y68" s="29">
        <f t="shared" si="0"/>
        <v>203</v>
      </c>
      <c r="Z68" s="32"/>
      <c r="AA68" s="41"/>
      <c r="AB68" s="38"/>
      <c r="AC68" s="39"/>
      <c r="AD68" s="39"/>
      <c r="AE68" s="39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</row>
    <row r="69" spans="1:42" ht="13.8" x14ac:dyDescent="0.3">
      <c r="A69" s="47">
        <v>161</v>
      </c>
      <c r="B69" s="48" t="s">
        <v>129</v>
      </c>
      <c r="C69">
        <v>6070</v>
      </c>
      <c r="D69">
        <v>2015</v>
      </c>
      <c r="E69">
        <v>351.95</v>
      </c>
      <c r="F69">
        <v>43532</v>
      </c>
      <c r="G69">
        <v>29519419</v>
      </c>
      <c r="H69">
        <v>5106746</v>
      </c>
      <c r="I69">
        <v>1036594</v>
      </c>
      <c r="J69">
        <v>2498919</v>
      </c>
      <c r="K69">
        <v>0</v>
      </c>
      <c r="L69">
        <v>1200640</v>
      </c>
      <c r="M69">
        <v>13651</v>
      </c>
      <c r="N69">
        <v>1758497</v>
      </c>
      <c r="O69">
        <v>318325</v>
      </c>
      <c r="P69">
        <v>1304338</v>
      </c>
      <c r="Q69">
        <v>40148453</v>
      </c>
      <c r="R69">
        <v>31798733</v>
      </c>
      <c r="S69">
        <v>150156201</v>
      </c>
      <c r="T69" s="36">
        <v>127430591</v>
      </c>
      <c r="U69" s="26"/>
      <c r="V69">
        <v>142</v>
      </c>
      <c r="W69">
        <v>20</v>
      </c>
      <c r="X69">
        <v>33</v>
      </c>
      <c r="Y69" s="29">
        <f t="shared" si="0"/>
        <v>195</v>
      </c>
      <c r="Z69" s="32"/>
      <c r="AA69" s="41"/>
      <c r="AB69" s="38"/>
      <c r="AC69" s="39"/>
      <c r="AD69" s="39"/>
      <c r="AE69" s="39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</row>
    <row r="70" spans="1:42" ht="13.8" x14ac:dyDescent="0.3">
      <c r="A70" s="47">
        <v>162</v>
      </c>
      <c r="B70" s="48" t="s">
        <v>125</v>
      </c>
      <c r="C70">
        <v>6070</v>
      </c>
      <c r="D70">
        <v>2015</v>
      </c>
      <c r="E70">
        <v>657.67</v>
      </c>
      <c r="F70">
        <v>104107</v>
      </c>
      <c r="G70">
        <v>49396288</v>
      </c>
      <c r="H70">
        <v>4196796</v>
      </c>
      <c r="I70">
        <v>72250</v>
      </c>
      <c r="J70">
        <v>3092687</v>
      </c>
      <c r="K70">
        <v>967</v>
      </c>
      <c r="L70">
        <v>297835</v>
      </c>
      <c r="M70">
        <v>364</v>
      </c>
      <c r="N70">
        <v>4398474</v>
      </c>
      <c r="O70">
        <v>145533</v>
      </c>
      <c r="P70">
        <v>200</v>
      </c>
      <c r="Q70">
        <v>61600994</v>
      </c>
      <c r="R70">
        <v>60951788</v>
      </c>
      <c r="S70">
        <v>173672610</v>
      </c>
      <c r="T70" s="36">
        <v>154823002</v>
      </c>
      <c r="U70" s="26"/>
      <c r="V70">
        <v>75</v>
      </c>
      <c r="W70">
        <v>75</v>
      </c>
      <c r="X70">
        <v>33</v>
      </c>
      <c r="Y70" s="29">
        <f t="shared" ref="Y70:Y103" si="1">SUM(V70:X70)</f>
        <v>183</v>
      </c>
      <c r="Z70" s="32"/>
      <c r="AA70" s="41"/>
      <c r="AB70" s="38"/>
      <c r="AC70" s="39"/>
      <c r="AD70" s="39"/>
      <c r="AE70" s="39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</row>
    <row r="71" spans="1:42" ht="13.8" x14ac:dyDescent="0.3">
      <c r="A71" s="47">
        <v>164</v>
      </c>
      <c r="B71" s="48" t="s">
        <v>158</v>
      </c>
      <c r="C71">
        <v>6070</v>
      </c>
      <c r="D71">
        <v>2015</v>
      </c>
      <c r="E71">
        <v>218.07</v>
      </c>
      <c r="F71">
        <v>29587</v>
      </c>
      <c r="G71">
        <v>16039022</v>
      </c>
      <c r="H71">
        <v>3763473</v>
      </c>
      <c r="I71">
        <v>0</v>
      </c>
      <c r="J71">
        <v>1559164</v>
      </c>
      <c r="K71">
        <v>3171</v>
      </c>
      <c r="L71">
        <v>868230</v>
      </c>
      <c r="M71">
        <v>0</v>
      </c>
      <c r="N71">
        <v>987809</v>
      </c>
      <c r="O71">
        <v>23079</v>
      </c>
      <c r="P71">
        <v>960</v>
      </c>
      <c r="Q71">
        <v>23242988</v>
      </c>
      <c r="R71">
        <v>10557595</v>
      </c>
      <c r="S71">
        <v>82034649</v>
      </c>
      <c r="T71" s="36">
        <v>81023163</v>
      </c>
      <c r="U71" s="26"/>
      <c r="V71">
        <v>158</v>
      </c>
      <c r="W71">
        <v>9</v>
      </c>
      <c r="X71">
        <v>36</v>
      </c>
      <c r="Y71" s="29">
        <f t="shared" si="1"/>
        <v>203</v>
      </c>
      <c r="Z71" s="32"/>
      <c r="AA71" s="41"/>
      <c r="AB71" s="42"/>
      <c r="AC71" s="39"/>
      <c r="AD71" s="39"/>
      <c r="AE71" s="39"/>
    </row>
    <row r="72" spans="1:42" ht="13.8" x14ac:dyDescent="0.3">
      <c r="A72" s="47">
        <v>165</v>
      </c>
      <c r="B72" s="48" t="s">
        <v>94</v>
      </c>
      <c r="C72">
        <v>6070</v>
      </c>
      <c r="D72">
        <v>2015</v>
      </c>
      <c r="E72">
        <v>14.17</v>
      </c>
      <c r="F72">
        <v>752</v>
      </c>
      <c r="G72">
        <v>849943</v>
      </c>
      <c r="H72">
        <v>185266</v>
      </c>
      <c r="I72">
        <v>0</v>
      </c>
      <c r="J72">
        <v>30856</v>
      </c>
      <c r="K72">
        <v>0</v>
      </c>
      <c r="L72">
        <v>48200</v>
      </c>
      <c r="M72">
        <v>9612</v>
      </c>
      <c r="N72">
        <v>41998</v>
      </c>
      <c r="O72">
        <v>39724</v>
      </c>
      <c r="P72">
        <v>0</v>
      </c>
      <c r="Q72">
        <v>1205599</v>
      </c>
      <c r="R72">
        <v>894982</v>
      </c>
      <c r="S72">
        <v>5894661</v>
      </c>
      <c r="T72" s="36">
        <v>1688894</v>
      </c>
      <c r="U72" s="26"/>
      <c r="V72">
        <v>0</v>
      </c>
      <c r="W72">
        <v>0</v>
      </c>
      <c r="X72">
        <v>0</v>
      </c>
      <c r="Y72" s="29">
        <f t="shared" si="1"/>
        <v>0</v>
      </c>
      <c r="Z72" s="32"/>
      <c r="AA72" s="41"/>
      <c r="AB72" s="38"/>
      <c r="AC72" s="39"/>
      <c r="AD72" s="39"/>
      <c r="AE72" s="39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</row>
    <row r="73" spans="1:42" ht="13.8" x14ac:dyDescent="0.3">
      <c r="A73" s="47">
        <v>167</v>
      </c>
      <c r="B73" s="48" t="s">
        <v>88</v>
      </c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 s="36"/>
      <c r="U73" s="26"/>
      <c r="V73">
        <v>25</v>
      </c>
      <c r="W73">
        <v>0</v>
      </c>
      <c r="X73">
        <v>0</v>
      </c>
      <c r="Y73" s="29">
        <f t="shared" si="1"/>
        <v>25</v>
      </c>
      <c r="Z73" s="32"/>
      <c r="AA73" s="41"/>
      <c r="AB73" s="38"/>
      <c r="AC73" s="39"/>
      <c r="AD73" s="39"/>
      <c r="AE73" s="39"/>
    </row>
    <row r="74" spans="1:42" ht="13.8" x14ac:dyDescent="0.3">
      <c r="A74" s="47">
        <v>168</v>
      </c>
      <c r="B74" s="48" t="s">
        <v>85</v>
      </c>
      <c r="C74">
        <v>6070</v>
      </c>
      <c r="D74">
        <v>2015</v>
      </c>
      <c r="E74">
        <v>187.32</v>
      </c>
      <c r="F74">
        <v>26485</v>
      </c>
      <c r="G74">
        <v>13775689</v>
      </c>
      <c r="H74">
        <v>3807639</v>
      </c>
      <c r="I74">
        <v>22330</v>
      </c>
      <c r="J74">
        <v>914388</v>
      </c>
      <c r="K74">
        <v>445</v>
      </c>
      <c r="L74">
        <v>94265</v>
      </c>
      <c r="M74">
        <v>0</v>
      </c>
      <c r="N74">
        <v>1465512</v>
      </c>
      <c r="O74">
        <v>42262</v>
      </c>
      <c r="P74">
        <v>0</v>
      </c>
      <c r="Q74">
        <v>20122530</v>
      </c>
      <c r="R74">
        <v>19637248</v>
      </c>
      <c r="S74">
        <v>90137217</v>
      </c>
      <c r="T74" s="36">
        <v>84131387</v>
      </c>
      <c r="U74" s="26"/>
      <c r="V74">
        <v>108</v>
      </c>
      <c r="W74">
        <v>0</v>
      </c>
      <c r="X74">
        <v>20</v>
      </c>
      <c r="Y74" s="29">
        <f t="shared" si="1"/>
        <v>128</v>
      </c>
      <c r="Z74" s="32"/>
      <c r="AA74" s="41"/>
      <c r="AB74" s="38"/>
      <c r="AC74" s="39"/>
      <c r="AD74" s="39"/>
      <c r="AE74" s="39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</row>
    <row r="75" spans="1:42" ht="13.8" x14ac:dyDescent="0.3">
      <c r="A75" s="47">
        <v>170</v>
      </c>
      <c r="B75" s="48" t="s">
        <v>159</v>
      </c>
      <c r="C75">
        <v>6070</v>
      </c>
      <c r="D75">
        <v>2015</v>
      </c>
      <c r="E75">
        <v>363.43</v>
      </c>
      <c r="F75">
        <v>52465</v>
      </c>
      <c r="G75">
        <v>26839077</v>
      </c>
      <c r="H75">
        <v>7189188</v>
      </c>
      <c r="I75">
        <v>0</v>
      </c>
      <c r="J75">
        <v>2116597</v>
      </c>
      <c r="K75">
        <v>700</v>
      </c>
      <c r="L75">
        <v>140965</v>
      </c>
      <c r="M75">
        <v>222142</v>
      </c>
      <c r="N75">
        <v>3563426</v>
      </c>
      <c r="O75">
        <v>7590</v>
      </c>
      <c r="P75">
        <v>2843</v>
      </c>
      <c r="Q75">
        <v>40076842</v>
      </c>
      <c r="R75">
        <v>48041271</v>
      </c>
      <c r="S75">
        <v>121179383</v>
      </c>
      <c r="T75" s="36">
        <v>104470735</v>
      </c>
      <c r="U75" s="26"/>
      <c r="V75">
        <v>186</v>
      </c>
      <c r="W75">
        <v>0</v>
      </c>
      <c r="X75">
        <v>40</v>
      </c>
      <c r="Y75" s="29">
        <f t="shared" si="1"/>
        <v>226</v>
      </c>
      <c r="Z75" s="32"/>
      <c r="AA75" s="41"/>
      <c r="AB75" s="3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</row>
    <row r="76" spans="1:42" ht="13.8" x14ac:dyDescent="0.3">
      <c r="A76" s="47">
        <v>172</v>
      </c>
      <c r="B76" s="48" t="s">
        <v>116</v>
      </c>
      <c r="C76">
        <v>6070</v>
      </c>
      <c r="D76">
        <v>2015</v>
      </c>
      <c r="E76">
        <v>28.24</v>
      </c>
      <c r="F76">
        <v>3336</v>
      </c>
      <c r="G76">
        <v>2394602</v>
      </c>
      <c r="H76">
        <v>538113</v>
      </c>
      <c r="I76">
        <v>280883</v>
      </c>
      <c r="J76">
        <v>97902</v>
      </c>
      <c r="K76">
        <v>686</v>
      </c>
      <c r="L76">
        <v>9286</v>
      </c>
      <c r="M76">
        <v>9294</v>
      </c>
      <c r="N76">
        <v>219767</v>
      </c>
      <c r="O76">
        <v>22334</v>
      </c>
      <c r="P76">
        <v>0</v>
      </c>
      <c r="Q76">
        <v>3572867</v>
      </c>
      <c r="R76">
        <v>1803792</v>
      </c>
      <c r="S76">
        <v>5479864</v>
      </c>
      <c r="T76" s="36">
        <v>3241863</v>
      </c>
      <c r="U76" s="26"/>
      <c r="V76">
        <v>13</v>
      </c>
      <c r="W76">
        <v>0</v>
      </c>
      <c r="X76">
        <v>8</v>
      </c>
      <c r="Y76" s="29">
        <f t="shared" si="1"/>
        <v>21</v>
      </c>
      <c r="Z76" s="32"/>
      <c r="AA76" s="41"/>
      <c r="AB76" s="38"/>
      <c r="AC76" s="39"/>
      <c r="AD76" s="39"/>
      <c r="AE76" s="39"/>
    </row>
    <row r="77" spans="1:42" ht="13.8" x14ac:dyDescent="0.3">
      <c r="A77" s="47">
        <v>173</v>
      </c>
      <c r="B77" s="48" t="s">
        <v>98</v>
      </c>
      <c r="C77">
        <v>6070</v>
      </c>
      <c r="D77">
        <v>2015</v>
      </c>
      <c r="E77">
        <v>27.37</v>
      </c>
      <c r="F77">
        <v>743</v>
      </c>
      <c r="G77">
        <v>1804794</v>
      </c>
      <c r="H77">
        <v>447061</v>
      </c>
      <c r="I77">
        <v>35000</v>
      </c>
      <c r="J77">
        <v>84388</v>
      </c>
      <c r="K77">
        <v>0</v>
      </c>
      <c r="L77">
        <v>55966</v>
      </c>
      <c r="M77">
        <v>52081</v>
      </c>
      <c r="N77">
        <v>368696</v>
      </c>
      <c r="O77">
        <v>0</v>
      </c>
      <c r="P77">
        <v>0</v>
      </c>
      <c r="Q77">
        <v>2847986</v>
      </c>
      <c r="R77">
        <v>2211778</v>
      </c>
      <c r="S77">
        <v>2673271</v>
      </c>
      <c r="T77" s="36">
        <v>2673123</v>
      </c>
      <c r="U77" s="26"/>
      <c r="V77">
        <v>10</v>
      </c>
      <c r="W77">
        <v>0</v>
      </c>
      <c r="X77">
        <v>0</v>
      </c>
      <c r="Y77" s="29">
        <f t="shared" si="1"/>
        <v>10</v>
      </c>
      <c r="Z77" s="32"/>
      <c r="AA77" s="41"/>
      <c r="AB77" s="38"/>
      <c r="AC77" s="39"/>
      <c r="AD77" s="39"/>
      <c r="AE77" s="39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</row>
    <row r="78" spans="1:42" ht="13.8" x14ac:dyDescent="0.3">
      <c r="A78" s="47">
        <v>175</v>
      </c>
      <c r="B78" s="48" t="s">
        <v>121</v>
      </c>
      <c r="C78">
        <v>6070</v>
      </c>
      <c r="D78">
        <v>2015</v>
      </c>
      <c r="E78">
        <v>115.05</v>
      </c>
      <c r="F78">
        <v>9379</v>
      </c>
      <c r="G78">
        <v>7147337</v>
      </c>
      <c r="H78">
        <v>2112118</v>
      </c>
      <c r="I78">
        <v>0</v>
      </c>
      <c r="J78">
        <v>482126</v>
      </c>
      <c r="K78">
        <v>1955</v>
      </c>
      <c r="L78">
        <v>172947</v>
      </c>
      <c r="M78">
        <v>45994</v>
      </c>
      <c r="N78">
        <v>1317111</v>
      </c>
      <c r="O78">
        <v>563</v>
      </c>
      <c r="P78">
        <v>49487</v>
      </c>
      <c r="Q78">
        <v>11230664</v>
      </c>
      <c r="R78">
        <v>8792629</v>
      </c>
      <c r="S78">
        <v>67596200</v>
      </c>
      <c r="T78" s="36">
        <v>60909390</v>
      </c>
      <c r="U78" s="26"/>
      <c r="V78">
        <v>0</v>
      </c>
      <c r="W78">
        <v>51</v>
      </c>
      <c r="X78">
        <v>0</v>
      </c>
      <c r="Y78" s="29">
        <f t="shared" si="1"/>
        <v>51</v>
      </c>
      <c r="Z78" s="32"/>
      <c r="AA78" s="41"/>
      <c r="AB78" s="38"/>
      <c r="AC78" s="39"/>
      <c r="AD78" s="39"/>
      <c r="AE78" s="39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</row>
    <row r="79" spans="1:42" ht="13.8" x14ac:dyDescent="0.3">
      <c r="A79" s="47">
        <v>176</v>
      </c>
      <c r="B79" s="48" t="s">
        <v>160</v>
      </c>
      <c r="C79">
        <v>6070</v>
      </c>
      <c r="D79">
        <v>2015</v>
      </c>
      <c r="E79">
        <v>202.64</v>
      </c>
      <c r="F79">
        <v>26017</v>
      </c>
      <c r="G79">
        <v>13139322</v>
      </c>
      <c r="H79">
        <v>3364291</v>
      </c>
      <c r="I79">
        <v>0</v>
      </c>
      <c r="J79">
        <v>1038642</v>
      </c>
      <c r="K79">
        <v>4134</v>
      </c>
      <c r="L79">
        <v>264145</v>
      </c>
      <c r="M79">
        <v>189119</v>
      </c>
      <c r="N79">
        <v>1731638</v>
      </c>
      <c r="O79">
        <v>17920</v>
      </c>
      <c r="P79">
        <v>0</v>
      </c>
      <c r="Q79">
        <v>19749211</v>
      </c>
      <c r="R79">
        <v>11918516</v>
      </c>
      <c r="S79">
        <v>80160299</v>
      </c>
      <c r="T79" s="46">
        <v>76424097</v>
      </c>
      <c r="U79" s="26"/>
      <c r="V79">
        <v>178</v>
      </c>
      <c r="W79">
        <v>0</v>
      </c>
      <c r="X79">
        <v>63</v>
      </c>
      <c r="Y79" s="29">
        <f t="shared" si="1"/>
        <v>241</v>
      </c>
      <c r="Z79" s="32"/>
      <c r="AA79" s="41"/>
      <c r="AB79" s="42"/>
      <c r="AC79" s="39"/>
      <c r="AD79" s="39"/>
      <c r="AE79" s="39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</row>
    <row r="80" spans="1:42" ht="13.8" x14ac:dyDescent="0.3">
      <c r="A80" s="47">
        <v>180</v>
      </c>
      <c r="B80" s="48" t="s">
        <v>177</v>
      </c>
      <c r="C80">
        <v>6070</v>
      </c>
      <c r="D80">
        <v>2015</v>
      </c>
      <c r="E80">
        <v>80.25</v>
      </c>
      <c r="F80">
        <v>13856</v>
      </c>
      <c r="G80">
        <v>5298882</v>
      </c>
      <c r="H80">
        <v>1492327</v>
      </c>
      <c r="I80">
        <v>208041</v>
      </c>
      <c r="J80">
        <v>516027</v>
      </c>
      <c r="K80">
        <v>0</v>
      </c>
      <c r="L80">
        <v>61</v>
      </c>
      <c r="M80">
        <v>8455</v>
      </c>
      <c r="N80">
        <v>652739</v>
      </c>
      <c r="O80">
        <v>18817</v>
      </c>
      <c r="P80">
        <v>0</v>
      </c>
      <c r="Q80">
        <v>8195349</v>
      </c>
      <c r="R80">
        <v>3952311</v>
      </c>
      <c r="S80">
        <v>24443637</v>
      </c>
      <c r="T80" s="46">
        <v>18721731</v>
      </c>
      <c r="U80" s="26"/>
      <c r="V80">
        <v>44</v>
      </c>
      <c r="W80">
        <v>14</v>
      </c>
      <c r="X80">
        <v>10</v>
      </c>
      <c r="Y80" s="29">
        <f t="shared" si="1"/>
        <v>68</v>
      </c>
      <c r="Z80" s="32"/>
      <c r="AA80" s="41"/>
      <c r="AB80" s="38"/>
      <c r="AC80" s="39"/>
      <c r="AD80" s="39"/>
      <c r="AE80" s="39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</row>
    <row r="81" spans="1:42" ht="13.8" x14ac:dyDescent="0.3">
      <c r="A81" s="47">
        <v>183</v>
      </c>
      <c r="B81" s="48" t="s">
        <v>161</v>
      </c>
      <c r="C81">
        <v>6070</v>
      </c>
      <c r="D81">
        <v>2015</v>
      </c>
      <c r="E81">
        <v>88.42</v>
      </c>
      <c r="F81">
        <v>10687</v>
      </c>
      <c r="G81">
        <v>5319739</v>
      </c>
      <c r="H81">
        <v>1614046</v>
      </c>
      <c r="I81">
        <v>0</v>
      </c>
      <c r="J81">
        <v>537707</v>
      </c>
      <c r="K81">
        <v>2277</v>
      </c>
      <c r="L81">
        <v>60724</v>
      </c>
      <c r="M81">
        <v>106115</v>
      </c>
      <c r="N81">
        <v>351579</v>
      </c>
      <c r="O81">
        <v>5926</v>
      </c>
      <c r="P81">
        <v>631</v>
      </c>
      <c r="Q81">
        <v>7997482</v>
      </c>
      <c r="R81">
        <v>6795639</v>
      </c>
      <c r="S81">
        <v>31258786</v>
      </c>
      <c r="T81" s="36">
        <v>29336245</v>
      </c>
      <c r="U81" s="26"/>
      <c r="V81">
        <v>32</v>
      </c>
      <c r="W81">
        <v>0</v>
      </c>
      <c r="X81">
        <v>22</v>
      </c>
      <c r="Y81" s="29">
        <f t="shared" si="1"/>
        <v>54</v>
      </c>
      <c r="Z81" s="32"/>
      <c r="AA81" s="41"/>
      <c r="AB81" s="38"/>
      <c r="AC81" s="39"/>
      <c r="AD81" s="39"/>
      <c r="AE81" s="39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</row>
    <row r="82" spans="1:42" ht="13.8" x14ac:dyDescent="0.3">
      <c r="A82" s="47">
        <v>186</v>
      </c>
      <c r="B82" s="48" t="s">
        <v>162</v>
      </c>
      <c r="C82">
        <v>6070</v>
      </c>
      <c r="D82">
        <v>2015</v>
      </c>
      <c r="E82">
        <v>20.3</v>
      </c>
      <c r="F82">
        <v>474</v>
      </c>
      <c r="G82">
        <v>1543827</v>
      </c>
      <c r="H82">
        <v>208217</v>
      </c>
      <c r="I82">
        <v>170270</v>
      </c>
      <c r="J82">
        <v>68444</v>
      </c>
      <c r="K82">
        <v>0</v>
      </c>
      <c r="L82">
        <v>61355</v>
      </c>
      <c r="M82">
        <v>14296</v>
      </c>
      <c r="N82">
        <v>152966</v>
      </c>
      <c r="O82">
        <v>3709</v>
      </c>
      <c r="P82">
        <v>0</v>
      </c>
      <c r="Q82">
        <v>2223084</v>
      </c>
      <c r="R82">
        <v>934489</v>
      </c>
      <c r="S82">
        <v>4229819</v>
      </c>
      <c r="T82" s="36">
        <v>1863301</v>
      </c>
      <c r="U82" s="26"/>
      <c r="V82">
        <v>10</v>
      </c>
      <c r="W82">
        <v>0</v>
      </c>
      <c r="X82">
        <v>0</v>
      </c>
      <c r="Y82" s="29">
        <f t="shared" si="1"/>
        <v>10</v>
      </c>
      <c r="Z82" s="32"/>
      <c r="AA82" s="41"/>
      <c r="AB82" s="38"/>
      <c r="AC82" s="39"/>
      <c r="AD82" s="39"/>
      <c r="AE82" s="39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</row>
    <row r="83" spans="1:42" ht="13.8" x14ac:dyDescent="0.3">
      <c r="A83" s="47">
        <v>191</v>
      </c>
      <c r="B83" s="48" t="s">
        <v>103</v>
      </c>
      <c r="C83">
        <v>6070</v>
      </c>
      <c r="D83">
        <v>2015</v>
      </c>
      <c r="E83">
        <v>111.97</v>
      </c>
      <c r="F83">
        <v>14616</v>
      </c>
      <c r="G83">
        <v>9932349</v>
      </c>
      <c r="H83">
        <v>655396</v>
      </c>
      <c r="I83">
        <v>20487</v>
      </c>
      <c r="J83">
        <v>664836</v>
      </c>
      <c r="K83">
        <v>831</v>
      </c>
      <c r="L83">
        <v>151361</v>
      </c>
      <c r="M83">
        <v>1602</v>
      </c>
      <c r="N83">
        <v>44529</v>
      </c>
      <c r="O83">
        <v>134563</v>
      </c>
      <c r="P83">
        <v>0</v>
      </c>
      <c r="Q83">
        <v>11605954</v>
      </c>
      <c r="R83">
        <v>12185541</v>
      </c>
      <c r="S83">
        <v>59544761</v>
      </c>
      <c r="T83" s="36">
        <v>50123617</v>
      </c>
      <c r="U83" s="26"/>
      <c r="V83">
        <v>48</v>
      </c>
      <c r="W83">
        <v>0</v>
      </c>
      <c r="X83">
        <v>10</v>
      </c>
      <c r="Y83" s="29">
        <f t="shared" si="1"/>
        <v>58</v>
      </c>
      <c r="Z83" s="32"/>
      <c r="AA83" s="41"/>
      <c r="AB83" s="42"/>
      <c r="AC83" s="39"/>
      <c r="AD83" s="39"/>
      <c r="AE83" s="39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</row>
    <row r="84" spans="1:42" ht="13.8" x14ac:dyDescent="0.3">
      <c r="A84" s="47">
        <v>193</v>
      </c>
      <c r="B84" s="48" t="s">
        <v>123</v>
      </c>
      <c r="C84">
        <v>6070</v>
      </c>
      <c r="D84">
        <v>2015</v>
      </c>
      <c r="E84">
        <v>31.89</v>
      </c>
      <c r="F84">
        <v>3059</v>
      </c>
      <c r="G84">
        <v>2223997</v>
      </c>
      <c r="H84">
        <v>207196</v>
      </c>
      <c r="I84">
        <v>0</v>
      </c>
      <c r="J84">
        <v>145820</v>
      </c>
      <c r="K84">
        <v>1616</v>
      </c>
      <c r="L84">
        <v>215282</v>
      </c>
      <c r="M84">
        <v>10014</v>
      </c>
      <c r="N84">
        <v>385889</v>
      </c>
      <c r="O84">
        <v>5938</v>
      </c>
      <c r="P84">
        <v>762</v>
      </c>
      <c r="Q84">
        <v>3194990</v>
      </c>
      <c r="R84">
        <v>4801352</v>
      </c>
      <c r="S84">
        <v>8330671</v>
      </c>
      <c r="T84" s="36">
        <v>6827147</v>
      </c>
      <c r="U84" s="26"/>
      <c r="V84">
        <v>13</v>
      </c>
      <c r="W84">
        <v>0</v>
      </c>
      <c r="X84">
        <v>3</v>
      </c>
      <c r="Y84" s="29">
        <f t="shared" si="1"/>
        <v>16</v>
      </c>
      <c r="Z84" s="32"/>
      <c r="AA84" s="41"/>
      <c r="AB84" s="38"/>
      <c r="AC84" s="39"/>
      <c r="AD84" s="39"/>
      <c r="AE84" s="39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</row>
    <row r="85" spans="1:42" ht="13.8" x14ac:dyDescent="0.3">
      <c r="A85" s="47">
        <v>194</v>
      </c>
      <c r="B85" s="48" t="s">
        <v>163</v>
      </c>
      <c r="C85">
        <v>6070</v>
      </c>
      <c r="D85">
        <v>2015</v>
      </c>
      <c r="E85">
        <v>18.12</v>
      </c>
      <c r="F85">
        <v>1264</v>
      </c>
      <c r="G85">
        <v>1122961</v>
      </c>
      <c r="H85">
        <v>109320</v>
      </c>
      <c r="I85">
        <v>0</v>
      </c>
      <c r="J85">
        <v>68056</v>
      </c>
      <c r="K85">
        <v>0</v>
      </c>
      <c r="L85">
        <v>27523</v>
      </c>
      <c r="M85">
        <v>29472</v>
      </c>
      <c r="N85">
        <v>68626</v>
      </c>
      <c r="O85">
        <v>5722</v>
      </c>
      <c r="P85">
        <v>0</v>
      </c>
      <c r="Q85">
        <v>1431680</v>
      </c>
      <c r="R85">
        <v>1529444</v>
      </c>
      <c r="S85">
        <v>4255828</v>
      </c>
      <c r="T85" s="36">
        <v>3119789</v>
      </c>
      <c r="U85" s="26"/>
      <c r="V85">
        <v>20</v>
      </c>
      <c r="W85">
        <v>0</v>
      </c>
      <c r="X85">
        <v>0</v>
      </c>
      <c r="Y85" s="29">
        <f t="shared" si="1"/>
        <v>20</v>
      </c>
      <c r="Z85" s="32"/>
      <c r="AA85" s="41"/>
      <c r="AB85" s="42"/>
      <c r="AC85" s="39"/>
      <c r="AD85" s="39"/>
      <c r="AE85" s="39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</row>
    <row r="86" spans="1:42" ht="13.8" x14ac:dyDescent="0.3">
      <c r="A86" s="47">
        <v>195</v>
      </c>
      <c r="B86" s="48" t="s">
        <v>111</v>
      </c>
      <c r="C86">
        <v>6070</v>
      </c>
      <c r="D86">
        <v>2015</v>
      </c>
      <c r="E86">
        <v>64.48</v>
      </c>
      <c r="F86">
        <v>190</v>
      </c>
      <c r="G86">
        <v>4099584</v>
      </c>
      <c r="H86">
        <v>958333</v>
      </c>
      <c r="I86">
        <v>351009</v>
      </c>
      <c r="J86">
        <v>207150</v>
      </c>
      <c r="K86">
        <v>834</v>
      </c>
      <c r="L86">
        <v>103757</v>
      </c>
      <c r="M86">
        <v>277989</v>
      </c>
      <c r="N86">
        <v>116619</v>
      </c>
      <c r="O86">
        <v>26590</v>
      </c>
      <c r="P86">
        <v>0</v>
      </c>
      <c r="Q86">
        <v>6141865</v>
      </c>
      <c r="R86">
        <v>3241241</v>
      </c>
      <c r="S86">
        <v>842163</v>
      </c>
      <c r="T86" s="36">
        <v>569314</v>
      </c>
      <c r="U86" s="26"/>
      <c r="V86">
        <v>10</v>
      </c>
      <c r="W86">
        <v>0</v>
      </c>
      <c r="X86">
        <v>0</v>
      </c>
      <c r="Y86" s="29">
        <f t="shared" si="1"/>
        <v>10</v>
      </c>
      <c r="Z86" s="32"/>
      <c r="AA86" s="41"/>
      <c r="AB86" s="38"/>
      <c r="AC86" s="39"/>
      <c r="AD86" s="39"/>
      <c r="AE86" s="39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</row>
    <row r="87" spans="1:42" ht="13.8" x14ac:dyDescent="0.3">
      <c r="A87" s="47">
        <v>197</v>
      </c>
      <c r="B87" s="48" t="s">
        <v>82</v>
      </c>
      <c r="C87">
        <v>6070</v>
      </c>
      <c r="D87">
        <v>2015</v>
      </c>
      <c r="E87">
        <v>42.75</v>
      </c>
      <c r="F87">
        <v>7589</v>
      </c>
      <c r="G87">
        <v>3252851</v>
      </c>
      <c r="H87">
        <v>226262</v>
      </c>
      <c r="I87">
        <v>0</v>
      </c>
      <c r="J87">
        <v>231503</v>
      </c>
      <c r="K87">
        <v>0</v>
      </c>
      <c r="L87">
        <v>446</v>
      </c>
      <c r="M87">
        <v>21406</v>
      </c>
      <c r="N87">
        <v>325389</v>
      </c>
      <c r="O87">
        <v>65668</v>
      </c>
      <c r="P87">
        <v>0</v>
      </c>
      <c r="Q87">
        <v>4123525</v>
      </c>
      <c r="R87">
        <v>3842901</v>
      </c>
      <c r="S87">
        <v>16004786</v>
      </c>
      <c r="T87" s="36">
        <v>15136304</v>
      </c>
      <c r="U87" s="26"/>
      <c r="V87">
        <v>61</v>
      </c>
      <c r="W87">
        <v>0</v>
      </c>
      <c r="X87">
        <v>0</v>
      </c>
      <c r="Y87" s="29">
        <f t="shared" si="1"/>
        <v>61</v>
      </c>
      <c r="Z87" s="32"/>
      <c r="AA87" s="41"/>
      <c r="AB87" s="38"/>
      <c r="AC87" s="39"/>
      <c r="AD87" s="39"/>
      <c r="AE87" s="39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</row>
    <row r="88" spans="1:42" ht="13.8" x14ac:dyDescent="0.3">
      <c r="A88" s="47">
        <v>198</v>
      </c>
      <c r="B88" s="48" t="s">
        <v>178</v>
      </c>
      <c r="C88">
        <v>6070</v>
      </c>
      <c r="D88">
        <v>2015</v>
      </c>
      <c r="E88">
        <v>38.81</v>
      </c>
      <c r="F88">
        <v>4779</v>
      </c>
      <c r="G88">
        <v>3169826</v>
      </c>
      <c r="H88">
        <v>746515</v>
      </c>
      <c r="I88">
        <v>117017</v>
      </c>
      <c r="J88">
        <v>240668</v>
      </c>
      <c r="K88">
        <v>0</v>
      </c>
      <c r="L88">
        <v>162657</v>
      </c>
      <c r="M88">
        <v>86153</v>
      </c>
      <c r="N88">
        <v>148359</v>
      </c>
      <c r="O88">
        <v>52495</v>
      </c>
      <c r="P88">
        <v>0</v>
      </c>
      <c r="Q88">
        <v>4723690</v>
      </c>
      <c r="R88">
        <v>3243511</v>
      </c>
      <c r="S88">
        <v>9920939</v>
      </c>
      <c r="T88" s="36">
        <v>8641473</v>
      </c>
      <c r="V88">
        <v>14</v>
      </c>
      <c r="W88">
        <v>0</v>
      </c>
      <c r="X88">
        <v>4</v>
      </c>
      <c r="Y88" s="29">
        <f t="shared" si="1"/>
        <v>18</v>
      </c>
      <c r="Z88" s="32"/>
      <c r="AA88" s="41"/>
      <c r="AB88" s="42"/>
      <c r="AC88" s="28"/>
      <c r="AD88" s="28"/>
      <c r="AE88" s="28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</row>
    <row r="89" spans="1:42" ht="13.8" x14ac:dyDescent="0.3">
      <c r="A89" s="47">
        <v>199</v>
      </c>
      <c r="B89" s="48" t="s">
        <v>179</v>
      </c>
      <c r="C89">
        <v>6070</v>
      </c>
      <c r="D89">
        <v>2015</v>
      </c>
      <c r="E89">
        <v>15.4</v>
      </c>
      <c r="F89">
        <v>2460</v>
      </c>
      <c r="G89">
        <v>945909</v>
      </c>
      <c r="H89">
        <v>241147</v>
      </c>
      <c r="I89">
        <v>0</v>
      </c>
      <c r="J89">
        <v>17733</v>
      </c>
      <c r="K89">
        <v>0</v>
      </c>
      <c r="L89">
        <v>10075</v>
      </c>
      <c r="M89">
        <v>9096</v>
      </c>
      <c r="N89">
        <v>178079</v>
      </c>
      <c r="O89">
        <v>9499</v>
      </c>
      <c r="P89">
        <v>0</v>
      </c>
      <c r="Q89">
        <v>1411538</v>
      </c>
      <c r="R89">
        <v>834456</v>
      </c>
      <c r="S89">
        <v>3751559</v>
      </c>
      <c r="T89" s="36">
        <v>3751559</v>
      </c>
      <c r="U89" s="26"/>
      <c r="V89">
        <v>13</v>
      </c>
      <c r="W89">
        <v>0</v>
      </c>
      <c r="X89">
        <v>16</v>
      </c>
      <c r="Y89" s="29">
        <f t="shared" si="1"/>
        <v>29</v>
      </c>
      <c r="Z89" s="32"/>
      <c r="AA89" s="41"/>
      <c r="AB89" s="38"/>
      <c r="AC89" s="39"/>
      <c r="AD89" s="39"/>
      <c r="AE89" s="39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</row>
    <row r="90" spans="1:42" ht="13.8" x14ac:dyDescent="0.3">
      <c r="A90" s="47">
        <v>201</v>
      </c>
      <c r="B90" s="48" t="s">
        <v>164</v>
      </c>
      <c r="C90">
        <v>6070</v>
      </c>
      <c r="D90">
        <v>2015</v>
      </c>
      <c r="E90">
        <v>161.87</v>
      </c>
      <c r="F90">
        <v>28344</v>
      </c>
      <c r="G90">
        <v>12244110</v>
      </c>
      <c r="H90">
        <v>3191501</v>
      </c>
      <c r="I90">
        <v>46500</v>
      </c>
      <c r="J90">
        <v>1124422</v>
      </c>
      <c r="K90">
        <v>2963</v>
      </c>
      <c r="L90">
        <v>35475</v>
      </c>
      <c r="M90">
        <v>135225</v>
      </c>
      <c r="N90">
        <v>729005</v>
      </c>
      <c r="O90">
        <v>112586</v>
      </c>
      <c r="P90">
        <v>2000</v>
      </c>
      <c r="Q90">
        <v>17619787</v>
      </c>
      <c r="R90">
        <v>10725909</v>
      </c>
      <c r="S90">
        <v>80777867</v>
      </c>
      <c r="T90" s="36">
        <v>76555412</v>
      </c>
      <c r="V90">
        <v>88</v>
      </c>
      <c r="W90">
        <v>0</v>
      </c>
      <c r="X90">
        <v>0</v>
      </c>
      <c r="Y90" s="29">
        <f t="shared" si="1"/>
        <v>88</v>
      </c>
      <c r="Z90" s="32"/>
      <c r="AA90" s="41"/>
      <c r="AB90" s="3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</row>
    <row r="91" spans="1:42" ht="13.8" x14ac:dyDescent="0.3">
      <c r="A91" s="47">
        <v>202</v>
      </c>
      <c r="B91" s="48" t="s">
        <v>165</v>
      </c>
      <c r="C91">
        <v>6070</v>
      </c>
      <c r="D91">
        <v>2015</v>
      </c>
      <c r="E91">
        <v>50.2</v>
      </c>
      <c r="F91">
        <v>7120</v>
      </c>
      <c r="G91">
        <v>4212696</v>
      </c>
      <c r="H91">
        <v>1507470</v>
      </c>
      <c r="I91">
        <v>0</v>
      </c>
      <c r="J91">
        <v>790366</v>
      </c>
      <c r="K91">
        <v>2707</v>
      </c>
      <c r="L91">
        <v>1818</v>
      </c>
      <c r="M91">
        <v>92340</v>
      </c>
      <c r="N91">
        <v>743998</v>
      </c>
      <c r="O91">
        <v>40080</v>
      </c>
      <c r="P91">
        <v>0</v>
      </c>
      <c r="Q91">
        <v>7391475</v>
      </c>
      <c r="R91">
        <v>2290023</v>
      </c>
      <c r="S91">
        <v>15905146</v>
      </c>
      <c r="T91" s="36">
        <v>15905146</v>
      </c>
      <c r="U91" s="26"/>
      <c r="V91">
        <v>26</v>
      </c>
      <c r="W91">
        <v>0</v>
      </c>
      <c r="X91">
        <v>0</v>
      </c>
      <c r="Y91" s="29">
        <f t="shared" si="1"/>
        <v>26</v>
      </c>
      <c r="Z91" s="32"/>
      <c r="AA91" s="41"/>
      <c r="AB91" s="38"/>
      <c r="AC91" s="39"/>
      <c r="AD91" s="39"/>
      <c r="AE91" s="39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</row>
    <row r="92" spans="1:42" ht="13.8" x14ac:dyDescent="0.3">
      <c r="A92" s="47">
        <v>204</v>
      </c>
      <c r="B92" s="48" t="s">
        <v>127</v>
      </c>
      <c r="C92">
        <v>6070</v>
      </c>
      <c r="D92">
        <v>2015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 s="36">
        <v>0</v>
      </c>
      <c r="U92" s="26"/>
      <c r="V92">
        <v>16</v>
      </c>
      <c r="W92">
        <v>0</v>
      </c>
      <c r="X92">
        <v>0</v>
      </c>
      <c r="Y92" s="29">
        <f t="shared" si="1"/>
        <v>16</v>
      </c>
      <c r="Z92" s="32"/>
      <c r="AA92" s="41"/>
      <c r="AB92" s="38"/>
      <c r="AC92" s="39"/>
      <c r="AD92" s="39"/>
      <c r="AE92" s="39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</row>
    <row r="93" spans="1:42" ht="13.8" x14ac:dyDescent="0.3">
      <c r="A93" s="47">
        <v>205</v>
      </c>
      <c r="B93" s="49" t="s">
        <v>166</v>
      </c>
      <c r="C93">
        <v>6070</v>
      </c>
      <c r="D93">
        <v>2015</v>
      </c>
      <c r="E93">
        <v>7.24</v>
      </c>
      <c r="F93">
        <v>559</v>
      </c>
      <c r="G93">
        <v>1503472</v>
      </c>
      <c r="H93">
        <v>397541</v>
      </c>
      <c r="I93">
        <v>0</v>
      </c>
      <c r="J93">
        <v>309722</v>
      </c>
      <c r="K93">
        <v>340</v>
      </c>
      <c r="L93">
        <v>59255</v>
      </c>
      <c r="M93">
        <v>1561</v>
      </c>
      <c r="N93">
        <v>103342</v>
      </c>
      <c r="O93">
        <v>14139</v>
      </c>
      <c r="P93">
        <v>0</v>
      </c>
      <c r="Q93">
        <v>2389372</v>
      </c>
      <c r="R93">
        <v>897208</v>
      </c>
      <c r="S93">
        <v>553133</v>
      </c>
      <c r="T93" s="36">
        <v>479458</v>
      </c>
      <c r="U93" s="26"/>
      <c r="V93">
        <v>11</v>
      </c>
      <c r="W93">
        <v>0</v>
      </c>
      <c r="X93">
        <v>0</v>
      </c>
      <c r="Y93" s="29">
        <f t="shared" si="1"/>
        <v>11</v>
      </c>
      <c r="Z93" s="32"/>
      <c r="AA93" s="41"/>
      <c r="AB93" s="38"/>
      <c r="AC93" s="39"/>
      <c r="AD93" s="39"/>
      <c r="AE93" s="39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</row>
    <row r="94" spans="1:42" ht="13.8" x14ac:dyDescent="0.3">
      <c r="A94" s="47">
        <v>206</v>
      </c>
      <c r="B94" s="48" t="s">
        <v>167</v>
      </c>
      <c r="C94">
        <v>6070</v>
      </c>
      <c r="D94">
        <v>2015</v>
      </c>
      <c r="E94">
        <v>17.68</v>
      </c>
      <c r="F94">
        <v>2240</v>
      </c>
      <c r="G94">
        <v>1665370</v>
      </c>
      <c r="H94">
        <v>443993</v>
      </c>
      <c r="I94">
        <v>-20000</v>
      </c>
      <c r="J94">
        <v>106673</v>
      </c>
      <c r="K94">
        <v>0</v>
      </c>
      <c r="L94">
        <v>422789</v>
      </c>
      <c r="M94">
        <v>1038</v>
      </c>
      <c r="N94">
        <v>6</v>
      </c>
      <c r="O94">
        <v>1743</v>
      </c>
      <c r="P94">
        <v>0</v>
      </c>
      <c r="Q94">
        <v>2621612</v>
      </c>
      <c r="R94">
        <v>2721914</v>
      </c>
      <c r="S94">
        <v>6974909</v>
      </c>
      <c r="T94" s="36">
        <v>5604893</v>
      </c>
      <c r="V94">
        <v>25</v>
      </c>
      <c r="W94">
        <v>0</v>
      </c>
      <c r="X94">
        <v>0</v>
      </c>
      <c r="Y94" s="29">
        <f t="shared" si="1"/>
        <v>25</v>
      </c>
      <c r="Z94" s="32"/>
      <c r="AA94" s="41"/>
      <c r="AB94" s="38"/>
      <c r="AC94" s="39"/>
      <c r="AD94" s="39"/>
      <c r="AE94" s="39"/>
    </row>
    <row r="95" spans="1:42" ht="13.8" x14ac:dyDescent="0.3">
      <c r="A95" s="47">
        <v>207</v>
      </c>
      <c r="B95" s="48" t="s">
        <v>180</v>
      </c>
      <c r="C95">
        <v>6070</v>
      </c>
      <c r="D95">
        <v>2015</v>
      </c>
      <c r="E95">
        <v>169.73</v>
      </c>
      <c r="F95">
        <v>20137</v>
      </c>
      <c r="G95">
        <v>13225421</v>
      </c>
      <c r="H95">
        <v>2866958</v>
      </c>
      <c r="I95">
        <v>1772666</v>
      </c>
      <c r="J95">
        <v>940897</v>
      </c>
      <c r="K95">
        <v>0</v>
      </c>
      <c r="L95">
        <v>357818</v>
      </c>
      <c r="M95">
        <v>61689</v>
      </c>
      <c r="N95">
        <v>797364</v>
      </c>
      <c r="O95">
        <v>0</v>
      </c>
      <c r="P95">
        <v>0</v>
      </c>
      <c r="Q95">
        <v>20022813</v>
      </c>
      <c r="R95">
        <v>13086876</v>
      </c>
      <c r="S95">
        <v>91140028</v>
      </c>
      <c r="T95" s="28">
        <v>71224378</v>
      </c>
      <c r="U95" s="26"/>
      <c r="V95">
        <v>89</v>
      </c>
      <c r="W95">
        <v>0</v>
      </c>
      <c r="X95">
        <v>21</v>
      </c>
      <c r="Y95" s="29">
        <f t="shared" si="1"/>
        <v>110</v>
      </c>
      <c r="Z95" s="32"/>
      <c r="AA95" s="41"/>
      <c r="AB95" s="38"/>
      <c r="AC95" s="39"/>
      <c r="AD95" s="39"/>
      <c r="AE95" s="39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</row>
    <row r="96" spans="1:42" ht="13.8" x14ac:dyDescent="0.3">
      <c r="A96" s="47">
        <v>208</v>
      </c>
      <c r="B96" s="49" t="s">
        <v>118</v>
      </c>
      <c r="C96">
        <v>6070</v>
      </c>
      <c r="D96">
        <v>2015</v>
      </c>
      <c r="E96">
        <v>148.33000000000001</v>
      </c>
      <c r="F96">
        <v>20567</v>
      </c>
      <c r="G96">
        <v>16482181</v>
      </c>
      <c r="H96">
        <v>4391007</v>
      </c>
      <c r="I96">
        <v>108951</v>
      </c>
      <c r="J96">
        <v>1022194</v>
      </c>
      <c r="K96">
        <v>1380</v>
      </c>
      <c r="L96">
        <v>174798</v>
      </c>
      <c r="M96">
        <v>0</v>
      </c>
      <c r="N96">
        <v>237916</v>
      </c>
      <c r="O96">
        <v>189496</v>
      </c>
      <c r="P96">
        <v>208333</v>
      </c>
      <c r="Q96">
        <v>22399590</v>
      </c>
      <c r="R96">
        <v>9164867</v>
      </c>
      <c r="S96">
        <v>59955764</v>
      </c>
      <c r="T96" s="36">
        <v>46494949</v>
      </c>
      <c r="U96" s="26"/>
      <c r="V96">
        <v>96</v>
      </c>
      <c r="W96">
        <v>0</v>
      </c>
      <c r="X96">
        <v>65</v>
      </c>
      <c r="Y96" s="29">
        <f t="shared" si="1"/>
        <v>161</v>
      </c>
      <c r="Z96" s="32"/>
      <c r="AA96" s="41"/>
      <c r="AB96" s="38"/>
      <c r="AC96" s="39"/>
      <c r="AD96" s="39"/>
      <c r="AE96" s="39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</row>
    <row r="97" spans="1:42" ht="13.8" x14ac:dyDescent="0.3">
      <c r="A97" s="47">
        <v>209</v>
      </c>
      <c r="B97" s="48" t="s">
        <v>168</v>
      </c>
      <c r="C97">
        <v>6070</v>
      </c>
      <c r="D97">
        <v>2015</v>
      </c>
      <c r="E97">
        <v>127.08</v>
      </c>
      <c r="F97">
        <v>17662</v>
      </c>
      <c r="G97">
        <v>9298105</v>
      </c>
      <c r="H97">
        <v>2396220</v>
      </c>
      <c r="I97">
        <v>46500</v>
      </c>
      <c r="J97">
        <v>744768</v>
      </c>
      <c r="K97">
        <v>2261</v>
      </c>
      <c r="L97">
        <v>863</v>
      </c>
      <c r="M97">
        <v>69215</v>
      </c>
      <c r="N97">
        <v>1281472</v>
      </c>
      <c r="O97">
        <v>20102</v>
      </c>
      <c r="P97">
        <v>0</v>
      </c>
      <c r="Q97">
        <v>13859506</v>
      </c>
      <c r="R97">
        <v>8178450</v>
      </c>
      <c r="S97">
        <v>61148779</v>
      </c>
      <c r="T97" s="36">
        <v>53753447</v>
      </c>
      <c r="U97" s="26"/>
      <c r="V97">
        <v>64</v>
      </c>
      <c r="W97">
        <v>0</v>
      </c>
      <c r="X97">
        <v>0</v>
      </c>
      <c r="Y97" s="29">
        <f t="shared" si="1"/>
        <v>64</v>
      </c>
      <c r="Z97" s="32"/>
      <c r="AA97" s="41"/>
      <c r="AB97" s="38"/>
      <c r="AC97" s="39"/>
      <c r="AD97" s="39"/>
      <c r="AE97" s="39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</row>
    <row r="98" spans="1:42" ht="13.8" x14ac:dyDescent="0.3">
      <c r="A98" s="47">
        <v>210</v>
      </c>
      <c r="B98" s="48" t="s">
        <v>169</v>
      </c>
      <c r="C98">
        <v>6070</v>
      </c>
      <c r="D98">
        <v>2015</v>
      </c>
      <c r="E98">
        <v>65.180000000000007</v>
      </c>
      <c r="F98">
        <v>9333</v>
      </c>
      <c r="G98">
        <v>5823263</v>
      </c>
      <c r="H98">
        <v>-588</v>
      </c>
      <c r="I98">
        <v>426796</v>
      </c>
      <c r="J98">
        <v>410279</v>
      </c>
      <c r="K98">
        <v>624</v>
      </c>
      <c r="L98">
        <v>72149</v>
      </c>
      <c r="M98">
        <v>2924</v>
      </c>
      <c r="N98">
        <v>0</v>
      </c>
      <c r="O98">
        <v>58919</v>
      </c>
      <c r="P98">
        <v>0</v>
      </c>
      <c r="Q98">
        <v>6794366</v>
      </c>
      <c r="R98">
        <v>15618745</v>
      </c>
      <c r="S98">
        <v>25202553</v>
      </c>
      <c r="T98" s="36">
        <v>23284379</v>
      </c>
      <c r="V98">
        <v>15</v>
      </c>
      <c r="W98">
        <v>8</v>
      </c>
      <c r="X98">
        <v>21</v>
      </c>
      <c r="Y98" s="29">
        <f t="shared" si="1"/>
        <v>44</v>
      </c>
      <c r="Z98" s="32"/>
      <c r="AA98" s="41"/>
      <c r="AB98" s="42"/>
      <c r="AC98" s="28"/>
      <c r="AD98" s="28"/>
      <c r="AE98" s="28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</row>
    <row r="99" spans="1:42" ht="13.8" x14ac:dyDescent="0.3">
      <c r="A99" s="47">
        <v>211</v>
      </c>
      <c r="B99" s="48" t="s">
        <v>170</v>
      </c>
      <c r="C99">
        <v>6070</v>
      </c>
      <c r="D99">
        <v>2015</v>
      </c>
      <c r="E99">
        <v>3.79</v>
      </c>
      <c r="F99">
        <v>207</v>
      </c>
      <c r="G99">
        <v>339008</v>
      </c>
      <c r="H99">
        <v>83683</v>
      </c>
      <c r="I99">
        <v>0</v>
      </c>
      <c r="J99">
        <v>11580</v>
      </c>
      <c r="K99">
        <v>0</v>
      </c>
      <c r="L99">
        <v>36811</v>
      </c>
      <c r="M99">
        <v>27</v>
      </c>
      <c r="N99">
        <v>178622</v>
      </c>
      <c r="O99">
        <v>51783</v>
      </c>
      <c r="P99">
        <v>0</v>
      </c>
      <c r="Q99">
        <v>701514</v>
      </c>
      <c r="R99">
        <v>229883</v>
      </c>
      <c r="S99">
        <v>592497</v>
      </c>
      <c r="T99" s="36">
        <v>392909</v>
      </c>
      <c r="U99" s="26"/>
      <c r="V99">
        <v>10</v>
      </c>
      <c r="W99">
        <v>0</v>
      </c>
      <c r="X99">
        <v>0</v>
      </c>
      <c r="Y99" s="29">
        <f t="shared" si="1"/>
        <v>10</v>
      </c>
      <c r="Z99" s="32"/>
      <c r="AA99" s="41"/>
      <c r="AB99" s="38"/>
      <c r="AC99" s="39"/>
      <c r="AD99" s="39"/>
      <c r="AE99" s="39"/>
    </row>
    <row r="100" spans="1:42" ht="13.8" x14ac:dyDescent="0.3">
      <c r="A100" s="47">
        <v>904</v>
      </c>
      <c r="B100" s="48" t="s">
        <v>119</v>
      </c>
      <c r="C100">
        <v>6070</v>
      </c>
      <c r="D100">
        <v>2015</v>
      </c>
      <c r="E100" s="23">
        <v>0</v>
      </c>
      <c r="F100" s="23">
        <v>0</v>
      </c>
      <c r="G100" s="23">
        <v>0</v>
      </c>
      <c r="H100" s="23">
        <v>0</v>
      </c>
      <c r="I100" s="23">
        <v>0</v>
      </c>
      <c r="J100" s="23">
        <v>0</v>
      </c>
      <c r="K100" s="23">
        <v>0</v>
      </c>
      <c r="L100" s="23">
        <v>0</v>
      </c>
      <c r="M100" s="23">
        <v>0</v>
      </c>
      <c r="N100" s="23">
        <v>0</v>
      </c>
      <c r="O100" s="23">
        <v>0</v>
      </c>
      <c r="P100" s="23">
        <v>0</v>
      </c>
      <c r="Q100" s="23">
        <v>0</v>
      </c>
      <c r="R100" s="23">
        <v>0</v>
      </c>
      <c r="S100" s="23">
        <v>0</v>
      </c>
      <c r="T100" s="23">
        <v>0</v>
      </c>
      <c r="V100" s="23">
        <v>0</v>
      </c>
      <c r="W100" s="23">
        <v>0</v>
      </c>
      <c r="X100" s="23">
        <v>0</v>
      </c>
      <c r="Y100" s="29">
        <f t="shared" si="1"/>
        <v>0</v>
      </c>
      <c r="Z100" s="32"/>
      <c r="AA100" s="41"/>
    </row>
    <row r="101" spans="1:42" x14ac:dyDescent="0.25">
      <c r="A101" s="23">
        <v>915</v>
      </c>
      <c r="B101" s="23" t="s">
        <v>120</v>
      </c>
      <c r="C101">
        <v>6070</v>
      </c>
      <c r="D101">
        <v>2015</v>
      </c>
      <c r="E101" s="23">
        <v>0</v>
      </c>
      <c r="F101" s="23">
        <v>0</v>
      </c>
      <c r="G101" s="23">
        <v>0</v>
      </c>
      <c r="H101" s="23">
        <v>0</v>
      </c>
      <c r="I101" s="23">
        <v>0</v>
      </c>
      <c r="J101" s="23">
        <v>0</v>
      </c>
      <c r="K101" s="23">
        <v>0</v>
      </c>
      <c r="L101" s="23">
        <v>0</v>
      </c>
      <c r="M101" s="23">
        <v>0</v>
      </c>
      <c r="N101" s="23">
        <v>0</v>
      </c>
      <c r="O101" s="23">
        <v>0</v>
      </c>
      <c r="P101" s="23">
        <v>0</v>
      </c>
      <c r="Q101" s="23">
        <v>0</v>
      </c>
      <c r="R101" s="23">
        <v>0</v>
      </c>
      <c r="S101" s="23">
        <v>0</v>
      </c>
      <c r="T101" s="23">
        <v>0</v>
      </c>
      <c r="V101" s="23">
        <v>0</v>
      </c>
      <c r="W101" s="23">
        <v>0</v>
      </c>
      <c r="X101" s="23">
        <v>0</v>
      </c>
      <c r="Y101" s="29">
        <f t="shared" si="1"/>
        <v>0</v>
      </c>
    </row>
    <row r="102" spans="1:42" x14ac:dyDescent="0.25">
      <c r="A102" s="23">
        <v>919</v>
      </c>
      <c r="B102" s="50" t="s">
        <v>130</v>
      </c>
      <c r="C102">
        <v>6070</v>
      </c>
      <c r="D102">
        <v>2015</v>
      </c>
      <c r="E102" s="23">
        <v>0</v>
      </c>
      <c r="F102" s="23">
        <v>0</v>
      </c>
      <c r="G102" s="23">
        <v>0</v>
      </c>
      <c r="H102" s="23">
        <v>0</v>
      </c>
      <c r="I102" s="23">
        <v>0</v>
      </c>
      <c r="J102" s="23">
        <v>0</v>
      </c>
      <c r="K102" s="23">
        <v>0</v>
      </c>
      <c r="L102" s="23">
        <v>0</v>
      </c>
      <c r="M102" s="23">
        <v>0</v>
      </c>
      <c r="N102" s="23">
        <v>0</v>
      </c>
      <c r="O102" s="23">
        <v>0</v>
      </c>
      <c r="P102" s="23">
        <v>0</v>
      </c>
      <c r="Q102" s="23">
        <v>0</v>
      </c>
      <c r="R102" s="23">
        <v>0</v>
      </c>
      <c r="S102" s="23">
        <v>0</v>
      </c>
      <c r="T102" s="23">
        <v>0</v>
      </c>
      <c r="V102" s="23">
        <v>0</v>
      </c>
      <c r="W102" s="23">
        <v>0</v>
      </c>
      <c r="X102" s="23">
        <v>0</v>
      </c>
      <c r="Y102" s="29">
        <f t="shared" si="1"/>
        <v>0</v>
      </c>
    </row>
    <row r="103" spans="1:42" x14ac:dyDescent="0.25">
      <c r="A103" s="23">
        <v>921</v>
      </c>
      <c r="B103" s="50" t="s">
        <v>181</v>
      </c>
      <c r="C103">
        <v>6070</v>
      </c>
      <c r="D103">
        <v>2015</v>
      </c>
      <c r="E103" s="23">
        <v>0</v>
      </c>
      <c r="F103" s="23">
        <v>0</v>
      </c>
      <c r="G103" s="23">
        <v>0</v>
      </c>
      <c r="H103" s="23">
        <v>0</v>
      </c>
      <c r="I103" s="23">
        <v>0</v>
      </c>
      <c r="J103" s="23">
        <v>0</v>
      </c>
      <c r="K103" s="23">
        <v>0</v>
      </c>
      <c r="L103" s="23">
        <v>0</v>
      </c>
      <c r="M103" s="23">
        <v>0</v>
      </c>
      <c r="N103" s="23">
        <v>0</v>
      </c>
      <c r="O103" s="23">
        <v>0</v>
      </c>
      <c r="P103" s="23">
        <v>0</v>
      </c>
      <c r="Q103" s="23">
        <v>0</v>
      </c>
      <c r="R103" s="23">
        <v>0</v>
      </c>
      <c r="S103" s="23">
        <v>0</v>
      </c>
      <c r="T103" s="23">
        <v>0</v>
      </c>
      <c r="V103" s="23">
        <v>0</v>
      </c>
      <c r="W103" s="23">
        <v>0</v>
      </c>
      <c r="X103" s="23">
        <v>0</v>
      </c>
      <c r="Y103" s="29">
        <f t="shared" si="1"/>
        <v>0</v>
      </c>
    </row>
    <row r="104" spans="1:42" x14ac:dyDescent="0.25">
      <c r="A104" s="23">
        <v>922</v>
      </c>
      <c r="B104" s="23" t="s">
        <v>182</v>
      </c>
      <c r="C104" s="23">
        <v>6070</v>
      </c>
      <c r="D104" s="23">
        <v>2015</v>
      </c>
      <c r="E104" s="23">
        <v>0</v>
      </c>
      <c r="F104" s="23">
        <v>0</v>
      </c>
      <c r="G104" s="23">
        <v>0</v>
      </c>
      <c r="H104" s="23">
        <v>0</v>
      </c>
      <c r="I104" s="23">
        <v>0</v>
      </c>
      <c r="J104" s="23">
        <v>0</v>
      </c>
      <c r="K104" s="23">
        <v>0</v>
      </c>
      <c r="L104" s="23">
        <v>0</v>
      </c>
      <c r="M104" s="23">
        <v>0</v>
      </c>
      <c r="N104" s="23">
        <v>0</v>
      </c>
      <c r="O104" s="23">
        <v>0</v>
      </c>
      <c r="P104" s="23">
        <v>0</v>
      </c>
      <c r="Q104" s="23">
        <v>0</v>
      </c>
      <c r="R104" s="23">
        <v>0</v>
      </c>
      <c r="S104" s="23">
        <v>0</v>
      </c>
      <c r="T104" s="23">
        <v>0</v>
      </c>
      <c r="V104" s="23">
        <v>0</v>
      </c>
      <c r="W104" s="23">
        <v>0</v>
      </c>
      <c r="X104" s="23">
        <v>0</v>
      </c>
      <c r="Y104" s="24" t="s">
        <v>74</v>
      </c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</row>
    <row r="105" spans="1:42" x14ac:dyDescent="0.25">
      <c r="Y105" s="24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</row>
    <row r="106" spans="1:42" x14ac:dyDescent="0.25">
      <c r="A106" s="25" t="s">
        <v>52</v>
      </c>
      <c r="B106" s="25" t="s">
        <v>55</v>
      </c>
      <c r="C106" s="25" t="s">
        <v>56</v>
      </c>
      <c r="D106" s="25" t="s">
        <v>57</v>
      </c>
      <c r="E106" s="25" t="s">
        <v>58</v>
      </c>
      <c r="F106" s="25" t="s">
        <v>59</v>
      </c>
      <c r="G106" s="25" t="s">
        <v>60</v>
      </c>
      <c r="H106" s="25" t="s">
        <v>61</v>
      </c>
      <c r="I106" s="25" t="s">
        <v>62</v>
      </c>
      <c r="J106" s="25" t="s">
        <v>63</v>
      </c>
      <c r="K106" s="25" t="s">
        <v>64</v>
      </c>
      <c r="L106" s="25" t="s">
        <v>65</v>
      </c>
      <c r="M106" s="25" t="s">
        <v>66</v>
      </c>
      <c r="N106" s="25" t="s">
        <v>67</v>
      </c>
      <c r="O106" s="25" t="s">
        <v>68</v>
      </c>
      <c r="P106" s="25" t="s">
        <v>69</v>
      </c>
      <c r="Q106" s="25" t="s">
        <v>70</v>
      </c>
      <c r="R106" s="25" t="s">
        <v>71</v>
      </c>
      <c r="S106" s="25" t="s">
        <v>72</v>
      </c>
      <c r="T106" s="25" t="s">
        <v>73</v>
      </c>
      <c r="U106" s="25"/>
      <c r="V106" s="27" t="s">
        <v>76</v>
      </c>
      <c r="W106" s="27" t="s">
        <v>77</v>
      </c>
      <c r="X106" s="27" t="s">
        <v>78</v>
      </c>
      <c r="Y106" s="25" t="s">
        <v>75</v>
      </c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</row>
    <row r="107" spans="1:42" ht="13.8" x14ac:dyDescent="0.3">
      <c r="A107" s="47">
        <v>1</v>
      </c>
      <c r="B107" s="48" t="s">
        <v>133</v>
      </c>
      <c r="C107">
        <v>6070</v>
      </c>
      <c r="D107">
        <v>2016</v>
      </c>
      <c r="E107">
        <v>931.42</v>
      </c>
      <c r="F107">
        <v>142274</v>
      </c>
      <c r="G107">
        <v>84476199</v>
      </c>
      <c r="H107">
        <v>6329520</v>
      </c>
      <c r="I107">
        <v>708419</v>
      </c>
      <c r="J107">
        <v>5429458</v>
      </c>
      <c r="K107">
        <v>23527</v>
      </c>
      <c r="L107">
        <v>1503072</v>
      </c>
      <c r="M107">
        <v>3262255</v>
      </c>
      <c r="N107">
        <v>3565017</v>
      </c>
      <c r="O107">
        <v>515115</v>
      </c>
      <c r="P107">
        <v>154505</v>
      </c>
      <c r="Q107">
        <v>105658077</v>
      </c>
      <c r="R107">
        <v>120436225</v>
      </c>
      <c r="S107">
        <v>457108355</v>
      </c>
      <c r="T107">
        <v>429543286</v>
      </c>
      <c r="U107" s="26"/>
      <c r="V107">
        <v>351</v>
      </c>
      <c r="W107">
        <v>19</v>
      </c>
      <c r="X107">
        <v>126</v>
      </c>
      <c r="Y107" s="29">
        <f t="shared" ref="Y107:Y170" si="2">SUM(V107:X107)</f>
        <v>496</v>
      </c>
      <c r="Z107" s="32"/>
      <c r="AA107" s="41"/>
      <c r="AB107" s="42"/>
      <c r="AC107" s="39"/>
      <c r="AD107" s="39"/>
      <c r="AE107" s="39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</row>
    <row r="108" spans="1:42" ht="13.8" x14ac:dyDescent="0.3">
      <c r="A108" s="47">
        <v>3</v>
      </c>
      <c r="B108" s="48" t="s">
        <v>134</v>
      </c>
      <c r="C108">
        <v>6070</v>
      </c>
      <c r="D108">
        <v>2016</v>
      </c>
      <c r="E108">
        <v>255.89</v>
      </c>
      <c r="F108">
        <v>40655</v>
      </c>
      <c r="G108">
        <v>21820726</v>
      </c>
      <c r="H108">
        <v>1515935</v>
      </c>
      <c r="I108">
        <v>839</v>
      </c>
      <c r="J108">
        <v>1700467</v>
      </c>
      <c r="K108">
        <v>7172</v>
      </c>
      <c r="L108">
        <v>636693</v>
      </c>
      <c r="M108">
        <v>12384</v>
      </c>
      <c r="N108">
        <v>1642260</v>
      </c>
      <c r="O108">
        <v>51089</v>
      </c>
      <c r="P108">
        <v>657</v>
      </c>
      <c r="Q108">
        <v>27386908</v>
      </c>
      <c r="R108">
        <v>32663218</v>
      </c>
      <c r="S108">
        <v>140979096</v>
      </c>
      <c r="T108">
        <v>136036606</v>
      </c>
      <c r="U108" s="26"/>
      <c r="V108">
        <v>0</v>
      </c>
      <c r="W108">
        <v>0</v>
      </c>
      <c r="X108">
        <v>0</v>
      </c>
      <c r="Y108" s="29">
        <f t="shared" si="2"/>
        <v>0</v>
      </c>
      <c r="Z108" s="32"/>
      <c r="AA108" s="37"/>
      <c r="AB108" s="42"/>
      <c r="AC108" s="39"/>
      <c r="AD108" s="39"/>
      <c r="AE108" s="39"/>
    </row>
    <row r="109" spans="1:42" ht="13.8" x14ac:dyDescent="0.3">
      <c r="A109" s="47">
        <v>8</v>
      </c>
      <c r="B109" s="48" t="s">
        <v>135</v>
      </c>
      <c r="C109">
        <v>6070</v>
      </c>
      <c r="D109">
        <v>2016</v>
      </c>
      <c r="E109">
        <v>25.37</v>
      </c>
      <c r="F109">
        <v>706</v>
      </c>
      <c r="G109">
        <v>1732463</v>
      </c>
      <c r="H109">
        <v>407186</v>
      </c>
      <c r="I109">
        <v>622536</v>
      </c>
      <c r="J109">
        <v>88302</v>
      </c>
      <c r="K109">
        <v>4405</v>
      </c>
      <c r="L109">
        <v>234780</v>
      </c>
      <c r="M109">
        <v>44791</v>
      </c>
      <c r="N109">
        <v>0</v>
      </c>
      <c r="O109">
        <v>42223</v>
      </c>
      <c r="P109">
        <v>0</v>
      </c>
      <c r="Q109">
        <v>3176686</v>
      </c>
      <c r="R109">
        <v>1549580</v>
      </c>
      <c r="S109">
        <v>3472220</v>
      </c>
      <c r="T109">
        <v>2158551</v>
      </c>
      <c r="U109" s="26"/>
      <c r="V109">
        <v>0</v>
      </c>
      <c r="W109">
        <v>0</v>
      </c>
      <c r="X109">
        <v>0</v>
      </c>
      <c r="Y109" s="29">
        <f t="shared" si="2"/>
        <v>0</v>
      </c>
      <c r="Z109" s="32"/>
      <c r="AA109" s="41"/>
      <c r="AB109" s="38"/>
      <c r="AC109" s="39"/>
      <c r="AD109" s="39"/>
      <c r="AE109" s="39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</row>
    <row r="110" spans="1:42" ht="13.8" x14ac:dyDescent="0.3">
      <c r="A110" s="47">
        <v>10</v>
      </c>
      <c r="B110" s="48" t="s">
        <v>107</v>
      </c>
      <c r="C110">
        <v>6070</v>
      </c>
      <c r="D110">
        <v>2016</v>
      </c>
      <c r="E110">
        <v>398.59</v>
      </c>
      <c r="F110">
        <v>47719</v>
      </c>
      <c r="G110">
        <v>33463384</v>
      </c>
      <c r="H110">
        <v>6382449</v>
      </c>
      <c r="I110">
        <v>0</v>
      </c>
      <c r="J110">
        <v>3015808</v>
      </c>
      <c r="K110">
        <v>188399</v>
      </c>
      <c r="L110">
        <v>415772</v>
      </c>
      <c r="M110">
        <v>2600376</v>
      </c>
      <c r="N110">
        <v>2576208</v>
      </c>
      <c r="O110">
        <v>210209</v>
      </c>
      <c r="P110">
        <v>0</v>
      </c>
      <c r="Q110">
        <v>48852605</v>
      </c>
      <c r="R110">
        <v>27690517</v>
      </c>
      <c r="S110">
        <v>164389121</v>
      </c>
      <c r="T110">
        <v>145496060</v>
      </c>
      <c r="U110" s="26"/>
      <c r="V110">
        <v>161</v>
      </c>
      <c r="W110">
        <v>0</v>
      </c>
      <c r="X110">
        <v>0</v>
      </c>
      <c r="Y110" s="29">
        <f t="shared" si="2"/>
        <v>161</v>
      </c>
      <c r="Z110" s="32"/>
      <c r="AA110" s="41"/>
      <c r="AB110" s="38"/>
      <c r="AC110" s="39"/>
      <c r="AD110" s="39"/>
      <c r="AE110" s="39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</row>
    <row r="111" spans="1:42" ht="13.8" x14ac:dyDescent="0.3">
      <c r="A111" s="47">
        <v>14</v>
      </c>
      <c r="B111" s="48" t="s">
        <v>128</v>
      </c>
      <c r="C111">
        <v>6070</v>
      </c>
      <c r="D111">
        <v>2016</v>
      </c>
      <c r="E111">
        <v>465.57</v>
      </c>
      <c r="F111">
        <v>60771</v>
      </c>
      <c r="G111">
        <v>39860465</v>
      </c>
      <c r="H111">
        <v>10934481</v>
      </c>
      <c r="I111">
        <v>0</v>
      </c>
      <c r="J111">
        <v>3262635</v>
      </c>
      <c r="K111">
        <v>0</v>
      </c>
      <c r="L111">
        <v>446623</v>
      </c>
      <c r="M111">
        <v>115395</v>
      </c>
      <c r="N111">
        <v>11619844</v>
      </c>
      <c r="O111">
        <v>152904</v>
      </c>
      <c r="P111">
        <v>17234</v>
      </c>
      <c r="Q111">
        <v>66375113</v>
      </c>
      <c r="R111">
        <v>86577342</v>
      </c>
      <c r="S111">
        <v>344585515</v>
      </c>
      <c r="T111">
        <v>330047051</v>
      </c>
      <c r="U111" s="26"/>
      <c r="V111">
        <v>207</v>
      </c>
      <c r="W111">
        <v>0</v>
      </c>
      <c r="X111">
        <v>0</v>
      </c>
      <c r="Y111" s="29">
        <f t="shared" si="2"/>
        <v>207</v>
      </c>
      <c r="Z111" s="30"/>
      <c r="AA111" s="37"/>
      <c r="AB111" s="38"/>
      <c r="AC111" s="39"/>
      <c r="AD111" s="39"/>
      <c r="AE111" s="39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</row>
    <row r="112" spans="1:42" ht="13.8" x14ac:dyDescent="0.3">
      <c r="A112" s="47">
        <v>20</v>
      </c>
      <c r="B112" s="48" t="s">
        <v>136</v>
      </c>
      <c r="C112">
        <v>6070</v>
      </c>
      <c r="D112">
        <v>2016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 s="26"/>
      <c r="V112">
        <v>0</v>
      </c>
      <c r="W112">
        <v>0</v>
      </c>
      <c r="X112">
        <v>0</v>
      </c>
      <c r="Y112" s="29">
        <f t="shared" si="2"/>
        <v>0</v>
      </c>
      <c r="Z112" s="30"/>
      <c r="AA112" s="40"/>
      <c r="AB112" s="38"/>
      <c r="AC112" s="39"/>
      <c r="AD112" s="39"/>
      <c r="AE112" s="39"/>
    </row>
    <row r="113" spans="1:42" ht="13.8" x14ac:dyDescent="0.3">
      <c r="A113" s="47">
        <v>21</v>
      </c>
      <c r="B113" s="48" t="s">
        <v>137</v>
      </c>
      <c r="C113">
        <v>6070</v>
      </c>
      <c r="D113">
        <v>2016</v>
      </c>
      <c r="E113">
        <v>26.1</v>
      </c>
      <c r="F113">
        <v>1120</v>
      </c>
      <c r="G113">
        <v>2081289</v>
      </c>
      <c r="H113">
        <v>472845</v>
      </c>
      <c r="I113">
        <v>0</v>
      </c>
      <c r="J113">
        <v>116389</v>
      </c>
      <c r="K113">
        <v>2700</v>
      </c>
      <c r="L113">
        <v>40625</v>
      </c>
      <c r="M113">
        <v>4742</v>
      </c>
      <c r="N113">
        <v>59991</v>
      </c>
      <c r="O113">
        <v>5345</v>
      </c>
      <c r="P113">
        <v>0</v>
      </c>
      <c r="Q113">
        <v>2783926</v>
      </c>
      <c r="R113">
        <v>1136727</v>
      </c>
      <c r="S113">
        <v>2058902</v>
      </c>
      <c r="T113" s="36">
        <v>2083516</v>
      </c>
      <c r="U113" s="26"/>
      <c r="V113">
        <v>24</v>
      </c>
      <c r="W113">
        <v>0</v>
      </c>
      <c r="X113">
        <v>0</v>
      </c>
      <c r="Y113" s="29">
        <f t="shared" si="2"/>
        <v>24</v>
      </c>
      <c r="Z113" s="30"/>
      <c r="AA113" s="37"/>
      <c r="AB113" s="38"/>
      <c r="AC113" s="39"/>
      <c r="AD113" s="39"/>
      <c r="AE113" s="39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</row>
    <row r="114" spans="1:42" ht="13.8" x14ac:dyDescent="0.3">
      <c r="A114" s="47">
        <v>22</v>
      </c>
      <c r="B114" s="48" t="s">
        <v>96</v>
      </c>
      <c r="C114">
        <v>6070</v>
      </c>
      <c r="D114">
        <v>2016</v>
      </c>
      <c r="E114">
        <v>40.06</v>
      </c>
      <c r="F114">
        <v>4111</v>
      </c>
      <c r="G114">
        <v>2882093</v>
      </c>
      <c r="H114">
        <v>1008364</v>
      </c>
      <c r="I114">
        <v>0</v>
      </c>
      <c r="J114">
        <v>183128</v>
      </c>
      <c r="K114">
        <v>0</v>
      </c>
      <c r="L114">
        <v>0</v>
      </c>
      <c r="M114">
        <v>24995</v>
      </c>
      <c r="N114">
        <v>0</v>
      </c>
      <c r="O114">
        <v>1022836</v>
      </c>
      <c r="P114">
        <v>8217</v>
      </c>
      <c r="Q114">
        <v>5113199</v>
      </c>
      <c r="R114">
        <v>1901597</v>
      </c>
      <c r="S114">
        <v>14774851</v>
      </c>
      <c r="T114" s="36">
        <v>12516980</v>
      </c>
      <c r="U114" s="26"/>
      <c r="V114">
        <v>25</v>
      </c>
      <c r="W114">
        <v>0</v>
      </c>
      <c r="X114">
        <v>0</v>
      </c>
      <c r="Y114" s="29">
        <f t="shared" si="2"/>
        <v>25</v>
      </c>
      <c r="Z114" s="30"/>
      <c r="AA114" s="37"/>
      <c r="AB114" s="38"/>
      <c r="AC114" s="39"/>
      <c r="AD114" s="39"/>
      <c r="AE114" s="39"/>
    </row>
    <row r="115" spans="1:42" ht="13.8" x14ac:dyDescent="0.3">
      <c r="A115" s="47">
        <v>23</v>
      </c>
      <c r="B115" s="48" t="s">
        <v>138</v>
      </c>
      <c r="C115">
        <v>6070</v>
      </c>
      <c r="D115">
        <v>2016</v>
      </c>
      <c r="E115">
        <v>9.74</v>
      </c>
      <c r="F115">
        <v>685</v>
      </c>
      <c r="G115">
        <v>698746</v>
      </c>
      <c r="H115">
        <v>124001</v>
      </c>
      <c r="I115">
        <v>18727</v>
      </c>
      <c r="J115">
        <v>10630</v>
      </c>
      <c r="K115">
        <v>1635</v>
      </c>
      <c r="L115">
        <v>0</v>
      </c>
      <c r="M115">
        <v>31699</v>
      </c>
      <c r="N115">
        <v>31170</v>
      </c>
      <c r="O115">
        <v>4504</v>
      </c>
      <c r="P115">
        <v>0</v>
      </c>
      <c r="Q115">
        <v>921112</v>
      </c>
      <c r="R115">
        <v>563184</v>
      </c>
      <c r="S115">
        <v>1271747</v>
      </c>
      <c r="T115" s="36">
        <v>1271747</v>
      </c>
      <c r="U115" s="26"/>
      <c r="V115">
        <v>18</v>
      </c>
      <c r="W115">
        <v>0</v>
      </c>
      <c r="X115">
        <v>2</v>
      </c>
      <c r="Y115" s="29">
        <f t="shared" si="2"/>
        <v>20</v>
      </c>
      <c r="Z115" s="30"/>
      <c r="AA115" s="37"/>
      <c r="AB115" s="38"/>
      <c r="AC115" s="39"/>
      <c r="AD115" s="39"/>
      <c r="AE115" s="39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</row>
    <row r="116" spans="1:42" ht="13.8" x14ac:dyDescent="0.3">
      <c r="A116" s="47">
        <v>26</v>
      </c>
      <c r="B116" s="48" t="s">
        <v>139</v>
      </c>
      <c r="C116">
        <v>6070</v>
      </c>
      <c r="D116">
        <v>2016</v>
      </c>
      <c r="E116">
        <v>133.37</v>
      </c>
      <c r="F116">
        <v>15465</v>
      </c>
      <c r="G116">
        <v>10308316</v>
      </c>
      <c r="H116">
        <v>3130586</v>
      </c>
      <c r="I116">
        <v>0</v>
      </c>
      <c r="J116">
        <v>806985</v>
      </c>
      <c r="K116">
        <v>0</v>
      </c>
      <c r="L116">
        <v>11592</v>
      </c>
      <c r="M116">
        <v>51657</v>
      </c>
      <c r="N116">
        <v>832586</v>
      </c>
      <c r="O116">
        <v>42704</v>
      </c>
      <c r="P116">
        <v>4978</v>
      </c>
      <c r="Q116">
        <v>15179448</v>
      </c>
      <c r="R116">
        <v>11885626</v>
      </c>
      <c r="S116">
        <v>70952607</v>
      </c>
      <c r="T116" s="36">
        <v>66020128</v>
      </c>
      <c r="U116" s="26"/>
      <c r="V116">
        <v>126</v>
      </c>
      <c r="W116">
        <v>0</v>
      </c>
      <c r="X116">
        <v>14</v>
      </c>
      <c r="Y116" s="29">
        <f t="shared" si="2"/>
        <v>140</v>
      </c>
      <c r="Z116" s="32"/>
      <c r="AA116" s="37"/>
      <c r="AB116" s="38"/>
      <c r="AC116" s="39"/>
      <c r="AD116" s="39"/>
      <c r="AE116" s="39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</row>
    <row r="117" spans="1:42" ht="13.8" x14ac:dyDescent="0.3">
      <c r="A117" s="47">
        <v>29</v>
      </c>
      <c r="B117" s="48" t="s">
        <v>92</v>
      </c>
      <c r="C117">
        <v>6070</v>
      </c>
      <c r="D117">
        <v>2016</v>
      </c>
      <c r="E117">
        <v>588.70000000000005</v>
      </c>
      <c r="F117">
        <v>82262</v>
      </c>
      <c r="G117">
        <v>46042630</v>
      </c>
      <c r="H117">
        <v>14614043</v>
      </c>
      <c r="I117">
        <v>0</v>
      </c>
      <c r="J117">
        <v>4464946</v>
      </c>
      <c r="K117">
        <v>73498</v>
      </c>
      <c r="L117">
        <v>680589</v>
      </c>
      <c r="M117">
        <v>66</v>
      </c>
      <c r="N117">
        <v>268025</v>
      </c>
      <c r="O117">
        <v>10117</v>
      </c>
      <c r="P117">
        <v>12991</v>
      </c>
      <c r="Q117">
        <v>66140923</v>
      </c>
      <c r="R117">
        <v>41211604</v>
      </c>
      <c r="S117">
        <v>198986039</v>
      </c>
      <c r="T117">
        <v>191065393</v>
      </c>
      <c r="U117" s="26"/>
      <c r="V117">
        <v>234</v>
      </c>
      <c r="W117">
        <v>0</v>
      </c>
      <c r="X117">
        <v>0</v>
      </c>
      <c r="Y117" s="29">
        <f t="shared" si="2"/>
        <v>234</v>
      </c>
      <c r="Z117" s="32"/>
      <c r="AA117" s="43"/>
      <c r="AB117" s="38"/>
      <c r="AC117" s="39"/>
      <c r="AD117" s="39"/>
      <c r="AE117" s="39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</row>
    <row r="118" spans="1:42" ht="13.8" x14ac:dyDescent="0.3">
      <c r="A118" s="47">
        <v>32</v>
      </c>
      <c r="B118" s="48" t="s">
        <v>140</v>
      </c>
      <c r="C118">
        <v>6070</v>
      </c>
      <c r="D118">
        <v>2016</v>
      </c>
      <c r="E118">
        <v>373.39</v>
      </c>
      <c r="F118">
        <v>75844</v>
      </c>
      <c r="G118">
        <v>27071540</v>
      </c>
      <c r="H118">
        <v>7900290</v>
      </c>
      <c r="I118">
        <v>38750</v>
      </c>
      <c r="J118">
        <v>2573739</v>
      </c>
      <c r="K118">
        <v>6802</v>
      </c>
      <c r="L118">
        <v>1432005</v>
      </c>
      <c r="M118">
        <v>339550</v>
      </c>
      <c r="N118">
        <v>1823524</v>
      </c>
      <c r="O118">
        <v>69331</v>
      </c>
      <c r="P118">
        <v>2500</v>
      </c>
      <c r="Q118">
        <v>41253031</v>
      </c>
      <c r="R118">
        <v>21010551</v>
      </c>
      <c r="S118">
        <v>180962464</v>
      </c>
      <c r="T118">
        <v>169080964</v>
      </c>
      <c r="U118" s="26"/>
      <c r="V118">
        <v>178</v>
      </c>
      <c r="W118">
        <v>0</v>
      </c>
      <c r="X118">
        <v>35</v>
      </c>
      <c r="Y118" s="29">
        <f t="shared" si="2"/>
        <v>213</v>
      </c>
      <c r="Z118" s="31"/>
      <c r="AA118" s="40"/>
      <c r="AB118" s="38"/>
      <c r="AC118" s="39"/>
      <c r="AD118" s="39"/>
      <c r="AE118" s="39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</row>
    <row r="119" spans="1:42" ht="13.8" x14ac:dyDescent="0.3">
      <c r="A119" s="47">
        <v>35</v>
      </c>
      <c r="B119" s="48" t="s">
        <v>141</v>
      </c>
      <c r="C119">
        <v>6070</v>
      </c>
      <c r="D119">
        <v>2016</v>
      </c>
      <c r="E119">
        <v>37</v>
      </c>
      <c r="F119">
        <v>4749</v>
      </c>
      <c r="G119">
        <v>3289397</v>
      </c>
      <c r="H119">
        <v>789220</v>
      </c>
      <c r="I119">
        <v>0</v>
      </c>
      <c r="J119">
        <v>200104</v>
      </c>
      <c r="K119">
        <v>437</v>
      </c>
      <c r="L119">
        <v>10131</v>
      </c>
      <c r="M119">
        <v>62492</v>
      </c>
      <c r="N119">
        <v>518102</v>
      </c>
      <c r="O119">
        <v>11064</v>
      </c>
      <c r="P119">
        <v>2159</v>
      </c>
      <c r="Q119">
        <v>4878788</v>
      </c>
      <c r="R119">
        <v>5503323</v>
      </c>
      <c r="S119">
        <v>14585864</v>
      </c>
      <c r="T119">
        <v>13277523</v>
      </c>
      <c r="U119" s="26"/>
      <c r="V119">
        <v>25</v>
      </c>
      <c r="W119">
        <v>0</v>
      </c>
      <c r="X119">
        <v>5</v>
      </c>
      <c r="Y119" s="29">
        <f t="shared" si="2"/>
        <v>30</v>
      </c>
      <c r="Z119" s="30"/>
      <c r="AA119" s="37"/>
      <c r="AB119" s="38"/>
      <c r="AC119" s="39"/>
      <c r="AD119" s="39"/>
      <c r="AE119" s="39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</row>
    <row r="120" spans="1:42" ht="13.8" x14ac:dyDescent="0.3">
      <c r="A120" s="47">
        <v>37</v>
      </c>
      <c r="B120" s="48" t="s">
        <v>171</v>
      </c>
      <c r="C120">
        <v>6070</v>
      </c>
      <c r="D120">
        <v>2016</v>
      </c>
      <c r="E120">
        <v>130.41</v>
      </c>
      <c r="F120">
        <v>26541</v>
      </c>
      <c r="G120">
        <v>11057457</v>
      </c>
      <c r="H120">
        <v>2869872</v>
      </c>
      <c r="I120">
        <v>3766251</v>
      </c>
      <c r="J120">
        <v>813007</v>
      </c>
      <c r="K120">
        <v>0</v>
      </c>
      <c r="L120">
        <v>12497</v>
      </c>
      <c r="M120">
        <v>64376</v>
      </c>
      <c r="N120">
        <v>2409880</v>
      </c>
      <c r="O120">
        <v>14178</v>
      </c>
      <c r="P120">
        <v>0</v>
      </c>
      <c r="Q120">
        <v>21007518</v>
      </c>
      <c r="R120">
        <v>21259556</v>
      </c>
      <c r="S120">
        <v>57853469</v>
      </c>
      <c r="T120">
        <v>46570584</v>
      </c>
      <c r="U120" s="26"/>
      <c r="V120">
        <v>213</v>
      </c>
      <c r="W120">
        <v>10</v>
      </c>
      <c r="X120">
        <v>26</v>
      </c>
      <c r="Y120" s="29">
        <f t="shared" si="2"/>
        <v>249</v>
      </c>
      <c r="Z120" s="30"/>
      <c r="AA120" s="37"/>
      <c r="AB120" s="38"/>
      <c r="AC120" s="39"/>
      <c r="AD120" s="39"/>
      <c r="AE120" s="39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</row>
    <row r="121" spans="1:42" ht="13.8" x14ac:dyDescent="0.3">
      <c r="A121" s="47">
        <v>38</v>
      </c>
      <c r="B121" s="48" t="s">
        <v>115</v>
      </c>
      <c r="C121">
        <v>6070</v>
      </c>
      <c r="D121">
        <v>2016</v>
      </c>
      <c r="E121">
        <v>83.74</v>
      </c>
      <c r="F121">
        <v>10285</v>
      </c>
      <c r="G121">
        <v>6027779</v>
      </c>
      <c r="H121">
        <v>1702104</v>
      </c>
      <c r="I121">
        <v>1018</v>
      </c>
      <c r="J121">
        <v>367192</v>
      </c>
      <c r="K121">
        <v>0</v>
      </c>
      <c r="L121">
        <v>165021</v>
      </c>
      <c r="M121">
        <v>7634</v>
      </c>
      <c r="N121">
        <v>827307</v>
      </c>
      <c r="O121">
        <v>40023</v>
      </c>
      <c r="P121">
        <v>0</v>
      </c>
      <c r="Q121">
        <v>9138078</v>
      </c>
      <c r="R121">
        <v>4764451</v>
      </c>
      <c r="S121">
        <v>20837678</v>
      </c>
      <c r="T121" s="36">
        <v>18694095</v>
      </c>
      <c r="U121" s="26"/>
      <c r="V121">
        <v>39</v>
      </c>
      <c r="W121">
        <v>0</v>
      </c>
      <c r="X121">
        <v>9</v>
      </c>
      <c r="Y121" s="29">
        <f t="shared" si="2"/>
        <v>48</v>
      </c>
      <c r="Z121" s="30"/>
      <c r="AA121" s="37"/>
      <c r="AB121" s="38"/>
      <c r="AC121" s="39"/>
      <c r="AD121" s="39"/>
      <c r="AE121" s="39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</row>
    <row r="122" spans="1:42" ht="13.8" x14ac:dyDescent="0.3">
      <c r="A122" s="47">
        <v>39</v>
      </c>
      <c r="B122" s="48" t="s">
        <v>142</v>
      </c>
      <c r="C122">
        <v>6070</v>
      </c>
      <c r="D122">
        <v>2016</v>
      </c>
      <c r="E122">
        <v>92.6</v>
      </c>
      <c r="F122">
        <v>13586</v>
      </c>
      <c r="G122">
        <v>6231698</v>
      </c>
      <c r="H122">
        <v>1417106</v>
      </c>
      <c r="I122">
        <v>10832</v>
      </c>
      <c r="J122">
        <v>645397</v>
      </c>
      <c r="K122">
        <v>0</v>
      </c>
      <c r="L122">
        <v>478050</v>
      </c>
      <c r="M122">
        <v>31646</v>
      </c>
      <c r="N122">
        <v>708687</v>
      </c>
      <c r="O122">
        <v>4770</v>
      </c>
      <c r="P122">
        <v>0</v>
      </c>
      <c r="Q122">
        <v>9528186</v>
      </c>
      <c r="R122">
        <v>5467016</v>
      </c>
      <c r="S122">
        <v>26977845</v>
      </c>
      <c r="T122">
        <v>22262820</v>
      </c>
      <c r="U122" s="26"/>
      <c r="V122">
        <v>60</v>
      </c>
      <c r="W122">
        <v>7</v>
      </c>
      <c r="X122">
        <v>20</v>
      </c>
      <c r="Y122" s="29">
        <f t="shared" si="2"/>
        <v>87</v>
      </c>
      <c r="Z122" s="31"/>
      <c r="AA122" s="37"/>
      <c r="AB122" s="38"/>
      <c r="AC122" s="39"/>
      <c r="AD122" s="39"/>
      <c r="AE122" s="39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</row>
    <row r="123" spans="1:42" ht="13.8" x14ac:dyDescent="0.3">
      <c r="A123" s="47">
        <v>42</v>
      </c>
      <c r="B123" s="48" t="s">
        <v>172</v>
      </c>
      <c r="C123">
        <v>6070</v>
      </c>
      <c r="D123">
        <v>2016</v>
      </c>
      <c r="E123">
        <v>21.21</v>
      </c>
      <c r="F123">
        <v>829</v>
      </c>
      <c r="G123">
        <v>1525749</v>
      </c>
      <c r="H123">
        <v>425787</v>
      </c>
      <c r="I123">
        <v>0</v>
      </c>
      <c r="J123">
        <v>1</v>
      </c>
      <c r="K123">
        <v>0</v>
      </c>
      <c r="L123">
        <v>0</v>
      </c>
      <c r="M123">
        <v>0</v>
      </c>
      <c r="N123">
        <v>185512</v>
      </c>
      <c r="O123">
        <v>0</v>
      </c>
      <c r="P123">
        <v>0</v>
      </c>
      <c r="Q123">
        <v>2137049</v>
      </c>
      <c r="R123">
        <v>5640080</v>
      </c>
      <c r="S123">
        <v>1941579</v>
      </c>
      <c r="T123">
        <v>1941579</v>
      </c>
      <c r="V123">
        <v>0</v>
      </c>
      <c r="W123">
        <v>30</v>
      </c>
      <c r="X123">
        <v>0</v>
      </c>
      <c r="Y123" s="29">
        <f t="shared" si="2"/>
        <v>30</v>
      </c>
      <c r="Z123" s="32"/>
      <c r="AA123" s="37"/>
      <c r="AB123" s="38"/>
      <c r="AC123" s="39"/>
      <c r="AD123" s="39"/>
      <c r="AE123" s="39"/>
    </row>
    <row r="124" spans="1:42" ht="13.8" x14ac:dyDescent="0.3">
      <c r="A124" s="47">
        <v>43</v>
      </c>
      <c r="B124" s="48" t="s">
        <v>108</v>
      </c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 s="26"/>
      <c r="V124"/>
      <c r="W124"/>
      <c r="X124"/>
      <c r="Y124" s="29">
        <f t="shared" si="2"/>
        <v>0</v>
      </c>
      <c r="Z124" s="32"/>
      <c r="AA124" s="37"/>
      <c r="AB124" s="38"/>
      <c r="AC124" s="39"/>
      <c r="AD124" s="39"/>
      <c r="AE124" s="39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</row>
    <row r="125" spans="1:42" ht="13.8" x14ac:dyDescent="0.3">
      <c r="A125" s="47">
        <v>45</v>
      </c>
      <c r="B125" s="48" t="s">
        <v>86</v>
      </c>
      <c r="C125">
        <v>6070</v>
      </c>
      <c r="D125">
        <v>2016</v>
      </c>
      <c r="E125">
        <v>0</v>
      </c>
      <c r="F125">
        <v>422</v>
      </c>
      <c r="G125">
        <v>0</v>
      </c>
      <c r="H125">
        <v>0</v>
      </c>
      <c r="I125">
        <v>0</v>
      </c>
      <c r="J125">
        <v>11891</v>
      </c>
      <c r="K125">
        <v>0</v>
      </c>
      <c r="L125">
        <v>6066</v>
      </c>
      <c r="M125">
        <v>0</v>
      </c>
      <c r="N125">
        <v>232247</v>
      </c>
      <c r="O125">
        <v>40</v>
      </c>
      <c r="P125">
        <v>0</v>
      </c>
      <c r="Q125">
        <v>250244</v>
      </c>
      <c r="R125">
        <v>257537</v>
      </c>
      <c r="S125">
        <v>589426</v>
      </c>
      <c r="T125" s="36">
        <v>592206</v>
      </c>
      <c r="U125" s="26"/>
      <c r="V125">
        <v>4</v>
      </c>
      <c r="W125">
        <v>0</v>
      </c>
      <c r="X125">
        <v>0</v>
      </c>
      <c r="Y125" s="29">
        <f t="shared" si="2"/>
        <v>4</v>
      </c>
      <c r="Z125" s="31"/>
      <c r="AA125" s="40"/>
      <c r="AB125" s="42"/>
      <c r="AC125" s="39"/>
      <c r="AD125" s="39"/>
      <c r="AE125" s="39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</row>
    <row r="126" spans="1:42" ht="13.8" x14ac:dyDescent="0.3">
      <c r="A126" s="47">
        <v>46</v>
      </c>
      <c r="B126" s="48" t="s">
        <v>143</v>
      </c>
      <c r="C126">
        <v>6070</v>
      </c>
      <c r="D126">
        <v>2016</v>
      </c>
      <c r="E126">
        <v>32.119999999999997</v>
      </c>
      <c r="F126">
        <v>4091</v>
      </c>
      <c r="G126">
        <v>2565986</v>
      </c>
      <c r="H126">
        <v>499594</v>
      </c>
      <c r="I126">
        <v>332404</v>
      </c>
      <c r="J126">
        <v>152233</v>
      </c>
      <c r="K126">
        <v>686</v>
      </c>
      <c r="L126">
        <v>20052</v>
      </c>
      <c r="M126">
        <v>80178</v>
      </c>
      <c r="N126">
        <v>250230</v>
      </c>
      <c r="O126">
        <v>2419</v>
      </c>
      <c r="P126">
        <v>0</v>
      </c>
      <c r="Q126">
        <v>3903782</v>
      </c>
      <c r="R126">
        <v>1994869</v>
      </c>
      <c r="S126">
        <v>7707504</v>
      </c>
      <c r="T126">
        <v>6359890</v>
      </c>
      <c r="U126" s="26"/>
      <c r="V126">
        <v>19</v>
      </c>
      <c r="W126">
        <v>0</v>
      </c>
      <c r="X126">
        <v>0</v>
      </c>
      <c r="Y126" s="29">
        <f t="shared" si="2"/>
        <v>19</v>
      </c>
      <c r="Z126" s="32"/>
      <c r="AA126" s="37"/>
      <c r="AB126" s="38"/>
      <c r="AC126" s="39"/>
      <c r="AD126" s="39"/>
      <c r="AE126" s="39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</row>
    <row r="127" spans="1:42" ht="13.8" x14ac:dyDescent="0.3">
      <c r="A127" s="47">
        <v>50</v>
      </c>
      <c r="B127" s="48" t="s">
        <v>144</v>
      </c>
      <c r="C127">
        <v>6070</v>
      </c>
      <c r="D127">
        <v>2016</v>
      </c>
      <c r="E127">
        <v>115.91</v>
      </c>
      <c r="F127">
        <v>11578</v>
      </c>
      <c r="G127">
        <v>8151975</v>
      </c>
      <c r="H127">
        <v>695259</v>
      </c>
      <c r="I127">
        <v>126601</v>
      </c>
      <c r="J127">
        <v>865645</v>
      </c>
      <c r="K127">
        <v>0</v>
      </c>
      <c r="L127">
        <v>80820</v>
      </c>
      <c r="M127">
        <v>0</v>
      </c>
      <c r="N127">
        <v>555873</v>
      </c>
      <c r="O127">
        <v>16436</v>
      </c>
      <c r="P127">
        <v>1891</v>
      </c>
      <c r="Q127">
        <v>10490718</v>
      </c>
      <c r="R127">
        <v>11725672</v>
      </c>
      <c r="S127">
        <v>38027559</v>
      </c>
      <c r="T127">
        <v>36059310</v>
      </c>
      <c r="U127" s="26"/>
      <c r="V127">
        <v>52</v>
      </c>
      <c r="W127">
        <v>0</v>
      </c>
      <c r="X127">
        <v>15</v>
      </c>
      <c r="Y127" s="29">
        <f t="shared" si="2"/>
        <v>67</v>
      </c>
      <c r="Z127" s="33"/>
      <c r="AA127" s="37"/>
      <c r="AB127" s="3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</row>
    <row r="128" spans="1:42" ht="13.8" x14ac:dyDescent="0.3">
      <c r="A128" s="47">
        <v>54</v>
      </c>
      <c r="B128" s="48" t="s">
        <v>89</v>
      </c>
      <c r="C128">
        <v>6070</v>
      </c>
      <c r="D128">
        <v>2016</v>
      </c>
      <c r="E128" s="23">
        <v>10.59</v>
      </c>
      <c r="F128" s="23">
        <v>821</v>
      </c>
      <c r="G128" s="23">
        <v>796560</v>
      </c>
      <c r="H128" s="23">
        <v>253297</v>
      </c>
      <c r="I128" s="23">
        <v>175</v>
      </c>
      <c r="J128" s="23">
        <v>64931</v>
      </c>
      <c r="K128" s="23">
        <v>0</v>
      </c>
      <c r="L128" s="23">
        <v>19399</v>
      </c>
      <c r="M128" s="23">
        <v>21222</v>
      </c>
      <c r="N128" s="23">
        <v>38396</v>
      </c>
      <c r="O128" s="23">
        <v>9290</v>
      </c>
      <c r="P128" s="23">
        <v>0</v>
      </c>
      <c r="Q128" s="23">
        <v>1203270</v>
      </c>
      <c r="R128" s="23">
        <v>606183</v>
      </c>
      <c r="S128" s="23">
        <v>2265747</v>
      </c>
      <c r="T128" s="23">
        <v>2186789</v>
      </c>
      <c r="V128" s="23">
        <v>17</v>
      </c>
      <c r="W128" s="23">
        <v>0</v>
      </c>
      <c r="X128" s="23">
        <v>0</v>
      </c>
      <c r="Y128" s="29">
        <f t="shared" si="2"/>
        <v>17</v>
      </c>
    </row>
    <row r="129" spans="1:42" ht="13.8" x14ac:dyDescent="0.3">
      <c r="A129" s="47">
        <v>56</v>
      </c>
      <c r="B129" s="48" t="s">
        <v>110</v>
      </c>
      <c r="C129">
        <v>6070</v>
      </c>
      <c r="D129">
        <v>2016</v>
      </c>
      <c r="E129" s="23">
        <v>26.91</v>
      </c>
      <c r="F129" s="23">
        <v>906</v>
      </c>
      <c r="G129" s="23">
        <v>1883482</v>
      </c>
      <c r="H129" s="23">
        <v>578101</v>
      </c>
      <c r="I129" s="23">
        <v>0</v>
      </c>
      <c r="J129" s="23">
        <v>55076</v>
      </c>
      <c r="K129" s="23">
        <v>4150</v>
      </c>
      <c r="L129" s="23">
        <v>142525</v>
      </c>
      <c r="M129" s="23">
        <v>5709</v>
      </c>
      <c r="N129" s="23">
        <v>106295</v>
      </c>
      <c r="O129" s="23">
        <v>12617</v>
      </c>
      <c r="P129" s="23">
        <v>0</v>
      </c>
      <c r="Q129" s="23">
        <v>2787955</v>
      </c>
      <c r="R129" s="23">
        <v>2276807</v>
      </c>
      <c r="S129" s="23">
        <v>3255392</v>
      </c>
      <c r="T129" s="23">
        <v>2415543</v>
      </c>
      <c r="V129" s="23">
        <v>10</v>
      </c>
      <c r="W129" s="23">
        <v>0</v>
      </c>
      <c r="X129" s="23">
        <v>0</v>
      </c>
      <c r="Y129" s="29">
        <f t="shared" si="2"/>
        <v>10</v>
      </c>
    </row>
    <row r="130" spans="1:42" ht="13.8" x14ac:dyDescent="0.3">
      <c r="A130" s="47">
        <v>58</v>
      </c>
      <c r="B130" s="48" t="s">
        <v>173</v>
      </c>
      <c r="C130">
        <v>6070</v>
      </c>
      <c r="D130">
        <v>2016</v>
      </c>
      <c r="E130">
        <v>190.4</v>
      </c>
      <c r="F130">
        <v>33302</v>
      </c>
      <c r="G130">
        <v>14963072</v>
      </c>
      <c r="H130">
        <v>3089999</v>
      </c>
      <c r="I130">
        <v>569638</v>
      </c>
      <c r="J130">
        <v>719557</v>
      </c>
      <c r="K130">
        <v>0</v>
      </c>
      <c r="L130">
        <v>165589</v>
      </c>
      <c r="M130">
        <v>0</v>
      </c>
      <c r="N130">
        <v>2298567</v>
      </c>
      <c r="O130">
        <v>281612</v>
      </c>
      <c r="P130">
        <v>11501</v>
      </c>
      <c r="Q130">
        <v>22076533</v>
      </c>
      <c r="R130">
        <v>11713791</v>
      </c>
      <c r="S130">
        <v>80504729</v>
      </c>
      <c r="T130" s="36">
        <v>73203731</v>
      </c>
      <c r="U130" s="26"/>
      <c r="V130">
        <v>120</v>
      </c>
      <c r="W130">
        <v>16</v>
      </c>
      <c r="X130">
        <v>34</v>
      </c>
      <c r="Y130" s="29">
        <f t="shared" si="2"/>
        <v>170</v>
      </c>
      <c r="Z130" s="30"/>
      <c r="AA130" s="37"/>
      <c r="AB130" s="3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</row>
    <row r="131" spans="1:42" ht="13.8" x14ac:dyDescent="0.3">
      <c r="A131" s="47">
        <v>63</v>
      </c>
      <c r="B131" s="48" t="s">
        <v>91</v>
      </c>
      <c r="C131">
        <v>6070</v>
      </c>
      <c r="D131">
        <v>2016</v>
      </c>
      <c r="E131">
        <v>92.42</v>
      </c>
      <c r="F131">
        <v>8829</v>
      </c>
      <c r="G131">
        <v>6663292</v>
      </c>
      <c r="H131">
        <v>2378256</v>
      </c>
      <c r="I131">
        <v>8800</v>
      </c>
      <c r="J131">
        <v>685547</v>
      </c>
      <c r="K131">
        <v>0</v>
      </c>
      <c r="L131">
        <v>536363</v>
      </c>
      <c r="M131">
        <v>123257</v>
      </c>
      <c r="N131">
        <v>319452</v>
      </c>
      <c r="O131">
        <v>17867</v>
      </c>
      <c r="P131">
        <v>0</v>
      </c>
      <c r="Q131">
        <v>10732834</v>
      </c>
      <c r="R131">
        <v>3912092</v>
      </c>
      <c r="S131">
        <v>21875206</v>
      </c>
      <c r="T131" s="36">
        <v>20351562</v>
      </c>
      <c r="U131" s="26"/>
      <c r="V131">
        <v>58</v>
      </c>
      <c r="W131">
        <v>0</v>
      </c>
      <c r="X131">
        <v>11</v>
      </c>
      <c r="Y131" s="29">
        <f t="shared" si="2"/>
        <v>69</v>
      </c>
      <c r="Z131" s="31"/>
      <c r="AA131" s="37"/>
      <c r="AB131" s="38"/>
      <c r="AC131" s="39"/>
      <c r="AD131" s="39"/>
      <c r="AE131" s="39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</row>
    <row r="132" spans="1:42" ht="13.8" x14ac:dyDescent="0.3">
      <c r="A132" s="47">
        <v>78</v>
      </c>
      <c r="B132" s="48" t="s">
        <v>145</v>
      </c>
      <c r="C132">
        <v>6070</v>
      </c>
      <c r="D132">
        <v>2016</v>
      </c>
      <c r="E132">
        <v>21.83</v>
      </c>
      <c r="F132">
        <v>3772</v>
      </c>
      <c r="G132">
        <v>1853698</v>
      </c>
      <c r="H132">
        <v>492125</v>
      </c>
      <c r="I132">
        <v>0</v>
      </c>
      <c r="J132">
        <v>196782</v>
      </c>
      <c r="K132">
        <v>0</v>
      </c>
      <c r="L132">
        <v>18907</v>
      </c>
      <c r="M132">
        <v>34046</v>
      </c>
      <c r="N132">
        <v>254436</v>
      </c>
      <c r="O132">
        <v>5139</v>
      </c>
      <c r="P132">
        <v>0</v>
      </c>
      <c r="Q132">
        <v>2855133</v>
      </c>
      <c r="R132">
        <v>2013189</v>
      </c>
      <c r="S132">
        <v>8458741</v>
      </c>
      <c r="T132" s="36">
        <v>6898196</v>
      </c>
      <c r="U132" s="26"/>
      <c r="V132">
        <v>0</v>
      </c>
      <c r="W132">
        <v>0</v>
      </c>
      <c r="X132">
        <v>11</v>
      </c>
      <c r="Y132" s="29">
        <f t="shared" si="2"/>
        <v>11</v>
      </c>
      <c r="Z132" s="30"/>
      <c r="AA132" s="41"/>
      <c r="AB132" s="38"/>
      <c r="AC132" s="39"/>
      <c r="AD132" s="39"/>
      <c r="AE132" s="39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</row>
    <row r="133" spans="1:42" ht="13.8" x14ac:dyDescent="0.3">
      <c r="A133" s="47">
        <v>79</v>
      </c>
      <c r="B133" s="48" t="s">
        <v>100</v>
      </c>
      <c r="C133">
        <v>6070</v>
      </c>
      <c r="D133">
        <v>2016</v>
      </c>
      <c r="E133">
        <v>14.06</v>
      </c>
      <c r="F133">
        <v>933</v>
      </c>
      <c r="G133">
        <v>1035936</v>
      </c>
      <c r="H133">
        <v>320248</v>
      </c>
      <c r="I133">
        <v>966</v>
      </c>
      <c r="J133">
        <v>475431</v>
      </c>
      <c r="K133">
        <v>0</v>
      </c>
      <c r="L133">
        <v>98108</v>
      </c>
      <c r="M133">
        <v>11467</v>
      </c>
      <c r="N133">
        <v>97049</v>
      </c>
      <c r="O133">
        <v>19545</v>
      </c>
      <c r="P133">
        <v>0</v>
      </c>
      <c r="Q133">
        <v>2058750</v>
      </c>
      <c r="R133">
        <v>1061675</v>
      </c>
      <c r="S133">
        <v>2438480</v>
      </c>
      <c r="T133" s="36">
        <v>2326888</v>
      </c>
      <c r="U133" s="26"/>
      <c r="V133">
        <v>25</v>
      </c>
      <c r="W133">
        <v>0</v>
      </c>
      <c r="X133">
        <v>0</v>
      </c>
      <c r="Y133" s="29">
        <f t="shared" si="2"/>
        <v>25</v>
      </c>
      <c r="Z133" s="32"/>
      <c r="AA133" s="37"/>
      <c r="AB133" s="38"/>
      <c r="AC133" s="39"/>
      <c r="AD133" s="39"/>
      <c r="AE133" s="39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</row>
    <row r="134" spans="1:42" ht="13.8" x14ac:dyDescent="0.3">
      <c r="A134" s="47">
        <v>80</v>
      </c>
      <c r="B134" s="48" t="s">
        <v>146</v>
      </c>
      <c r="C134">
        <v>6070</v>
      </c>
      <c r="D134">
        <v>2016</v>
      </c>
      <c r="E134">
        <v>0.34</v>
      </c>
      <c r="F134">
        <v>28</v>
      </c>
      <c r="G134">
        <v>16454</v>
      </c>
      <c r="H134">
        <v>4450</v>
      </c>
      <c r="I134">
        <v>10659</v>
      </c>
      <c r="J134">
        <v>1016</v>
      </c>
      <c r="K134">
        <v>11</v>
      </c>
      <c r="L134">
        <v>462</v>
      </c>
      <c r="M134">
        <v>0</v>
      </c>
      <c r="N134">
        <v>2025</v>
      </c>
      <c r="O134">
        <v>88</v>
      </c>
      <c r="P134">
        <v>64</v>
      </c>
      <c r="Q134">
        <v>35101</v>
      </c>
      <c r="R134">
        <v>190156</v>
      </c>
      <c r="S134">
        <v>105018</v>
      </c>
      <c r="T134" s="36">
        <v>41448</v>
      </c>
      <c r="U134" s="26"/>
      <c r="V134">
        <v>25</v>
      </c>
      <c r="W134">
        <v>0</v>
      </c>
      <c r="X134">
        <v>0</v>
      </c>
      <c r="Y134" s="29">
        <f t="shared" si="2"/>
        <v>25</v>
      </c>
      <c r="Z134" s="31"/>
      <c r="AA134" s="37"/>
      <c r="AB134" s="38"/>
      <c r="AC134" s="39"/>
      <c r="AD134" s="39"/>
      <c r="AE134" s="39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</row>
    <row r="135" spans="1:42" ht="13.8" x14ac:dyDescent="0.3">
      <c r="A135" s="47">
        <v>81</v>
      </c>
      <c r="B135" s="48" t="s">
        <v>147</v>
      </c>
      <c r="C135">
        <v>6070</v>
      </c>
      <c r="D135">
        <v>2016</v>
      </c>
      <c r="E135">
        <v>142.19</v>
      </c>
      <c r="F135">
        <v>21449</v>
      </c>
      <c r="G135">
        <v>10636820</v>
      </c>
      <c r="H135">
        <v>2725662</v>
      </c>
      <c r="I135">
        <v>0</v>
      </c>
      <c r="J135">
        <v>1306385</v>
      </c>
      <c r="K135">
        <v>1579</v>
      </c>
      <c r="L135">
        <v>248159</v>
      </c>
      <c r="M135">
        <v>122072</v>
      </c>
      <c r="N135">
        <v>994590</v>
      </c>
      <c r="O135">
        <v>8778</v>
      </c>
      <c r="P135">
        <v>20716</v>
      </c>
      <c r="Q135">
        <v>16023329</v>
      </c>
      <c r="R135">
        <v>13340507</v>
      </c>
      <c r="S135">
        <v>62684469</v>
      </c>
      <c r="T135">
        <v>57644956</v>
      </c>
      <c r="U135" s="26"/>
      <c r="V135">
        <v>78</v>
      </c>
      <c r="W135">
        <v>0</v>
      </c>
      <c r="X135">
        <v>25</v>
      </c>
      <c r="Y135" s="29">
        <f t="shared" si="2"/>
        <v>103</v>
      </c>
      <c r="Z135" s="30"/>
      <c r="AA135" s="40"/>
      <c r="AB135" s="38"/>
      <c r="AC135" s="39"/>
      <c r="AD135" s="39"/>
      <c r="AE135" s="39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</row>
    <row r="136" spans="1:42" ht="13.8" x14ac:dyDescent="0.3">
      <c r="A136" s="47">
        <v>82</v>
      </c>
      <c r="B136" s="48" t="s">
        <v>90</v>
      </c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 s="26"/>
      <c r="V136"/>
      <c r="W136"/>
      <c r="X136"/>
      <c r="Y136" s="29">
        <f t="shared" si="2"/>
        <v>0</v>
      </c>
      <c r="Z136" s="30"/>
      <c r="AA136" s="37"/>
      <c r="AB136" s="42"/>
      <c r="AC136" s="39"/>
      <c r="AD136" s="39"/>
      <c r="AE136" s="39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</row>
    <row r="137" spans="1:42" ht="13.8" x14ac:dyDescent="0.3">
      <c r="A137" s="47">
        <v>84</v>
      </c>
      <c r="B137" s="48" t="s">
        <v>124</v>
      </c>
      <c r="C137">
        <v>6070</v>
      </c>
      <c r="D137">
        <v>2016</v>
      </c>
      <c r="E137">
        <v>735.11</v>
      </c>
      <c r="F137">
        <v>117921</v>
      </c>
      <c r="G137">
        <v>55614050</v>
      </c>
      <c r="H137">
        <v>5130848</v>
      </c>
      <c r="I137">
        <v>18114264</v>
      </c>
      <c r="J137">
        <v>4211793</v>
      </c>
      <c r="K137">
        <v>1304</v>
      </c>
      <c r="L137">
        <v>94532</v>
      </c>
      <c r="M137">
        <v>27716</v>
      </c>
      <c r="N137">
        <v>2986356</v>
      </c>
      <c r="O137">
        <v>115717</v>
      </c>
      <c r="P137">
        <v>5808</v>
      </c>
      <c r="Q137">
        <v>86290772</v>
      </c>
      <c r="R137">
        <v>99737539</v>
      </c>
      <c r="S137">
        <v>351111901</v>
      </c>
      <c r="T137">
        <v>298076533</v>
      </c>
      <c r="U137" s="26"/>
      <c r="V137">
        <v>205</v>
      </c>
      <c r="W137">
        <v>12</v>
      </c>
      <c r="X137">
        <v>46</v>
      </c>
      <c r="Y137" s="29">
        <f t="shared" si="2"/>
        <v>263</v>
      </c>
      <c r="Z137" s="30"/>
      <c r="AA137" s="40"/>
      <c r="AB137" s="38"/>
      <c r="AC137" s="39"/>
      <c r="AD137" s="39"/>
      <c r="AE137" s="39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</row>
    <row r="138" spans="1:42" ht="13.8" x14ac:dyDescent="0.3">
      <c r="A138" s="47">
        <v>85</v>
      </c>
      <c r="B138" s="48" t="s">
        <v>148</v>
      </c>
      <c r="C138">
        <v>6070</v>
      </c>
      <c r="D138">
        <v>2016</v>
      </c>
      <c r="E138">
        <v>36.46</v>
      </c>
      <c r="F138">
        <v>3718</v>
      </c>
      <c r="G138">
        <v>2551955</v>
      </c>
      <c r="H138">
        <v>596299</v>
      </c>
      <c r="I138">
        <v>0</v>
      </c>
      <c r="J138">
        <v>284426</v>
      </c>
      <c r="K138">
        <v>0</v>
      </c>
      <c r="L138">
        <v>3816</v>
      </c>
      <c r="M138">
        <v>6884</v>
      </c>
      <c r="N138">
        <v>218643</v>
      </c>
      <c r="O138">
        <v>20020</v>
      </c>
      <c r="P138">
        <v>0</v>
      </c>
      <c r="Q138">
        <v>3682043</v>
      </c>
      <c r="R138">
        <v>2744437</v>
      </c>
      <c r="S138">
        <v>9389472</v>
      </c>
      <c r="T138">
        <v>7349066</v>
      </c>
      <c r="U138" s="26"/>
      <c r="V138">
        <v>10</v>
      </c>
      <c r="W138">
        <v>0</v>
      </c>
      <c r="X138">
        <v>4</v>
      </c>
      <c r="Y138" s="29">
        <f t="shared" si="2"/>
        <v>14</v>
      </c>
      <c r="Z138" s="30"/>
      <c r="AA138" s="43"/>
      <c r="AB138" s="38"/>
      <c r="AC138" s="39"/>
      <c r="AD138" s="39"/>
      <c r="AE138" s="39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</row>
    <row r="139" spans="1:42" ht="13.8" x14ac:dyDescent="0.3">
      <c r="A139" s="47">
        <v>96</v>
      </c>
      <c r="B139" s="48" t="s">
        <v>104</v>
      </c>
      <c r="C139">
        <v>6070</v>
      </c>
      <c r="D139">
        <v>2016</v>
      </c>
      <c r="E139" s="23">
        <v>24.14</v>
      </c>
      <c r="F139" s="23">
        <v>644</v>
      </c>
      <c r="G139" s="23">
        <v>1909877</v>
      </c>
      <c r="H139" s="23">
        <v>425539</v>
      </c>
      <c r="I139" s="23">
        <v>0</v>
      </c>
      <c r="J139" s="23">
        <v>93429</v>
      </c>
      <c r="K139" s="23">
        <v>270</v>
      </c>
      <c r="L139" s="23">
        <v>50697</v>
      </c>
      <c r="M139" s="23">
        <v>10501</v>
      </c>
      <c r="N139" s="23">
        <v>193361</v>
      </c>
      <c r="O139" s="23">
        <v>15808</v>
      </c>
      <c r="P139" s="23">
        <v>0</v>
      </c>
      <c r="Q139" s="23">
        <v>2699482</v>
      </c>
      <c r="R139" s="23">
        <v>2057717</v>
      </c>
      <c r="S139" s="23">
        <v>1792965</v>
      </c>
      <c r="T139" s="23">
        <v>1445244</v>
      </c>
      <c r="V139" s="23">
        <v>17</v>
      </c>
      <c r="W139" s="23">
        <v>0</v>
      </c>
      <c r="X139" s="23">
        <v>0</v>
      </c>
      <c r="Y139" s="29">
        <f t="shared" si="2"/>
        <v>17</v>
      </c>
    </row>
    <row r="140" spans="1:42" ht="13.8" x14ac:dyDescent="0.3">
      <c r="A140" s="47">
        <v>102</v>
      </c>
      <c r="B140" s="48" t="s">
        <v>174</v>
      </c>
      <c r="C140">
        <v>6070</v>
      </c>
      <c r="D140">
        <v>2016</v>
      </c>
      <c r="E140">
        <v>22.3</v>
      </c>
      <c r="F140">
        <v>5251</v>
      </c>
      <c r="G140">
        <v>2410337</v>
      </c>
      <c r="H140">
        <v>615412</v>
      </c>
      <c r="I140">
        <v>0</v>
      </c>
      <c r="J140">
        <v>205792</v>
      </c>
      <c r="K140">
        <v>0</v>
      </c>
      <c r="L140">
        <v>5771</v>
      </c>
      <c r="M140">
        <v>0</v>
      </c>
      <c r="N140">
        <v>569040</v>
      </c>
      <c r="O140">
        <v>29959</v>
      </c>
      <c r="P140">
        <v>0</v>
      </c>
      <c r="Q140">
        <v>3836311</v>
      </c>
      <c r="R140">
        <v>3770779</v>
      </c>
      <c r="S140">
        <v>7019303</v>
      </c>
      <c r="T140">
        <v>7019303</v>
      </c>
      <c r="U140" s="26"/>
      <c r="V140">
        <v>69</v>
      </c>
      <c r="W140">
        <v>0</v>
      </c>
      <c r="X140">
        <v>0</v>
      </c>
      <c r="Y140" s="29">
        <f t="shared" si="2"/>
        <v>69</v>
      </c>
      <c r="Z140" s="34"/>
      <c r="AA140" s="41"/>
      <c r="AB140" s="38"/>
      <c r="AC140" s="39"/>
      <c r="AD140" s="39"/>
      <c r="AE140" s="39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</row>
    <row r="141" spans="1:42" ht="13.8" x14ac:dyDescent="0.3">
      <c r="A141" s="47">
        <v>104</v>
      </c>
      <c r="B141" s="48" t="s">
        <v>183</v>
      </c>
      <c r="C141">
        <v>6070</v>
      </c>
      <c r="D141">
        <v>2016</v>
      </c>
      <c r="E141">
        <v>27.79</v>
      </c>
      <c r="F141">
        <v>3917</v>
      </c>
      <c r="G141">
        <v>2318150</v>
      </c>
      <c r="H141">
        <v>482810</v>
      </c>
      <c r="I141">
        <v>61180</v>
      </c>
      <c r="J141">
        <v>83136</v>
      </c>
      <c r="K141">
        <v>0</v>
      </c>
      <c r="L141">
        <v>6777</v>
      </c>
      <c r="M141">
        <v>16405</v>
      </c>
      <c r="N141">
        <v>189506</v>
      </c>
      <c r="O141">
        <v>645</v>
      </c>
      <c r="P141">
        <v>0</v>
      </c>
      <c r="Q141">
        <v>3158609</v>
      </c>
      <c r="R141">
        <v>1485366</v>
      </c>
      <c r="S141">
        <v>7234304</v>
      </c>
      <c r="T141" s="36">
        <v>6379209</v>
      </c>
      <c r="U141" s="26"/>
      <c r="V141">
        <v>23</v>
      </c>
      <c r="W141">
        <v>0</v>
      </c>
      <c r="X141">
        <v>0</v>
      </c>
      <c r="Y141" s="29">
        <f t="shared" si="2"/>
        <v>23</v>
      </c>
      <c r="Z141" s="32"/>
      <c r="AA141" s="41"/>
      <c r="AB141" s="38"/>
      <c r="AC141" s="39"/>
      <c r="AD141" s="39"/>
      <c r="AE141" s="39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</row>
    <row r="142" spans="1:42" ht="13.8" x14ac:dyDescent="0.3">
      <c r="A142" s="47">
        <v>106</v>
      </c>
      <c r="B142" s="48" t="s">
        <v>84</v>
      </c>
      <c r="C142">
        <v>6070</v>
      </c>
      <c r="D142">
        <v>2016</v>
      </c>
      <c r="E142">
        <v>33.75</v>
      </c>
      <c r="F142">
        <v>1813</v>
      </c>
      <c r="G142">
        <v>1432957</v>
      </c>
      <c r="H142">
        <v>311933</v>
      </c>
      <c r="I142">
        <v>129014</v>
      </c>
      <c r="J142">
        <v>104206</v>
      </c>
      <c r="K142">
        <v>96</v>
      </c>
      <c r="L142">
        <v>596434</v>
      </c>
      <c r="M142">
        <v>14600</v>
      </c>
      <c r="N142">
        <v>1314</v>
      </c>
      <c r="O142">
        <v>2728</v>
      </c>
      <c r="P142">
        <v>0</v>
      </c>
      <c r="Q142">
        <v>2593282</v>
      </c>
      <c r="R142">
        <v>1122346</v>
      </c>
      <c r="S142">
        <v>5823567</v>
      </c>
      <c r="T142" s="36">
        <v>4400581</v>
      </c>
      <c r="U142" s="26"/>
      <c r="V142">
        <v>38</v>
      </c>
      <c r="W142">
        <v>0</v>
      </c>
      <c r="X142">
        <v>4</v>
      </c>
      <c r="Y142" s="29">
        <f t="shared" si="2"/>
        <v>42</v>
      </c>
      <c r="Z142" s="30"/>
      <c r="AA142" s="40"/>
      <c r="AB142" s="38"/>
      <c r="AC142" s="39"/>
      <c r="AD142" s="39"/>
      <c r="AE142" s="39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</row>
    <row r="143" spans="1:42" ht="13.8" x14ac:dyDescent="0.3">
      <c r="A143" s="47">
        <v>107</v>
      </c>
      <c r="B143" s="48" t="s">
        <v>99</v>
      </c>
      <c r="C143">
        <v>6070</v>
      </c>
      <c r="D143">
        <v>2016</v>
      </c>
      <c r="E143">
        <v>14.19</v>
      </c>
      <c r="F143">
        <v>850</v>
      </c>
      <c r="G143">
        <v>1163881</v>
      </c>
      <c r="H143">
        <v>255298</v>
      </c>
      <c r="I143">
        <v>72</v>
      </c>
      <c r="J143">
        <v>16657</v>
      </c>
      <c r="K143">
        <v>0</v>
      </c>
      <c r="L143">
        <v>86846</v>
      </c>
      <c r="M143">
        <v>4099</v>
      </c>
      <c r="N143">
        <v>36023</v>
      </c>
      <c r="O143">
        <v>9062</v>
      </c>
      <c r="P143">
        <v>0</v>
      </c>
      <c r="Q143">
        <v>1571938</v>
      </c>
      <c r="R143">
        <v>678647</v>
      </c>
      <c r="S143">
        <v>1314759</v>
      </c>
      <c r="T143">
        <v>1314759</v>
      </c>
      <c r="V143">
        <v>21</v>
      </c>
      <c r="W143">
        <v>0</v>
      </c>
      <c r="X143">
        <v>0</v>
      </c>
      <c r="Y143" s="29">
        <f t="shared" si="2"/>
        <v>21</v>
      </c>
      <c r="Z143" s="32"/>
      <c r="AA143" s="44"/>
      <c r="AB143" s="3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</row>
    <row r="144" spans="1:42" ht="13.8" x14ac:dyDescent="0.3">
      <c r="A144" s="47">
        <v>108</v>
      </c>
      <c r="B144" s="48" t="s">
        <v>105</v>
      </c>
      <c r="C144">
        <v>6070</v>
      </c>
      <c r="D144">
        <v>2016</v>
      </c>
      <c r="E144">
        <v>26.45</v>
      </c>
      <c r="F144">
        <v>2369</v>
      </c>
      <c r="G144">
        <v>1529623</v>
      </c>
      <c r="H144">
        <v>336701</v>
      </c>
      <c r="I144">
        <v>0</v>
      </c>
      <c r="J144">
        <v>136481</v>
      </c>
      <c r="K144">
        <v>0</v>
      </c>
      <c r="L144">
        <v>60990</v>
      </c>
      <c r="M144">
        <v>10705</v>
      </c>
      <c r="N144">
        <v>194175</v>
      </c>
      <c r="O144">
        <v>18515</v>
      </c>
      <c r="P144">
        <v>0</v>
      </c>
      <c r="Q144">
        <v>2287190</v>
      </c>
      <c r="R144">
        <v>2130697</v>
      </c>
      <c r="S144">
        <v>4548282</v>
      </c>
      <c r="T144">
        <v>3988953</v>
      </c>
      <c r="U144" s="26"/>
      <c r="V144">
        <v>21</v>
      </c>
      <c r="W144">
        <v>0</v>
      </c>
      <c r="X144">
        <v>0</v>
      </c>
      <c r="Y144" s="29">
        <f t="shared" si="2"/>
        <v>21</v>
      </c>
      <c r="Z144" s="30"/>
      <c r="AA144" s="37"/>
      <c r="AB144" s="38"/>
      <c r="AC144" s="39"/>
      <c r="AD144" s="39"/>
      <c r="AE144" s="39"/>
    </row>
    <row r="145" spans="1:42" ht="13.8" x14ac:dyDescent="0.3">
      <c r="A145" s="47">
        <v>111</v>
      </c>
      <c r="B145" s="48" t="s">
        <v>149</v>
      </c>
      <c r="C145">
        <v>6070</v>
      </c>
      <c r="D145">
        <v>2016</v>
      </c>
      <c r="E145">
        <v>1.26</v>
      </c>
      <c r="F145">
        <v>29</v>
      </c>
      <c r="G145">
        <v>75138</v>
      </c>
      <c r="H145">
        <v>16737</v>
      </c>
      <c r="I145">
        <v>744</v>
      </c>
      <c r="J145">
        <v>1441</v>
      </c>
      <c r="K145">
        <v>0</v>
      </c>
      <c r="L145">
        <v>22198</v>
      </c>
      <c r="M145">
        <v>0</v>
      </c>
      <c r="N145">
        <v>4091</v>
      </c>
      <c r="O145">
        <v>2266</v>
      </c>
      <c r="P145">
        <v>0</v>
      </c>
      <c r="Q145">
        <v>122615</v>
      </c>
      <c r="R145">
        <v>62849</v>
      </c>
      <c r="S145">
        <v>120649</v>
      </c>
      <c r="T145" s="29">
        <v>41446</v>
      </c>
      <c r="U145" s="26"/>
      <c r="V145">
        <v>4</v>
      </c>
      <c r="W145">
        <v>0</v>
      </c>
      <c r="X145">
        <v>0</v>
      </c>
      <c r="Y145" s="29">
        <f t="shared" si="2"/>
        <v>4</v>
      </c>
      <c r="Z145" s="30"/>
      <c r="AA145" s="41"/>
      <c r="AB145" s="38"/>
      <c r="AC145" s="39"/>
      <c r="AD145" s="39"/>
      <c r="AE145" s="39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</row>
    <row r="146" spans="1:42" ht="13.8" x14ac:dyDescent="0.3">
      <c r="A146" s="47">
        <v>125</v>
      </c>
      <c r="B146" s="48" t="s">
        <v>101</v>
      </c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 s="26"/>
      <c r="V146"/>
      <c r="W146"/>
      <c r="X146"/>
      <c r="Y146" s="29">
        <f t="shared" si="2"/>
        <v>0</v>
      </c>
      <c r="Z146" s="31"/>
      <c r="AA146" s="40"/>
      <c r="AB146" s="38"/>
      <c r="AC146" s="39"/>
      <c r="AD146" s="39"/>
      <c r="AE146" s="39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</row>
    <row r="147" spans="1:42" ht="13.8" x14ac:dyDescent="0.3">
      <c r="A147" s="47">
        <v>126</v>
      </c>
      <c r="B147" s="48" t="s">
        <v>113</v>
      </c>
      <c r="C147">
        <v>6070</v>
      </c>
      <c r="D147">
        <v>2016</v>
      </c>
      <c r="E147">
        <v>163.44</v>
      </c>
      <c r="F147">
        <v>22761</v>
      </c>
      <c r="G147">
        <v>13851091</v>
      </c>
      <c r="H147">
        <v>3951164</v>
      </c>
      <c r="I147">
        <v>0</v>
      </c>
      <c r="J147">
        <v>1236816</v>
      </c>
      <c r="K147">
        <v>15809</v>
      </c>
      <c r="L147">
        <v>112110</v>
      </c>
      <c r="M147">
        <v>95422</v>
      </c>
      <c r="N147">
        <v>264250</v>
      </c>
      <c r="O147">
        <v>14300</v>
      </c>
      <c r="P147">
        <v>323169</v>
      </c>
      <c r="Q147">
        <v>19217793</v>
      </c>
      <c r="R147">
        <v>13933249</v>
      </c>
      <c r="S147">
        <v>75442358</v>
      </c>
      <c r="T147">
        <v>72102903</v>
      </c>
      <c r="U147" s="26"/>
      <c r="V147">
        <v>37</v>
      </c>
      <c r="W147">
        <v>0</v>
      </c>
      <c r="X147">
        <v>21</v>
      </c>
      <c r="Y147" s="29">
        <f t="shared" si="2"/>
        <v>58</v>
      </c>
      <c r="Z147" s="30"/>
      <c r="AA147" s="44"/>
      <c r="AB147" s="38"/>
      <c r="AC147" s="39"/>
      <c r="AD147" s="39"/>
      <c r="AE147" s="39"/>
    </row>
    <row r="148" spans="1:42" ht="13.8" x14ac:dyDescent="0.3">
      <c r="A148" s="47">
        <v>128</v>
      </c>
      <c r="B148" s="48" t="s">
        <v>117</v>
      </c>
      <c r="C148">
        <v>6070</v>
      </c>
      <c r="D148">
        <v>2016</v>
      </c>
      <c r="E148">
        <v>717.89</v>
      </c>
      <c r="F148">
        <v>89690</v>
      </c>
      <c r="G148">
        <v>58508900</v>
      </c>
      <c r="H148">
        <v>19020339</v>
      </c>
      <c r="I148">
        <v>0</v>
      </c>
      <c r="J148">
        <v>4794095</v>
      </c>
      <c r="K148">
        <v>747</v>
      </c>
      <c r="L148">
        <v>1163880</v>
      </c>
      <c r="M148">
        <v>93545</v>
      </c>
      <c r="N148">
        <v>4205202</v>
      </c>
      <c r="O148">
        <v>25359</v>
      </c>
      <c r="P148">
        <v>60503</v>
      </c>
      <c r="Q148">
        <v>87751564</v>
      </c>
      <c r="R148">
        <v>53558794</v>
      </c>
      <c r="S148">
        <v>282887434</v>
      </c>
      <c r="T148">
        <v>276701367</v>
      </c>
      <c r="U148" s="26"/>
      <c r="V148">
        <v>266</v>
      </c>
      <c r="W148">
        <v>0</v>
      </c>
      <c r="X148">
        <v>41</v>
      </c>
      <c r="Y148" s="29">
        <f t="shared" si="2"/>
        <v>307</v>
      </c>
      <c r="Z148" s="33"/>
      <c r="AA148" s="37"/>
      <c r="AB148" s="38"/>
      <c r="AC148" s="39"/>
      <c r="AD148" s="39"/>
      <c r="AE148" s="39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</row>
    <row r="149" spans="1:42" ht="13.8" x14ac:dyDescent="0.3">
      <c r="A149" s="47">
        <v>129</v>
      </c>
      <c r="B149" s="48" t="s">
        <v>126</v>
      </c>
      <c r="C149">
        <v>6070</v>
      </c>
      <c r="D149">
        <v>2016</v>
      </c>
      <c r="E149">
        <v>11.71</v>
      </c>
      <c r="F149">
        <v>122</v>
      </c>
      <c r="G149">
        <v>54551</v>
      </c>
      <c r="H149">
        <v>13073</v>
      </c>
      <c r="I149">
        <v>617</v>
      </c>
      <c r="J149">
        <v>2588</v>
      </c>
      <c r="K149">
        <v>0</v>
      </c>
      <c r="L149">
        <v>948</v>
      </c>
      <c r="M149">
        <v>538</v>
      </c>
      <c r="N149">
        <v>11800</v>
      </c>
      <c r="O149">
        <v>2799</v>
      </c>
      <c r="P149">
        <v>0</v>
      </c>
      <c r="Q149">
        <v>86914</v>
      </c>
      <c r="R149">
        <v>203335</v>
      </c>
      <c r="S149">
        <v>443398</v>
      </c>
      <c r="T149" s="29">
        <v>443398</v>
      </c>
      <c r="U149" s="26"/>
      <c r="V149">
        <v>2</v>
      </c>
      <c r="W149">
        <v>0</v>
      </c>
      <c r="X149">
        <v>0</v>
      </c>
      <c r="Y149" s="29">
        <f t="shared" si="2"/>
        <v>2</v>
      </c>
      <c r="Z149" s="31"/>
      <c r="AA149" s="37"/>
      <c r="AB149" s="38"/>
      <c r="AC149" s="39"/>
      <c r="AD149" s="39"/>
      <c r="AE149" s="39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</row>
    <row r="150" spans="1:42" ht="13.8" x14ac:dyDescent="0.3">
      <c r="A150" s="47">
        <v>130</v>
      </c>
      <c r="B150" s="48" t="s">
        <v>150</v>
      </c>
      <c r="C150">
        <v>6070</v>
      </c>
      <c r="D150">
        <v>2016</v>
      </c>
      <c r="E150">
        <v>197.77</v>
      </c>
      <c r="F150">
        <v>26872</v>
      </c>
      <c r="G150">
        <v>14620572</v>
      </c>
      <c r="H150">
        <v>3508926</v>
      </c>
      <c r="I150">
        <v>377020</v>
      </c>
      <c r="J150">
        <v>759951</v>
      </c>
      <c r="K150">
        <v>0</v>
      </c>
      <c r="L150">
        <v>594480</v>
      </c>
      <c r="M150">
        <v>25476</v>
      </c>
      <c r="N150">
        <v>139423</v>
      </c>
      <c r="O150">
        <v>7191</v>
      </c>
      <c r="P150">
        <v>10700</v>
      </c>
      <c r="Q150">
        <v>20022339</v>
      </c>
      <c r="R150">
        <v>14262402</v>
      </c>
      <c r="S150">
        <v>81772216</v>
      </c>
      <c r="T150" s="36">
        <v>76401872</v>
      </c>
      <c r="U150" s="26"/>
      <c r="V150">
        <v>127</v>
      </c>
      <c r="W150">
        <v>0</v>
      </c>
      <c r="X150">
        <v>18</v>
      </c>
      <c r="Y150" s="29">
        <f t="shared" si="2"/>
        <v>145</v>
      </c>
      <c r="Z150" s="32"/>
      <c r="AA150" s="41"/>
      <c r="AB150" s="38"/>
      <c r="AC150" s="39"/>
      <c r="AD150" s="39"/>
      <c r="AE150" s="39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</row>
    <row r="151" spans="1:42" ht="13.8" x14ac:dyDescent="0.3">
      <c r="A151" s="47">
        <v>131</v>
      </c>
      <c r="B151" s="48" t="s">
        <v>102</v>
      </c>
      <c r="C151">
        <v>6070</v>
      </c>
      <c r="D151">
        <v>2016</v>
      </c>
      <c r="E151">
        <v>351.83</v>
      </c>
      <c r="F151">
        <v>49435</v>
      </c>
      <c r="G151">
        <v>28795937</v>
      </c>
      <c r="H151">
        <v>6779009</v>
      </c>
      <c r="I151">
        <v>1448001</v>
      </c>
      <c r="J151">
        <v>2775818</v>
      </c>
      <c r="K151">
        <v>0</v>
      </c>
      <c r="L151">
        <v>455369</v>
      </c>
      <c r="M151">
        <v>129516</v>
      </c>
      <c r="N151">
        <v>2360902</v>
      </c>
      <c r="O151">
        <v>64863</v>
      </c>
      <c r="P151">
        <v>7140</v>
      </c>
      <c r="Q151">
        <v>42802275</v>
      </c>
      <c r="R151">
        <v>35216255</v>
      </c>
      <c r="S151">
        <v>183482083</v>
      </c>
      <c r="T151">
        <v>160634806</v>
      </c>
      <c r="U151" s="26"/>
      <c r="V151">
        <v>195</v>
      </c>
      <c r="W151">
        <v>0</v>
      </c>
      <c r="X151">
        <v>42</v>
      </c>
      <c r="Y151" s="29">
        <f t="shared" si="2"/>
        <v>237</v>
      </c>
      <c r="Z151" s="30"/>
      <c r="AA151" s="43"/>
      <c r="AB151" s="38"/>
      <c r="AC151" s="39"/>
      <c r="AD151" s="39"/>
      <c r="AE151" s="39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</row>
    <row r="152" spans="1:42" ht="13.8" x14ac:dyDescent="0.3">
      <c r="A152" s="47">
        <v>132</v>
      </c>
      <c r="B152" s="48" t="s">
        <v>151</v>
      </c>
      <c r="C152">
        <v>6070</v>
      </c>
      <c r="D152">
        <v>2016</v>
      </c>
      <c r="E152">
        <v>112.48</v>
      </c>
      <c r="F152">
        <v>27379</v>
      </c>
      <c r="G152">
        <v>8145009</v>
      </c>
      <c r="H152">
        <v>2184088</v>
      </c>
      <c r="I152">
        <v>50375</v>
      </c>
      <c r="J152">
        <v>1007408</v>
      </c>
      <c r="K152">
        <v>2567</v>
      </c>
      <c r="L152">
        <v>12353</v>
      </c>
      <c r="M152">
        <v>108474</v>
      </c>
      <c r="N152">
        <v>672329</v>
      </c>
      <c r="O152">
        <v>20632</v>
      </c>
      <c r="P152">
        <v>34</v>
      </c>
      <c r="Q152">
        <v>12203201</v>
      </c>
      <c r="R152">
        <v>9531493</v>
      </c>
      <c r="S152">
        <v>59025357</v>
      </c>
      <c r="T152">
        <v>55494983</v>
      </c>
      <c r="U152" s="26"/>
      <c r="V152">
        <v>75</v>
      </c>
      <c r="W152">
        <v>0</v>
      </c>
      <c r="X152">
        <v>0</v>
      </c>
      <c r="Y152" s="29">
        <f t="shared" si="2"/>
        <v>75</v>
      </c>
      <c r="Z152" s="31"/>
      <c r="AA152" s="37"/>
      <c r="AB152" s="38"/>
      <c r="AC152" s="39"/>
      <c r="AD152" s="39"/>
      <c r="AE152" s="39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</row>
    <row r="153" spans="1:42" ht="13.8" x14ac:dyDescent="0.3">
      <c r="A153" s="47">
        <v>134</v>
      </c>
      <c r="B153" s="48" t="s">
        <v>93</v>
      </c>
      <c r="C153">
        <v>6070</v>
      </c>
      <c r="D153">
        <v>2016</v>
      </c>
      <c r="E153">
        <v>59.36</v>
      </c>
      <c r="F153">
        <v>7838</v>
      </c>
      <c r="G153">
        <v>4367180</v>
      </c>
      <c r="H153">
        <v>1130020</v>
      </c>
      <c r="I153">
        <v>550169</v>
      </c>
      <c r="J153">
        <v>246936</v>
      </c>
      <c r="K153">
        <v>1330</v>
      </c>
      <c r="L153">
        <v>19552</v>
      </c>
      <c r="M153">
        <v>5963</v>
      </c>
      <c r="N153">
        <v>265480</v>
      </c>
      <c r="O153">
        <v>11779</v>
      </c>
      <c r="P153">
        <v>5239</v>
      </c>
      <c r="Q153">
        <v>6593170</v>
      </c>
      <c r="R153">
        <v>3286204</v>
      </c>
      <c r="S153">
        <v>12165126</v>
      </c>
      <c r="T153">
        <v>10302314</v>
      </c>
      <c r="U153" s="26"/>
      <c r="V153">
        <v>32</v>
      </c>
      <c r="W153">
        <v>1</v>
      </c>
      <c r="X153">
        <v>4</v>
      </c>
      <c r="Y153" s="29">
        <f t="shared" si="2"/>
        <v>37</v>
      </c>
      <c r="Z153" s="30"/>
      <c r="AA153" s="37"/>
      <c r="AB153" s="38"/>
      <c r="AC153" s="39"/>
      <c r="AD153" s="39"/>
      <c r="AE153" s="39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</row>
    <row r="154" spans="1:42" ht="13.8" x14ac:dyDescent="0.3">
      <c r="A154" s="47">
        <v>137</v>
      </c>
      <c r="B154" s="48" t="s">
        <v>95</v>
      </c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 s="26"/>
      <c r="V154"/>
      <c r="W154"/>
      <c r="X154"/>
      <c r="Y154" s="29">
        <f t="shared" si="2"/>
        <v>0</v>
      </c>
      <c r="Z154" s="30"/>
      <c r="AA154" s="44"/>
      <c r="AB154" s="38"/>
      <c r="AC154" s="39"/>
      <c r="AD154" s="39"/>
      <c r="AE154" s="39"/>
    </row>
    <row r="155" spans="1:42" ht="13.8" x14ac:dyDescent="0.3">
      <c r="A155" s="47">
        <v>138</v>
      </c>
      <c r="B155" s="48" t="s">
        <v>131</v>
      </c>
      <c r="C155">
        <v>6070</v>
      </c>
      <c r="D155">
        <v>2016</v>
      </c>
      <c r="E155">
        <v>326.98</v>
      </c>
      <c r="F155">
        <v>40914</v>
      </c>
      <c r="G155">
        <v>30230549</v>
      </c>
      <c r="H155">
        <v>2222319</v>
      </c>
      <c r="I155">
        <v>841141</v>
      </c>
      <c r="J155">
        <v>1832745</v>
      </c>
      <c r="K155">
        <v>11428</v>
      </c>
      <c r="L155">
        <v>419459</v>
      </c>
      <c r="M155">
        <v>154775</v>
      </c>
      <c r="N155">
        <v>901342</v>
      </c>
      <c r="O155">
        <v>292827</v>
      </c>
      <c r="P155">
        <v>4462</v>
      </c>
      <c r="Q155">
        <v>36902123</v>
      </c>
      <c r="R155">
        <v>42191248</v>
      </c>
      <c r="S155">
        <v>168521305</v>
      </c>
      <c r="T155" s="36">
        <v>155674647</v>
      </c>
      <c r="U155" s="26"/>
      <c r="V155" s="23">
        <v>60</v>
      </c>
      <c r="W155" s="23">
        <v>0</v>
      </c>
      <c r="X155" s="23">
        <v>13</v>
      </c>
      <c r="Y155" s="29">
        <f t="shared" si="2"/>
        <v>73</v>
      </c>
      <c r="Z155" s="31"/>
      <c r="AA155" s="41"/>
      <c r="AB155" s="38"/>
      <c r="AC155" s="39"/>
      <c r="AD155" s="39"/>
      <c r="AE155" s="39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</row>
    <row r="156" spans="1:42" ht="13.8" x14ac:dyDescent="0.3">
      <c r="A156" s="47">
        <v>139</v>
      </c>
      <c r="B156" s="48" t="s">
        <v>122</v>
      </c>
      <c r="C156">
        <v>6070</v>
      </c>
      <c r="D156">
        <v>2016</v>
      </c>
      <c r="E156">
        <v>228.06</v>
      </c>
      <c r="F156">
        <v>32995</v>
      </c>
      <c r="G156">
        <v>17680417</v>
      </c>
      <c r="H156">
        <v>1643443</v>
      </c>
      <c r="I156">
        <v>468800</v>
      </c>
      <c r="J156">
        <v>1429545</v>
      </c>
      <c r="K156">
        <v>0</v>
      </c>
      <c r="L156">
        <v>628331</v>
      </c>
      <c r="M156">
        <v>0</v>
      </c>
      <c r="N156">
        <v>842725</v>
      </c>
      <c r="O156">
        <v>91884</v>
      </c>
      <c r="P156">
        <v>2423</v>
      </c>
      <c r="Q156">
        <v>22782722</v>
      </c>
      <c r="R156">
        <v>25585664</v>
      </c>
      <c r="S156">
        <v>67855976</v>
      </c>
      <c r="T156">
        <v>64740890</v>
      </c>
      <c r="U156" s="26"/>
      <c r="V156">
        <v>111</v>
      </c>
      <c r="W156">
        <v>8</v>
      </c>
      <c r="X156">
        <v>18</v>
      </c>
      <c r="Y156" s="29">
        <f t="shared" si="2"/>
        <v>137</v>
      </c>
      <c r="Z156" s="30"/>
      <c r="AA156" s="41"/>
      <c r="AB156" s="38"/>
      <c r="AC156" s="39"/>
      <c r="AD156" s="39"/>
      <c r="AE156" s="39"/>
    </row>
    <row r="157" spans="1:42" ht="13.8" x14ac:dyDescent="0.3">
      <c r="A157" s="47">
        <v>140</v>
      </c>
      <c r="B157" s="48" t="s">
        <v>152</v>
      </c>
      <c r="C157">
        <v>6070</v>
      </c>
      <c r="D157">
        <v>2016</v>
      </c>
      <c r="E157">
        <v>19.260000000000002</v>
      </c>
      <c r="F157">
        <v>2393</v>
      </c>
      <c r="G157">
        <v>1622233</v>
      </c>
      <c r="H157">
        <v>404648</v>
      </c>
      <c r="I157">
        <v>714107</v>
      </c>
      <c r="J157">
        <v>69394</v>
      </c>
      <c r="K157">
        <v>0</v>
      </c>
      <c r="L157">
        <v>66833</v>
      </c>
      <c r="M157">
        <v>0</v>
      </c>
      <c r="N157">
        <v>231083</v>
      </c>
      <c r="O157">
        <v>27750</v>
      </c>
      <c r="P157">
        <v>0</v>
      </c>
      <c r="Q157">
        <v>3136048</v>
      </c>
      <c r="R157">
        <v>2283229</v>
      </c>
      <c r="S157">
        <v>4646181</v>
      </c>
      <c r="T157">
        <v>4646181</v>
      </c>
      <c r="U157" s="26"/>
      <c r="V157">
        <v>15</v>
      </c>
      <c r="W157">
        <v>0</v>
      </c>
      <c r="X157">
        <v>6</v>
      </c>
      <c r="Y157" s="29">
        <f t="shared" si="2"/>
        <v>21</v>
      </c>
      <c r="Z157" s="33"/>
      <c r="AA157" s="37"/>
      <c r="AB157" s="38"/>
      <c r="AC157" s="39"/>
      <c r="AD157" s="39"/>
      <c r="AE157" s="39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</row>
    <row r="158" spans="1:42" ht="13.8" x14ac:dyDescent="0.3">
      <c r="A158" s="47">
        <v>141</v>
      </c>
      <c r="B158" s="48" t="s">
        <v>87</v>
      </c>
      <c r="C158">
        <v>6070</v>
      </c>
      <c r="D158">
        <v>2016</v>
      </c>
      <c r="E158">
        <v>1.39</v>
      </c>
      <c r="F158">
        <v>262</v>
      </c>
      <c r="G158">
        <v>68953</v>
      </c>
      <c r="H158">
        <v>11974</v>
      </c>
      <c r="I158">
        <v>0</v>
      </c>
      <c r="J158">
        <v>6014</v>
      </c>
      <c r="K158">
        <v>144</v>
      </c>
      <c r="L158">
        <v>20047</v>
      </c>
      <c r="M158">
        <v>1028</v>
      </c>
      <c r="N158">
        <v>9458</v>
      </c>
      <c r="O158">
        <v>1189</v>
      </c>
      <c r="P158">
        <v>0</v>
      </c>
      <c r="Q158">
        <v>118807</v>
      </c>
      <c r="R158">
        <v>119459</v>
      </c>
      <c r="S158">
        <v>560506</v>
      </c>
      <c r="T158">
        <v>560506</v>
      </c>
      <c r="U158" s="26"/>
      <c r="V158">
        <v>25</v>
      </c>
      <c r="W158">
        <v>0</v>
      </c>
      <c r="X158">
        <v>0</v>
      </c>
      <c r="Y158" s="29">
        <f t="shared" si="2"/>
        <v>25</v>
      </c>
      <c r="Z158" s="33"/>
      <c r="AA158" s="40"/>
      <c r="AB158" s="38"/>
      <c r="AC158" s="39"/>
      <c r="AD158" s="39"/>
      <c r="AE158" s="39"/>
    </row>
    <row r="159" spans="1:42" ht="13.8" x14ac:dyDescent="0.3">
      <c r="A159" s="47">
        <v>142</v>
      </c>
      <c r="B159" s="48" t="s">
        <v>112</v>
      </c>
      <c r="C159">
        <v>6070</v>
      </c>
      <c r="D159">
        <v>2016</v>
      </c>
      <c r="E159">
        <v>369.32</v>
      </c>
      <c r="F159">
        <v>49820</v>
      </c>
      <c r="G159">
        <v>27902839</v>
      </c>
      <c r="H159">
        <v>7379106</v>
      </c>
      <c r="I159">
        <v>1773961</v>
      </c>
      <c r="J159">
        <v>1659571</v>
      </c>
      <c r="K159">
        <v>6551</v>
      </c>
      <c r="L159">
        <v>1046397</v>
      </c>
      <c r="M159">
        <v>172635</v>
      </c>
      <c r="N159">
        <v>3097646</v>
      </c>
      <c r="O159">
        <v>303520</v>
      </c>
      <c r="P159">
        <v>403376</v>
      </c>
      <c r="Q159">
        <v>42938850</v>
      </c>
      <c r="R159">
        <v>30741094</v>
      </c>
      <c r="S159">
        <v>144065174</v>
      </c>
      <c r="T159" s="36">
        <v>132011380</v>
      </c>
      <c r="U159" s="26"/>
      <c r="V159">
        <v>177</v>
      </c>
      <c r="W159">
        <v>0</v>
      </c>
      <c r="X159">
        <v>20</v>
      </c>
      <c r="Y159" s="29">
        <f t="shared" si="2"/>
        <v>197</v>
      </c>
      <c r="Z159" s="30"/>
      <c r="AA159" s="40"/>
      <c r="AB159" s="38"/>
      <c r="AC159" s="39"/>
      <c r="AD159" s="39"/>
      <c r="AE159" s="39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</row>
    <row r="160" spans="1:42" ht="13.8" x14ac:dyDescent="0.3">
      <c r="A160" s="47">
        <v>145</v>
      </c>
      <c r="B160" s="48" t="s">
        <v>175</v>
      </c>
      <c r="C160">
        <v>6070</v>
      </c>
      <c r="D160">
        <v>2016</v>
      </c>
      <c r="E160">
        <v>269.89</v>
      </c>
      <c r="F160">
        <v>42141</v>
      </c>
      <c r="G160">
        <v>21242184</v>
      </c>
      <c r="H160">
        <v>6008103</v>
      </c>
      <c r="I160">
        <v>0</v>
      </c>
      <c r="J160">
        <v>1991090</v>
      </c>
      <c r="K160">
        <v>850</v>
      </c>
      <c r="L160">
        <v>1625927</v>
      </c>
      <c r="M160">
        <v>510106</v>
      </c>
      <c r="N160">
        <v>1005635</v>
      </c>
      <c r="O160">
        <v>28429</v>
      </c>
      <c r="P160">
        <v>12651</v>
      </c>
      <c r="Q160">
        <v>32399673</v>
      </c>
      <c r="R160">
        <v>23405549</v>
      </c>
      <c r="S160">
        <v>157758480</v>
      </c>
      <c r="T160" s="36">
        <v>148032753</v>
      </c>
      <c r="U160" s="26"/>
      <c r="V160">
        <v>160</v>
      </c>
      <c r="W160">
        <v>10</v>
      </c>
      <c r="X160">
        <v>13</v>
      </c>
      <c r="Y160" s="29">
        <f t="shared" si="2"/>
        <v>183</v>
      </c>
      <c r="Z160" s="30"/>
      <c r="AA160" s="37"/>
      <c r="AB160" s="38"/>
      <c r="AC160" s="39"/>
      <c r="AD160" s="39"/>
      <c r="AE160" s="39"/>
    </row>
    <row r="161" spans="1:42" ht="13.8" x14ac:dyDescent="0.3">
      <c r="A161" s="47">
        <v>147</v>
      </c>
      <c r="B161" s="48" t="s">
        <v>114</v>
      </c>
      <c r="C161">
        <v>6070</v>
      </c>
      <c r="D161">
        <v>2016</v>
      </c>
      <c r="E161">
        <v>26.85</v>
      </c>
      <c r="F161">
        <v>1976</v>
      </c>
      <c r="G161">
        <v>1883324</v>
      </c>
      <c r="H161">
        <v>498117</v>
      </c>
      <c r="I161">
        <v>386940</v>
      </c>
      <c r="J161">
        <v>104223</v>
      </c>
      <c r="K161">
        <v>0</v>
      </c>
      <c r="L161">
        <v>183812</v>
      </c>
      <c r="M161">
        <v>44902</v>
      </c>
      <c r="N161">
        <v>43768</v>
      </c>
      <c r="O161">
        <v>4983</v>
      </c>
      <c r="P161">
        <v>0</v>
      </c>
      <c r="Q161">
        <v>3150069</v>
      </c>
      <c r="R161">
        <v>1232915</v>
      </c>
      <c r="S161">
        <v>4359012</v>
      </c>
      <c r="T161">
        <v>3137505</v>
      </c>
      <c r="U161" s="26"/>
      <c r="V161">
        <v>23</v>
      </c>
      <c r="W161">
        <v>0</v>
      </c>
      <c r="X161">
        <v>0</v>
      </c>
      <c r="Y161" s="29">
        <f t="shared" si="2"/>
        <v>23</v>
      </c>
      <c r="Z161" s="30"/>
      <c r="AA161" s="37"/>
      <c r="AB161" s="3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</row>
    <row r="162" spans="1:42" ht="13.8" x14ac:dyDescent="0.3">
      <c r="A162" s="47">
        <v>148</v>
      </c>
      <c r="B162" s="48" t="s">
        <v>153</v>
      </c>
      <c r="C162">
        <v>6070</v>
      </c>
      <c r="D162">
        <v>2016</v>
      </c>
      <c r="E162">
        <v>120.2</v>
      </c>
      <c r="F162">
        <v>22461</v>
      </c>
      <c r="G162">
        <v>7993923</v>
      </c>
      <c r="H162">
        <v>897791</v>
      </c>
      <c r="I162">
        <v>1028138</v>
      </c>
      <c r="J162">
        <v>876096</v>
      </c>
      <c r="K162">
        <v>0</v>
      </c>
      <c r="L162">
        <v>89449</v>
      </c>
      <c r="M162">
        <v>519647</v>
      </c>
      <c r="N162">
        <v>607210</v>
      </c>
      <c r="O162">
        <v>5832</v>
      </c>
      <c r="P162">
        <v>0</v>
      </c>
      <c r="Q162">
        <v>12018086</v>
      </c>
      <c r="R162">
        <v>11135705</v>
      </c>
      <c r="S162">
        <v>68554816</v>
      </c>
      <c r="T162">
        <v>68554816</v>
      </c>
      <c r="U162" s="26"/>
      <c r="V162">
        <v>70</v>
      </c>
      <c r="W162">
        <v>0</v>
      </c>
      <c r="X162">
        <v>0</v>
      </c>
      <c r="Y162" s="29">
        <f t="shared" si="2"/>
        <v>70</v>
      </c>
      <c r="Z162" s="30"/>
      <c r="AA162" s="43"/>
      <c r="AB162" s="38"/>
      <c r="AC162" s="39"/>
      <c r="AD162" s="39"/>
      <c r="AE162" s="39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</row>
    <row r="163" spans="1:42" ht="13.8" x14ac:dyDescent="0.3">
      <c r="A163" s="47">
        <v>150</v>
      </c>
      <c r="B163" s="48" t="s">
        <v>154</v>
      </c>
      <c r="C163">
        <v>6070</v>
      </c>
      <c r="D163">
        <v>2016</v>
      </c>
      <c r="E163">
        <v>38</v>
      </c>
      <c r="F163">
        <v>1218</v>
      </c>
      <c r="G163">
        <v>2865221</v>
      </c>
      <c r="H163">
        <v>502639</v>
      </c>
      <c r="I163">
        <v>0</v>
      </c>
      <c r="J163">
        <v>176527</v>
      </c>
      <c r="K163">
        <v>5018</v>
      </c>
      <c r="L163">
        <v>29396</v>
      </c>
      <c r="M163">
        <v>20290</v>
      </c>
      <c r="N163">
        <v>258372</v>
      </c>
      <c r="O163">
        <v>55197</v>
      </c>
      <c r="P163">
        <v>0</v>
      </c>
      <c r="Q163">
        <v>3912660</v>
      </c>
      <c r="R163">
        <v>1264059</v>
      </c>
      <c r="S163">
        <v>2130297</v>
      </c>
      <c r="T163" s="36">
        <v>2094463</v>
      </c>
      <c r="U163" s="26"/>
      <c r="V163">
        <v>25</v>
      </c>
      <c r="W163">
        <v>0</v>
      </c>
      <c r="X163">
        <v>0</v>
      </c>
      <c r="Y163" s="29">
        <f t="shared" si="2"/>
        <v>25</v>
      </c>
      <c r="Z163" s="30"/>
      <c r="AA163" s="37"/>
      <c r="AB163" s="38"/>
      <c r="AC163" s="39"/>
      <c r="AD163" s="39"/>
      <c r="AE163" s="39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</row>
    <row r="164" spans="1:42" ht="13.8" x14ac:dyDescent="0.3">
      <c r="A164" s="47">
        <v>152</v>
      </c>
      <c r="B164" s="48" t="s">
        <v>97</v>
      </c>
      <c r="C164">
        <v>6070</v>
      </c>
      <c r="D164">
        <v>2016</v>
      </c>
      <c r="E164" s="45">
        <v>59.06</v>
      </c>
      <c r="F164" s="46">
        <v>3251</v>
      </c>
      <c r="G164" s="46">
        <v>5309986</v>
      </c>
      <c r="H164" s="46">
        <v>1683322</v>
      </c>
      <c r="I164" s="46">
        <v>52474</v>
      </c>
      <c r="J164" s="46">
        <v>171791</v>
      </c>
      <c r="K164" s="46">
        <v>3632</v>
      </c>
      <c r="L164" s="46">
        <v>16174</v>
      </c>
      <c r="M164" s="46">
        <v>7771</v>
      </c>
      <c r="N164" s="46">
        <v>830041</v>
      </c>
      <c r="O164" s="46">
        <v>24581</v>
      </c>
      <c r="P164" s="46">
        <v>512</v>
      </c>
      <c r="Q164" s="46">
        <v>8099260</v>
      </c>
      <c r="R164" s="46">
        <v>5916682</v>
      </c>
      <c r="S164" s="46">
        <v>16376743</v>
      </c>
      <c r="T164" s="46">
        <v>13712047</v>
      </c>
      <c r="V164" s="23">
        <v>16</v>
      </c>
      <c r="W164" s="23">
        <v>0</v>
      </c>
      <c r="X164" s="23">
        <v>2</v>
      </c>
      <c r="Y164" s="29">
        <f t="shared" si="2"/>
        <v>18</v>
      </c>
    </row>
    <row r="165" spans="1:42" ht="13.8" x14ac:dyDescent="0.3">
      <c r="A165" s="47">
        <v>153</v>
      </c>
      <c r="B165" s="48" t="s">
        <v>109</v>
      </c>
      <c r="C165">
        <v>6070</v>
      </c>
      <c r="D165">
        <v>2016</v>
      </c>
      <c r="E165">
        <v>27.11</v>
      </c>
      <c r="F165">
        <v>1771</v>
      </c>
      <c r="G165">
        <v>1996246</v>
      </c>
      <c r="H165">
        <v>505395</v>
      </c>
      <c r="I165">
        <v>0</v>
      </c>
      <c r="J165">
        <v>170528</v>
      </c>
      <c r="K165">
        <v>1524</v>
      </c>
      <c r="L165">
        <v>191331</v>
      </c>
      <c r="M165">
        <v>23253</v>
      </c>
      <c r="N165">
        <v>219337</v>
      </c>
      <c r="O165">
        <v>14511</v>
      </c>
      <c r="P165">
        <v>0</v>
      </c>
      <c r="Q165">
        <v>3122125</v>
      </c>
      <c r="R165">
        <v>2485326</v>
      </c>
      <c r="S165">
        <v>3755170</v>
      </c>
      <c r="T165">
        <v>2404949</v>
      </c>
      <c r="U165" s="26"/>
      <c r="V165">
        <v>25</v>
      </c>
      <c r="W165">
        <v>0</v>
      </c>
      <c r="X165">
        <v>0</v>
      </c>
      <c r="Y165" s="29">
        <f t="shared" si="2"/>
        <v>25</v>
      </c>
      <c r="Z165" s="30"/>
      <c r="AA165" s="41"/>
      <c r="AB165" s="38"/>
      <c r="AC165" s="39"/>
      <c r="AD165" s="39"/>
      <c r="AE165" s="39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</row>
    <row r="166" spans="1:42" ht="13.8" x14ac:dyDescent="0.3">
      <c r="A166" s="47">
        <v>155</v>
      </c>
      <c r="B166" s="48" t="s">
        <v>155</v>
      </c>
      <c r="C166">
        <v>6070</v>
      </c>
      <c r="D166">
        <v>2016</v>
      </c>
      <c r="E166" s="45">
        <v>286.75</v>
      </c>
      <c r="F166" s="29">
        <v>57278</v>
      </c>
      <c r="G166" s="29">
        <v>30466885</v>
      </c>
      <c r="H166" s="29">
        <v>8066281</v>
      </c>
      <c r="I166" s="29">
        <v>447243</v>
      </c>
      <c r="J166" s="29">
        <v>1681905</v>
      </c>
      <c r="K166" s="29">
        <v>0</v>
      </c>
      <c r="L166" s="29">
        <v>302963</v>
      </c>
      <c r="M166" s="29">
        <v>211003</v>
      </c>
      <c r="N166" s="29">
        <v>291958</v>
      </c>
      <c r="O166" s="29">
        <v>618679</v>
      </c>
      <c r="P166" s="29">
        <v>0</v>
      </c>
      <c r="Q166" s="29">
        <v>42086917</v>
      </c>
      <c r="R166" s="29">
        <v>24069939</v>
      </c>
      <c r="S166" s="29">
        <v>111328155</v>
      </c>
      <c r="T166" s="29">
        <v>111049534</v>
      </c>
      <c r="U166" s="29"/>
      <c r="V166" s="29">
        <v>202</v>
      </c>
      <c r="W166" s="29">
        <v>14</v>
      </c>
      <c r="X166" s="29">
        <v>36</v>
      </c>
      <c r="Y166" s="29">
        <f t="shared" si="2"/>
        <v>252</v>
      </c>
    </row>
    <row r="167" spans="1:42" ht="13.8" x14ac:dyDescent="0.3">
      <c r="A167" s="47">
        <v>156</v>
      </c>
      <c r="B167" s="48" t="s">
        <v>176</v>
      </c>
      <c r="C167">
        <v>6070</v>
      </c>
      <c r="D167">
        <v>2016</v>
      </c>
      <c r="E167">
        <v>46.81</v>
      </c>
      <c r="F167">
        <v>3978</v>
      </c>
      <c r="G167">
        <v>3309582</v>
      </c>
      <c r="H167">
        <v>839742</v>
      </c>
      <c r="I167">
        <v>1659201</v>
      </c>
      <c r="J167">
        <v>246075</v>
      </c>
      <c r="K167">
        <v>6673</v>
      </c>
      <c r="L167">
        <v>386767</v>
      </c>
      <c r="M167">
        <v>2679</v>
      </c>
      <c r="N167">
        <v>173054</v>
      </c>
      <c r="O167">
        <v>2168</v>
      </c>
      <c r="P167">
        <v>0</v>
      </c>
      <c r="Q167">
        <v>6625941</v>
      </c>
      <c r="R167">
        <v>2081090</v>
      </c>
      <c r="S167">
        <v>10790243</v>
      </c>
      <c r="T167">
        <v>8853699</v>
      </c>
      <c r="U167" s="26"/>
      <c r="V167">
        <v>18</v>
      </c>
      <c r="W167">
        <v>0</v>
      </c>
      <c r="X167">
        <v>4</v>
      </c>
      <c r="Y167" s="29">
        <f t="shared" si="2"/>
        <v>22</v>
      </c>
      <c r="Z167" s="31"/>
      <c r="AA167" s="40"/>
      <c r="AB167" s="38"/>
      <c r="AC167" s="39"/>
      <c r="AD167" s="39"/>
      <c r="AE167" s="39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</row>
    <row r="168" spans="1:42" ht="13.8" x14ac:dyDescent="0.3">
      <c r="A168" s="47">
        <v>157</v>
      </c>
      <c r="B168" s="48" t="s">
        <v>156</v>
      </c>
      <c r="C168">
        <v>6070</v>
      </c>
      <c r="D168">
        <v>2016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 s="26"/>
      <c r="V168">
        <v>0</v>
      </c>
      <c r="W168">
        <v>0</v>
      </c>
      <c r="X168">
        <v>0</v>
      </c>
      <c r="Y168" s="29">
        <f t="shared" si="2"/>
        <v>0</v>
      </c>
      <c r="Z168" s="32"/>
      <c r="AA168" s="41"/>
      <c r="AB168" s="38"/>
      <c r="AC168" s="39"/>
      <c r="AD168" s="39"/>
      <c r="AE168" s="39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</row>
    <row r="169" spans="1:42" ht="13.8" x14ac:dyDescent="0.3">
      <c r="A169" s="47">
        <v>158</v>
      </c>
      <c r="B169" s="48" t="s">
        <v>83</v>
      </c>
      <c r="C169">
        <v>6070</v>
      </c>
      <c r="D169">
        <v>2016</v>
      </c>
      <c r="E169">
        <v>4.4400000000000004</v>
      </c>
      <c r="F169">
        <v>246</v>
      </c>
      <c r="G169">
        <v>342077</v>
      </c>
      <c r="H169">
        <v>70224</v>
      </c>
      <c r="I169">
        <v>0</v>
      </c>
      <c r="J169">
        <v>11994</v>
      </c>
      <c r="K169">
        <v>0</v>
      </c>
      <c r="L169">
        <v>37054</v>
      </c>
      <c r="M169">
        <v>100</v>
      </c>
      <c r="N169">
        <v>57986</v>
      </c>
      <c r="O169">
        <v>2086</v>
      </c>
      <c r="P169">
        <v>0</v>
      </c>
      <c r="Q169">
        <v>521521</v>
      </c>
      <c r="R169">
        <v>482047</v>
      </c>
      <c r="S169">
        <v>517429</v>
      </c>
      <c r="T169" s="36">
        <v>439991</v>
      </c>
      <c r="U169" s="26"/>
      <c r="V169">
        <v>2</v>
      </c>
      <c r="W169">
        <v>0</v>
      </c>
      <c r="X169">
        <v>0</v>
      </c>
      <c r="Y169" s="29">
        <f t="shared" si="2"/>
        <v>2</v>
      </c>
      <c r="Z169" s="30"/>
      <c r="AA169" s="37"/>
      <c r="AB169" s="3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</row>
    <row r="170" spans="1:42" ht="13.8" x14ac:dyDescent="0.3">
      <c r="A170" s="47">
        <v>159</v>
      </c>
      <c r="B170" s="48" t="s">
        <v>157</v>
      </c>
      <c r="C170">
        <v>6070</v>
      </c>
      <c r="D170">
        <v>2016</v>
      </c>
      <c r="E170">
        <v>571.35</v>
      </c>
      <c r="F170">
        <v>74273</v>
      </c>
      <c r="G170">
        <v>49551968</v>
      </c>
      <c r="H170">
        <v>4553206</v>
      </c>
      <c r="I170">
        <v>1658611</v>
      </c>
      <c r="J170">
        <v>3048178</v>
      </c>
      <c r="K170">
        <v>5804</v>
      </c>
      <c r="L170">
        <v>2151459</v>
      </c>
      <c r="M170">
        <v>7830</v>
      </c>
      <c r="N170">
        <v>1882514</v>
      </c>
      <c r="O170">
        <v>358992</v>
      </c>
      <c r="P170">
        <v>226156</v>
      </c>
      <c r="Q170">
        <v>62992406</v>
      </c>
      <c r="R170">
        <v>72417495</v>
      </c>
      <c r="S170">
        <v>323715135</v>
      </c>
      <c r="T170">
        <v>282298139</v>
      </c>
      <c r="U170" s="26"/>
      <c r="V170">
        <v>167</v>
      </c>
      <c r="W170">
        <v>9</v>
      </c>
      <c r="X170">
        <v>27</v>
      </c>
      <c r="Y170" s="29">
        <f t="shared" si="2"/>
        <v>203</v>
      </c>
      <c r="Z170" s="31"/>
      <c r="AA170" s="37"/>
      <c r="AB170" s="38"/>
      <c r="AC170" s="39"/>
      <c r="AD170" s="39"/>
      <c r="AE170" s="39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</row>
    <row r="171" spans="1:42" ht="13.8" x14ac:dyDescent="0.3">
      <c r="A171" s="47">
        <v>161</v>
      </c>
      <c r="B171" s="48" t="s">
        <v>129</v>
      </c>
      <c r="C171">
        <v>6070</v>
      </c>
      <c r="D171">
        <v>2016</v>
      </c>
      <c r="E171">
        <v>429.8</v>
      </c>
      <c r="F171">
        <v>54766</v>
      </c>
      <c r="G171">
        <v>37730072</v>
      </c>
      <c r="H171">
        <v>4529667</v>
      </c>
      <c r="I171">
        <v>933936</v>
      </c>
      <c r="J171">
        <v>3732380</v>
      </c>
      <c r="K171">
        <v>85</v>
      </c>
      <c r="L171">
        <v>1041305</v>
      </c>
      <c r="M171">
        <v>142308</v>
      </c>
      <c r="N171">
        <v>4510271</v>
      </c>
      <c r="O171">
        <v>1074203</v>
      </c>
      <c r="P171">
        <v>6730</v>
      </c>
      <c r="Q171">
        <v>53687497</v>
      </c>
      <c r="R171">
        <v>50859111</v>
      </c>
      <c r="S171">
        <v>173196438</v>
      </c>
      <c r="T171">
        <v>147215693</v>
      </c>
      <c r="U171" s="26"/>
      <c r="V171">
        <v>142</v>
      </c>
      <c r="W171">
        <v>20</v>
      </c>
      <c r="X171">
        <v>33</v>
      </c>
      <c r="Y171" s="29">
        <f t="shared" ref="Y171:Y206" si="3">SUM(V171:X171)</f>
        <v>195</v>
      </c>
      <c r="Z171" s="30"/>
      <c r="AA171" s="41"/>
      <c r="AB171" s="38"/>
      <c r="AC171" s="39"/>
      <c r="AD171" s="39"/>
      <c r="AE171" s="39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</row>
    <row r="172" spans="1:42" ht="13.8" x14ac:dyDescent="0.3">
      <c r="A172" s="47">
        <v>162</v>
      </c>
      <c r="B172" s="48" t="s">
        <v>125</v>
      </c>
      <c r="C172">
        <v>6070</v>
      </c>
      <c r="D172">
        <v>2016</v>
      </c>
      <c r="E172">
        <v>851.36</v>
      </c>
      <c r="F172">
        <v>125594</v>
      </c>
      <c r="G172">
        <v>68521632</v>
      </c>
      <c r="H172">
        <v>5999475</v>
      </c>
      <c r="I172">
        <v>47750</v>
      </c>
      <c r="J172">
        <v>4931917</v>
      </c>
      <c r="K172">
        <v>698</v>
      </c>
      <c r="L172">
        <v>493237</v>
      </c>
      <c r="M172">
        <v>8968</v>
      </c>
      <c r="N172">
        <v>2748559</v>
      </c>
      <c r="O172">
        <v>149820</v>
      </c>
      <c r="P172">
        <v>20157</v>
      </c>
      <c r="Q172">
        <v>82881899</v>
      </c>
      <c r="R172">
        <v>83587727</v>
      </c>
      <c r="S172">
        <v>235479669</v>
      </c>
      <c r="T172">
        <v>213000617</v>
      </c>
      <c r="U172" s="26"/>
      <c r="V172">
        <v>75</v>
      </c>
      <c r="W172">
        <v>75</v>
      </c>
      <c r="X172">
        <v>33</v>
      </c>
      <c r="Y172" s="29">
        <f t="shared" si="3"/>
        <v>183</v>
      </c>
      <c r="Z172" s="30"/>
      <c r="AA172" s="37"/>
      <c r="AB172" s="38"/>
      <c r="AC172" s="39"/>
      <c r="AD172" s="39"/>
      <c r="AE172" s="39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</row>
    <row r="173" spans="1:42" ht="13.8" x14ac:dyDescent="0.3">
      <c r="A173" s="47">
        <v>164</v>
      </c>
      <c r="B173" s="48" t="s">
        <v>158</v>
      </c>
      <c r="C173">
        <v>6070</v>
      </c>
      <c r="D173">
        <v>2016</v>
      </c>
      <c r="E173">
        <v>239.07</v>
      </c>
      <c r="F173">
        <v>30753</v>
      </c>
      <c r="G173">
        <v>17066425</v>
      </c>
      <c r="H173">
        <v>3964600</v>
      </c>
      <c r="I173">
        <v>403</v>
      </c>
      <c r="J173">
        <v>1710989</v>
      </c>
      <c r="K173">
        <v>980</v>
      </c>
      <c r="L173">
        <v>1765359</v>
      </c>
      <c r="M173">
        <v>0</v>
      </c>
      <c r="N173">
        <v>989745</v>
      </c>
      <c r="O173">
        <v>30514</v>
      </c>
      <c r="P173">
        <v>1125</v>
      </c>
      <c r="Q173">
        <v>25527890</v>
      </c>
      <c r="R173">
        <v>11587861</v>
      </c>
      <c r="S173">
        <v>99644082</v>
      </c>
      <c r="T173">
        <v>97909554</v>
      </c>
      <c r="U173" s="26"/>
      <c r="V173">
        <v>158</v>
      </c>
      <c r="W173">
        <v>9</v>
      </c>
      <c r="X173">
        <v>36</v>
      </c>
      <c r="Y173" s="29">
        <f t="shared" si="3"/>
        <v>203</v>
      </c>
      <c r="Z173" s="32"/>
      <c r="AA173" s="37"/>
      <c r="AB173" s="42"/>
      <c r="AC173" s="39"/>
      <c r="AD173" s="39"/>
      <c r="AE173" s="39"/>
    </row>
    <row r="174" spans="1:42" ht="13.8" x14ac:dyDescent="0.3">
      <c r="A174" s="47">
        <v>165</v>
      </c>
      <c r="B174" s="48" t="s">
        <v>94</v>
      </c>
      <c r="C174">
        <v>6070</v>
      </c>
      <c r="D174">
        <v>2016</v>
      </c>
      <c r="E174">
        <v>10.57</v>
      </c>
      <c r="F174">
        <v>700</v>
      </c>
      <c r="G174">
        <v>701139</v>
      </c>
      <c r="H174">
        <v>157843</v>
      </c>
      <c r="I174">
        <v>82</v>
      </c>
      <c r="J174">
        <v>25923</v>
      </c>
      <c r="K174">
        <v>0</v>
      </c>
      <c r="L174">
        <v>14791</v>
      </c>
      <c r="M174">
        <v>7869</v>
      </c>
      <c r="N174">
        <v>39512</v>
      </c>
      <c r="O174">
        <v>29763</v>
      </c>
      <c r="P174">
        <v>33278</v>
      </c>
      <c r="Q174">
        <v>943644</v>
      </c>
      <c r="R174">
        <v>896078</v>
      </c>
      <c r="S174">
        <v>5883683</v>
      </c>
      <c r="T174">
        <v>1474876</v>
      </c>
      <c r="U174" s="26"/>
      <c r="V174">
        <v>0</v>
      </c>
      <c r="W174">
        <v>0</v>
      </c>
      <c r="X174">
        <v>0</v>
      </c>
      <c r="Y174" s="29">
        <f t="shared" si="3"/>
        <v>0</v>
      </c>
      <c r="Z174" s="30"/>
      <c r="AA174" s="43"/>
      <c r="AB174" s="38"/>
      <c r="AC174" s="39"/>
      <c r="AD174" s="39"/>
      <c r="AE174" s="39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</row>
    <row r="175" spans="1:42" ht="13.8" x14ac:dyDescent="0.3">
      <c r="A175" s="47">
        <v>167</v>
      </c>
      <c r="B175" s="48" t="s">
        <v>88</v>
      </c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 s="26"/>
      <c r="V175"/>
      <c r="W175"/>
      <c r="X175"/>
      <c r="Y175" s="29">
        <f t="shared" si="3"/>
        <v>0</v>
      </c>
      <c r="Z175" s="32"/>
      <c r="AA175" s="41"/>
      <c r="AB175" s="38"/>
      <c r="AC175" s="39"/>
      <c r="AD175" s="39"/>
      <c r="AE175" s="39"/>
    </row>
    <row r="176" spans="1:42" ht="13.8" x14ac:dyDescent="0.3">
      <c r="A176" s="47">
        <v>168</v>
      </c>
      <c r="B176" s="48" t="s">
        <v>85</v>
      </c>
      <c r="C176">
        <v>6070</v>
      </c>
      <c r="D176">
        <v>2016</v>
      </c>
      <c r="E176">
        <v>208.39</v>
      </c>
      <c r="F176">
        <v>29319</v>
      </c>
      <c r="G176">
        <v>15263937</v>
      </c>
      <c r="H176">
        <v>3945648</v>
      </c>
      <c r="I176">
        <v>263254</v>
      </c>
      <c r="J176">
        <v>889234</v>
      </c>
      <c r="K176">
        <v>2680</v>
      </c>
      <c r="L176">
        <v>270341</v>
      </c>
      <c r="M176">
        <v>0</v>
      </c>
      <c r="N176">
        <v>175059</v>
      </c>
      <c r="O176">
        <v>23985</v>
      </c>
      <c r="P176">
        <v>0</v>
      </c>
      <c r="Q176">
        <v>20834138</v>
      </c>
      <c r="R176">
        <v>17372307</v>
      </c>
      <c r="S176">
        <v>94016254</v>
      </c>
      <c r="T176">
        <v>87217202</v>
      </c>
      <c r="U176" s="26"/>
      <c r="V176">
        <v>108</v>
      </c>
      <c r="W176">
        <v>0</v>
      </c>
      <c r="X176">
        <v>20</v>
      </c>
      <c r="Y176" s="29">
        <f t="shared" si="3"/>
        <v>128</v>
      </c>
      <c r="Z176" s="31"/>
      <c r="AA176" s="41"/>
      <c r="AB176" s="38"/>
      <c r="AC176" s="39"/>
      <c r="AD176" s="39"/>
      <c r="AE176" s="39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</row>
    <row r="177" spans="1:42" ht="13.8" x14ac:dyDescent="0.3">
      <c r="A177" s="47">
        <v>170</v>
      </c>
      <c r="B177" s="48" t="s">
        <v>159</v>
      </c>
      <c r="C177">
        <v>6070</v>
      </c>
      <c r="D177">
        <v>2016</v>
      </c>
      <c r="E177">
        <v>397.08</v>
      </c>
      <c r="F177">
        <v>56021</v>
      </c>
      <c r="G177">
        <v>29615870</v>
      </c>
      <c r="H177">
        <v>7857693</v>
      </c>
      <c r="I177">
        <v>0</v>
      </c>
      <c r="J177">
        <v>2301718</v>
      </c>
      <c r="K177">
        <v>3150</v>
      </c>
      <c r="L177">
        <v>113103</v>
      </c>
      <c r="M177">
        <v>231117</v>
      </c>
      <c r="N177">
        <v>3137751</v>
      </c>
      <c r="O177">
        <v>72459</v>
      </c>
      <c r="P177">
        <v>1000</v>
      </c>
      <c r="Q177">
        <v>43331861</v>
      </c>
      <c r="R177">
        <v>39898331</v>
      </c>
      <c r="S177">
        <v>165117148</v>
      </c>
      <c r="T177">
        <v>147371328</v>
      </c>
      <c r="U177" s="26"/>
      <c r="V177">
        <v>240</v>
      </c>
      <c r="W177">
        <v>4</v>
      </c>
      <c r="X177">
        <v>40</v>
      </c>
      <c r="Y177" s="29">
        <f t="shared" si="3"/>
        <v>284</v>
      </c>
      <c r="Z177" s="34"/>
      <c r="AA177" s="37"/>
      <c r="AB177" s="3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</row>
    <row r="178" spans="1:42" ht="13.8" x14ac:dyDescent="0.3">
      <c r="A178" s="47">
        <v>172</v>
      </c>
      <c r="B178" s="48" t="s">
        <v>116</v>
      </c>
      <c r="C178">
        <v>6070</v>
      </c>
      <c r="D178">
        <v>2016</v>
      </c>
      <c r="E178">
        <v>28.37</v>
      </c>
      <c r="F178">
        <v>3102</v>
      </c>
      <c r="G178">
        <v>2494736</v>
      </c>
      <c r="H178">
        <v>543228</v>
      </c>
      <c r="I178">
        <v>244850</v>
      </c>
      <c r="J178">
        <v>94774</v>
      </c>
      <c r="K178">
        <v>728</v>
      </c>
      <c r="L178">
        <v>18447</v>
      </c>
      <c r="M178">
        <v>9420</v>
      </c>
      <c r="N178">
        <v>228936</v>
      </c>
      <c r="O178">
        <v>29287</v>
      </c>
      <c r="P178">
        <v>5460</v>
      </c>
      <c r="Q178">
        <v>3658946</v>
      </c>
      <c r="R178">
        <v>2490343</v>
      </c>
      <c r="S178">
        <v>5211982</v>
      </c>
      <c r="T178">
        <v>2921981</v>
      </c>
      <c r="U178" s="26"/>
      <c r="V178">
        <v>13</v>
      </c>
      <c r="W178">
        <v>0</v>
      </c>
      <c r="X178">
        <v>8</v>
      </c>
      <c r="Y178" s="29">
        <f t="shared" si="3"/>
        <v>21</v>
      </c>
      <c r="Z178" s="30"/>
      <c r="AA178" s="43"/>
      <c r="AB178" s="38"/>
      <c r="AC178" s="39"/>
      <c r="AD178" s="39"/>
      <c r="AE178" s="39"/>
    </row>
    <row r="179" spans="1:42" ht="13.8" x14ac:dyDescent="0.3">
      <c r="A179" s="47">
        <v>173</v>
      </c>
      <c r="B179" s="48" t="s">
        <v>98</v>
      </c>
      <c r="C179">
        <v>6070</v>
      </c>
      <c r="D179">
        <v>2016</v>
      </c>
      <c r="E179">
        <v>20.23</v>
      </c>
      <c r="F179">
        <v>781</v>
      </c>
      <c r="G179">
        <v>1461594</v>
      </c>
      <c r="H179">
        <v>355189</v>
      </c>
      <c r="I179">
        <v>-3360</v>
      </c>
      <c r="J179">
        <v>74454</v>
      </c>
      <c r="K179">
        <v>0</v>
      </c>
      <c r="L179">
        <v>61422</v>
      </c>
      <c r="M179">
        <v>54725</v>
      </c>
      <c r="N179">
        <v>458803</v>
      </c>
      <c r="O179">
        <v>0</v>
      </c>
      <c r="P179">
        <v>0</v>
      </c>
      <c r="Q179">
        <v>2462827</v>
      </c>
      <c r="R179">
        <v>1831873</v>
      </c>
      <c r="S179">
        <v>4523887</v>
      </c>
      <c r="T179" s="36">
        <v>3048367</v>
      </c>
      <c r="U179" s="26"/>
      <c r="V179">
        <v>10</v>
      </c>
      <c r="W179">
        <v>0</v>
      </c>
      <c r="X179">
        <v>0</v>
      </c>
      <c r="Y179" s="29">
        <f t="shared" si="3"/>
        <v>10</v>
      </c>
      <c r="Z179" s="30"/>
      <c r="AA179" s="37"/>
      <c r="AB179" s="38"/>
      <c r="AC179" s="39"/>
      <c r="AD179" s="39"/>
      <c r="AE179" s="39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</row>
    <row r="180" spans="1:42" ht="13.8" x14ac:dyDescent="0.3">
      <c r="A180" s="47">
        <v>175</v>
      </c>
      <c r="B180" s="48" t="s">
        <v>121</v>
      </c>
      <c r="C180">
        <v>6070</v>
      </c>
      <c r="D180">
        <v>2016</v>
      </c>
      <c r="E180">
        <v>91.72</v>
      </c>
      <c r="F180">
        <v>11820</v>
      </c>
      <c r="G180">
        <v>7507374</v>
      </c>
      <c r="H180">
        <v>1870154</v>
      </c>
      <c r="I180">
        <v>0</v>
      </c>
      <c r="J180">
        <v>545561</v>
      </c>
      <c r="K180">
        <v>2431</v>
      </c>
      <c r="L180">
        <v>129462</v>
      </c>
      <c r="M180">
        <v>34821</v>
      </c>
      <c r="N180">
        <v>1249223</v>
      </c>
      <c r="O180">
        <v>2684</v>
      </c>
      <c r="P180">
        <v>44016</v>
      </c>
      <c r="Q180">
        <v>11297694</v>
      </c>
      <c r="R180">
        <v>10846264</v>
      </c>
      <c r="S180">
        <v>70393535</v>
      </c>
      <c r="T180" s="36">
        <v>62722563</v>
      </c>
      <c r="U180" s="26"/>
      <c r="V180">
        <v>0</v>
      </c>
      <c r="W180">
        <v>51</v>
      </c>
      <c r="X180">
        <v>0</v>
      </c>
      <c r="Y180" s="29">
        <f t="shared" si="3"/>
        <v>51</v>
      </c>
      <c r="Z180" s="31"/>
      <c r="AA180" s="37"/>
      <c r="AB180" s="38"/>
      <c r="AC180" s="39"/>
      <c r="AD180" s="39"/>
      <c r="AE180" s="39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</row>
    <row r="181" spans="1:42" ht="13.8" x14ac:dyDescent="0.3">
      <c r="A181" s="47">
        <v>176</v>
      </c>
      <c r="B181" s="48" t="s">
        <v>160</v>
      </c>
      <c r="C181">
        <v>6070</v>
      </c>
      <c r="D181">
        <v>2016</v>
      </c>
      <c r="E181">
        <v>160.13</v>
      </c>
      <c r="F181">
        <v>24474</v>
      </c>
      <c r="G181">
        <v>12503050</v>
      </c>
      <c r="H181">
        <v>2935209</v>
      </c>
      <c r="I181">
        <v>0</v>
      </c>
      <c r="J181">
        <v>1267781</v>
      </c>
      <c r="K181">
        <v>3527</v>
      </c>
      <c r="L181">
        <v>290076</v>
      </c>
      <c r="M181">
        <v>257617</v>
      </c>
      <c r="N181">
        <v>1691036</v>
      </c>
      <c r="O181">
        <v>15890</v>
      </c>
      <c r="P181">
        <v>0</v>
      </c>
      <c r="Q181">
        <v>18964186</v>
      </c>
      <c r="R181">
        <v>11754517</v>
      </c>
      <c r="S181">
        <v>78915605</v>
      </c>
      <c r="T181">
        <v>74278533</v>
      </c>
      <c r="U181" s="26"/>
      <c r="V181">
        <v>150</v>
      </c>
      <c r="W181">
        <v>0</v>
      </c>
      <c r="X181">
        <v>49</v>
      </c>
      <c r="Y181" s="29">
        <f t="shared" si="3"/>
        <v>199</v>
      </c>
      <c r="Z181" s="30"/>
      <c r="AA181" s="41"/>
      <c r="AB181" s="42"/>
      <c r="AC181" s="39"/>
      <c r="AD181" s="39"/>
      <c r="AE181" s="39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</row>
    <row r="182" spans="1:42" ht="13.8" x14ac:dyDescent="0.3">
      <c r="A182" s="47">
        <v>180</v>
      </c>
      <c r="B182" s="48" t="s">
        <v>177</v>
      </c>
      <c r="C182">
        <v>6070</v>
      </c>
      <c r="D182">
        <v>2016</v>
      </c>
      <c r="E182">
        <v>82.75</v>
      </c>
      <c r="F182">
        <v>15766</v>
      </c>
      <c r="G182">
        <v>7032552</v>
      </c>
      <c r="H182">
        <v>1821379</v>
      </c>
      <c r="I182">
        <v>81953</v>
      </c>
      <c r="J182">
        <v>574430</v>
      </c>
      <c r="K182">
        <v>0</v>
      </c>
      <c r="L182">
        <v>544</v>
      </c>
      <c r="M182">
        <v>0</v>
      </c>
      <c r="N182">
        <v>681765</v>
      </c>
      <c r="O182">
        <v>21414</v>
      </c>
      <c r="P182">
        <v>0</v>
      </c>
      <c r="Q182">
        <v>10214037</v>
      </c>
      <c r="R182">
        <v>3397463</v>
      </c>
      <c r="S182">
        <v>29401779</v>
      </c>
      <c r="T182">
        <v>23567922</v>
      </c>
      <c r="U182" s="26"/>
      <c r="V182">
        <v>44</v>
      </c>
      <c r="W182">
        <v>14</v>
      </c>
      <c r="X182">
        <v>10</v>
      </c>
      <c r="Y182" s="29">
        <f t="shared" si="3"/>
        <v>68</v>
      </c>
      <c r="Z182" s="30"/>
      <c r="AA182" s="37"/>
      <c r="AB182" s="38"/>
      <c r="AC182" s="39"/>
      <c r="AD182" s="39"/>
      <c r="AE182" s="39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</row>
    <row r="183" spans="1:42" ht="13.8" x14ac:dyDescent="0.3">
      <c r="A183" s="47">
        <v>183</v>
      </c>
      <c r="B183" s="48" t="s">
        <v>161</v>
      </c>
      <c r="C183">
        <v>6070</v>
      </c>
      <c r="D183">
        <v>2016</v>
      </c>
      <c r="E183">
        <v>61.06</v>
      </c>
      <c r="F183">
        <v>8087</v>
      </c>
      <c r="G183">
        <v>4957272</v>
      </c>
      <c r="H183">
        <v>1126724</v>
      </c>
      <c r="I183">
        <v>0</v>
      </c>
      <c r="J183">
        <v>482187</v>
      </c>
      <c r="K183">
        <v>1737</v>
      </c>
      <c r="L183">
        <v>77176</v>
      </c>
      <c r="M183">
        <v>110581</v>
      </c>
      <c r="N183">
        <v>334159</v>
      </c>
      <c r="O183">
        <v>474</v>
      </c>
      <c r="P183">
        <v>736</v>
      </c>
      <c r="Q183">
        <v>7089574</v>
      </c>
      <c r="R183">
        <v>6534993</v>
      </c>
      <c r="S183">
        <v>26185005</v>
      </c>
      <c r="T183">
        <v>22411034</v>
      </c>
      <c r="U183" s="26"/>
      <c r="V183">
        <v>32</v>
      </c>
      <c r="W183">
        <v>0</v>
      </c>
      <c r="X183">
        <v>22</v>
      </c>
      <c r="Y183" s="29">
        <f t="shared" si="3"/>
        <v>54</v>
      </c>
      <c r="Z183" s="32"/>
      <c r="AA183" s="37"/>
      <c r="AB183" s="38"/>
      <c r="AC183" s="39"/>
      <c r="AD183" s="39"/>
      <c r="AE183" s="39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</row>
    <row r="184" spans="1:42" ht="13.8" x14ac:dyDescent="0.3">
      <c r="A184" s="47">
        <v>186</v>
      </c>
      <c r="B184" s="48" t="s">
        <v>162</v>
      </c>
      <c r="C184">
        <v>6070</v>
      </c>
      <c r="D184">
        <v>2016</v>
      </c>
      <c r="E184">
        <v>20.2</v>
      </c>
      <c r="F184">
        <v>712</v>
      </c>
      <c r="G184">
        <v>1648516</v>
      </c>
      <c r="H184">
        <v>287079</v>
      </c>
      <c r="I184">
        <v>225295</v>
      </c>
      <c r="J184">
        <v>77722</v>
      </c>
      <c r="K184">
        <v>0</v>
      </c>
      <c r="L184">
        <v>166662</v>
      </c>
      <c r="M184">
        <v>11460</v>
      </c>
      <c r="N184">
        <v>166218</v>
      </c>
      <c r="O184">
        <v>192</v>
      </c>
      <c r="P184">
        <v>0</v>
      </c>
      <c r="Q184">
        <v>2583144</v>
      </c>
      <c r="R184">
        <v>1470005</v>
      </c>
      <c r="S184">
        <v>3761236</v>
      </c>
      <c r="T184">
        <v>3230600</v>
      </c>
      <c r="U184" s="26"/>
      <c r="V184">
        <v>10</v>
      </c>
      <c r="W184">
        <v>0</v>
      </c>
      <c r="X184">
        <v>0</v>
      </c>
      <c r="Y184" s="29">
        <f t="shared" si="3"/>
        <v>10</v>
      </c>
      <c r="Z184"/>
      <c r="AA184" s="37"/>
      <c r="AB184" s="38"/>
      <c r="AC184" s="39"/>
      <c r="AD184" s="39"/>
      <c r="AE184" s="39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</row>
    <row r="185" spans="1:42" ht="13.8" x14ac:dyDescent="0.3">
      <c r="A185" s="47">
        <v>191</v>
      </c>
      <c r="B185" s="48" t="s">
        <v>103</v>
      </c>
      <c r="C185">
        <v>6070</v>
      </c>
      <c r="D185">
        <v>2016</v>
      </c>
      <c r="E185">
        <v>125.98</v>
      </c>
      <c r="F185">
        <v>16914</v>
      </c>
      <c r="G185">
        <v>10536878</v>
      </c>
      <c r="H185">
        <v>1006736</v>
      </c>
      <c r="I185">
        <v>1340</v>
      </c>
      <c r="J185">
        <v>693981</v>
      </c>
      <c r="K185">
        <v>621</v>
      </c>
      <c r="L185">
        <v>190199</v>
      </c>
      <c r="M185">
        <v>18800</v>
      </c>
      <c r="N185">
        <v>722712</v>
      </c>
      <c r="O185">
        <v>181792</v>
      </c>
      <c r="P185">
        <v>0</v>
      </c>
      <c r="Q185">
        <v>13353059</v>
      </c>
      <c r="R185">
        <v>18919451</v>
      </c>
      <c r="S185">
        <v>80290187</v>
      </c>
      <c r="T185" s="36">
        <v>57104270</v>
      </c>
      <c r="U185" s="26"/>
      <c r="V185">
        <v>48</v>
      </c>
      <c r="W185">
        <v>0</v>
      </c>
      <c r="X185">
        <v>10</v>
      </c>
      <c r="Y185" s="29">
        <f t="shared" si="3"/>
        <v>58</v>
      </c>
      <c r="Z185" s="30"/>
      <c r="AA185" s="40"/>
      <c r="AB185" s="42"/>
      <c r="AC185" s="39"/>
      <c r="AD185" s="39"/>
      <c r="AE185" s="39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</row>
    <row r="186" spans="1:42" ht="13.8" x14ac:dyDescent="0.3">
      <c r="A186" s="47">
        <v>193</v>
      </c>
      <c r="B186" s="48" t="s">
        <v>123</v>
      </c>
      <c r="C186">
        <v>6070</v>
      </c>
      <c r="D186">
        <v>2016</v>
      </c>
      <c r="E186">
        <v>39.380000000000003</v>
      </c>
      <c r="F186">
        <v>5289</v>
      </c>
      <c r="G186">
        <v>2980509</v>
      </c>
      <c r="H186">
        <v>276588</v>
      </c>
      <c r="I186">
        <v>1199570</v>
      </c>
      <c r="J186">
        <v>173253</v>
      </c>
      <c r="K186">
        <v>1421</v>
      </c>
      <c r="L186">
        <v>347373</v>
      </c>
      <c r="M186">
        <v>32743</v>
      </c>
      <c r="N186">
        <v>206977</v>
      </c>
      <c r="O186">
        <v>13727</v>
      </c>
      <c r="P186">
        <v>600</v>
      </c>
      <c r="Q186">
        <v>5231561</v>
      </c>
      <c r="R186">
        <v>6365260</v>
      </c>
      <c r="S186">
        <v>10489087</v>
      </c>
      <c r="T186" s="36">
        <v>9345107</v>
      </c>
      <c r="U186" s="26"/>
      <c r="V186">
        <v>13</v>
      </c>
      <c r="W186">
        <v>0</v>
      </c>
      <c r="X186">
        <v>3</v>
      </c>
      <c r="Y186" s="29">
        <f t="shared" si="3"/>
        <v>16</v>
      </c>
      <c r="Z186" s="31"/>
      <c r="AA186" s="41"/>
      <c r="AB186" s="38"/>
      <c r="AC186" s="39"/>
      <c r="AD186" s="39"/>
      <c r="AE186" s="39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</row>
    <row r="187" spans="1:42" ht="13.8" x14ac:dyDescent="0.3">
      <c r="A187" s="47">
        <v>194</v>
      </c>
      <c r="B187" s="48" t="s">
        <v>163</v>
      </c>
      <c r="C187">
        <v>6070</v>
      </c>
      <c r="D187">
        <v>2016</v>
      </c>
      <c r="E187">
        <v>21.17</v>
      </c>
      <c r="F187">
        <v>2977</v>
      </c>
      <c r="G187">
        <v>1431162</v>
      </c>
      <c r="H187">
        <v>126843</v>
      </c>
      <c r="I187">
        <v>0</v>
      </c>
      <c r="J187">
        <v>79057</v>
      </c>
      <c r="K187">
        <v>0</v>
      </c>
      <c r="L187">
        <v>36253</v>
      </c>
      <c r="M187">
        <v>4120</v>
      </c>
      <c r="N187">
        <v>54247</v>
      </c>
      <c r="O187">
        <v>3648</v>
      </c>
      <c r="P187">
        <v>0</v>
      </c>
      <c r="Q187">
        <v>1735330</v>
      </c>
      <c r="R187">
        <v>2575280</v>
      </c>
      <c r="S187">
        <v>4683564</v>
      </c>
      <c r="T187">
        <v>4087552</v>
      </c>
      <c r="U187" s="26"/>
      <c r="V187">
        <v>23</v>
      </c>
      <c r="W187">
        <v>0</v>
      </c>
      <c r="X187">
        <v>0</v>
      </c>
      <c r="Y187" s="29">
        <f t="shared" si="3"/>
        <v>23</v>
      </c>
      <c r="Z187" s="32"/>
      <c r="AA187" s="37"/>
      <c r="AB187" s="42"/>
      <c r="AC187" s="39"/>
      <c r="AD187" s="39"/>
      <c r="AE187" s="39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</row>
    <row r="188" spans="1:42" ht="13.8" x14ac:dyDescent="0.3">
      <c r="A188" s="47">
        <v>195</v>
      </c>
      <c r="B188" s="48" t="s">
        <v>111</v>
      </c>
      <c r="C188">
        <v>6070</v>
      </c>
      <c r="D188">
        <v>2016</v>
      </c>
      <c r="E188">
        <v>2.4500000000000002</v>
      </c>
      <c r="F188">
        <v>211</v>
      </c>
      <c r="G188">
        <v>122597</v>
      </c>
      <c r="H188">
        <v>23419</v>
      </c>
      <c r="I188">
        <v>12981</v>
      </c>
      <c r="J188">
        <v>7780</v>
      </c>
      <c r="K188">
        <v>50</v>
      </c>
      <c r="L188">
        <v>3329</v>
      </c>
      <c r="M188">
        <v>12505</v>
      </c>
      <c r="N188">
        <v>187994</v>
      </c>
      <c r="O188">
        <v>711</v>
      </c>
      <c r="P188">
        <v>0</v>
      </c>
      <c r="Q188">
        <v>371366</v>
      </c>
      <c r="R188">
        <v>801517</v>
      </c>
      <c r="S188">
        <v>840264</v>
      </c>
      <c r="T188">
        <v>646503</v>
      </c>
      <c r="U188" s="26"/>
      <c r="V188">
        <v>10</v>
      </c>
      <c r="W188">
        <v>0</v>
      </c>
      <c r="X188">
        <v>0</v>
      </c>
      <c r="Y188" s="29">
        <f t="shared" si="3"/>
        <v>10</v>
      </c>
      <c r="Z188" s="32"/>
      <c r="AA188" s="37"/>
      <c r="AB188" s="38"/>
      <c r="AC188" s="39"/>
      <c r="AD188" s="39"/>
      <c r="AE188" s="39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</row>
    <row r="189" spans="1:42" ht="13.8" x14ac:dyDescent="0.3">
      <c r="A189" s="47">
        <v>197</v>
      </c>
      <c r="B189" s="48" t="s">
        <v>82</v>
      </c>
      <c r="C189">
        <v>6070</v>
      </c>
      <c r="D189">
        <v>2016</v>
      </c>
      <c r="E189">
        <v>41.13</v>
      </c>
      <c r="F189">
        <v>6908</v>
      </c>
      <c r="G189">
        <v>3171345</v>
      </c>
      <c r="H189">
        <v>217149</v>
      </c>
      <c r="I189">
        <v>0</v>
      </c>
      <c r="J189">
        <v>166390</v>
      </c>
      <c r="K189">
        <v>0</v>
      </c>
      <c r="L189">
        <v>164</v>
      </c>
      <c r="M189">
        <v>19177</v>
      </c>
      <c r="N189">
        <v>278454</v>
      </c>
      <c r="O189">
        <v>32909</v>
      </c>
      <c r="P189">
        <v>0</v>
      </c>
      <c r="Q189">
        <v>3885588</v>
      </c>
      <c r="R189">
        <v>5104543</v>
      </c>
      <c r="S189">
        <v>15160593</v>
      </c>
      <c r="T189">
        <v>14260865</v>
      </c>
      <c r="U189" s="26"/>
      <c r="V189">
        <v>58</v>
      </c>
      <c r="W189">
        <v>0</v>
      </c>
      <c r="X189">
        <v>22</v>
      </c>
      <c r="Y189" s="29">
        <f t="shared" si="3"/>
        <v>80</v>
      </c>
      <c r="Z189" s="33"/>
      <c r="AA189" s="44"/>
      <c r="AB189" s="38"/>
      <c r="AC189" s="39"/>
      <c r="AD189" s="39"/>
      <c r="AE189" s="39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</row>
    <row r="190" spans="1:42" ht="13.8" x14ac:dyDescent="0.3">
      <c r="A190" s="47">
        <v>198</v>
      </c>
      <c r="B190" s="48" t="s">
        <v>178</v>
      </c>
      <c r="C190">
        <v>6070</v>
      </c>
      <c r="D190">
        <v>2016</v>
      </c>
      <c r="E190">
        <v>35.72</v>
      </c>
      <c r="F190">
        <v>4911</v>
      </c>
      <c r="G190">
        <v>2974117</v>
      </c>
      <c r="H190">
        <v>802132</v>
      </c>
      <c r="I190">
        <v>308745</v>
      </c>
      <c r="J190">
        <v>256583</v>
      </c>
      <c r="K190">
        <v>0</v>
      </c>
      <c r="L190">
        <v>253292</v>
      </c>
      <c r="M190">
        <v>27971</v>
      </c>
      <c r="N190">
        <v>161640</v>
      </c>
      <c r="O190">
        <v>68455</v>
      </c>
      <c r="P190">
        <v>0</v>
      </c>
      <c r="Q190">
        <v>4852935</v>
      </c>
      <c r="R190">
        <v>3184735</v>
      </c>
      <c r="S190">
        <v>11302887</v>
      </c>
      <c r="T190">
        <v>10011790</v>
      </c>
      <c r="V190">
        <v>14</v>
      </c>
      <c r="W190">
        <v>0</v>
      </c>
      <c r="X190">
        <v>4</v>
      </c>
      <c r="Y190" s="29">
        <f t="shared" si="3"/>
        <v>18</v>
      </c>
      <c r="Z190" s="30"/>
      <c r="AA190" s="41"/>
      <c r="AB190" s="42"/>
      <c r="AC190" s="28"/>
      <c r="AD190" s="28"/>
      <c r="AE190" s="28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</row>
    <row r="191" spans="1:42" ht="13.8" x14ac:dyDescent="0.3">
      <c r="A191" s="47">
        <v>199</v>
      </c>
      <c r="B191" s="48" t="s">
        <v>179</v>
      </c>
      <c r="C191">
        <v>6070</v>
      </c>
      <c r="D191">
        <v>2016</v>
      </c>
      <c r="E191">
        <v>11.4</v>
      </c>
      <c r="F191">
        <v>1880</v>
      </c>
      <c r="G191">
        <v>1011459</v>
      </c>
      <c r="H191">
        <v>184115</v>
      </c>
      <c r="I191">
        <v>0</v>
      </c>
      <c r="J191">
        <v>14048</v>
      </c>
      <c r="K191">
        <v>0</v>
      </c>
      <c r="L191">
        <v>9778</v>
      </c>
      <c r="M191">
        <v>9096</v>
      </c>
      <c r="N191">
        <v>187572</v>
      </c>
      <c r="O191">
        <v>4491</v>
      </c>
      <c r="P191">
        <v>0</v>
      </c>
      <c r="Q191">
        <v>1420559</v>
      </c>
      <c r="R191">
        <v>559129</v>
      </c>
      <c r="S191">
        <v>3108110</v>
      </c>
      <c r="T191">
        <v>3108110</v>
      </c>
      <c r="U191" s="26"/>
      <c r="V191">
        <v>13</v>
      </c>
      <c r="W191">
        <v>0</v>
      </c>
      <c r="X191">
        <v>16</v>
      </c>
      <c r="Y191" s="29">
        <f t="shared" si="3"/>
        <v>29</v>
      </c>
      <c r="Z191" s="34"/>
      <c r="AA191" s="41"/>
      <c r="AB191" s="38"/>
      <c r="AC191" s="39"/>
      <c r="AD191" s="39"/>
      <c r="AE191" s="39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</row>
    <row r="192" spans="1:42" ht="13.8" x14ac:dyDescent="0.3">
      <c r="A192" s="47">
        <v>201</v>
      </c>
      <c r="B192" s="48" t="s">
        <v>164</v>
      </c>
      <c r="C192">
        <v>6070</v>
      </c>
      <c r="D192">
        <v>2016</v>
      </c>
      <c r="E192">
        <v>158.93</v>
      </c>
      <c r="F192">
        <v>29097</v>
      </c>
      <c r="G192">
        <v>12335016</v>
      </c>
      <c r="H192">
        <v>3275835</v>
      </c>
      <c r="I192">
        <v>38750</v>
      </c>
      <c r="J192">
        <v>1044613</v>
      </c>
      <c r="K192">
        <v>4660</v>
      </c>
      <c r="L192">
        <v>52405</v>
      </c>
      <c r="M192">
        <v>160787</v>
      </c>
      <c r="N192">
        <v>710903</v>
      </c>
      <c r="O192">
        <v>15007</v>
      </c>
      <c r="P192">
        <v>7572</v>
      </c>
      <c r="Q192">
        <v>17630404</v>
      </c>
      <c r="R192">
        <v>12765900</v>
      </c>
      <c r="S192">
        <v>84769814</v>
      </c>
      <c r="T192">
        <v>79118020</v>
      </c>
      <c r="V192">
        <v>88</v>
      </c>
      <c r="W192">
        <v>0</v>
      </c>
      <c r="X192">
        <v>0</v>
      </c>
      <c r="Y192" s="29">
        <f t="shared" si="3"/>
        <v>88</v>
      </c>
      <c r="Z192" s="32"/>
      <c r="AA192" s="44"/>
      <c r="AB192" s="3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</row>
    <row r="193" spans="1:42" ht="13.8" x14ac:dyDescent="0.3">
      <c r="A193" s="47">
        <v>202</v>
      </c>
      <c r="B193" s="48" t="s">
        <v>165</v>
      </c>
      <c r="C193">
        <v>6070</v>
      </c>
      <c r="D193">
        <v>2016</v>
      </c>
      <c r="E193">
        <v>50.5</v>
      </c>
      <c r="F193">
        <v>7217</v>
      </c>
      <c r="G193">
        <v>4575290</v>
      </c>
      <c r="H193">
        <v>1637121</v>
      </c>
      <c r="I193">
        <v>0</v>
      </c>
      <c r="J193">
        <v>668432</v>
      </c>
      <c r="K193">
        <v>2822</v>
      </c>
      <c r="L193">
        <v>456885</v>
      </c>
      <c r="M193">
        <v>51907</v>
      </c>
      <c r="N193">
        <v>472855</v>
      </c>
      <c r="O193">
        <v>95882</v>
      </c>
      <c r="P193">
        <v>103</v>
      </c>
      <c r="Q193">
        <v>7961091</v>
      </c>
      <c r="R193">
        <v>2078583</v>
      </c>
      <c r="S193">
        <v>15085011</v>
      </c>
      <c r="T193">
        <v>15085011</v>
      </c>
      <c r="U193" s="26"/>
      <c r="V193">
        <v>26</v>
      </c>
      <c r="W193">
        <v>0</v>
      </c>
      <c r="X193">
        <v>0</v>
      </c>
      <c r="Y193" s="29">
        <f t="shared" si="3"/>
        <v>26</v>
      </c>
      <c r="Z193" s="33"/>
      <c r="AA193" s="40"/>
      <c r="AB193" s="38"/>
      <c r="AC193" s="39"/>
      <c r="AD193" s="39"/>
      <c r="AE193" s="39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</row>
    <row r="194" spans="1:42" ht="13.8" x14ac:dyDescent="0.3">
      <c r="A194" s="47">
        <v>204</v>
      </c>
      <c r="B194" s="48" t="s">
        <v>127</v>
      </c>
      <c r="C194">
        <v>6070</v>
      </c>
      <c r="D194">
        <v>2016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 s="26"/>
      <c r="V194">
        <v>20</v>
      </c>
      <c r="W194">
        <v>0</v>
      </c>
      <c r="X194">
        <v>0</v>
      </c>
      <c r="Y194" s="29">
        <f t="shared" si="3"/>
        <v>20</v>
      </c>
      <c r="Z194" s="30"/>
      <c r="AA194" s="37"/>
      <c r="AB194" s="38"/>
      <c r="AC194" s="39"/>
      <c r="AD194" s="39"/>
      <c r="AE194" s="39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</row>
    <row r="195" spans="1:42" ht="13.8" x14ac:dyDescent="0.3">
      <c r="A195" s="47">
        <v>205</v>
      </c>
      <c r="B195" s="49" t="s">
        <v>166</v>
      </c>
      <c r="C195">
        <v>6070</v>
      </c>
      <c r="D195">
        <v>2016</v>
      </c>
      <c r="E195">
        <v>18.989999999999998</v>
      </c>
      <c r="F195">
        <v>497</v>
      </c>
      <c r="G195">
        <v>988420</v>
      </c>
      <c r="H195">
        <v>266049</v>
      </c>
      <c r="I195">
        <v>135698</v>
      </c>
      <c r="J195">
        <v>411932</v>
      </c>
      <c r="K195">
        <v>0</v>
      </c>
      <c r="L195">
        <v>30777</v>
      </c>
      <c r="M195">
        <v>0</v>
      </c>
      <c r="N195">
        <v>100811</v>
      </c>
      <c r="O195">
        <v>8528</v>
      </c>
      <c r="P195">
        <v>0</v>
      </c>
      <c r="Q195">
        <v>1942215</v>
      </c>
      <c r="R195">
        <v>813184</v>
      </c>
      <c r="S195">
        <v>701438</v>
      </c>
      <c r="T195">
        <v>568789</v>
      </c>
      <c r="U195" s="26"/>
      <c r="V195">
        <v>11</v>
      </c>
      <c r="W195">
        <v>0</v>
      </c>
      <c r="X195">
        <v>0</v>
      </c>
      <c r="Y195" s="29">
        <f t="shared" si="3"/>
        <v>11</v>
      </c>
      <c r="Z195" s="30"/>
      <c r="AA195" s="37"/>
      <c r="AB195" s="38"/>
      <c r="AC195" s="39"/>
      <c r="AD195" s="39"/>
      <c r="AE195" s="39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</row>
    <row r="196" spans="1:42" ht="13.8" x14ac:dyDescent="0.3">
      <c r="A196" s="47">
        <v>206</v>
      </c>
      <c r="B196" s="48" t="s">
        <v>167</v>
      </c>
      <c r="C196">
        <v>6070</v>
      </c>
      <c r="D196">
        <v>2016</v>
      </c>
      <c r="E196">
        <v>20.76</v>
      </c>
      <c r="F196">
        <v>2110</v>
      </c>
      <c r="G196">
        <v>1966619</v>
      </c>
      <c r="H196">
        <v>492577</v>
      </c>
      <c r="I196">
        <v>0</v>
      </c>
      <c r="J196">
        <v>94666</v>
      </c>
      <c r="K196">
        <v>0</v>
      </c>
      <c r="L196">
        <v>490125</v>
      </c>
      <c r="M196">
        <v>11270</v>
      </c>
      <c r="N196">
        <v>686</v>
      </c>
      <c r="O196">
        <v>1843</v>
      </c>
      <c r="P196">
        <v>0</v>
      </c>
      <c r="Q196">
        <v>3057786</v>
      </c>
      <c r="R196">
        <v>3022305</v>
      </c>
      <c r="S196">
        <v>7858114</v>
      </c>
      <c r="T196">
        <v>6096278</v>
      </c>
      <c r="V196">
        <v>20</v>
      </c>
      <c r="W196">
        <v>0</v>
      </c>
      <c r="X196">
        <v>0</v>
      </c>
      <c r="Y196" s="29">
        <f t="shared" si="3"/>
        <v>20</v>
      </c>
      <c r="Z196" s="30"/>
      <c r="AA196" s="37"/>
      <c r="AB196" s="38"/>
      <c r="AC196" s="39"/>
      <c r="AD196" s="39"/>
      <c r="AE196" s="39"/>
    </row>
    <row r="197" spans="1:42" ht="13.8" x14ac:dyDescent="0.3">
      <c r="A197" s="47">
        <v>207</v>
      </c>
      <c r="B197" s="48" t="s">
        <v>180</v>
      </c>
      <c r="C197">
        <v>6070</v>
      </c>
      <c r="D197">
        <v>2016</v>
      </c>
      <c r="E197">
        <v>180.14</v>
      </c>
      <c r="F197">
        <v>22866</v>
      </c>
      <c r="G197">
        <v>12005983</v>
      </c>
      <c r="H197">
        <v>2674907</v>
      </c>
      <c r="I197">
        <v>52014</v>
      </c>
      <c r="J197">
        <v>1028595</v>
      </c>
      <c r="K197">
        <v>380</v>
      </c>
      <c r="L197">
        <v>5527825</v>
      </c>
      <c r="M197">
        <v>35770</v>
      </c>
      <c r="N197">
        <v>715834</v>
      </c>
      <c r="O197">
        <v>3765</v>
      </c>
      <c r="P197">
        <v>0</v>
      </c>
      <c r="Q197">
        <v>22045073</v>
      </c>
      <c r="R197">
        <v>10749216</v>
      </c>
      <c r="S197">
        <v>91238260</v>
      </c>
      <c r="T197">
        <v>80244145</v>
      </c>
      <c r="U197" s="26"/>
      <c r="V197">
        <v>89</v>
      </c>
      <c r="W197">
        <v>0</v>
      </c>
      <c r="X197">
        <v>21</v>
      </c>
      <c r="Y197" s="29">
        <f t="shared" si="3"/>
        <v>110</v>
      </c>
      <c r="Z197" s="34"/>
      <c r="AA197" s="37"/>
      <c r="AB197" s="38"/>
      <c r="AC197" s="39"/>
      <c r="AD197" s="39"/>
      <c r="AE197" s="39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</row>
    <row r="198" spans="1:42" ht="13.8" x14ac:dyDescent="0.3">
      <c r="A198" s="47">
        <v>208</v>
      </c>
      <c r="B198" s="49" t="s">
        <v>118</v>
      </c>
      <c r="C198">
        <v>6070</v>
      </c>
      <c r="D198">
        <v>2016</v>
      </c>
      <c r="E198">
        <v>146.24</v>
      </c>
      <c r="F198">
        <v>19225</v>
      </c>
      <c r="G198">
        <v>17466348</v>
      </c>
      <c r="H198">
        <v>4770341</v>
      </c>
      <c r="I198">
        <v>29300</v>
      </c>
      <c r="J198">
        <v>1029159</v>
      </c>
      <c r="K198">
        <v>1480</v>
      </c>
      <c r="L198">
        <v>155078</v>
      </c>
      <c r="M198">
        <v>0</v>
      </c>
      <c r="N198">
        <v>205109</v>
      </c>
      <c r="O198">
        <v>239207</v>
      </c>
      <c r="P198">
        <v>250000</v>
      </c>
      <c r="Q198">
        <v>23646022</v>
      </c>
      <c r="R198">
        <v>9238961</v>
      </c>
      <c r="S198">
        <v>59128653</v>
      </c>
      <c r="T198">
        <v>45872872</v>
      </c>
      <c r="U198" s="26"/>
      <c r="V198">
        <v>96</v>
      </c>
      <c r="W198">
        <v>0</v>
      </c>
      <c r="X198">
        <v>65</v>
      </c>
      <c r="Y198" s="29">
        <f t="shared" si="3"/>
        <v>161</v>
      </c>
      <c r="Z198" s="30"/>
      <c r="AA198" s="37"/>
      <c r="AB198" s="38"/>
      <c r="AC198" s="39"/>
      <c r="AD198" s="39"/>
      <c r="AE198" s="39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</row>
    <row r="199" spans="1:42" ht="13.8" x14ac:dyDescent="0.3">
      <c r="A199" s="47">
        <v>209</v>
      </c>
      <c r="B199" s="48" t="s">
        <v>168</v>
      </c>
      <c r="C199">
        <v>6070</v>
      </c>
      <c r="D199">
        <v>2016</v>
      </c>
      <c r="E199">
        <v>127.12</v>
      </c>
      <c r="F199">
        <v>18002</v>
      </c>
      <c r="G199">
        <v>9992355</v>
      </c>
      <c r="H199">
        <v>2647758</v>
      </c>
      <c r="I199">
        <v>38750</v>
      </c>
      <c r="J199">
        <v>841290</v>
      </c>
      <c r="K199">
        <v>3245</v>
      </c>
      <c r="L199">
        <v>1512</v>
      </c>
      <c r="M199">
        <v>57238</v>
      </c>
      <c r="N199">
        <v>1248516</v>
      </c>
      <c r="O199">
        <v>46204</v>
      </c>
      <c r="P199">
        <v>225</v>
      </c>
      <c r="Q199">
        <v>14876643</v>
      </c>
      <c r="R199">
        <v>9181278</v>
      </c>
      <c r="S199">
        <v>67078062</v>
      </c>
      <c r="T199" s="36">
        <v>58281617</v>
      </c>
      <c r="U199" s="26"/>
      <c r="V199">
        <v>64</v>
      </c>
      <c r="W199">
        <v>0</v>
      </c>
      <c r="X199">
        <v>0</v>
      </c>
      <c r="Y199" s="29">
        <f t="shared" si="3"/>
        <v>64</v>
      </c>
      <c r="Z199" s="30"/>
      <c r="AA199" s="37"/>
      <c r="AB199" s="38"/>
      <c r="AC199" s="39"/>
      <c r="AD199" s="39"/>
      <c r="AE199" s="39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</row>
    <row r="200" spans="1:42" ht="13.8" x14ac:dyDescent="0.3">
      <c r="A200" s="47">
        <v>210</v>
      </c>
      <c r="B200" s="48" t="s">
        <v>169</v>
      </c>
      <c r="C200">
        <v>6070</v>
      </c>
      <c r="D200">
        <v>2016</v>
      </c>
      <c r="E200">
        <v>142.29</v>
      </c>
      <c r="F200">
        <v>16603</v>
      </c>
      <c r="G200">
        <v>12742085</v>
      </c>
      <c r="H200">
        <v>898413</v>
      </c>
      <c r="I200">
        <v>503003</v>
      </c>
      <c r="J200">
        <v>781597</v>
      </c>
      <c r="K200">
        <v>1335</v>
      </c>
      <c r="L200">
        <v>269514</v>
      </c>
      <c r="M200">
        <v>390</v>
      </c>
      <c r="N200">
        <v>1572621</v>
      </c>
      <c r="O200">
        <v>131142</v>
      </c>
      <c r="P200">
        <v>31349</v>
      </c>
      <c r="Q200">
        <v>16868751</v>
      </c>
      <c r="R200">
        <v>31343864</v>
      </c>
      <c r="S200">
        <v>53276827</v>
      </c>
      <c r="T200">
        <v>49482578</v>
      </c>
      <c r="V200">
        <v>72</v>
      </c>
      <c r="W200">
        <v>8</v>
      </c>
      <c r="X200">
        <v>35</v>
      </c>
      <c r="Y200" s="29">
        <f t="shared" si="3"/>
        <v>115</v>
      </c>
      <c r="Z200" s="30"/>
      <c r="AA200" s="41"/>
      <c r="AB200" s="42"/>
      <c r="AC200" s="28"/>
      <c r="AD200" s="28"/>
      <c r="AE200" s="28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</row>
    <row r="201" spans="1:42" ht="13.8" x14ac:dyDescent="0.3">
      <c r="A201" s="47">
        <v>211</v>
      </c>
      <c r="B201" s="48" t="s">
        <v>170</v>
      </c>
      <c r="C201">
        <v>6070</v>
      </c>
      <c r="D201">
        <v>2016</v>
      </c>
      <c r="E201">
        <v>2</v>
      </c>
      <c r="F201">
        <v>245</v>
      </c>
      <c r="G201">
        <v>297682</v>
      </c>
      <c r="H201">
        <v>59183</v>
      </c>
      <c r="I201">
        <v>0</v>
      </c>
      <c r="J201">
        <v>14957</v>
      </c>
      <c r="K201">
        <v>0</v>
      </c>
      <c r="L201">
        <v>22186</v>
      </c>
      <c r="M201">
        <v>0</v>
      </c>
      <c r="N201">
        <v>187966</v>
      </c>
      <c r="O201">
        <v>256</v>
      </c>
      <c r="P201">
        <v>0</v>
      </c>
      <c r="Q201">
        <v>582230</v>
      </c>
      <c r="R201">
        <v>281818</v>
      </c>
      <c r="S201">
        <v>742150</v>
      </c>
      <c r="T201">
        <v>505642</v>
      </c>
      <c r="U201" s="26"/>
      <c r="V201">
        <v>10</v>
      </c>
      <c r="W201">
        <v>0</v>
      </c>
      <c r="X201">
        <v>0</v>
      </c>
      <c r="Y201" s="29">
        <f t="shared" si="3"/>
        <v>10</v>
      </c>
      <c r="Z201" s="30"/>
      <c r="AA201" s="37"/>
      <c r="AB201" s="38"/>
      <c r="AC201" s="39"/>
      <c r="AD201" s="39"/>
      <c r="AE201" s="39"/>
    </row>
    <row r="202" spans="1:42" ht="13.8" x14ac:dyDescent="0.3">
      <c r="A202" s="47">
        <v>904</v>
      </c>
      <c r="B202" s="48" t="s">
        <v>119</v>
      </c>
      <c r="C202">
        <v>6070</v>
      </c>
      <c r="D202">
        <v>2016</v>
      </c>
      <c r="E202" s="45">
        <v>0</v>
      </c>
      <c r="F202" s="29">
        <v>0</v>
      </c>
      <c r="G202" s="29">
        <v>0</v>
      </c>
      <c r="H202" s="29">
        <v>0</v>
      </c>
      <c r="I202" s="29">
        <v>0</v>
      </c>
      <c r="J202" s="29">
        <v>0</v>
      </c>
      <c r="K202" s="29">
        <v>0</v>
      </c>
      <c r="L202" s="29">
        <v>0</v>
      </c>
      <c r="M202" s="29">
        <v>0</v>
      </c>
      <c r="N202" s="29">
        <v>0</v>
      </c>
      <c r="O202" s="29">
        <v>0</v>
      </c>
      <c r="P202" s="29">
        <v>0</v>
      </c>
      <c r="Q202" s="29">
        <v>0</v>
      </c>
      <c r="R202" s="29">
        <v>0</v>
      </c>
      <c r="S202" s="29">
        <v>0</v>
      </c>
      <c r="T202" s="29">
        <v>0</v>
      </c>
      <c r="U202" s="29"/>
      <c r="V202" s="29">
        <v>0</v>
      </c>
      <c r="W202" s="29">
        <v>0</v>
      </c>
      <c r="X202" s="29">
        <v>0</v>
      </c>
      <c r="Y202" s="29">
        <f t="shared" si="3"/>
        <v>0</v>
      </c>
    </row>
    <row r="203" spans="1:42" x14ac:dyDescent="0.25">
      <c r="A203" s="23">
        <v>915</v>
      </c>
      <c r="B203" s="23" t="s">
        <v>120</v>
      </c>
      <c r="C203">
        <v>6070</v>
      </c>
      <c r="D203">
        <v>2016</v>
      </c>
      <c r="E203" s="23">
        <v>0</v>
      </c>
      <c r="F203" s="23">
        <v>0</v>
      </c>
      <c r="G203" s="23">
        <v>0</v>
      </c>
      <c r="H203" s="23">
        <v>0</v>
      </c>
      <c r="I203" s="23">
        <v>0</v>
      </c>
      <c r="J203" s="23">
        <v>0</v>
      </c>
      <c r="K203" s="23">
        <v>0</v>
      </c>
      <c r="L203" s="23">
        <v>0</v>
      </c>
      <c r="M203" s="23">
        <v>0</v>
      </c>
      <c r="N203" s="23">
        <v>0</v>
      </c>
      <c r="O203" s="23">
        <v>0</v>
      </c>
      <c r="P203" s="23">
        <v>0</v>
      </c>
      <c r="Q203" s="23">
        <v>0</v>
      </c>
      <c r="R203" s="23">
        <v>0</v>
      </c>
      <c r="S203" s="23">
        <v>0</v>
      </c>
      <c r="T203" s="23">
        <v>0</v>
      </c>
      <c r="V203" s="23">
        <v>0</v>
      </c>
      <c r="W203" s="23">
        <v>0</v>
      </c>
      <c r="X203" s="23">
        <v>0</v>
      </c>
      <c r="Y203" s="29">
        <f t="shared" si="3"/>
        <v>0</v>
      </c>
    </row>
    <row r="204" spans="1:42" x14ac:dyDescent="0.25">
      <c r="A204" s="23">
        <v>919</v>
      </c>
      <c r="B204" s="23" t="s">
        <v>130</v>
      </c>
      <c r="C204">
        <v>6070</v>
      </c>
      <c r="D204">
        <v>2016</v>
      </c>
      <c r="E204" s="23">
        <v>0</v>
      </c>
      <c r="F204" s="23">
        <v>0</v>
      </c>
      <c r="G204" s="23">
        <v>0</v>
      </c>
      <c r="H204" s="23">
        <v>0</v>
      </c>
      <c r="I204" s="23">
        <v>0</v>
      </c>
      <c r="J204" s="23">
        <v>0</v>
      </c>
      <c r="K204" s="23">
        <v>0</v>
      </c>
      <c r="L204" s="23">
        <v>0</v>
      </c>
      <c r="M204" s="23">
        <v>0</v>
      </c>
      <c r="N204" s="23">
        <v>0</v>
      </c>
      <c r="O204" s="23">
        <v>0</v>
      </c>
      <c r="P204" s="23">
        <v>0</v>
      </c>
      <c r="Q204" s="23">
        <v>0</v>
      </c>
      <c r="R204" s="23">
        <v>0</v>
      </c>
      <c r="S204" s="23">
        <v>0</v>
      </c>
      <c r="T204" s="23">
        <v>0</v>
      </c>
      <c r="V204" s="23">
        <v>0</v>
      </c>
      <c r="W204" s="23">
        <v>0</v>
      </c>
      <c r="X204" s="23">
        <v>0</v>
      </c>
      <c r="Y204" s="29">
        <f t="shared" si="3"/>
        <v>0</v>
      </c>
    </row>
    <row r="205" spans="1:42" x14ac:dyDescent="0.25">
      <c r="A205" s="23">
        <v>921</v>
      </c>
      <c r="B205" s="23" t="s">
        <v>181</v>
      </c>
      <c r="C205">
        <v>6070</v>
      </c>
      <c r="D205">
        <v>2016</v>
      </c>
      <c r="E205" s="23">
        <v>0</v>
      </c>
      <c r="F205" s="23">
        <v>0</v>
      </c>
      <c r="G205" s="23">
        <v>0</v>
      </c>
      <c r="H205" s="23">
        <v>0</v>
      </c>
      <c r="I205" s="23">
        <v>0</v>
      </c>
      <c r="J205" s="23">
        <v>0</v>
      </c>
      <c r="K205" s="23">
        <v>0</v>
      </c>
      <c r="L205" s="23">
        <v>0</v>
      </c>
      <c r="M205" s="23">
        <v>0</v>
      </c>
      <c r="N205" s="23">
        <v>0</v>
      </c>
      <c r="O205" s="23">
        <v>0</v>
      </c>
      <c r="P205" s="23">
        <v>0</v>
      </c>
      <c r="Q205" s="23">
        <v>0</v>
      </c>
      <c r="R205" s="23">
        <v>0</v>
      </c>
      <c r="S205" s="23">
        <v>0</v>
      </c>
      <c r="T205" s="23">
        <v>0</v>
      </c>
      <c r="V205" s="23">
        <v>0</v>
      </c>
      <c r="W205" s="23">
        <v>0</v>
      </c>
      <c r="X205" s="23">
        <v>0</v>
      </c>
      <c r="Y205" s="29">
        <f t="shared" si="3"/>
        <v>0</v>
      </c>
    </row>
    <row r="206" spans="1:42" x14ac:dyDescent="0.25">
      <c r="A206" s="23">
        <v>922</v>
      </c>
      <c r="B206" s="23" t="s">
        <v>182</v>
      </c>
      <c r="C206" s="23">
        <v>6070</v>
      </c>
      <c r="D206" s="23">
        <v>2016</v>
      </c>
      <c r="E206" s="23">
        <v>0</v>
      </c>
      <c r="F206" s="23">
        <v>0</v>
      </c>
      <c r="G206" s="23">
        <v>0</v>
      </c>
      <c r="H206" s="23">
        <v>0</v>
      </c>
      <c r="I206" s="23">
        <v>0</v>
      </c>
      <c r="J206" s="23">
        <v>0</v>
      </c>
      <c r="K206" s="23">
        <v>0</v>
      </c>
      <c r="L206" s="23">
        <v>0</v>
      </c>
      <c r="M206" s="23">
        <v>0</v>
      </c>
      <c r="N206" s="23">
        <v>0</v>
      </c>
      <c r="O206" s="23">
        <v>0</v>
      </c>
      <c r="P206" s="23">
        <v>0</v>
      </c>
      <c r="Q206" s="23">
        <v>0</v>
      </c>
      <c r="R206" s="23">
        <v>0</v>
      </c>
      <c r="S206" s="23">
        <v>0</v>
      </c>
      <c r="T206" s="23">
        <v>0</v>
      </c>
      <c r="V206" s="23">
        <v>0</v>
      </c>
      <c r="W206" s="23">
        <v>0</v>
      </c>
      <c r="X206" s="23">
        <v>0</v>
      </c>
      <c r="Y206" s="29">
        <f t="shared" si="3"/>
        <v>0</v>
      </c>
    </row>
    <row r="207" spans="1:42" x14ac:dyDescent="0.25">
      <c r="A207" s="23">
        <v>923</v>
      </c>
      <c r="B207" s="23" t="s">
        <v>184</v>
      </c>
      <c r="C207" s="23">
        <v>6070</v>
      </c>
      <c r="D207" s="23">
        <v>2016</v>
      </c>
      <c r="E207" s="23">
        <v>0</v>
      </c>
      <c r="F207" s="23">
        <v>0</v>
      </c>
      <c r="G207" s="23">
        <v>0</v>
      </c>
      <c r="H207" s="23">
        <v>0</v>
      </c>
      <c r="I207" s="23">
        <v>0</v>
      </c>
      <c r="J207" s="23">
        <v>0</v>
      </c>
      <c r="K207" s="23">
        <v>0</v>
      </c>
      <c r="L207" s="23">
        <v>0</v>
      </c>
      <c r="M207" s="23">
        <v>0</v>
      </c>
      <c r="N207" s="23">
        <v>0</v>
      </c>
      <c r="O207" s="23">
        <v>0</v>
      </c>
      <c r="P207" s="23">
        <v>0</v>
      </c>
      <c r="Q207" s="23">
        <v>0</v>
      </c>
      <c r="R207" s="23">
        <v>0</v>
      </c>
      <c r="S207" s="23">
        <v>0</v>
      </c>
      <c r="T207" s="23">
        <v>0</v>
      </c>
      <c r="V207" s="23">
        <v>0</v>
      </c>
      <c r="W207" s="23">
        <v>0</v>
      </c>
      <c r="X207" s="23">
        <v>0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108"/>
  <sheetViews>
    <sheetView zoomScale="75" workbookViewId="0">
      <selection activeCell="C10" sqref="C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8.88671875" style="13" bestFit="1" customWidth="1"/>
    <col min="7" max="7" width="10.88671875" bestFit="1" customWidth="1"/>
    <col min="8" max="8" width="7" customWidth="1"/>
    <col min="9" max="9" width="8.88671875" style="13" bestFit="1" customWidth="1"/>
    <col min="10" max="10" width="2.6640625" style="13" customWidth="1"/>
    <col min="11" max="11" width="8.109375" bestFit="1" customWidth="1"/>
  </cols>
  <sheetData>
    <row r="1" spans="1:11" x14ac:dyDescent="0.2">
      <c r="A1" s="18" t="s">
        <v>7</v>
      </c>
      <c r="B1" s="4"/>
      <c r="C1" s="4"/>
      <c r="D1" s="4"/>
      <c r="E1" s="4"/>
      <c r="F1" s="12"/>
      <c r="G1" s="4"/>
      <c r="H1" s="4"/>
      <c r="I1" s="12"/>
      <c r="J1" s="12"/>
    </row>
    <row r="2" spans="1:11" x14ac:dyDescent="0.2">
      <c r="B2" s="16"/>
      <c r="C2" s="16"/>
      <c r="D2" s="16"/>
      <c r="E2" s="16"/>
      <c r="F2" s="17"/>
      <c r="G2" s="16"/>
      <c r="H2" s="16"/>
      <c r="K2" s="14" t="s">
        <v>54</v>
      </c>
    </row>
    <row r="3" spans="1:11" x14ac:dyDescent="0.2">
      <c r="D3" s="2">
        <v>63</v>
      </c>
      <c r="F3" s="15"/>
      <c r="K3" s="9">
        <v>63</v>
      </c>
    </row>
    <row r="4" spans="1:11" x14ac:dyDescent="0.2">
      <c r="A4" s="3" t="s">
        <v>1</v>
      </c>
      <c r="B4" s="3"/>
      <c r="C4" s="3"/>
      <c r="D4" s="3"/>
      <c r="E4" s="3"/>
      <c r="F4" s="3"/>
      <c r="G4" s="3"/>
      <c r="H4" s="3"/>
      <c r="I4" s="3"/>
      <c r="J4" s="3"/>
    </row>
    <row r="5" spans="1:11" x14ac:dyDescent="0.2">
      <c r="A5" s="3" t="s">
        <v>40</v>
      </c>
      <c r="B5" s="3"/>
      <c r="C5" s="3"/>
      <c r="D5" s="3"/>
      <c r="E5" s="3"/>
      <c r="F5" s="3"/>
      <c r="G5" s="3"/>
      <c r="H5" s="3"/>
      <c r="I5" s="3"/>
      <c r="J5" s="3"/>
    </row>
    <row r="7" spans="1:11" x14ac:dyDescent="0.2">
      <c r="D7" s="6"/>
      <c r="E7" s="35">
        <f>ROUND(+'Acute Care'!D5,0)</f>
        <v>2015</v>
      </c>
      <c r="F7" s="6">
        <f>+E7</f>
        <v>2015</v>
      </c>
      <c r="G7" s="6"/>
      <c r="H7" s="1">
        <f>+F7+1</f>
        <v>2016</v>
      </c>
      <c r="I7" s="6">
        <f>+H7</f>
        <v>2016</v>
      </c>
      <c r="J7" s="14"/>
      <c r="K7" s="14"/>
    </row>
    <row r="8" spans="1:11" x14ac:dyDescent="0.2">
      <c r="A8" s="10"/>
      <c r="B8" s="9"/>
      <c r="C8" s="9"/>
      <c r="D8" s="1" t="s">
        <v>8</v>
      </c>
      <c r="E8" s="6"/>
      <c r="F8" s="15" t="s">
        <v>4</v>
      </c>
      <c r="G8" s="1" t="s">
        <v>8</v>
      </c>
      <c r="H8" s="6"/>
      <c r="I8" s="15" t="s">
        <v>4</v>
      </c>
      <c r="J8" s="15"/>
      <c r="K8" s="6" t="s">
        <v>80</v>
      </c>
    </row>
    <row r="9" spans="1:11" x14ac:dyDescent="0.2">
      <c r="A9" s="10"/>
      <c r="B9" s="10" t="s">
        <v>52</v>
      </c>
      <c r="C9" s="10" t="s">
        <v>53</v>
      </c>
      <c r="D9" s="1" t="s">
        <v>9</v>
      </c>
      <c r="E9" s="1" t="s">
        <v>6</v>
      </c>
      <c r="F9" s="15" t="s">
        <v>6</v>
      </c>
      <c r="G9" s="1" t="s">
        <v>9</v>
      </c>
      <c r="H9" s="1" t="s">
        <v>6</v>
      </c>
      <c r="I9" s="15" t="s">
        <v>6</v>
      </c>
      <c r="J9" s="15"/>
      <c r="K9" s="6" t="s">
        <v>81</v>
      </c>
    </row>
    <row r="10" spans="1:11" x14ac:dyDescent="0.2">
      <c r="A10" s="9"/>
      <c r="B10" s="9">
        <f>+'Acute Care'!A5</f>
        <v>1</v>
      </c>
      <c r="C10" s="9" t="str">
        <f>+'Acute Care'!B5</f>
        <v>SWEDISH MEDICAL CENTER - FIRST HILL</v>
      </c>
      <c r="D10" s="9">
        <f>ROUND(SUM('Acute Care'!Q5:R5),0)</f>
        <v>111016194</v>
      </c>
      <c r="E10" s="9">
        <f>ROUND(+'Acute Care'!F5,0)</f>
        <v>97690</v>
      </c>
      <c r="F10" s="13">
        <f>IF(D10=0,"",IF(E10=0,"",ROUND(D10/E10,2)))</f>
        <v>1136.4100000000001</v>
      </c>
      <c r="G10" s="9">
        <f>ROUND(SUM('Acute Care'!Q107:R107),0)</f>
        <v>226094302</v>
      </c>
      <c r="H10" s="9">
        <f>ROUND(+'Acute Care'!F107,0)</f>
        <v>142274</v>
      </c>
      <c r="I10" s="13">
        <f>IF(G10=0,"",IF(H10=0,"",ROUND(G10/H10,2)))</f>
        <v>1589.15</v>
      </c>
      <c r="K10" s="21">
        <f>IF(D10=0,"",IF(E10=0,"",IF(G10=0,"",IF(H10=0,"",ROUND(I10/F10-1,4)))))</f>
        <v>0.39839999999999998</v>
      </c>
    </row>
    <row r="11" spans="1:11" x14ac:dyDescent="0.2">
      <c r="A11" s="9"/>
      <c r="B11" s="9">
        <f>+'Acute Care'!A6</f>
        <v>3</v>
      </c>
      <c r="C11" s="9" t="str">
        <f>+'Acute Care'!B6</f>
        <v>SWEDISH MEDICAL CENTER - CHERRY HILL</v>
      </c>
      <c r="D11" s="9">
        <f>ROUND(SUM('Acute Care'!Q6:R6),0)</f>
        <v>33840818</v>
      </c>
      <c r="E11" s="9">
        <f>ROUND(+'Acute Care'!F6,0)</f>
        <v>23513</v>
      </c>
      <c r="F11" s="13">
        <f t="shared" ref="F11:F74" si="0">IF(D11=0,"",IF(E11=0,"",ROUND(D11/E11,2)))</f>
        <v>1439.24</v>
      </c>
      <c r="G11" s="9">
        <f>ROUND(SUM('Acute Care'!Q108:R108),0)</f>
        <v>60050126</v>
      </c>
      <c r="H11" s="9">
        <f>ROUND(+'Acute Care'!F108,0)</f>
        <v>40655</v>
      </c>
      <c r="I11" s="13">
        <f t="shared" ref="I11:I74" si="1">IF(G11=0,"",IF(H11=0,"",ROUND(G11/H11,2)))</f>
        <v>1477.07</v>
      </c>
      <c r="K11" s="21">
        <f t="shared" ref="K11:K74" si="2">IF(D11=0,"",IF(E11=0,"",IF(G11=0,"",IF(H11=0,"",ROUND(I11/F11-1,4)))))</f>
        <v>2.63E-2</v>
      </c>
    </row>
    <row r="12" spans="1:11" x14ac:dyDescent="0.2">
      <c r="A12" s="9"/>
      <c r="B12" s="9">
        <f>+'Acute Care'!A7</f>
        <v>8</v>
      </c>
      <c r="C12" s="9" t="str">
        <f>+'Acute Care'!B7</f>
        <v>KLICKITAT VALLEY HEALTH</v>
      </c>
      <c r="D12" s="9">
        <f>ROUND(SUM('Acute Care'!Q7:R7),0)</f>
        <v>4551152</v>
      </c>
      <c r="E12" s="9">
        <f>ROUND(+'Acute Care'!F7,0)</f>
        <v>724</v>
      </c>
      <c r="F12" s="13">
        <f t="shared" si="0"/>
        <v>6286.12</v>
      </c>
      <c r="G12" s="9">
        <f>ROUND(SUM('Acute Care'!Q109:R109),0)</f>
        <v>4726266</v>
      </c>
      <c r="H12" s="9">
        <f>ROUND(+'Acute Care'!F109,0)</f>
        <v>706</v>
      </c>
      <c r="I12" s="13">
        <f t="shared" si="1"/>
        <v>6694.43</v>
      </c>
      <c r="K12" s="21">
        <f t="shared" si="2"/>
        <v>6.5000000000000002E-2</v>
      </c>
    </row>
    <row r="13" spans="1:11" x14ac:dyDescent="0.2">
      <c r="A13" s="9"/>
      <c r="B13" s="9">
        <f>+'Acute Care'!A8</f>
        <v>10</v>
      </c>
      <c r="C13" s="9" t="str">
        <f>+'Acute Care'!B8</f>
        <v>VIRGINIA MASON MEDICAL CENTER</v>
      </c>
      <c r="D13" s="9">
        <f>ROUND(SUM('Acute Care'!Q8:R8),0)</f>
        <v>93342810</v>
      </c>
      <c r="E13" s="9">
        <f>ROUND(+'Acute Care'!F8,0)</f>
        <v>65799</v>
      </c>
      <c r="F13" s="13">
        <f t="shared" si="0"/>
        <v>1418.61</v>
      </c>
      <c r="G13" s="9">
        <f>ROUND(SUM('Acute Care'!Q110:R110),0)</f>
        <v>76543122</v>
      </c>
      <c r="H13" s="9">
        <f>ROUND(+'Acute Care'!F110,0)</f>
        <v>47719</v>
      </c>
      <c r="I13" s="13">
        <f t="shared" si="1"/>
        <v>1604.04</v>
      </c>
      <c r="K13" s="21">
        <f t="shared" si="2"/>
        <v>0.13070000000000001</v>
      </c>
    </row>
    <row r="14" spans="1:11" x14ac:dyDescent="0.2">
      <c r="A14" s="9"/>
      <c r="B14" s="9">
        <f>+'Acute Care'!A9</f>
        <v>14</v>
      </c>
      <c r="C14" s="9" t="str">
        <f>+'Acute Care'!B9</f>
        <v>SEATTLE CHILDRENS HOSPITAL</v>
      </c>
      <c r="D14" s="9">
        <f>ROUND(SUM('Acute Care'!Q9:R9),0)</f>
        <v>138883647</v>
      </c>
      <c r="E14" s="9">
        <f>ROUND(+'Acute Care'!F9,0)</f>
        <v>57055</v>
      </c>
      <c r="F14" s="13">
        <f t="shared" si="0"/>
        <v>2434.21</v>
      </c>
      <c r="G14" s="9">
        <f>ROUND(SUM('Acute Care'!Q111:R111),0)</f>
        <v>152952455</v>
      </c>
      <c r="H14" s="9">
        <f>ROUND(+'Acute Care'!F111,0)</f>
        <v>60771</v>
      </c>
      <c r="I14" s="13">
        <f t="shared" si="1"/>
        <v>2516.87</v>
      </c>
      <c r="K14" s="21">
        <f t="shared" si="2"/>
        <v>3.4000000000000002E-2</v>
      </c>
    </row>
    <row r="15" spans="1:11" x14ac:dyDescent="0.2">
      <c r="A15" s="9"/>
      <c r="B15" s="9">
        <f>+'Acute Care'!A10</f>
        <v>20</v>
      </c>
      <c r="C15" s="9" t="str">
        <f>+'Acute Care'!B10</f>
        <v>GROUP HEALTH CENTRAL HOSPITAL</v>
      </c>
      <c r="D15" s="9">
        <f>ROUND(SUM('Acute Care'!Q10:R10),0)</f>
        <v>0</v>
      </c>
      <c r="E15" s="9">
        <f>ROUND(+'Acute Care'!F10,0)</f>
        <v>0</v>
      </c>
      <c r="F15" s="13" t="str">
        <f t="shared" si="0"/>
        <v/>
      </c>
      <c r="G15" s="9">
        <f>ROUND(SUM('Acute Care'!Q112:R112),0)</f>
        <v>0</v>
      </c>
      <c r="H15" s="9">
        <f>ROUND(+'Acute Care'!F112,0)</f>
        <v>0</v>
      </c>
      <c r="I15" s="13" t="str">
        <f t="shared" si="1"/>
        <v/>
      </c>
      <c r="K15" s="21" t="str">
        <f t="shared" si="2"/>
        <v/>
      </c>
    </row>
    <row r="16" spans="1:11" x14ac:dyDescent="0.2">
      <c r="A16" s="9"/>
      <c r="B16" s="9">
        <f>+'Acute Care'!A11</f>
        <v>21</v>
      </c>
      <c r="C16" s="9" t="str">
        <f>+'Acute Care'!B11</f>
        <v>NEWPORT HOSPITAL AND HEALTH SERVICES</v>
      </c>
      <c r="D16" s="9">
        <f>ROUND(SUM('Acute Care'!Q11:R11),0)</f>
        <v>3307323</v>
      </c>
      <c r="E16" s="9">
        <f>ROUND(+'Acute Care'!F11,0)</f>
        <v>1280</v>
      </c>
      <c r="F16" s="13">
        <f t="shared" si="0"/>
        <v>2583.85</v>
      </c>
      <c r="G16" s="9">
        <f>ROUND(SUM('Acute Care'!Q113:R113),0)</f>
        <v>3920653</v>
      </c>
      <c r="H16" s="9">
        <f>ROUND(+'Acute Care'!F113,0)</f>
        <v>1120</v>
      </c>
      <c r="I16" s="13">
        <f t="shared" si="1"/>
        <v>3500.58</v>
      </c>
      <c r="K16" s="21">
        <f t="shared" si="2"/>
        <v>0.3548</v>
      </c>
    </row>
    <row r="17" spans="1:11" x14ac:dyDescent="0.2">
      <c r="A17" s="9"/>
      <c r="B17" s="9">
        <f>+'Acute Care'!A12</f>
        <v>22</v>
      </c>
      <c r="C17" s="9" t="str">
        <f>+'Acute Care'!B12</f>
        <v>LOURDES MEDICAL CENTER</v>
      </c>
      <c r="D17" s="9">
        <f>ROUND(SUM('Acute Care'!Q12:R12),0)</f>
        <v>7534279</v>
      </c>
      <c r="E17" s="9">
        <f>ROUND(+'Acute Care'!F12,0)</f>
        <v>4809</v>
      </c>
      <c r="F17" s="13">
        <f t="shared" si="0"/>
        <v>1566.7</v>
      </c>
      <c r="G17" s="9">
        <f>ROUND(SUM('Acute Care'!Q114:R114),0)</f>
        <v>7014796</v>
      </c>
      <c r="H17" s="9">
        <f>ROUND(+'Acute Care'!F114,0)</f>
        <v>4111</v>
      </c>
      <c r="I17" s="13">
        <f t="shared" si="1"/>
        <v>1706.35</v>
      </c>
      <c r="K17" s="21">
        <f t="shared" si="2"/>
        <v>8.9099999999999999E-2</v>
      </c>
    </row>
    <row r="18" spans="1:11" x14ac:dyDescent="0.2">
      <c r="A18" s="9"/>
      <c r="B18" s="9">
        <f>+'Acute Care'!A13</f>
        <v>23</v>
      </c>
      <c r="C18" s="9" t="str">
        <f>+'Acute Care'!B13</f>
        <v>THREE RIVERS HOSPITAL</v>
      </c>
      <c r="D18" s="9">
        <f>ROUND(SUM('Acute Care'!Q13:R13),0)</f>
        <v>1693115</v>
      </c>
      <c r="E18" s="9">
        <f>ROUND(+'Acute Care'!F13,0)</f>
        <v>737</v>
      </c>
      <c r="F18" s="13">
        <f t="shared" si="0"/>
        <v>2297.31</v>
      </c>
      <c r="G18" s="9">
        <f>ROUND(SUM('Acute Care'!Q115:R115),0)</f>
        <v>1484296</v>
      </c>
      <c r="H18" s="9">
        <f>ROUND(+'Acute Care'!F115,0)</f>
        <v>685</v>
      </c>
      <c r="I18" s="13">
        <f t="shared" si="1"/>
        <v>2166.86</v>
      </c>
      <c r="K18" s="21">
        <f t="shared" si="2"/>
        <v>-5.6800000000000003E-2</v>
      </c>
    </row>
    <row r="19" spans="1:11" x14ac:dyDescent="0.2">
      <c r="A19" s="9"/>
      <c r="B19" s="9">
        <f>+'Acute Care'!A14</f>
        <v>26</v>
      </c>
      <c r="C19" s="9" t="str">
        <f>+'Acute Care'!B14</f>
        <v>PEACEHEALTH ST JOHN MEDICAL CENTER</v>
      </c>
      <c r="D19" s="9">
        <f>ROUND(SUM('Acute Care'!Q14:R14),0)</f>
        <v>27744985</v>
      </c>
      <c r="E19" s="9">
        <f>ROUND(+'Acute Care'!F14,0)</f>
        <v>16897</v>
      </c>
      <c r="F19" s="13">
        <f t="shared" si="0"/>
        <v>1642.01</v>
      </c>
      <c r="G19" s="9">
        <f>ROUND(SUM('Acute Care'!Q116:R116),0)</f>
        <v>27065074</v>
      </c>
      <c r="H19" s="9">
        <f>ROUND(+'Acute Care'!F116,0)</f>
        <v>15465</v>
      </c>
      <c r="I19" s="13">
        <f t="shared" si="1"/>
        <v>1750.09</v>
      </c>
      <c r="K19" s="21">
        <f t="shared" si="2"/>
        <v>6.5799999999999997E-2</v>
      </c>
    </row>
    <row r="20" spans="1:11" x14ac:dyDescent="0.2">
      <c r="A20" s="9"/>
      <c r="B20" s="9">
        <f>+'Acute Care'!A15</f>
        <v>29</v>
      </c>
      <c r="C20" s="9" t="str">
        <f>+'Acute Care'!B15</f>
        <v>HARBORVIEW MEDICAL CENTER</v>
      </c>
      <c r="D20" s="9">
        <f>ROUND(SUM('Acute Care'!Q15:R15),0)</f>
        <v>100302860</v>
      </c>
      <c r="E20" s="9">
        <f>ROUND(+'Acute Care'!F15,0)</f>
        <v>79461</v>
      </c>
      <c r="F20" s="13">
        <f t="shared" si="0"/>
        <v>1262.29</v>
      </c>
      <c r="G20" s="9">
        <f>ROUND(SUM('Acute Care'!Q117:R117),0)</f>
        <v>107352527</v>
      </c>
      <c r="H20" s="9">
        <f>ROUND(+'Acute Care'!F117,0)</f>
        <v>82262</v>
      </c>
      <c r="I20" s="13">
        <f t="shared" si="1"/>
        <v>1305.01</v>
      </c>
      <c r="K20" s="21">
        <f t="shared" si="2"/>
        <v>3.3799999999999997E-2</v>
      </c>
    </row>
    <row r="21" spans="1:11" x14ac:dyDescent="0.2">
      <c r="A21" s="9"/>
      <c r="B21" s="9">
        <f>+'Acute Care'!A16</f>
        <v>32</v>
      </c>
      <c r="C21" s="9" t="str">
        <f>+'Acute Care'!B16</f>
        <v>ST JOSEPH MEDICAL CENTER</v>
      </c>
      <c r="D21" s="9">
        <f>ROUND(SUM('Acute Care'!Q16:R16),0)</f>
        <v>53964805</v>
      </c>
      <c r="E21" s="9">
        <f>ROUND(+'Acute Care'!F16,0)</f>
        <v>75146</v>
      </c>
      <c r="F21" s="13">
        <f t="shared" si="0"/>
        <v>718.13</v>
      </c>
      <c r="G21" s="9">
        <f>ROUND(SUM('Acute Care'!Q118:R118),0)</f>
        <v>62263582</v>
      </c>
      <c r="H21" s="9">
        <f>ROUND(+'Acute Care'!F118,0)</f>
        <v>75844</v>
      </c>
      <c r="I21" s="13">
        <f t="shared" si="1"/>
        <v>820.94</v>
      </c>
      <c r="K21" s="21">
        <f t="shared" si="2"/>
        <v>0.14319999999999999</v>
      </c>
    </row>
    <row r="22" spans="1:11" x14ac:dyDescent="0.2">
      <c r="A22" s="9"/>
      <c r="B22" s="9">
        <f>+'Acute Care'!A17</f>
        <v>35</v>
      </c>
      <c r="C22" s="9" t="str">
        <f>+'Acute Care'!B17</f>
        <v>ST ELIZABETH HOSPITAL</v>
      </c>
      <c r="D22" s="9">
        <f>ROUND(SUM('Acute Care'!Q17:R17),0)</f>
        <v>9153693</v>
      </c>
      <c r="E22" s="9">
        <f>ROUND(+'Acute Care'!F17,0)</f>
        <v>4868</v>
      </c>
      <c r="F22" s="13">
        <f t="shared" si="0"/>
        <v>1880.38</v>
      </c>
      <c r="G22" s="9">
        <f>ROUND(SUM('Acute Care'!Q119:R119),0)</f>
        <v>10382111</v>
      </c>
      <c r="H22" s="9">
        <f>ROUND(+'Acute Care'!F119,0)</f>
        <v>4749</v>
      </c>
      <c r="I22" s="13">
        <f t="shared" si="1"/>
        <v>2186.17</v>
      </c>
      <c r="K22" s="21">
        <f t="shared" si="2"/>
        <v>0.16259999999999999</v>
      </c>
    </row>
    <row r="23" spans="1:11" x14ac:dyDescent="0.2">
      <c r="A23" s="9"/>
      <c r="B23" s="9">
        <f>+'Acute Care'!A18</f>
        <v>37</v>
      </c>
      <c r="C23" s="9" t="str">
        <f>+'Acute Care'!B18</f>
        <v>MULTICARE DEACONESS HOSPITAL</v>
      </c>
      <c r="D23" s="9">
        <f>ROUND(SUM('Acute Care'!Q18:R18),0)</f>
        <v>42527168</v>
      </c>
      <c r="E23" s="9">
        <f>ROUND(+'Acute Care'!F18,0)</f>
        <v>30307</v>
      </c>
      <c r="F23" s="13">
        <f t="shared" si="0"/>
        <v>1403.21</v>
      </c>
      <c r="G23" s="9">
        <f>ROUND(SUM('Acute Care'!Q120:R120),0)</f>
        <v>42267074</v>
      </c>
      <c r="H23" s="9">
        <f>ROUND(+'Acute Care'!F120,0)</f>
        <v>26541</v>
      </c>
      <c r="I23" s="13">
        <f t="shared" si="1"/>
        <v>1592.52</v>
      </c>
      <c r="K23" s="21">
        <f t="shared" si="2"/>
        <v>0.13489999999999999</v>
      </c>
    </row>
    <row r="24" spans="1:11" x14ac:dyDescent="0.2">
      <c r="A24" s="9"/>
      <c r="B24" s="9">
        <f>+'Acute Care'!A19</f>
        <v>38</v>
      </c>
      <c r="C24" s="9" t="str">
        <f>+'Acute Care'!B19</f>
        <v>OLYMPIC MEDICAL CENTER</v>
      </c>
      <c r="D24" s="9">
        <f>ROUND(SUM('Acute Care'!Q19:R19),0)</f>
        <v>13360859</v>
      </c>
      <c r="E24" s="9">
        <f>ROUND(+'Acute Care'!F19,0)</f>
        <v>10343</v>
      </c>
      <c r="F24" s="13">
        <f t="shared" si="0"/>
        <v>1291.78</v>
      </c>
      <c r="G24" s="9">
        <f>ROUND(SUM('Acute Care'!Q121:R121),0)</f>
        <v>13902529</v>
      </c>
      <c r="H24" s="9">
        <f>ROUND(+'Acute Care'!F121,0)</f>
        <v>10285</v>
      </c>
      <c r="I24" s="13">
        <f t="shared" si="1"/>
        <v>1351.73</v>
      </c>
      <c r="K24" s="21">
        <f t="shared" si="2"/>
        <v>4.6399999999999997E-2</v>
      </c>
    </row>
    <row r="25" spans="1:11" x14ac:dyDescent="0.2">
      <c r="A25" s="9"/>
      <c r="B25" s="9">
        <f>+'Acute Care'!A20</f>
        <v>39</v>
      </c>
      <c r="C25" s="9" t="str">
        <f>+'Acute Care'!B20</f>
        <v>TRIOS HEALTH</v>
      </c>
      <c r="D25" s="9">
        <f>ROUND(SUM('Acute Care'!Q20:R20),0)</f>
        <v>15466380</v>
      </c>
      <c r="E25" s="9">
        <f>ROUND(+'Acute Care'!F20,0)</f>
        <v>14467</v>
      </c>
      <c r="F25" s="13">
        <f t="shared" si="0"/>
        <v>1069.08</v>
      </c>
      <c r="G25" s="9">
        <f>ROUND(SUM('Acute Care'!Q122:R122),0)</f>
        <v>14995202</v>
      </c>
      <c r="H25" s="9">
        <f>ROUND(+'Acute Care'!F122,0)</f>
        <v>13586</v>
      </c>
      <c r="I25" s="13">
        <f t="shared" si="1"/>
        <v>1103.72</v>
      </c>
      <c r="K25" s="21">
        <f t="shared" si="2"/>
        <v>3.2399999999999998E-2</v>
      </c>
    </row>
    <row r="26" spans="1:11" x14ac:dyDescent="0.2">
      <c r="A26" s="9"/>
      <c r="B26" s="9">
        <f>+'Acute Care'!A21</f>
        <v>42</v>
      </c>
      <c r="C26" s="9" t="str">
        <f>+'Acute Care'!B21</f>
        <v>SHRINERS HOSPITAL FOR CHILDREN</v>
      </c>
      <c r="D26" s="9">
        <f>ROUND(SUM('Acute Care'!Q21:R21),0)</f>
        <v>7660499</v>
      </c>
      <c r="E26" s="9">
        <f>ROUND(+'Acute Care'!F21,0)</f>
        <v>1154</v>
      </c>
      <c r="F26" s="13">
        <f t="shared" si="0"/>
        <v>6638.21</v>
      </c>
      <c r="G26" s="9">
        <f>ROUND(SUM('Acute Care'!Q123:R123),0)</f>
        <v>7777129</v>
      </c>
      <c r="H26" s="9">
        <f>ROUND(+'Acute Care'!F123,0)</f>
        <v>829</v>
      </c>
      <c r="I26" s="13">
        <f t="shared" si="1"/>
        <v>9381.34</v>
      </c>
      <c r="K26" s="21">
        <f t="shared" si="2"/>
        <v>0.41320000000000001</v>
      </c>
    </row>
    <row r="27" spans="1:11" x14ac:dyDescent="0.2">
      <c r="A27" s="9"/>
      <c r="B27" s="9">
        <f>+'Acute Care'!A22</f>
        <v>43</v>
      </c>
      <c r="C27" s="9" t="str">
        <f>+'Acute Care'!B22</f>
        <v>WALLA WALLA GENERAL HOSPITAL</v>
      </c>
      <c r="D27" s="9">
        <f>ROUND(SUM('Acute Care'!Q22:R22),0)</f>
        <v>0</v>
      </c>
      <c r="E27" s="9">
        <f>ROUND(+'Acute Care'!F22,0)</f>
        <v>0</v>
      </c>
      <c r="F27" s="13" t="str">
        <f t="shared" si="0"/>
        <v/>
      </c>
      <c r="G27" s="9">
        <f>ROUND(SUM('Acute Care'!Q124:R124),0)</f>
        <v>0</v>
      </c>
      <c r="H27" s="9">
        <f>ROUND(+'Acute Care'!F124,0)</f>
        <v>0</v>
      </c>
      <c r="I27" s="13" t="str">
        <f t="shared" si="1"/>
        <v/>
      </c>
      <c r="K27" s="21" t="str">
        <f t="shared" si="2"/>
        <v/>
      </c>
    </row>
    <row r="28" spans="1:11" x14ac:dyDescent="0.2">
      <c r="A28" s="9"/>
      <c r="B28" s="9">
        <f>+'Acute Care'!A23</f>
        <v>45</v>
      </c>
      <c r="C28" s="9" t="str">
        <f>+'Acute Care'!B23</f>
        <v>COLUMBIA BASIN HOSPITAL</v>
      </c>
      <c r="D28" s="9">
        <f>ROUND(SUM('Acute Care'!Q23:R23),0)</f>
        <v>579772</v>
      </c>
      <c r="E28" s="9">
        <f>ROUND(+'Acute Care'!F23,0)</f>
        <v>341</v>
      </c>
      <c r="F28" s="13">
        <f t="shared" si="0"/>
        <v>1700.21</v>
      </c>
      <c r="G28" s="9">
        <f>ROUND(SUM('Acute Care'!Q125:R125),0)</f>
        <v>507781</v>
      </c>
      <c r="H28" s="9">
        <f>ROUND(+'Acute Care'!F125,0)</f>
        <v>422</v>
      </c>
      <c r="I28" s="13">
        <f t="shared" si="1"/>
        <v>1203.27</v>
      </c>
      <c r="K28" s="21">
        <f t="shared" si="2"/>
        <v>-0.2923</v>
      </c>
    </row>
    <row r="29" spans="1:11" x14ac:dyDescent="0.2">
      <c r="A29" s="9"/>
      <c r="B29" s="9">
        <f>+'Acute Care'!A24</f>
        <v>46</v>
      </c>
      <c r="C29" s="9" t="str">
        <f>+'Acute Care'!B24</f>
        <v>PMH MEDICAL CENTER</v>
      </c>
      <c r="D29" s="9">
        <f>ROUND(SUM('Acute Care'!Q24:R24),0)</f>
        <v>6486283</v>
      </c>
      <c r="E29" s="9">
        <f>ROUND(+'Acute Care'!F24,0)</f>
        <v>4442</v>
      </c>
      <c r="F29" s="13">
        <f t="shared" si="0"/>
        <v>1460.22</v>
      </c>
      <c r="G29" s="9">
        <f>ROUND(SUM('Acute Care'!Q126:R126),0)</f>
        <v>5898651</v>
      </c>
      <c r="H29" s="9">
        <f>ROUND(+'Acute Care'!F126,0)</f>
        <v>4091</v>
      </c>
      <c r="I29" s="13">
        <f t="shared" si="1"/>
        <v>1441.86</v>
      </c>
      <c r="K29" s="21">
        <f t="shared" si="2"/>
        <v>-1.26E-2</v>
      </c>
    </row>
    <row r="30" spans="1:11" x14ac:dyDescent="0.2">
      <c r="A30" s="9"/>
      <c r="B30" s="9">
        <f>+'Acute Care'!A25</f>
        <v>50</v>
      </c>
      <c r="C30" s="9" t="str">
        <f>+'Acute Care'!B25</f>
        <v>PROVIDENCE ST MARY MEDICAL CENTER</v>
      </c>
      <c r="D30" s="9">
        <f>ROUND(SUM('Acute Care'!Q25:R25),0)</f>
        <v>6973750</v>
      </c>
      <c r="E30" s="9">
        <f>ROUND(+'Acute Care'!F25,0)</f>
        <v>4484</v>
      </c>
      <c r="F30" s="13">
        <f t="shared" si="0"/>
        <v>1555.25</v>
      </c>
      <c r="G30" s="9">
        <f>ROUND(SUM('Acute Care'!Q127:R127),0)</f>
        <v>22216390</v>
      </c>
      <c r="H30" s="9">
        <f>ROUND(+'Acute Care'!F127,0)</f>
        <v>11578</v>
      </c>
      <c r="I30" s="13">
        <f t="shared" si="1"/>
        <v>1918.85</v>
      </c>
      <c r="K30" s="21">
        <f t="shared" si="2"/>
        <v>0.23380000000000001</v>
      </c>
    </row>
    <row r="31" spans="1:11" x14ac:dyDescent="0.2">
      <c r="A31" s="9"/>
      <c r="B31" s="9">
        <f>+'Acute Care'!A26</f>
        <v>54</v>
      </c>
      <c r="C31" s="9" t="str">
        <f>+'Acute Care'!B26</f>
        <v>FORKS COMMUNITY HOSPITAL</v>
      </c>
      <c r="D31" s="9">
        <f>ROUND(SUM('Acute Care'!Q26:R26),0)</f>
        <v>1585254</v>
      </c>
      <c r="E31" s="9">
        <f>ROUND(+'Acute Care'!F26,0)</f>
        <v>926</v>
      </c>
      <c r="F31" s="13">
        <f t="shared" si="0"/>
        <v>1711.94</v>
      </c>
      <c r="G31" s="9">
        <f>ROUND(SUM('Acute Care'!Q128:R128),0)</f>
        <v>1809453</v>
      </c>
      <c r="H31" s="9">
        <f>ROUND(+'Acute Care'!F128,0)</f>
        <v>821</v>
      </c>
      <c r="I31" s="13">
        <f t="shared" si="1"/>
        <v>2203.96</v>
      </c>
      <c r="K31" s="21">
        <f t="shared" si="2"/>
        <v>0.28739999999999999</v>
      </c>
    </row>
    <row r="32" spans="1:11" x14ac:dyDescent="0.2">
      <c r="A32" s="9"/>
      <c r="B32" s="9">
        <f>+'Acute Care'!A27</f>
        <v>56</v>
      </c>
      <c r="C32" s="9" t="str">
        <f>+'Acute Care'!B27</f>
        <v>WILLAPA HARBOR HOSPITAL</v>
      </c>
      <c r="D32" s="9">
        <f>ROUND(SUM('Acute Care'!Q27:R27),0)</f>
        <v>4671745</v>
      </c>
      <c r="E32" s="9">
        <f>ROUND(+'Acute Care'!F27,0)</f>
        <v>792</v>
      </c>
      <c r="F32" s="13">
        <f t="shared" si="0"/>
        <v>5898.67</v>
      </c>
      <c r="G32" s="9">
        <f>ROUND(SUM('Acute Care'!Q129:R129),0)</f>
        <v>5064762</v>
      </c>
      <c r="H32" s="9">
        <f>ROUND(+'Acute Care'!F129,0)</f>
        <v>906</v>
      </c>
      <c r="I32" s="13">
        <f t="shared" si="1"/>
        <v>5590.25</v>
      </c>
      <c r="K32" s="21">
        <f t="shared" si="2"/>
        <v>-5.2299999999999999E-2</v>
      </c>
    </row>
    <row r="33" spans="1:11" x14ac:dyDescent="0.2">
      <c r="A33" s="9"/>
      <c r="B33" s="9">
        <f>+'Acute Care'!A28</f>
        <v>58</v>
      </c>
      <c r="C33" s="9" t="str">
        <f>+'Acute Care'!B28</f>
        <v>VIRGINIA MASON MEMORIAL</v>
      </c>
      <c r="D33" s="9">
        <f>ROUND(SUM('Acute Care'!Q28:R28),0)</f>
        <v>33373919</v>
      </c>
      <c r="E33" s="9">
        <f>ROUND(+'Acute Care'!F28,0)</f>
        <v>29435</v>
      </c>
      <c r="F33" s="13">
        <f t="shared" si="0"/>
        <v>1133.82</v>
      </c>
      <c r="G33" s="9">
        <f>ROUND(SUM('Acute Care'!Q130:R130),0)</f>
        <v>33790324</v>
      </c>
      <c r="H33" s="9">
        <f>ROUND(+'Acute Care'!F130,0)</f>
        <v>33302</v>
      </c>
      <c r="I33" s="13">
        <f t="shared" si="1"/>
        <v>1014.66</v>
      </c>
      <c r="K33" s="21">
        <f t="shared" si="2"/>
        <v>-0.1051</v>
      </c>
    </row>
    <row r="34" spans="1:11" x14ac:dyDescent="0.2">
      <c r="A34" s="9"/>
      <c r="B34" s="9">
        <f>+'Acute Care'!A29</f>
        <v>63</v>
      </c>
      <c r="C34" s="9" t="str">
        <f>+'Acute Care'!B29</f>
        <v>GRAYS HARBOR COMMUNITY HOSPITAL</v>
      </c>
      <c r="D34" s="9">
        <f>ROUND(SUM('Acute Care'!Q29:R29),0)</f>
        <v>15133565</v>
      </c>
      <c r="E34" s="9">
        <f>ROUND(+'Acute Care'!F29,0)</f>
        <v>8484</v>
      </c>
      <c r="F34" s="13">
        <f t="shared" si="0"/>
        <v>1783.78</v>
      </c>
      <c r="G34" s="9">
        <f>ROUND(SUM('Acute Care'!Q131:R131),0)</f>
        <v>14644926</v>
      </c>
      <c r="H34" s="9">
        <f>ROUND(+'Acute Care'!F131,0)</f>
        <v>8829</v>
      </c>
      <c r="I34" s="13">
        <f t="shared" si="1"/>
        <v>1658.73</v>
      </c>
      <c r="K34" s="21">
        <f t="shared" si="2"/>
        <v>-7.0099999999999996E-2</v>
      </c>
    </row>
    <row r="35" spans="1:11" x14ac:dyDescent="0.2">
      <c r="A35" s="9"/>
      <c r="B35" s="9">
        <f>+'Acute Care'!A30</f>
        <v>78</v>
      </c>
      <c r="C35" s="9" t="str">
        <f>+'Acute Care'!B30</f>
        <v>SAMARITAN HEALTHCARE</v>
      </c>
      <c r="D35" s="9">
        <f>ROUND(SUM('Acute Care'!Q30:R30),0)</f>
        <v>4917542</v>
      </c>
      <c r="E35" s="9">
        <f>ROUND(+'Acute Care'!F30,0)</f>
        <v>3539</v>
      </c>
      <c r="F35" s="13">
        <f t="shared" si="0"/>
        <v>1389.53</v>
      </c>
      <c r="G35" s="9">
        <f>ROUND(SUM('Acute Care'!Q132:R132),0)</f>
        <v>4868322</v>
      </c>
      <c r="H35" s="9">
        <f>ROUND(+'Acute Care'!F132,0)</f>
        <v>3772</v>
      </c>
      <c r="I35" s="13">
        <f t="shared" si="1"/>
        <v>1290.6500000000001</v>
      </c>
      <c r="K35" s="21">
        <f t="shared" si="2"/>
        <v>-7.1199999999999999E-2</v>
      </c>
    </row>
    <row r="36" spans="1:11" x14ac:dyDescent="0.2">
      <c r="A36" s="9"/>
      <c r="B36" s="9">
        <f>+'Acute Care'!A31</f>
        <v>79</v>
      </c>
      <c r="C36" s="9" t="str">
        <f>+'Acute Care'!B31</f>
        <v>OCEAN BEACH HOSPITAL</v>
      </c>
      <c r="D36" s="9">
        <f>ROUND(SUM('Acute Care'!Q31:R31),0)</f>
        <v>4793117</v>
      </c>
      <c r="E36" s="9">
        <f>ROUND(+'Acute Care'!F31,0)</f>
        <v>559</v>
      </c>
      <c r="F36" s="13">
        <f t="shared" si="0"/>
        <v>8574.4500000000007</v>
      </c>
      <c r="G36" s="9">
        <f>ROUND(SUM('Acute Care'!Q133:R133),0)</f>
        <v>3120425</v>
      </c>
      <c r="H36" s="9">
        <f>ROUND(+'Acute Care'!F133,0)</f>
        <v>933</v>
      </c>
      <c r="I36" s="13">
        <f t="shared" si="1"/>
        <v>3344.51</v>
      </c>
      <c r="K36" s="21">
        <f t="shared" si="2"/>
        <v>-0.6099</v>
      </c>
    </row>
    <row r="37" spans="1:11" x14ac:dyDescent="0.2">
      <c r="A37" s="9"/>
      <c r="B37" s="9">
        <f>+'Acute Care'!A32</f>
        <v>80</v>
      </c>
      <c r="C37" s="9" t="str">
        <f>+'Acute Care'!B32</f>
        <v>ODESSA MEMORIAL HEALTHCARE CENTER</v>
      </c>
      <c r="D37" s="9">
        <f>ROUND(SUM('Acute Care'!Q32:R32),0)</f>
        <v>458856</v>
      </c>
      <c r="E37" s="9">
        <f>ROUND(+'Acute Care'!F32,0)</f>
        <v>40</v>
      </c>
      <c r="F37" s="13">
        <f t="shared" si="0"/>
        <v>11471.4</v>
      </c>
      <c r="G37" s="9">
        <f>ROUND(SUM('Acute Care'!Q134:R134),0)</f>
        <v>225257</v>
      </c>
      <c r="H37" s="9">
        <f>ROUND(+'Acute Care'!F134,0)</f>
        <v>28</v>
      </c>
      <c r="I37" s="13">
        <f t="shared" si="1"/>
        <v>8044.89</v>
      </c>
      <c r="K37" s="21">
        <f t="shared" si="2"/>
        <v>-0.29870000000000002</v>
      </c>
    </row>
    <row r="38" spans="1:11" x14ac:dyDescent="0.2">
      <c r="A38" s="9"/>
      <c r="B38" s="9">
        <f>+'Acute Care'!A33</f>
        <v>81</v>
      </c>
      <c r="C38" s="9" t="str">
        <f>+'Acute Care'!B33</f>
        <v>MULTICARE GOOD SAMARITAN</v>
      </c>
      <c r="D38" s="9">
        <f>ROUND(SUM('Acute Care'!Q33:R33),0)</f>
        <v>31957512</v>
      </c>
      <c r="E38" s="9">
        <f>ROUND(+'Acute Care'!F33,0)</f>
        <v>20490</v>
      </c>
      <c r="F38" s="13">
        <f t="shared" si="0"/>
        <v>1559.66</v>
      </c>
      <c r="G38" s="9">
        <f>ROUND(SUM('Acute Care'!Q135:R135),0)</f>
        <v>29363836</v>
      </c>
      <c r="H38" s="9">
        <f>ROUND(+'Acute Care'!F135,0)</f>
        <v>21449</v>
      </c>
      <c r="I38" s="13">
        <f t="shared" si="1"/>
        <v>1369.01</v>
      </c>
      <c r="K38" s="21">
        <f t="shared" si="2"/>
        <v>-0.1222</v>
      </c>
    </row>
    <row r="39" spans="1:11" x14ac:dyDescent="0.2">
      <c r="A39" s="9"/>
      <c r="B39" s="9">
        <f>+'Acute Care'!A34</f>
        <v>82</v>
      </c>
      <c r="C39" s="9" t="str">
        <f>+'Acute Care'!B34</f>
        <v>GARFIELD COUNTY MEMORIAL HOSPITAL</v>
      </c>
      <c r="D39" s="9">
        <f>ROUND(SUM('Acute Care'!Q34:R34),0)</f>
        <v>0</v>
      </c>
      <c r="E39" s="9">
        <f>ROUND(+'Acute Care'!F34,0)</f>
        <v>0</v>
      </c>
      <c r="F39" s="13" t="str">
        <f t="shared" si="0"/>
        <v/>
      </c>
      <c r="G39" s="9">
        <f>ROUND(SUM('Acute Care'!Q136:R136),0)</f>
        <v>0</v>
      </c>
      <c r="H39" s="9">
        <f>ROUND(+'Acute Care'!F136,0)</f>
        <v>0</v>
      </c>
      <c r="I39" s="13" t="str">
        <f t="shared" si="1"/>
        <v/>
      </c>
      <c r="K39" s="21" t="str">
        <f t="shared" si="2"/>
        <v/>
      </c>
    </row>
    <row r="40" spans="1:11" x14ac:dyDescent="0.2">
      <c r="A40" s="9"/>
      <c r="B40" s="9">
        <f>+'Acute Care'!A35</f>
        <v>84</v>
      </c>
      <c r="C40" s="9" t="str">
        <f>+'Acute Care'!B35</f>
        <v>PROVIDENCE REGIONAL MEDICAL CENTER EVERETT</v>
      </c>
      <c r="D40" s="9">
        <f>ROUND(SUM('Acute Care'!Q35:R35),0)</f>
        <v>136536257</v>
      </c>
      <c r="E40" s="9">
        <f>ROUND(+'Acute Care'!F35,0)</f>
        <v>90120</v>
      </c>
      <c r="F40" s="13">
        <f t="shared" si="0"/>
        <v>1515.05</v>
      </c>
      <c r="G40" s="9">
        <f>ROUND(SUM('Acute Care'!Q137:R137),0)</f>
        <v>186028311</v>
      </c>
      <c r="H40" s="9">
        <f>ROUND(+'Acute Care'!F137,0)</f>
        <v>117921</v>
      </c>
      <c r="I40" s="13">
        <f t="shared" si="1"/>
        <v>1577.57</v>
      </c>
      <c r="K40" s="21">
        <f t="shared" si="2"/>
        <v>4.1300000000000003E-2</v>
      </c>
    </row>
    <row r="41" spans="1:11" x14ac:dyDescent="0.2">
      <c r="A41" s="9"/>
      <c r="B41" s="9">
        <f>+'Acute Care'!A36</f>
        <v>85</v>
      </c>
      <c r="C41" s="9" t="str">
        <f>+'Acute Care'!B36</f>
        <v>JEFFERSON HEALTHCARE</v>
      </c>
      <c r="D41" s="9">
        <f>ROUND(SUM('Acute Care'!Q36:R36),0)</f>
        <v>5993534</v>
      </c>
      <c r="E41" s="9">
        <f>ROUND(+'Acute Care'!F36,0)</f>
        <v>3928</v>
      </c>
      <c r="F41" s="13">
        <f t="shared" si="0"/>
        <v>1525.85</v>
      </c>
      <c r="G41" s="9">
        <f>ROUND(SUM('Acute Care'!Q138:R138),0)</f>
        <v>6426480</v>
      </c>
      <c r="H41" s="9">
        <f>ROUND(+'Acute Care'!F138,0)</f>
        <v>3718</v>
      </c>
      <c r="I41" s="13">
        <f t="shared" si="1"/>
        <v>1728.48</v>
      </c>
      <c r="K41" s="21">
        <f t="shared" si="2"/>
        <v>0.1328</v>
      </c>
    </row>
    <row r="42" spans="1:11" x14ac:dyDescent="0.2">
      <c r="A42" s="9"/>
      <c r="B42" s="9">
        <f>+'Acute Care'!A37</f>
        <v>96</v>
      </c>
      <c r="C42" s="9" t="str">
        <f>+'Acute Care'!B37</f>
        <v>SKYLINE HOSPITAL</v>
      </c>
      <c r="D42" s="9">
        <f>ROUND(SUM('Acute Care'!Q37:R37),0)</f>
        <v>4448070</v>
      </c>
      <c r="E42" s="9">
        <f>ROUND(+'Acute Care'!F37,0)</f>
        <v>821</v>
      </c>
      <c r="F42" s="13">
        <f t="shared" si="0"/>
        <v>5417.87</v>
      </c>
      <c r="G42" s="9">
        <f>ROUND(SUM('Acute Care'!Q139:R139),0)</f>
        <v>4757199</v>
      </c>
      <c r="H42" s="9">
        <f>ROUND(+'Acute Care'!F139,0)</f>
        <v>644</v>
      </c>
      <c r="I42" s="13">
        <f t="shared" si="1"/>
        <v>7386.95</v>
      </c>
      <c r="K42" s="21">
        <f t="shared" si="2"/>
        <v>0.3634</v>
      </c>
    </row>
    <row r="43" spans="1:11" x14ac:dyDescent="0.2">
      <c r="A43" s="9"/>
      <c r="B43" s="9">
        <f>+'Acute Care'!A38</f>
        <v>102</v>
      </c>
      <c r="C43" s="9" t="str">
        <f>+'Acute Care'!B38</f>
        <v>ASTRIA REGIONAL MEDICAL CENTER</v>
      </c>
      <c r="D43" s="9">
        <f>ROUND(SUM('Acute Care'!Q38:R38),0)</f>
        <v>7028909</v>
      </c>
      <c r="E43" s="9">
        <f>ROUND(+'Acute Care'!F38,0)</f>
        <v>5792</v>
      </c>
      <c r="F43" s="13">
        <f t="shared" si="0"/>
        <v>1213.55</v>
      </c>
      <c r="G43" s="9">
        <f>ROUND(SUM('Acute Care'!Q140:R140),0)</f>
        <v>7607090</v>
      </c>
      <c r="H43" s="9">
        <f>ROUND(+'Acute Care'!F140,0)</f>
        <v>5251</v>
      </c>
      <c r="I43" s="13">
        <f t="shared" si="1"/>
        <v>1448.69</v>
      </c>
      <c r="K43" s="21">
        <f t="shared" si="2"/>
        <v>0.1938</v>
      </c>
    </row>
    <row r="44" spans="1:11" x14ac:dyDescent="0.2">
      <c r="A44" s="9"/>
      <c r="B44" s="9">
        <f>+'Acute Care'!A39</f>
        <v>104</v>
      </c>
      <c r="C44" s="9" t="str">
        <f>+'Acute Care'!B39</f>
        <v>VALLEY GENERAL HOSPITAL</v>
      </c>
      <c r="D44" s="9">
        <f>ROUND(SUM('Acute Care'!Q39:R39),0)</f>
        <v>0</v>
      </c>
      <c r="E44" s="9">
        <f>ROUND(+'Acute Care'!F39,0)</f>
        <v>0</v>
      </c>
      <c r="F44" s="13" t="str">
        <f t="shared" si="0"/>
        <v/>
      </c>
      <c r="G44" s="9">
        <f>ROUND(SUM('Acute Care'!Q141:R141),0)</f>
        <v>4643975</v>
      </c>
      <c r="H44" s="9">
        <f>ROUND(+'Acute Care'!F141,0)</f>
        <v>3917</v>
      </c>
      <c r="I44" s="13">
        <f t="shared" si="1"/>
        <v>1185.5899999999999</v>
      </c>
      <c r="K44" s="21" t="str">
        <f t="shared" si="2"/>
        <v/>
      </c>
    </row>
    <row r="45" spans="1:11" x14ac:dyDescent="0.2">
      <c r="A45" s="9"/>
      <c r="B45" s="9">
        <f>+'Acute Care'!A40</f>
        <v>106</v>
      </c>
      <c r="C45" s="9" t="str">
        <f>+'Acute Care'!B40</f>
        <v>CASCADE VALLEY HOSPITAL</v>
      </c>
      <c r="D45" s="9">
        <f>ROUND(SUM('Acute Care'!Q40:R40),0)</f>
        <v>0</v>
      </c>
      <c r="E45" s="9">
        <f>ROUND(+'Acute Care'!F40,0)</f>
        <v>0</v>
      </c>
      <c r="F45" s="13" t="str">
        <f t="shared" si="0"/>
        <v/>
      </c>
      <c r="G45" s="9">
        <f>ROUND(SUM('Acute Care'!Q142:R142),0)</f>
        <v>3715628</v>
      </c>
      <c r="H45" s="9">
        <f>ROUND(+'Acute Care'!F142,0)</f>
        <v>1813</v>
      </c>
      <c r="I45" s="13">
        <f t="shared" si="1"/>
        <v>2049.44</v>
      </c>
      <c r="K45" s="21" t="str">
        <f t="shared" si="2"/>
        <v/>
      </c>
    </row>
    <row r="46" spans="1:11" x14ac:dyDescent="0.2">
      <c r="A46" s="9"/>
      <c r="B46" s="9">
        <f>+'Acute Care'!A41</f>
        <v>107</v>
      </c>
      <c r="C46" s="9" t="str">
        <f>+'Acute Care'!B41</f>
        <v>NORTH VALLEY HOSPITAL</v>
      </c>
      <c r="D46" s="9">
        <f>ROUND(SUM('Acute Care'!Q41:R41),0)</f>
        <v>2079144</v>
      </c>
      <c r="E46" s="9">
        <f>ROUND(+'Acute Care'!F41,0)</f>
        <v>1026</v>
      </c>
      <c r="F46" s="13">
        <f t="shared" si="0"/>
        <v>2026.46</v>
      </c>
      <c r="G46" s="9">
        <f>ROUND(SUM('Acute Care'!Q143:R143),0)</f>
        <v>2250585</v>
      </c>
      <c r="H46" s="9">
        <f>ROUND(+'Acute Care'!F143,0)</f>
        <v>850</v>
      </c>
      <c r="I46" s="13">
        <f t="shared" si="1"/>
        <v>2647.75</v>
      </c>
      <c r="K46" s="21">
        <f t="shared" si="2"/>
        <v>0.30659999999999998</v>
      </c>
    </row>
    <row r="47" spans="1:11" x14ac:dyDescent="0.2">
      <c r="A47" s="9"/>
      <c r="B47" s="9">
        <f>+'Acute Care'!A42</f>
        <v>108</v>
      </c>
      <c r="C47" s="9" t="str">
        <f>+'Acute Care'!B42</f>
        <v>TRI-STATE MEMORIAL HOSPITAL</v>
      </c>
      <c r="D47" s="9">
        <f>ROUND(SUM('Acute Care'!Q42:R42),0)</f>
        <v>4438622</v>
      </c>
      <c r="E47" s="9">
        <f>ROUND(+'Acute Care'!F42,0)</f>
        <v>2471</v>
      </c>
      <c r="F47" s="13">
        <f t="shared" si="0"/>
        <v>1796.29</v>
      </c>
      <c r="G47" s="9">
        <f>ROUND(SUM('Acute Care'!Q144:R144),0)</f>
        <v>4417887</v>
      </c>
      <c r="H47" s="9">
        <f>ROUND(+'Acute Care'!F144,0)</f>
        <v>2369</v>
      </c>
      <c r="I47" s="13">
        <f t="shared" si="1"/>
        <v>1864.87</v>
      </c>
      <c r="K47" s="21">
        <f t="shared" si="2"/>
        <v>3.8199999999999998E-2</v>
      </c>
    </row>
    <row r="48" spans="1:11" x14ac:dyDescent="0.2">
      <c r="A48" s="9"/>
      <c r="B48" s="9">
        <f>+'Acute Care'!A43</f>
        <v>111</v>
      </c>
      <c r="C48" s="9" t="str">
        <f>+'Acute Care'!B43</f>
        <v>EAST ADAMS RURAL HEALTHCARE</v>
      </c>
      <c r="D48" s="9">
        <f>ROUND(SUM('Acute Care'!Q43:R43),0)</f>
        <v>1059411</v>
      </c>
      <c r="E48" s="9">
        <f>ROUND(+'Acute Care'!F43,0)</f>
        <v>77</v>
      </c>
      <c r="F48" s="13">
        <f t="shared" si="0"/>
        <v>13758.58</v>
      </c>
      <c r="G48" s="9">
        <f>ROUND(SUM('Acute Care'!Q145:R145),0)</f>
        <v>185464</v>
      </c>
      <c r="H48" s="9">
        <f>ROUND(+'Acute Care'!F145,0)</f>
        <v>29</v>
      </c>
      <c r="I48" s="13">
        <f t="shared" si="1"/>
        <v>6395.31</v>
      </c>
      <c r="K48" s="21">
        <f t="shared" si="2"/>
        <v>-0.53520000000000001</v>
      </c>
    </row>
    <row r="49" spans="1:11" x14ac:dyDescent="0.2">
      <c r="A49" s="9"/>
      <c r="B49" s="9">
        <f>+'Acute Care'!A44</f>
        <v>125</v>
      </c>
      <c r="C49" s="9" t="str">
        <f>+'Acute Care'!B44</f>
        <v>OTHELLO COMMUNITY HOSPITAL</v>
      </c>
      <c r="D49" s="9">
        <f>ROUND(SUM('Acute Care'!Q44:R44),0)</f>
        <v>0</v>
      </c>
      <c r="E49" s="9">
        <f>ROUND(+'Acute Care'!F44,0)</f>
        <v>0</v>
      </c>
      <c r="F49" s="13" t="str">
        <f t="shared" si="0"/>
        <v/>
      </c>
      <c r="G49" s="9">
        <f>ROUND(SUM('Acute Care'!Q146:R146),0)</f>
        <v>0</v>
      </c>
      <c r="H49" s="9">
        <f>ROUND(+'Acute Care'!F146,0)</f>
        <v>0</v>
      </c>
      <c r="I49" s="13" t="str">
        <f t="shared" si="1"/>
        <v/>
      </c>
      <c r="K49" s="21" t="str">
        <f t="shared" si="2"/>
        <v/>
      </c>
    </row>
    <row r="50" spans="1:11" x14ac:dyDescent="0.2">
      <c r="A50" s="9"/>
      <c r="B50" s="9">
        <f>+'Acute Care'!A45</f>
        <v>126</v>
      </c>
      <c r="C50" s="9" t="str">
        <f>+'Acute Care'!B45</f>
        <v>HIGHLINE MEDICAL CENTER</v>
      </c>
      <c r="D50" s="9">
        <f>ROUND(SUM('Acute Care'!Q45:R45),0)</f>
        <v>31074330</v>
      </c>
      <c r="E50" s="9">
        <f>ROUND(+'Acute Care'!F45,0)</f>
        <v>23161</v>
      </c>
      <c r="F50" s="13">
        <f t="shared" si="0"/>
        <v>1341.67</v>
      </c>
      <c r="G50" s="9">
        <f>ROUND(SUM('Acute Care'!Q147:R147),0)</f>
        <v>33151042</v>
      </c>
      <c r="H50" s="9">
        <f>ROUND(+'Acute Care'!F147,0)</f>
        <v>22761</v>
      </c>
      <c r="I50" s="13">
        <f t="shared" si="1"/>
        <v>1456.48</v>
      </c>
      <c r="K50" s="21">
        <f t="shared" si="2"/>
        <v>8.5599999999999996E-2</v>
      </c>
    </row>
    <row r="51" spans="1:11" x14ac:dyDescent="0.2">
      <c r="A51" s="9"/>
      <c r="B51" s="9">
        <f>+'Acute Care'!A46</f>
        <v>128</v>
      </c>
      <c r="C51" s="9" t="str">
        <f>+'Acute Care'!B46</f>
        <v>UNIVERSITY OF WASHINGTON MEDICAL CENTER</v>
      </c>
      <c r="D51" s="9">
        <f>ROUND(SUM('Acute Care'!Q46:R46),0)</f>
        <v>129804760</v>
      </c>
      <c r="E51" s="9">
        <f>ROUND(+'Acute Care'!F46,0)</f>
        <v>85560</v>
      </c>
      <c r="F51" s="13">
        <f t="shared" si="0"/>
        <v>1517.12</v>
      </c>
      <c r="G51" s="9">
        <f>ROUND(SUM('Acute Care'!Q148:R148),0)</f>
        <v>141310358</v>
      </c>
      <c r="H51" s="9">
        <f>ROUND(+'Acute Care'!F148,0)</f>
        <v>89690</v>
      </c>
      <c r="I51" s="13">
        <f t="shared" si="1"/>
        <v>1575.54</v>
      </c>
      <c r="K51" s="21">
        <f t="shared" si="2"/>
        <v>3.85E-2</v>
      </c>
    </row>
    <row r="52" spans="1:11" x14ac:dyDescent="0.2">
      <c r="A52" s="9"/>
      <c r="B52" s="9">
        <f>+'Acute Care'!A47</f>
        <v>129</v>
      </c>
      <c r="C52" s="9" t="str">
        <f>+'Acute Care'!B47</f>
        <v>QUINCY VALLEY MEDICAL CENTER</v>
      </c>
      <c r="D52" s="9">
        <f>ROUND(SUM('Acute Care'!Q47:R47),0)</f>
        <v>243579</v>
      </c>
      <c r="E52" s="9">
        <f>ROUND(+'Acute Care'!F47,0)</f>
        <v>141</v>
      </c>
      <c r="F52" s="13">
        <f t="shared" si="0"/>
        <v>1727.51</v>
      </c>
      <c r="G52" s="9">
        <f>ROUND(SUM('Acute Care'!Q149:R149),0)</f>
        <v>290249</v>
      </c>
      <c r="H52" s="9">
        <f>ROUND(+'Acute Care'!F149,0)</f>
        <v>122</v>
      </c>
      <c r="I52" s="13">
        <f t="shared" si="1"/>
        <v>2379.09</v>
      </c>
      <c r="K52" s="21">
        <f t="shared" si="2"/>
        <v>0.37719999999999998</v>
      </c>
    </row>
    <row r="53" spans="1:11" x14ac:dyDescent="0.2">
      <c r="A53" s="9"/>
      <c r="B53" s="9">
        <f>+'Acute Care'!A48</f>
        <v>130</v>
      </c>
      <c r="C53" s="9" t="str">
        <f>+'Acute Care'!B48</f>
        <v>UW MEDICINE/NORTHWEST HOSPITAL</v>
      </c>
      <c r="D53" s="9">
        <f>ROUND(SUM('Acute Care'!Q48:R48),0)</f>
        <v>32873631</v>
      </c>
      <c r="E53" s="9">
        <f>ROUND(+'Acute Care'!F48,0)</f>
        <v>26193</v>
      </c>
      <c r="F53" s="13">
        <f t="shared" si="0"/>
        <v>1255.05</v>
      </c>
      <c r="G53" s="9">
        <f>ROUND(SUM('Acute Care'!Q150:R150),0)</f>
        <v>34284741</v>
      </c>
      <c r="H53" s="9">
        <f>ROUND(+'Acute Care'!F150,0)</f>
        <v>26872</v>
      </c>
      <c r="I53" s="13">
        <f t="shared" si="1"/>
        <v>1275.8499999999999</v>
      </c>
      <c r="K53" s="21">
        <f t="shared" si="2"/>
        <v>1.66E-2</v>
      </c>
    </row>
    <row r="54" spans="1:11" x14ac:dyDescent="0.2">
      <c r="A54" s="9"/>
      <c r="B54" s="9">
        <f>+'Acute Care'!A49</f>
        <v>131</v>
      </c>
      <c r="C54" s="9" t="str">
        <f>+'Acute Care'!B49</f>
        <v>OVERLAKE HOSPITAL MEDICAL CENTER</v>
      </c>
      <c r="D54" s="9">
        <f>ROUND(SUM('Acute Care'!Q49:R49),0)</f>
        <v>76346659</v>
      </c>
      <c r="E54" s="9">
        <f>ROUND(+'Acute Care'!F49,0)</f>
        <v>47825</v>
      </c>
      <c r="F54" s="13">
        <f t="shared" si="0"/>
        <v>1596.38</v>
      </c>
      <c r="G54" s="9">
        <f>ROUND(SUM('Acute Care'!Q151:R151),0)</f>
        <v>78018530</v>
      </c>
      <c r="H54" s="9">
        <f>ROUND(+'Acute Care'!F151,0)</f>
        <v>49435</v>
      </c>
      <c r="I54" s="13">
        <f t="shared" si="1"/>
        <v>1578.2</v>
      </c>
      <c r="K54" s="21">
        <f t="shared" si="2"/>
        <v>-1.14E-2</v>
      </c>
    </row>
    <row r="55" spans="1:11" x14ac:dyDescent="0.2">
      <c r="A55" s="9"/>
      <c r="B55" s="9">
        <f>+'Acute Care'!A50</f>
        <v>132</v>
      </c>
      <c r="C55" s="9" t="str">
        <f>+'Acute Care'!B50</f>
        <v>ST CLARE HOSPITAL</v>
      </c>
      <c r="D55" s="9">
        <f>ROUND(SUM('Acute Care'!Q50:R50),0)</f>
        <v>20078533</v>
      </c>
      <c r="E55" s="9">
        <f>ROUND(+'Acute Care'!F50,0)</f>
        <v>26270</v>
      </c>
      <c r="F55" s="13">
        <f t="shared" si="0"/>
        <v>764.31</v>
      </c>
      <c r="G55" s="9">
        <f>ROUND(SUM('Acute Care'!Q152:R152),0)</f>
        <v>21734694</v>
      </c>
      <c r="H55" s="9">
        <f>ROUND(+'Acute Care'!F152,0)</f>
        <v>27379</v>
      </c>
      <c r="I55" s="13">
        <f t="shared" si="1"/>
        <v>793.85</v>
      </c>
      <c r="K55" s="21">
        <f t="shared" si="2"/>
        <v>3.8600000000000002E-2</v>
      </c>
    </row>
    <row r="56" spans="1:11" x14ac:dyDescent="0.2">
      <c r="A56" s="9"/>
      <c r="B56" s="9">
        <f>+'Acute Care'!A51</f>
        <v>134</v>
      </c>
      <c r="C56" s="9" t="str">
        <f>+'Acute Care'!B51</f>
        <v>ISLAND HOSPITAL</v>
      </c>
      <c r="D56" s="9">
        <f>ROUND(SUM('Acute Care'!Q51:R51),0)</f>
        <v>9816269</v>
      </c>
      <c r="E56" s="9">
        <f>ROUND(+'Acute Care'!F51,0)</f>
        <v>8290</v>
      </c>
      <c r="F56" s="13">
        <f t="shared" si="0"/>
        <v>1184.1099999999999</v>
      </c>
      <c r="G56" s="9">
        <f>ROUND(SUM('Acute Care'!Q153:R153),0)</f>
        <v>9879374</v>
      </c>
      <c r="H56" s="9">
        <f>ROUND(+'Acute Care'!F153,0)</f>
        <v>7838</v>
      </c>
      <c r="I56" s="13">
        <f t="shared" si="1"/>
        <v>1260.45</v>
      </c>
      <c r="K56" s="21">
        <f t="shared" si="2"/>
        <v>6.4500000000000002E-2</v>
      </c>
    </row>
    <row r="57" spans="1:11" x14ac:dyDescent="0.2">
      <c r="A57" s="9"/>
      <c r="B57" s="9">
        <f>+'Acute Care'!A52</f>
        <v>137</v>
      </c>
      <c r="C57" s="9" t="str">
        <f>+'Acute Care'!B52</f>
        <v>LINCOLN HOSPITAL</v>
      </c>
      <c r="D57" s="9">
        <f>ROUND(SUM('Acute Care'!Q52:R52),0)</f>
        <v>3577124</v>
      </c>
      <c r="E57" s="9">
        <f>ROUND(+'Acute Care'!F52,0)</f>
        <v>981</v>
      </c>
      <c r="F57" s="13">
        <f t="shared" si="0"/>
        <v>3646.41</v>
      </c>
      <c r="G57" s="9">
        <f>ROUND(SUM('Acute Care'!Q154:R154),0)</f>
        <v>0</v>
      </c>
      <c r="H57" s="9">
        <f>ROUND(+'Acute Care'!F154,0)</f>
        <v>0</v>
      </c>
      <c r="I57" s="13" t="str">
        <f t="shared" si="1"/>
        <v/>
      </c>
      <c r="K57" s="21" t="str">
        <f t="shared" si="2"/>
        <v/>
      </c>
    </row>
    <row r="58" spans="1:11" x14ac:dyDescent="0.2">
      <c r="A58" s="9"/>
      <c r="B58" s="9">
        <f>+'Acute Care'!A53</f>
        <v>138</v>
      </c>
      <c r="C58" s="9" t="str">
        <f>+'Acute Care'!B53</f>
        <v>SWEDISH EDMONDS</v>
      </c>
      <c r="D58" s="9">
        <f>ROUND(SUM('Acute Care'!Q53:R53),0)</f>
        <v>15386522</v>
      </c>
      <c r="E58" s="9">
        <f>ROUND(+'Acute Care'!F53,0)</f>
        <v>0</v>
      </c>
      <c r="F58" s="13" t="str">
        <f t="shared" si="0"/>
        <v/>
      </c>
      <c r="G58" s="9">
        <f>ROUND(SUM('Acute Care'!Q155:R155),0)</f>
        <v>79093371</v>
      </c>
      <c r="H58" s="9">
        <f>ROUND(+'Acute Care'!F155,0)</f>
        <v>40914</v>
      </c>
      <c r="I58" s="13">
        <f t="shared" si="1"/>
        <v>1933.16</v>
      </c>
      <c r="K58" s="21" t="str">
        <f t="shared" si="2"/>
        <v/>
      </c>
    </row>
    <row r="59" spans="1:11" x14ac:dyDescent="0.2">
      <c r="A59" s="9"/>
      <c r="B59" s="9">
        <f>+'Acute Care'!A54</f>
        <v>139</v>
      </c>
      <c r="C59" s="9" t="str">
        <f>+'Acute Care'!B54</f>
        <v>PROVIDENCE HOLY FAMILY HOSPITAL</v>
      </c>
      <c r="D59" s="9">
        <f>ROUND(SUM('Acute Care'!Q54:R54),0)</f>
        <v>22208341</v>
      </c>
      <c r="E59" s="9">
        <f>ROUND(+'Acute Care'!F54,0)</f>
        <v>20218</v>
      </c>
      <c r="F59" s="13">
        <f t="shared" si="0"/>
        <v>1098.44</v>
      </c>
      <c r="G59" s="9">
        <f>ROUND(SUM('Acute Care'!Q156:R156),0)</f>
        <v>48368386</v>
      </c>
      <c r="H59" s="9">
        <f>ROUND(+'Acute Care'!F156,0)</f>
        <v>32995</v>
      </c>
      <c r="I59" s="13">
        <f t="shared" si="1"/>
        <v>1465.93</v>
      </c>
      <c r="K59" s="21">
        <f t="shared" si="2"/>
        <v>0.33460000000000001</v>
      </c>
    </row>
    <row r="60" spans="1:11" x14ac:dyDescent="0.2">
      <c r="A60" s="9"/>
      <c r="B60" s="9">
        <f>+'Acute Care'!A55</f>
        <v>140</v>
      </c>
      <c r="C60" s="9" t="str">
        <f>+'Acute Care'!B55</f>
        <v>KITTITAS VALLEY HEALTHCARE</v>
      </c>
      <c r="D60" s="9">
        <f>ROUND(SUM('Acute Care'!Q55:R55),0)</f>
        <v>3926050</v>
      </c>
      <c r="E60" s="9">
        <f>ROUND(+'Acute Care'!F55,0)</f>
        <v>2775</v>
      </c>
      <c r="F60" s="13">
        <f t="shared" si="0"/>
        <v>1414.79</v>
      </c>
      <c r="G60" s="9">
        <f>ROUND(SUM('Acute Care'!Q157:R157),0)</f>
        <v>5419277</v>
      </c>
      <c r="H60" s="9">
        <f>ROUND(+'Acute Care'!F157,0)</f>
        <v>2393</v>
      </c>
      <c r="I60" s="13">
        <f t="shared" si="1"/>
        <v>2264.64</v>
      </c>
      <c r="K60" s="21">
        <f t="shared" si="2"/>
        <v>0.60070000000000001</v>
      </c>
    </row>
    <row r="61" spans="1:11" x14ac:dyDescent="0.2">
      <c r="A61" s="9"/>
      <c r="B61" s="9">
        <f>+'Acute Care'!A56</f>
        <v>141</v>
      </c>
      <c r="C61" s="9" t="str">
        <f>+'Acute Care'!B56</f>
        <v>DAYTON GENERAL HOSPITAL</v>
      </c>
      <c r="D61" s="9">
        <f>ROUND(SUM('Acute Care'!Q56:R56),0)</f>
        <v>178886</v>
      </c>
      <c r="E61" s="9">
        <f>ROUND(+'Acute Care'!F56,0)</f>
        <v>216</v>
      </c>
      <c r="F61" s="13">
        <f t="shared" si="0"/>
        <v>828.18</v>
      </c>
      <c r="G61" s="9">
        <f>ROUND(SUM('Acute Care'!Q158:R158),0)</f>
        <v>238266</v>
      </c>
      <c r="H61" s="9">
        <f>ROUND(+'Acute Care'!F158,0)</f>
        <v>262</v>
      </c>
      <c r="I61" s="13">
        <f t="shared" si="1"/>
        <v>909.41</v>
      </c>
      <c r="K61" s="21">
        <f t="shared" si="2"/>
        <v>9.8100000000000007E-2</v>
      </c>
    </row>
    <row r="62" spans="1:11" x14ac:dyDescent="0.2">
      <c r="A62" s="9"/>
      <c r="B62" s="9">
        <f>+'Acute Care'!A57</f>
        <v>142</v>
      </c>
      <c r="C62" s="9" t="str">
        <f>+'Acute Care'!B57</f>
        <v>HARRISON MEDICAL CENTER</v>
      </c>
      <c r="D62" s="9">
        <f>ROUND(SUM('Acute Care'!Q57:R57),0)</f>
        <v>94203785</v>
      </c>
      <c r="E62" s="9">
        <f>ROUND(+'Acute Care'!F57,0)</f>
        <v>50590</v>
      </c>
      <c r="F62" s="13">
        <f t="shared" si="0"/>
        <v>1862.1</v>
      </c>
      <c r="G62" s="9">
        <f>ROUND(SUM('Acute Care'!Q159:R159),0)</f>
        <v>73679944</v>
      </c>
      <c r="H62" s="9">
        <f>ROUND(+'Acute Care'!F159,0)</f>
        <v>49820</v>
      </c>
      <c r="I62" s="13">
        <f t="shared" si="1"/>
        <v>1478.92</v>
      </c>
      <c r="K62" s="21">
        <f t="shared" si="2"/>
        <v>-0.20580000000000001</v>
      </c>
    </row>
    <row r="63" spans="1:11" x14ac:dyDescent="0.2">
      <c r="A63" s="9"/>
      <c r="B63" s="9">
        <f>+'Acute Care'!A58</f>
        <v>145</v>
      </c>
      <c r="C63" s="9" t="str">
        <f>+'Acute Care'!B58</f>
        <v>PEACEHEALTH ST JOSEPH MEDICAL CENTER</v>
      </c>
      <c r="D63" s="9">
        <f>ROUND(SUM('Acute Care'!Q58:R58),0)</f>
        <v>51903601</v>
      </c>
      <c r="E63" s="9">
        <f>ROUND(+'Acute Care'!F58,0)</f>
        <v>41013</v>
      </c>
      <c r="F63" s="13">
        <f t="shared" si="0"/>
        <v>1265.54</v>
      </c>
      <c r="G63" s="9">
        <f>ROUND(SUM('Acute Care'!Q160:R160),0)</f>
        <v>55805222</v>
      </c>
      <c r="H63" s="9">
        <f>ROUND(+'Acute Care'!F160,0)</f>
        <v>42141</v>
      </c>
      <c r="I63" s="13">
        <f t="shared" si="1"/>
        <v>1324.25</v>
      </c>
      <c r="K63" s="21">
        <f t="shared" si="2"/>
        <v>4.6399999999999997E-2</v>
      </c>
    </row>
    <row r="64" spans="1:11" x14ac:dyDescent="0.2">
      <c r="A64" s="9"/>
      <c r="B64" s="9">
        <f>+'Acute Care'!A59</f>
        <v>147</v>
      </c>
      <c r="C64" s="9" t="str">
        <f>+'Acute Care'!B59</f>
        <v>MID VALLEY HOSPITAL</v>
      </c>
      <c r="D64" s="9">
        <f>ROUND(SUM('Acute Care'!Q59:R59),0)</f>
        <v>4398027</v>
      </c>
      <c r="E64" s="9">
        <f>ROUND(+'Acute Care'!F59,0)</f>
        <v>2464</v>
      </c>
      <c r="F64" s="13">
        <f t="shared" si="0"/>
        <v>1784.91</v>
      </c>
      <c r="G64" s="9">
        <f>ROUND(SUM('Acute Care'!Q161:R161),0)</f>
        <v>4382984</v>
      </c>
      <c r="H64" s="9">
        <f>ROUND(+'Acute Care'!F161,0)</f>
        <v>1976</v>
      </c>
      <c r="I64" s="13">
        <f t="shared" si="1"/>
        <v>2218.11</v>
      </c>
      <c r="K64" s="21">
        <f t="shared" si="2"/>
        <v>0.2427</v>
      </c>
    </row>
    <row r="65" spans="1:11" x14ac:dyDescent="0.2">
      <c r="A65" s="9"/>
      <c r="B65" s="9">
        <f>+'Acute Care'!A60</f>
        <v>148</v>
      </c>
      <c r="C65" s="9" t="str">
        <f>+'Acute Care'!B60</f>
        <v>KINDRED HOSPITAL SEATTLE - NORTHGATE</v>
      </c>
      <c r="D65" s="9">
        <f>ROUND(SUM('Acute Care'!Q60:R60),0)</f>
        <v>20856576</v>
      </c>
      <c r="E65" s="9">
        <f>ROUND(+'Acute Care'!F60,0)</f>
        <v>20825</v>
      </c>
      <c r="F65" s="13">
        <f t="shared" si="0"/>
        <v>1001.52</v>
      </c>
      <c r="G65" s="9">
        <f>ROUND(SUM('Acute Care'!Q162:R162),0)</f>
        <v>23153791</v>
      </c>
      <c r="H65" s="9">
        <f>ROUND(+'Acute Care'!F162,0)</f>
        <v>22461</v>
      </c>
      <c r="I65" s="13">
        <f t="shared" si="1"/>
        <v>1030.8399999999999</v>
      </c>
      <c r="K65" s="21">
        <f t="shared" si="2"/>
        <v>2.93E-2</v>
      </c>
    </row>
    <row r="66" spans="1:11" x14ac:dyDescent="0.2">
      <c r="A66" s="9"/>
      <c r="B66" s="9">
        <f>+'Acute Care'!A61</f>
        <v>150</v>
      </c>
      <c r="C66" s="9" t="str">
        <f>+'Acute Care'!B61</f>
        <v>COULEE MEDICAL CENTER</v>
      </c>
      <c r="D66" s="9">
        <f>ROUND(SUM('Acute Care'!Q61:R61),0)</f>
        <v>5019696</v>
      </c>
      <c r="E66" s="9">
        <f>ROUND(+'Acute Care'!F61,0)</f>
        <v>1163</v>
      </c>
      <c r="F66" s="13">
        <f t="shared" si="0"/>
        <v>4316.16</v>
      </c>
      <c r="G66" s="9">
        <f>ROUND(SUM('Acute Care'!Q163:R163),0)</f>
        <v>5176719</v>
      </c>
      <c r="H66" s="9">
        <f>ROUND(+'Acute Care'!F163,0)</f>
        <v>1218</v>
      </c>
      <c r="I66" s="13">
        <f t="shared" si="1"/>
        <v>4250.18</v>
      </c>
      <c r="K66" s="21">
        <f t="shared" si="2"/>
        <v>-1.5299999999999999E-2</v>
      </c>
    </row>
    <row r="67" spans="1:11" x14ac:dyDescent="0.2">
      <c r="A67" s="9"/>
      <c r="B67" s="9">
        <f>+'Acute Care'!A62</f>
        <v>152</v>
      </c>
      <c r="C67" s="9" t="str">
        <f>+'Acute Care'!B62</f>
        <v>MASON GENERAL HOSPITAL</v>
      </c>
      <c r="D67" s="9">
        <f>ROUND(SUM('Acute Care'!Q62:R62),0)</f>
        <v>13735356</v>
      </c>
      <c r="E67" s="9">
        <f>ROUND(+'Acute Care'!F62,0)</f>
        <v>3844</v>
      </c>
      <c r="F67" s="13">
        <f t="shared" si="0"/>
        <v>3573.19</v>
      </c>
      <c r="G67" s="9">
        <f>ROUND(SUM('Acute Care'!Q164:R164),0)</f>
        <v>14015942</v>
      </c>
      <c r="H67" s="9">
        <f>ROUND(+'Acute Care'!F164,0)</f>
        <v>3251</v>
      </c>
      <c r="I67" s="13">
        <f t="shared" si="1"/>
        <v>4311.2700000000004</v>
      </c>
      <c r="K67" s="21">
        <f t="shared" si="2"/>
        <v>0.20660000000000001</v>
      </c>
    </row>
    <row r="68" spans="1:11" x14ac:dyDescent="0.2">
      <c r="A68" s="9"/>
      <c r="B68" s="9">
        <f>+'Acute Care'!A63</f>
        <v>153</v>
      </c>
      <c r="C68" s="9" t="str">
        <f>+'Acute Care'!B63</f>
        <v>WHITMAN HOSPITAL AND MEDICAL CENTER</v>
      </c>
      <c r="D68" s="9">
        <f>ROUND(SUM('Acute Care'!Q63:R63),0)</f>
        <v>5745068</v>
      </c>
      <c r="E68" s="9">
        <f>ROUND(+'Acute Care'!F63,0)</f>
        <v>1868</v>
      </c>
      <c r="F68" s="13">
        <f t="shared" si="0"/>
        <v>3075.52</v>
      </c>
      <c r="G68" s="9">
        <f>ROUND(SUM('Acute Care'!Q165:R165),0)</f>
        <v>5607451</v>
      </c>
      <c r="H68" s="9">
        <f>ROUND(+'Acute Care'!F165,0)</f>
        <v>1771</v>
      </c>
      <c r="I68" s="13">
        <f t="shared" si="1"/>
        <v>3166.26</v>
      </c>
      <c r="K68" s="21">
        <f t="shared" si="2"/>
        <v>2.9499999999999998E-2</v>
      </c>
    </row>
    <row r="69" spans="1:11" x14ac:dyDescent="0.2">
      <c r="A69" s="9"/>
      <c r="B69" s="9">
        <f>+'Acute Care'!A64</f>
        <v>155</v>
      </c>
      <c r="C69" s="9" t="str">
        <f>+'Acute Care'!B64</f>
        <v>UW MEDICINE/VALLEY MEDICAL CENTER</v>
      </c>
      <c r="D69" s="9">
        <f>ROUND(SUM('Acute Care'!Q64:R64),0)</f>
        <v>58566802</v>
      </c>
      <c r="E69" s="9">
        <f>ROUND(+'Acute Care'!F64,0)</f>
        <v>53743</v>
      </c>
      <c r="F69" s="13">
        <f t="shared" si="0"/>
        <v>1089.76</v>
      </c>
      <c r="G69" s="9">
        <f>ROUND(SUM('Acute Care'!Q166:R166),0)</f>
        <v>66156856</v>
      </c>
      <c r="H69" s="9">
        <f>ROUND(+'Acute Care'!F166,0)</f>
        <v>57278</v>
      </c>
      <c r="I69" s="13">
        <f t="shared" si="1"/>
        <v>1155.01</v>
      </c>
      <c r="K69" s="21">
        <f t="shared" si="2"/>
        <v>5.9900000000000002E-2</v>
      </c>
    </row>
    <row r="70" spans="1:11" x14ac:dyDescent="0.2">
      <c r="A70" s="9"/>
      <c r="B70" s="9">
        <f>+'Acute Care'!A65</f>
        <v>156</v>
      </c>
      <c r="C70" s="9" t="str">
        <f>+'Acute Care'!B65</f>
        <v>WHIDBEYHEALTH MEDICAL CENTER</v>
      </c>
      <c r="D70" s="9">
        <f>ROUND(SUM('Acute Care'!Q65:R65),0)</f>
        <v>9207215</v>
      </c>
      <c r="E70" s="9">
        <f>ROUND(+'Acute Care'!F65,0)</f>
        <v>4742</v>
      </c>
      <c r="F70" s="13">
        <f t="shared" si="0"/>
        <v>1941.63</v>
      </c>
      <c r="G70" s="9">
        <f>ROUND(SUM('Acute Care'!Q167:R167),0)</f>
        <v>8707031</v>
      </c>
      <c r="H70" s="9">
        <f>ROUND(+'Acute Care'!F167,0)</f>
        <v>3978</v>
      </c>
      <c r="I70" s="13">
        <f t="shared" si="1"/>
        <v>2188.8000000000002</v>
      </c>
      <c r="K70" s="21">
        <f t="shared" si="2"/>
        <v>0.1273</v>
      </c>
    </row>
    <row r="71" spans="1:11" x14ac:dyDescent="0.2">
      <c r="A71" s="9"/>
      <c r="B71" s="9">
        <f>+'Acute Care'!A66</f>
        <v>157</v>
      </c>
      <c r="C71" s="9" t="str">
        <f>+'Acute Care'!B66</f>
        <v>ST LUKES REHABILIATION INSTITUTE</v>
      </c>
      <c r="D71" s="9">
        <f>ROUND(SUM('Acute Care'!Q66:R66),0)</f>
        <v>0</v>
      </c>
      <c r="E71" s="9">
        <f>ROUND(+'Acute Care'!F66,0)</f>
        <v>0</v>
      </c>
      <c r="F71" s="13" t="str">
        <f t="shared" si="0"/>
        <v/>
      </c>
      <c r="G71" s="9">
        <f>ROUND(SUM('Acute Care'!Q168:R168),0)</f>
        <v>0</v>
      </c>
      <c r="H71" s="9">
        <f>ROUND(+'Acute Care'!F168,0)</f>
        <v>0</v>
      </c>
      <c r="I71" s="13" t="str">
        <f t="shared" si="1"/>
        <v/>
      </c>
      <c r="K71" s="21" t="str">
        <f t="shared" si="2"/>
        <v/>
      </c>
    </row>
    <row r="72" spans="1:11" x14ac:dyDescent="0.2">
      <c r="A72" s="9"/>
      <c r="B72" s="9">
        <f>+'Acute Care'!A67</f>
        <v>158</v>
      </c>
      <c r="C72" s="9" t="str">
        <f>+'Acute Care'!B67</f>
        <v>CASCADE MEDICAL CENTER</v>
      </c>
      <c r="D72" s="9">
        <f>ROUND(SUM('Acute Care'!Q67:R67),0)</f>
        <v>1183371</v>
      </c>
      <c r="E72" s="9">
        <f>ROUND(+'Acute Care'!F67,0)</f>
        <v>284</v>
      </c>
      <c r="F72" s="13">
        <f t="shared" si="0"/>
        <v>4166.8</v>
      </c>
      <c r="G72" s="9">
        <f>ROUND(SUM('Acute Care'!Q169:R169),0)</f>
        <v>1003568</v>
      </c>
      <c r="H72" s="9">
        <f>ROUND(+'Acute Care'!F169,0)</f>
        <v>246</v>
      </c>
      <c r="I72" s="13">
        <f t="shared" si="1"/>
        <v>4079.54</v>
      </c>
      <c r="K72" s="21">
        <f t="shared" si="2"/>
        <v>-2.0899999999999998E-2</v>
      </c>
    </row>
    <row r="73" spans="1:11" x14ac:dyDescent="0.2">
      <c r="A73" s="9"/>
      <c r="B73" s="9">
        <f>+'Acute Care'!A68</f>
        <v>159</v>
      </c>
      <c r="C73" s="9" t="str">
        <f>+'Acute Care'!B68</f>
        <v>PROVIDENCE ST PETER HOSPITAL</v>
      </c>
      <c r="D73" s="9">
        <f>ROUND(SUM('Acute Care'!Q68:R68),0)</f>
        <v>63580448</v>
      </c>
      <c r="E73" s="9">
        <f>ROUND(+'Acute Care'!F68,0)</f>
        <v>45542</v>
      </c>
      <c r="F73" s="13">
        <f t="shared" si="0"/>
        <v>1396.08</v>
      </c>
      <c r="G73" s="9">
        <f>ROUND(SUM('Acute Care'!Q170:R170),0)</f>
        <v>135409901</v>
      </c>
      <c r="H73" s="9">
        <f>ROUND(+'Acute Care'!F170,0)</f>
        <v>74273</v>
      </c>
      <c r="I73" s="13">
        <f t="shared" si="1"/>
        <v>1823.14</v>
      </c>
      <c r="K73" s="21">
        <f t="shared" si="2"/>
        <v>0.30590000000000001</v>
      </c>
    </row>
    <row r="74" spans="1:11" x14ac:dyDescent="0.2">
      <c r="A74" s="9"/>
      <c r="B74" s="9">
        <f>+'Acute Care'!A69</f>
        <v>161</v>
      </c>
      <c r="C74" s="9" t="str">
        <f>+'Acute Care'!B69</f>
        <v>KADLEC REGIONAL MEDICAL CENTER</v>
      </c>
      <c r="D74" s="9">
        <f>ROUND(SUM('Acute Care'!Q69:R69),0)</f>
        <v>71947186</v>
      </c>
      <c r="E74" s="9">
        <f>ROUND(+'Acute Care'!F69,0)</f>
        <v>43532</v>
      </c>
      <c r="F74" s="13">
        <f t="shared" si="0"/>
        <v>1652.74</v>
      </c>
      <c r="G74" s="9">
        <f>ROUND(SUM('Acute Care'!Q171:R171),0)</f>
        <v>104546608</v>
      </c>
      <c r="H74" s="9">
        <f>ROUND(+'Acute Care'!F171,0)</f>
        <v>54766</v>
      </c>
      <c r="I74" s="13">
        <f t="shared" si="1"/>
        <v>1908.97</v>
      </c>
      <c r="K74" s="21">
        <f t="shared" si="2"/>
        <v>0.155</v>
      </c>
    </row>
    <row r="75" spans="1:11" x14ac:dyDescent="0.2">
      <c r="A75" s="9"/>
      <c r="B75" s="9">
        <f>+'Acute Care'!A70</f>
        <v>162</v>
      </c>
      <c r="C75" s="9" t="str">
        <f>+'Acute Care'!B70</f>
        <v>PROVIDENCE SACRED HEART MEDICAL CENTER</v>
      </c>
      <c r="D75" s="9">
        <f>ROUND(SUM('Acute Care'!Q70:R70),0)</f>
        <v>122552782</v>
      </c>
      <c r="E75" s="9">
        <f>ROUND(+'Acute Care'!F70,0)</f>
        <v>104107</v>
      </c>
      <c r="F75" s="13">
        <f t="shared" ref="F75:F107" si="3">IF(D75=0,"",IF(E75=0,"",ROUND(D75/E75,2)))</f>
        <v>1177.18</v>
      </c>
      <c r="G75" s="9">
        <f>ROUND(SUM('Acute Care'!Q172:R172),0)</f>
        <v>166469626</v>
      </c>
      <c r="H75" s="9">
        <f>ROUND(+'Acute Care'!F172,0)</f>
        <v>125594</v>
      </c>
      <c r="I75" s="13">
        <f t="shared" ref="I75:I107" si="4">IF(G75=0,"",IF(H75=0,"",ROUND(G75/H75,2)))</f>
        <v>1325.46</v>
      </c>
      <c r="K75" s="21">
        <f t="shared" ref="K75:K107" si="5">IF(D75=0,"",IF(E75=0,"",IF(G75=0,"",IF(H75=0,"",ROUND(I75/F75-1,4)))))</f>
        <v>0.126</v>
      </c>
    </row>
    <row r="76" spans="1:11" x14ac:dyDescent="0.2">
      <c r="A76" s="9"/>
      <c r="B76" s="9">
        <f>+'Acute Care'!A71</f>
        <v>164</v>
      </c>
      <c r="C76" s="9" t="str">
        <f>+'Acute Care'!B71</f>
        <v>EVERGREENHEALTH MEDICAL CENTER</v>
      </c>
      <c r="D76" s="9">
        <f>ROUND(SUM('Acute Care'!Q71:R71),0)</f>
        <v>33800583</v>
      </c>
      <c r="E76" s="9">
        <f>ROUND(+'Acute Care'!F71,0)</f>
        <v>29587</v>
      </c>
      <c r="F76" s="13">
        <f t="shared" si="3"/>
        <v>1142.4100000000001</v>
      </c>
      <c r="G76" s="9">
        <f>ROUND(SUM('Acute Care'!Q173:R173),0)</f>
        <v>37115751</v>
      </c>
      <c r="H76" s="9">
        <f>ROUND(+'Acute Care'!F173,0)</f>
        <v>30753</v>
      </c>
      <c r="I76" s="13">
        <f t="shared" si="4"/>
        <v>1206.9000000000001</v>
      </c>
      <c r="K76" s="21">
        <f t="shared" si="5"/>
        <v>5.6500000000000002E-2</v>
      </c>
    </row>
    <row r="77" spans="1:11" x14ac:dyDescent="0.2">
      <c r="A77" s="9"/>
      <c r="B77" s="9">
        <f>+'Acute Care'!A72</f>
        <v>165</v>
      </c>
      <c r="C77" s="9" t="str">
        <f>+'Acute Care'!B72</f>
        <v>LAKE CHELAN COMMUNITY HOSPITAL</v>
      </c>
      <c r="D77" s="9">
        <f>ROUND(SUM('Acute Care'!Q72:R72),0)</f>
        <v>2100581</v>
      </c>
      <c r="E77" s="9">
        <f>ROUND(+'Acute Care'!F72,0)</f>
        <v>752</v>
      </c>
      <c r="F77" s="13">
        <f t="shared" si="3"/>
        <v>2793.33</v>
      </c>
      <c r="G77" s="9">
        <f>ROUND(SUM('Acute Care'!Q174:R174),0)</f>
        <v>1839722</v>
      </c>
      <c r="H77" s="9">
        <f>ROUND(+'Acute Care'!F174,0)</f>
        <v>700</v>
      </c>
      <c r="I77" s="13">
        <f t="shared" si="4"/>
        <v>2628.17</v>
      </c>
      <c r="K77" s="21">
        <f t="shared" si="5"/>
        <v>-5.91E-2</v>
      </c>
    </row>
    <row r="78" spans="1:11" x14ac:dyDescent="0.2">
      <c r="A78" s="9"/>
      <c r="B78" s="9">
        <f>+'Acute Care'!A73</f>
        <v>167</v>
      </c>
      <c r="C78" s="9" t="str">
        <f>+'Acute Care'!B73</f>
        <v>FERRY COUNTY MEMORIAL HOSPITAL</v>
      </c>
      <c r="D78" s="9">
        <f>ROUND(SUM('Acute Care'!Q73:R73),0)</f>
        <v>0</v>
      </c>
      <c r="E78" s="9">
        <f>ROUND(+'Acute Care'!F73,0)</f>
        <v>0</v>
      </c>
      <c r="F78" s="13" t="str">
        <f t="shared" si="3"/>
        <v/>
      </c>
      <c r="G78" s="9">
        <f>ROUND(SUM('Acute Care'!Q175:R175),0)</f>
        <v>0</v>
      </c>
      <c r="H78" s="9">
        <f>ROUND(+'Acute Care'!F175,0)</f>
        <v>0</v>
      </c>
      <c r="I78" s="13" t="str">
        <f t="shared" si="4"/>
        <v/>
      </c>
      <c r="K78" s="21" t="str">
        <f t="shared" si="5"/>
        <v/>
      </c>
    </row>
    <row r="79" spans="1:11" x14ac:dyDescent="0.2">
      <c r="A79" s="9"/>
      <c r="B79" s="9">
        <f>+'Acute Care'!A74</f>
        <v>168</v>
      </c>
      <c r="C79" s="9" t="str">
        <f>+'Acute Care'!B74</f>
        <v>CENTRAL WASHINGTON HOSPITAL</v>
      </c>
      <c r="D79" s="9">
        <f>ROUND(SUM('Acute Care'!Q74:R74),0)</f>
        <v>39759778</v>
      </c>
      <c r="E79" s="9">
        <f>ROUND(+'Acute Care'!F74,0)</f>
        <v>26485</v>
      </c>
      <c r="F79" s="13">
        <f t="shared" si="3"/>
        <v>1501.22</v>
      </c>
      <c r="G79" s="9">
        <f>ROUND(SUM('Acute Care'!Q176:R176),0)</f>
        <v>38206445</v>
      </c>
      <c r="H79" s="9">
        <f>ROUND(+'Acute Care'!F176,0)</f>
        <v>29319</v>
      </c>
      <c r="I79" s="13">
        <f t="shared" si="4"/>
        <v>1303.1300000000001</v>
      </c>
      <c r="K79" s="21">
        <f t="shared" si="5"/>
        <v>-0.13200000000000001</v>
      </c>
    </row>
    <row r="80" spans="1:11" x14ac:dyDescent="0.2">
      <c r="A80" s="9"/>
      <c r="B80" s="9">
        <f>+'Acute Care'!A75</f>
        <v>170</v>
      </c>
      <c r="C80" s="9" t="str">
        <f>+'Acute Care'!B75</f>
        <v>PEACEHEALTH SOUTHWEST MEDICAL CENTER</v>
      </c>
      <c r="D80" s="9">
        <f>ROUND(SUM('Acute Care'!Q75:R75),0)</f>
        <v>88118113</v>
      </c>
      <c r="E80" s="9">
        <f>ROUND(+'Acute Care'!F75,0)</f>
        <v>52465</v>
      </c>
      <c r="F80" s="13">
        <f t="shared" si="3"/>
        <v>1679.56</v>
      </c>
      <c r="G80" s="9">
        <f>ROUND(SUM('Acute Care'!Q177:R177),0)</f>
        <v>83230192</v>
      </c>
      <c r="H80" s="9">
        <f>ROUND(+'Acute Care'!F177,0)</f>
        <v>56021</v>
      </c>
      <c r="I80" s="13">
        <f t="shared" si="4"/>
        <v>1485.7</v>
      </c>
      <c r="K80" s="21">
        <f t="shared" si="5"/>
        <v>-0.1154</v>
      </c>
    </row>
    <row r="81" spans="1:11" x14ac:dyDescent="0.2">
      <c r="A81" s="9"/>
      <c r="B81" s="9">
        <f>+'Acute Care'!A76</f>
        <v>172</v>
      </c>
      <c r="C81" s="9" t="str">
        <f>+'Acute Care'!B76</f>
        <v>PULLMAN REGIONAL HOSPITAL</v>
      </c>
      <c r="D81" s="9">
        <f>ROUND(SUM('Acute Care'!Q76:R76),0)</f>
        <v>5376659</v>
      </c>
      <c r="E81" s="9">
        <f>ROUND(+'Acute Care'!F76,0)</f>
        <v>3336</v>
      </c>
      <c r="F81" s="13">
        <f t="shared" si="3"/>
        <v>1611.71</v>
      </c>
      <c r="G81" s="9">
        <f>ROUND(SUM('Acute Care'!Q178:R178),0)</f>
        <v>6149289</v>
      </c>
      <c r="H81" s="9">
        <f>ROUND(+'Acute Care'!F178,0)</f>
        <v>3102</v>
      </c>
      <c r="I81" s="13">
        <f t="shared" si="4"/>
        <v>1982.36</v>
      </c>
      <c r="K81" s="21">
        <f t="shared" si="5"/>
        <v>0.23</v>
      </c>
    </row>
    <row r="82" spans="1:11" x14ac:dyDescent="0.2">
      <c r="A82" s="9"/>
      <c r="B82" s="9">
        <f>+'Acute Care'!A77</f>
        <v>173</v>
      </c>
      <c r="C82" s="9" t="str">
        <f>+'Acute Care'!B77</f>
        <v>MORTON GENERAL HOSPITAL</v>
      </c>
      <c r="D82" s="9">
        <f>ROUND(SUM('Acute Care'!Q77:R77),0)</f>
        <v>5059764</v>
      </c>
      <c r="E82" s="9">
        <f>ROUND(+'Acute Care'!F77,0)</f>
        <v>743</v>
      </c>
      <c r="F82" s="13">
        <f t="shared" si="3"/>
        <v>6809.91</v>
      </c>
      <c r="G82" s="9">
        <f>ROUND(SUM('Acute Care'!Q179:R179),0)</f>
        <v>4294700</v>
      </c>
      <c r="H82" s="9">
        <f>ROUND(+'Acute Care'!F179,0)</f>
        <v>781</v>
      </c>
      <c r="I82" s="13">
        <f t="shared" si="4"/>
        <v>5498.98</v>
      </c>
      <c r="K82" s="21">
        <f t="shared" si="5"/>
        <v>-0.1925</v>
      </c>
    </row>
    <row r="83" spans="1:11" x14ac:dyDescent="0.2">
      <c r="A83" s="9"/>
      <c r="B83" s="9">
        <f>+'Acute Care'!A78</f>
        <v>175</v>
      </c>
      <c r="C83" s="9" t="str">
        <f>+'Acute Care'!B78</f>
        <v>MARY BRIDGE CHILDRENS HEALTH CENTER</v>
      </c>
      <c r="D83" s="9">
        <f>ROUND(SUM('Acute Care'!Q78:R78),0)</f>
        <v>20023293</v>
      </c>
      <c r="E83" s="9">
        <f>ROUND(+'Acute Care'!F78,0)</f>
        <v>9379</v>
      </c>
      <c r="F83" s="13">
        <f t="shared" si="3"/>
        <v>2134.91</v>
      </c>
      <c r="G83" s="9">
        <f>ROUND(SUM('Acute Care'!Q180:R180),0)</f>
        <v>22143958</v>
      </c>
      <c r="H83" s="9">
        <f>ROUND(+'Acute Care'!F180,0)</f>
        <v>11820</v>
      </c>
      <c r="I83" s="13">
        <f t="shared" si="4"/>
        <v>1873.43</v>
      </c>
      <c r="K83" s="21">
        <f t="shared" si="5"/>
        <v>-0.1225</v>
      </c>
    </row>
    <row r="84" spans="1:11" x14ac:dyDescent="0.2">
      <c r="A84" s="9"/>
      <c r="B84" s="9">
        <f>+'Acute Care'!A79</f>
        <v>176</v>
      </c>
      <c r="C84" s="9" t="str">
        <f>+'Acute Care'!B79</f>
        <v>TACOMA GENERAL/ALLENMORE HOSPITAL</v>
      </c>
      <c r="D84" s="9">
        <f>ROUND(SUM('Acute Care'!Q79:R79),0)</f>
        <v>31667727</v>
      </c>
      <c r="E84" s="9">
        <f>ROUND(+'Acute Care'!F79,0)</f>
        <v>26017</v>
      </c>
      <c r="F84" s="13">
        <f t="shared" si="3"/>
        <v>1217.19</v>
      </c>
      <c r="G84" s="9">
        <f>ROUND(SUM('Acute Care'!Q181:R181),0)</f>
        <v>30718703</v>
      </c>
      <c r="H84" s="9">
        <f>ROUND(+'Acute Care'!F181,0)</f>
        <v>24474</v>
      </c>
      <c r="I84" s="13">
        <f t="shared" si="4"/>
        <v>1255.1600000000001</v>
      </c>
      <c r="K84" s="21">
        <f t="shared" si="5"/>
        <v>3.1199999999999999E-2</v>
      </c>
    </row>
    <row r="85" spans="1:11" x14ac:dyDescent="0.2">
      <c r="A85" s="9"/>
      <c r="B85" s="9">
        <f>+'Acute Care'!A80</f>
        <v>180</v>
      </c>
      <c r="C85" s="9" t="str">
        <f>+'Acute Care'!B80</f>
        <v>MULTICARE VALLEY HOSPITAL</v>
      </c>
      <c r="D85" s="9">
        <f>ROUND(SUM('Acute Care'!Q80:R80),0)</f>
        <v>12147660</v>
      </c>
      <c r="E85" s="9">
        <f>ROUND(+'Acute Care'!F80,0)</f>
        <v>13856</v>
      </c>
      <c r="F85" s="13">
        <f t="shared" si="3"/>
        <v>876.71</v>
      </c>
      <c r="G85" s="9">
        <f>ROUND(SUM('Acute Care'!Q182:R182),0)</f>
        <v>13611500</v>
      </c>
      <c r="H85" s="9">
        <f>ROUND(+'Acute Care'!F182,0)</f>
        <v>15766</v>
      </c>
      <c r="I85" s="13">
        <f t="shared" si="4"/>
        <v>863.35</v>
      </c>
      <c r="K85" s="21">
        <f t="shared" si="5"/>
        <v>-1.52E-2</v>
      </c>
    </row>
    <row r="86" spans="1:11" x14ac:dyDescent="0.2">
      <c r="A86" s="9"/>
      <c r="B86" s="9">
        <f>+'Acute Care'!A81</f>
        <v>183</v>
      </c>
      <c r="C86" s="9" t="str">
        <f>+'Acute Care'!B81</f>
        <v>MULTICARE AUBURN MEDICAL CENTER</v>
      </c>
      <c r="D86" s="9">
        <f>ROUND(SUM('Acute Care'!Q81:R81),0)</f>
        <v>14793121</v>
      </c>
      <c r="E86" s="9">
        <f>ROUND(+'Acute Care'!F81,0)</f>
        <v>10687</v>
      </c>
      <c r="F86" s="13">
        <f t="shared" si="3"/>
        <v>1384.22</v>
      </c>
      <c r="G86" s="9">
        <f>ROUND(SUM('Acute Care'!Q183:R183),0)</f>
        <v>13624567</v>
      </c>
      <c r="H86" s="9">
        <f>ROUND(+'Acute Care'!F183,0)</f>
        <v>8087</v>
      </c>
      <c r="I86" s="13">
        <f t="shared" si="4"/>
        <v>1684.75</v>
      </c>
      <c r="K86" s="21">
        <f t="shared" si="5"/>
        <v>0.21709999999999999</v>
      </c>
    </row>
    <row r="87" spans="1:11" x14ac:dyDescent="0.2">
      <c r="A87" s="9"/>
      <c r="B87" s="9">
        <f>+'Acute Care'!A82</f>
        <v>186</v>
      </c>
      <c r="C87" s="9" t="str">
        <f>+'Acute Care'!B82</f>
        <v>SUMMIT PACIFIC MEDICAL CENTER</v>
      </c>
      <c r="D87" s="9">
        <f>ROUND(SUM('Acute Care'!Q82:R82),0)</f>
        <v>3157573</v>
      </c>
      <c r="E87" s="9">
        <f>ROUND(+'Acute Care'!F82,0)</f>
        <v>474</v>
      </c>
      <c r="F87" s="13">
        <f t="shared" si="3"/>
        <v>6661.55</v>
      </c>
      <c r="G87" s="9">
        <f>ROUND(SUM('Acute Care'!Q184:R184),0)</f>
        <v>4053149</v>
      </c>
      <c r="H87" s="9">
        <f>ROUND(+'Acute Care'!F184,0)</f>
        <v>712</v>
      </c>
      <c r="I87" s="13">
        <f t="shared" si="4"/>
        <v>5692.63</v>
      </c>
      <c r="K87" s="21">
        <f t="shared" si="5"/>
        <v>-0.1454</v>
      </c>
    </row>
    <row r="88" spans="1:11" x14ac:dyDescent="0.2">
      <c r="A88" s="9"/>
      <c r="B88" s="9">
        <f>+'Acute Care'!A83</f>
        <v>191</v>
      </c>
      <c r="C88" s="9" t="str">
        <f>+'Acute Care'!B83</f>
        <v>PROVIDENCE CENTRALIA HOSPITAL</v>
      </c>
      <c r="D88" s="9">
        <f>ROUND(SUM('Acute Care'!Q83:R83),0)</f>
        <v>23791495</v>
      </c>
      <c r="E88" s="9">
        <f>ROUND(+'Acute Care'!F83,0)</f>
        <v>14616</v>
      </c>
      <c r="F88" s="13">
        <f t="shared" si="3"/>
        <v>1627.77</v>
      </c>
      <c r="G88" s="9">
        <f>ROUND(SUM('Acute Care'!Q185:R185),0)</f>
        <v>32272510</v>
      </c>
      <c r="H88" s="9">
        <f>ROUND(+'Acute Care'!F185,0)</f>
        <v>16914</v>
      </c>
      <c r="I88" s="13">
        <f t="shared" si="4"/>
        <v>1908.04</v>
      </c>
      <c r="K88" s="21">
        <f t="shared" si="5"/>
        <v>0.17219999999999999</v>
      </c>
    </row>
    <row r="89" spans="1:11" x14ac:dyDescent="0.2">
      <c r="A89" s="9"/>
      <c r="B89" s="9">
        <f>+'Acute Care'!A84</f>
        <v>193</v>
      </c>
      <c r="C89" s="9" t="str">
        <f>+'Acute Care'!B84</f>
        <v>PROVIDENCE MOUNT CARMEL HOSPITAL</v>
      </c>
      <c r="D89" s="9">
        <f>ROUND(SUM('Acute Care'!Q84:R84),0)</f>
        <v>7996342</v>
      </c>
      <c r="E89" s="9">
        <f>ROUND(+'Acute Care'!F84,0)</f>
        <v>3059</v>
      </c>
      <c r="F89" s="13">
        <f t="shared" si="3"/>
        <v>2614.04</v>
      </c>
      <c r="G89" s="9">
        <f>ROUND(SUM('Acute Care'!Q186:R186),0)</f>
        <v>11596821</v>
      </c>
      <c r="H89" s="9">
        <f>ROUND(+'Acute Care'!F186,0)</f>
        <v>5289</v>
      </c>
      <c r="I89" s="13">
        <f t="shared" si="4"/>
        <v>2192.63</v>
      </c>
      <c r="K89" s="21">
        <f t="shared" si="5"/>
        <v>-0.16120000000000001</v>
      </c>
    </row>
    <row r="90" spans="1:11" x14ac:dyDescent="0.2">
      <c r="A90" s="9"/>
      <c r="B90" s="9">
        <f>+'Acute Care'!A85</f>
        <v>194</v>
      </c>
      <c r="C90" s="9" t="str">
        <f>+'Acute Care'!B85</f>
        <v>PROVIDENCE ST JOSEPHS HOSPITAL</v>
      </c>
      <c r="D90" s="9">
        <f>ROUND(SUM('Acute Care'!Q85:R85),0)</f>
        <v>2961124</v>
      </c>
      <c r="E90" s="9">
        <f>ROUND(+'Acute Care'!F85,0)</f>
        <v>1264</v>
      </c>
      <c r="F90" s="13">
        <f t="shared" si="3"/>
        <v>2342.66</v>
      </c>
      <c r="G90" s="9">
        <f>ROUND(SUM('Acute Care'!Q187:R187),0)</f>
        <v>4310610</v>
      </c>
      <c r="H90" s="9">
        <f>ROUND(+'Acute Care'!F187,0)</f>
        <v>2977</v>
      </c>
      <c r="I90" s="13">
        <f t="shared" si="4"/>
        <v>1447.97</v>
      </c>
      <c r="K90" s="21">
        <f t="shared" si="5"/>
        <v>-0.38190000000000002</v>
      </c>
    </row>
    <row r="91" spans="1:11" x14ac:dyDescent="0.2">
      <c r="A91" s="9"/>
      <c r="B91" s="9">
        <f>+'Acute Care'!A86</f>
        <v>195</v>
      </c>
      <c r="C91" s="9" t="str">
        <f>+'Acute Care'!B86</f>
        <v>SNOQUALMIE VALLEY HOSPITAL</v>
      </c>
      <c r="D91" s="9">
        <f>ROUND(SUM('Acute Care'!Q86:R86),0)</f>
        <v>9383106</v>
      </c>
      <c r="E91" s="9">
        <f>ROUND(+'Acute Care'!F86,0)</f>
        <v>190</v>
      </c>
      <c r="F91" s="13">
        <f t="shared" si="3"/>
        <v>49384.77</v>
      </c>
      <c r="G91" s="9">
        <f>ROUND(SUM('Acute Care'!Q188:R188),0)</f>
        <v>1172883</v>
      </c>
      <c r="H91" s="9">
        <f>ROUND(+'Acute Care'!F188,0)</f>
        <v>211</v>
      </c>
      <c r="I91" s="13">
        <f t="shared" si="4"/>
        <v>5558.69</v>
      </c>
      <c r="K91" s="21">
        <f t="shared" si="5"/>
        <v>-0.88739999999999997</v>
      </c>
    </row>
    <row r="92" spans="1:11" x14ac:dyDescent="0.2">
      <c r="A92" s="9"/>
      <c r="B92" s="9">
        <f>+'Acute Care'!A87</f>
        <v>197</v>
      </c>
      <c r="C92" s="9" t="str">
        <f>+'Acute Care'!B87</f>
        <v>CAPITAL MEDICAL CENTER</v>
      </c>
      <c r="D92" s="9">
        <f>ROUND(SUM('Acute Care'!Q87:R87),0)</f>
        <v>7966426</v>
      </c>
      <c r="E92" s="9">
        <f>ROUND(+'Acute Care'!F87,0)</f>
        <v>7589</v>
      </c>
      <c r="F92" s="13">
        <f t="shared" si="3"/>
        <v>1049.73</v>
      </c>
      <c r="G92" s="9">
        <f>ROUND(SUM('Acute Care'!Q189:R189),0)</f>
        <v>8990131</v>
      </c>
      <c r="H92" s="9">
        <f>ROUND(+'Acute Care'!F189,0)</f>
        <v>6908</v>
      </c>
      <c r="I92" s="13">
        <f t="shared" si="4"/>
        <v>1301.4100000000001</v>
      </c>
      <c r="K92" s="21">
        <f t="shared" si="5"/>
        <v>0.23980000000000001</v>
      </c>
    </row>
    <row r="93" spans="1:11" x14ac:dyDescent="0.2">
      <c r="A93" s="9"/>
      <c r="B93" s="9">
        <f>+'Acute Care'!A88</f>
        <v>198</v>
      </c>
      <c r="C93" s="9" t="str">
        <f>+'Acute Care'!B88</f>
        <v>ASTRIA SUNNYSIDE HOSPITAL</v>
      </c>
      <c r="D93" s="9">
        <f>ROUND(SUM('Acute Care'!Q88:R88),0)</f>
        <v>7967201</v>
      </c>
      <c r="E93" s="9">
        <f>ROUND(+'Acute Care'!F88,0)</f>
        <v>4779</v>
      </c>
      <c r="F93" s="13">
        <f t="shared" si="3"/>
        <v>1667.13</v>
      </c>
      <c r="G93" s="9">
        <f>ROUND(SUM('Acute Care'!Q190:R190),0)</f>
        <v>8037670</v>
      </c>
      <c r="H93" s="9">
        <f>ROUND(+'Acute Care'!F190,0)</f>
        <v>4911</v>
      </c>
      <c r="I93" s="13">
        <f t="shared" si="4"/>
        <v>1636.67</v>
      </c>
      <c r="K93" s="21">
        <f t="shared" si="5"/>
        <v>-1.83E-2</v>
      </c>
    </row>
    <row r="94" spans="1:11" x14ac:dyDescent="0.2">
      <c r="A94" s="9"/>
      <c r="B94" s="9">
        <f>+'Acute Care'!A89</f>
        <v>199</v>
      </c>
      <c r="C94" s="9" t="str">
        <f>+'Acute Care'!B89</f>
        <v>ASTRIA TOPPENISH HOSPITAL</v>
      </c>
      <c r="D94" s="9">
        <f>ROUND(SUM('Acute Care'!Q89:R89),0)</f>
        <v>2245994</v>
      </c>
      <c r="E94" s="9">
        <f>ROUND(+'Acute Care'!F89,0)</f>
        <v>2460</v>
      </c>
      <c r="F94" s="13">
        <f t="shared" si="3"/>
        <v>913.01</v>
      </c>
      <c r="G94" s="9">
        <f>ROUND(SUM('Acute Care'!Q191:R191),0)</f>
        <v>1979688</v>
      </c>
      <c r="H94" s="9">
        <f>ROUND(+'Acute Care'!F191,0)</f>
        <v>1880</v>
      </c>
      <c r="I94" s="13">
        <f t="shared" si="4"/>
        <v>1053.03</v>
      </c>
      <c r="K94" s="21">
        <f t="shared" si="5"/>
        <v>0.15340000000000001</v>
      </c>
    </row>
    <row r="95" spans="1:11" x14ac:dyDescent="0.2">
      <c r="A95" s="9"/>
      <c r="B95" s="9">
        <f>+'Acute Care'!A90</f>
        <v>201</v>
      </c>
      <c r="C95" s="9" t="str">
        <f>+'Acute Care'!B90</f>
        <v>ST FRANCIS COMMUNITY HOSPITAL</v>
      </c>
      <c r="D95" s="9">
        <f>ROUND(SUM('Acute Care'!Q90:R90),0)</f>
        <v>28345696</v>
      </c>
      <c r="E95" s="9">
        <f>ROUND(+'Acute Care'!F90,0)</f>
        <v>28344</v>
      </c>
      <c r="F95" s="13">
        <f t="shared" si="3"/>
        <v>1000.06</v>
      </c>
      <c r="G95" s="9">
        <f>ROUND(SUM('Acute Care'!Q192:R192),0)</f>
        <v>30396304</v>
      </c>
      <c r="H95" s="9">
        <f>ROUND(+'Acute Care'!F192,0)</f>
        <v>29097</v>
      </c>
      <c r="I95" s="13">
        <f t="shared" si="4"/>
        <v>1044.6500000000001</v>
      </c>
      <c r="K95" s="21">
        <f t="shared" si="5"/>
        <v>4.4600000000000001E-2</v>
      </c>
    </row>
    <row r="96" spans="1:11" x14ac:dyDescent="0.2">
      <c r="A96" s="9"/>
      <c r="B96" s="9">
        <f>+'Acute Care'!A91</f>
        <v>202</v>
      </c>
      <c r="C96" s="9" t="str">
        <f>+'Acute Care'!B91</f>
        <v>REGIONAL HOSPITAL</v>
      </c>
      <c r="D96" s="9">
        <f>ROUND(SUM('Acute Care'!Q91:R91),0)</f>
        <v>9681498</v>
      </c>
      <c r="E96" s="9">
        <f>ROUND(+'Acute Care'!F91,0)</f>
        <v>7120</v>
      </c>
      <c r="F96" s="13">
        <f t="shared" si="3"/>
        <v>1359.76</v>
      </c>
      <c r="G96" s="9">
        <f>ROUND(SUM('Acute Care'!Q193:R193),0)</f>
        <v>10039674</v>
      </c>
      <c r="H96" s="9">
        <f>ROUND(+'Acute Care'!F193,0)</f>
        <v>7217</v>
      </c>
      <c r="I96" s="13">
        <f t="shared" si="4"/>
        <v>1391.11</v>
      </c>
      <c r="K96" s="21">
        <f t="shared" si="5"/>
        <v>2.3099999999999999E-2</v>
      </c>
    </row>
    <row r="97" spans="1:11" x14ac:dyDescent="0.2">
      <c r="A97" s="9"/>
      <c r="B97" s="9">
        <f>+'Acute Care'!A92</f>
        <v>204</v>
      </c>
      <c r="C97" s="9" t="str">
        <f>+'Acute Care'!B92</f>
        <v>SEATTLE CANCER CARE ALLIANCE</v>
      </c>
      <c r="D97" s="9">
        <f>ROUND(SUM('Acute Care'!Q92:R92),0)</f>
        <v>0</v>
      </c>
      <c r="E97" s="9">
        <f>ROUND(+'Acute Care'!F92,0)</f>
        <v>0</v>
      </c>
      <c r="F97" s="13" t="str">
        <f t="shared" si="3"/>
        <v/>
      </c>
      <c r="G97" s="9">
        <f>ROUND(SUM('Acute Care'!Q194:R194),0)</f>
        <v>0</v>
      </c>
      <c r="H97" s="9">
        <f>ROUND(+'Acute Care'!F194,0)</f>
        <v>0</v>
      </c>
      <c r="I97" s="13" t="str">
        <f t="shared" si="4"/>
        <v/>
      </c>
      <c r="K97" s="21" t="str">
        <f t="shared" si="5"/>
        <v/>
      </c>
    </row>
    <row r="98" spans="1:11" x14ac:dyDescent="0.2">
      <c r="A98" s="9"/>
      <c r="B98" s="9">
        <f>+'Acute Care'!A93</f>
        <v>205</v>
      </c>
      <c r="C98" s="9" t="str">
        <f>+'Acute Care'!B93</f>
        <v>WENATCHEE VALLEY HOSPITAL</v>
      </c>
      <c r="D98" s="9">
        <f>ROUND(SUM('Acute Care'!Q93:R93),0)</f>
        <v>3286580</v>
      </c>
      <c r="E98" s="9">
        <f>ROUND(+'Acute Care'!F93,0)</f>
        <v>559</v>
      </c>
      <c r="F98" s="13">
        <f t="shared" si="3"/>
        <v>5879.39</v>
      </c>
      <c r="G98" s="9">
        <f>ROUND(SUM('Acute Care'!Q195:R195),0)</f>
        <v>2755399</v>
      </c>
      <c r="H98" s="9">
        <f>ROUND(+'Acute Care'!F195,0)</f>
        <v>497</v>
      </c>
      <c r="I98" s="13">
        <f t="shared" si="4"/>
        <v>5544.06</v>
      </c>
      <c r="K98" s="21">
        <f t="shared" si="5"/>
        <v>-5.7000000000000002E-2</v>
      </c>
    </row>
    <row r="99" spans="1:11" x14ac:dyDescent="0.2">
      <c r="A99" s="9"/>
      <c r="B99" s="9">
        <f>+'Acute Care'!A94</f>
        <v>206</v>
      </c>
      <c r="C99" s="9" t="str">
        <f>+'Acute Care'!B94</f>
        <v>PEACEHEALTH UNITED GENERAL MEDICAL CENTER</v>
      </c>
      <c r="D99" s="9">
        <f>ROUND(SUM('Acute Care'!Q94:R94),0)</f>
        <v>5343526</v>
      </c>
      <c r="E99" s="9">
        <f>ROUND(+'Acute Care'!F94,0)</f>
        <v>2240</v>
      </c>
      <c r="F99" s="13">
        <f t="shared" si="3"/>
        <v>2385.5</v>
      </c>
      <c r="G99" s="9">
        <f>ROUND(SUM('Acute Care'!Q196:R196),0)</f>
        <v>6080091</v>
      </c>
      <c r="H99" s="9">
        <f>ROUND(+'Acute Care'!F196,0)</f>
        <v>2110</v>
      </c>
      <c r="I99" s="13">
        <f t="shared" si="4"/>
        <v>2881.56</v>
      </c>
      <c r="K99" s="21">
        <f t="shared" si="5"/>
        <v>0.2079</v>
      </c>
    </row>
    <row r="100" spans="1:11" x14ac:dyDescent="0.2">
      <c r="A100" s="9"/>
      <c r="B100" s="9">
        <f>+'Acute Care'!A95</f>
        <v>207</v>
      </c>
      <c r="C100" s="9" t="str">
        <f>+'Acute Care'!B95</f>
        <v>SKAGIT REGIONAL HEALTH</v>
      </c>
      <c r="D100" s="9">
        <f>ROUND(SUM('Acute Care'!Q95:R95),0)</f>
        <v>33109689</v>
      </c>
      <c r="E100" s="9">
        <f>ROUND(+'Acute Care'!F95,0)</f>
        <v>20137</v>
      </c>
      <c r="F100" s="13">
        <f t="shared" si="3"/>
        <v>1644.22</v>
      </c>
      <c r="G100" s="9">
        <f>ROUND(SUM('Acute Care'!Q197:R197),0)</f>
        <v>32794289</v>
      </c>
      <c r="H100" s="9">
        <f>ROUND(+'Acute Care'!F197,0)</f>
        <v>22866</v>
      </c>
      <c r="I100" s="13">
        <f t="shared" si="4"/>
        <v>1434.19</v>
      </c>
      <c r="K100" s="21">
        <f t="shared" si="5"/>
        <v>-0.12770000000000001</v>
      </c>
    </row>
    <row r="101" spans="1:11" x14ac:dyDescent="0.2">
      <c r="A101" s="9"/>
      <c r="B101" s="9">
        <f>+'Acute Care'!A96</f>
        <v>208</v>
      </c>
      <c r="C101" s="9" t="str">
        <f>+'Acute Care'!B96</f>
        <v>LEGACY SALMON CREEK HOSPITAL</v>
      </c>
      <c r="D101" s="9">
        <f>ROUND(SUM('Acute Care'!Q96:R96),0)</f>
        <v>31564457</v>
      </c>
      <c r="E101" s="9">
        <f>ROUND(+'Acute Care'!F96,0)</f>
        <v>20567</v>
      </c>
      <c r="F101" s="13">
        <f t="shared" si="3"/>
        <v>1534.71</v>
      </c>
      <c r="G101" s="9">
        <f>ROUND(SUM('Acute Care'!Q198:R198),0)</f>
        <v>32884983</v>
      </c>
      <c r="H101" s="9">
        <f>ROUND(+'Acute Care'!F198,0)</f>
        <v>19225</v>
      </c>
      <c r="I101" s="13">
        <f t="shared" si="4"/>
        <v>1710.53</v>
      </c>
      <c r="K101" s="21">
        <f t="shared" si="5"/>
        <v>0.11459999999999999</v>
      </c>
    </row>
    <row r="102" spans="1:11" x14ac:dyDescent="0.2">
      <c r="A102" s="9"/>
      <c r="B102" s="9">
        <f>+'Acute Care'!A97</f>
        <v>209</v>
      </c>
      <c r="C102" s="9" t="str">
        <f>+'Acute Care'!B97</f>
        <v>ST ANTHONY HOSPITAL</v>
      </c>
      <c r="D102" s="9">
        <f>ROUND(SUM('Acute Care'!Q97:R97),0)</f>
        <v>22037956</v>
      </c>
      <c r="E102" s="9">
        <f>ROUND(+'Acute Care'!F97,0)</f>
        <v>17662</v>
      </c>
      <c r="F102" s="13">
        <f t="shared" si="3"/>
        <v>1247.76</v>
      </c>
      <c r="G102" s="9">
        <f>ROUND(SUM('Acute Care'!Q199:R199),0)</f>
        <v>24057921</v>
      </c>
      <c r="H102" s="9">
        <f>ROUND(+'Acute Care'!F199,0)</f>
        <v>18002</v>
      </c>
      <c r="I102" s="13">
        <f t="shared" si="4"/>
        <v>1336.4</v>
      </c>
      <c r="K102" s="21">
        <f t="shared" si="5"/>
        <v>7.0999999999999994E-2</v>
      </c>
    </row>
    <row r="103" spans="1:11" x14ac:dyDescent="0.2">
      <c r="A103" s="9"/>
      <c r="B103" s="9">
        <f>+'Acute Care'!A98</f>
        <v>210</v>
      </c>
      <c r="C103" s="9" t="str">
        <f>+'Acute Care'!B98</f>
        <v>SWEDISH MEDICAL CENTER - ISSAQUAH CAMPUS</v>
      </c>
      <c r="D103" s="9">
        <f>ROUND(SUM('Acute Care'!Q98:R98),0)</f>
        <v>22413111</v>
      </c>
      <c r="E103" s="9">
        <f>ROUND(+'Acute Care'!F98,0)</f>
        <v>9333</v>
      </c>
      <c r="F103" s="13">
        <f t="shared" si="3"/>
        <v>2401.4899999999998</v>
      </c>
      <c r="G103" s="9">
        <f>ROUND(SUM('Acute Care'!Q200:R200),0)</f>
        <v>48212615</v>
      </c>
      <c r="H103" s="9">
        <f>ROUND(+'Acute Care'!F200,0)</f>
        <v>16603</v>
      </c>
      <c r="I103" s="13">
        <f t="shared" si="4"/>
        <v>2903.85</v>
      </c>
      <c r="K103" s="21">
        <f t="shared" si="5"/>
        <v>0.2092</v>
      </c>
    </row>
    <row r="104" spans="1:11" x14ac:dyDescent="0.2">
      <c r="A104" s="9"/>
      <c r="B104" s="9">
        <f>+'Acute Care'!A99</f>
        <v>211</v>
      </c>
      <c r="C104" s="9" t="str">
        <f>+'Acute Care'!B99</f>
        <v>PEACEHEALTH PEACE ISLAND MEDICAL CENTER</v>
      </c>
      <c r="D104" s="9">
        <f>ROUND(SUM('Acute Care'!Q99:R99),0)</f>
        <v>931397</v>
      </c>
      <c r="E104" s="9">
        <f>ROUND(+'Acute Care'!F99,0)</f>
        <v>207</v>
      </c>
      <c r="F104" s="13">
        <f t="shared" si="3"/>
        <v>4499.5</v>
      </c>
      <c r="G104" s="9">
        <f>ROUND(SUM('Acute Care'!Q201:R201),0)</f>
        <v>864048</v>
      </c>
      <c r="H104" s="9">
        <f>ROUND(+'Acute Care'!F201,0)</f>
        <v>245</v>
      </c>
      <c r="I104" s="13">
        <f t="shared" si="4"/>
        <v>3526.73</v>
      </c>
      <c r="K104" s="21">
        <f t="shared" si="5"/>
        <v>-0.2162</v>
      </c>
    </row>
    <row r="105" spans="1:11" x14ac:dyDescent="0.2">
      <c r="A105" s="9"/>
      <c r="B105" s="9">
        <f>+'Acute Care'!A100</f>
        <v>904</v>
      </c>
      <c r="C105" s="9" t="str">
        <f>+'Acute Care'!B100</f>
        <v>BHC FAIRFAX HOSPITAL</v>
      </c>
      <c r="D105" s="9">
        <f>ROUND(SUM('Acute Care'!Q100:R100),0)</f>
        <v>0</v>
      </c>
      <c r="E105" s="9">
        <f>ROUND(+'Acute Care'!F100,0)</f>
        <v>0</v>
      </c>
      <c r="F105" s="13" t="str">
        <f t="shared" si="3"/>
        <v/>
      </c>
      <c r="G105" s="9">
        <f>ROUND(SUM('Acute Care'!Q202:R202),0)</f>
        <v>0</v>
      </c>
      <c r="H105" s="9">
        <f>ROUND(+'Acute Care'!F202,0)</f>
        <v>0</v>
      </c>
      <c r="I105" s="13" t="str">
        <f t="shared" si="4"/>
        <v/>
      </c>
      <c r="K105" s="21" t="str">
        <f t="shared" si="5"/>
        <v/>
      </c>
    </row>
    <row r="106" spans="1:11" x14ac:dyDescent="0.2">
      <c r="A106" s="9"/>
      <c r="B106" s="9">
        <f>+'Acute Care'!A101</f>
        <v>915</v>
      </c>
      <c r="C106" s="9" t="str">
        <f>+'Acute Care'!B101</f>
        <v>LOURDES COUNSELING CENTER</v>
      </c>
      <c r="D106" s="9">
        <f>ROUND(SUM('Acute Care'!Q101:R101),0)</f>
        <v>0</v>
      </c>
      <c r="E106" s="9">
        <f>ROUND(+'Acute Care'!F101,0)</f>
        <v>0</v>
      </c>
      <c r="F106" s="13" t="str">
        <f t="shared" si="3"/>
        <v/>
      </c>
      <c r="G106" s="9">
        <f>ROUND(SUM('Acute Care'!Q203:R203),0)</f>
        <v>0</v>
      </c>
      <c r="H106" s="9">
        <f>ROUND(+'Acute Care'!F203,0)</f>
        <v>0</v>
      </c>
      <c r="I106" s="13" t="str">
        <f t="shared" si="4"/>
        <v/>
      </c>
      <c r="K106" s="21" t="str">
        <f t="shared" si="5"/>
        <v/>
      </c>
    </row>
    <row r="107" spans="1:11" x14ac:dyDescent="0.2">
      <c r="A107" s="9"/>
      <c r="B107" s="9">
        <f>+'Acute Care'!A102</f>
        <v>919</v>
      </c>
      <c r="C107" s="9" t="str">
        <f>+'Acute Care'!B102</f>
        <v>NAVOS</v>
      </c>
      <c r="D107" s="9">
        <f>ROUND(SUM('Acute Care'!Q102:R102),0)</f>
        <v>0</v>
      </c>
      <c r="E107" s="9">
        <f>ROUND(+'Acute Care'!F102,0)</f>
        <v>0</v>
      </c>
      <c r="F107" s="13" t="str">
        <f t="shared" si="3"/>
        <v/>
      </c>
      <c r="G107" s="9">
        <f>ROUND(SUM('Acute Care'!Q204:R204),0)</f>
        <v>0</v>
      </c>
      <c r="H107" s="9">
        <f>ROUND(+'Acute Care'!F204,0)</f>
        <v>0</v>
      </c>
      <c r="I107" s="13" t="str">
        <f t="shared" si="4"/>
        <v/>
      </c>
      <c r="K107" s="21" t="str">
        <f t="shared" si="5"/>
        <v/>
      </c>
    </row>
    <row r="108" spans="1:11" x14ac:dyDescent="0.2">
      <c r="A108" s="9"/>
      <c r="B108" s="9">
        <f>+'Acute Care'!A103</f>
        <v>921</v>
      </c>
      <c r="C108" s="9" t="str">
        <f>+'Acute Care'!B103</f>
        <v>CASCADE BEHAVIORAL HOSPITAL</v>
      </c>
      <c r="D108" s="9">
        <f>ROUND(SUM('Acute Care'!Q103:R103),0)</f>
        <v>0</v>
      </c>
      <c r="E108" s="9">
        <f>ROUND(+'Acute Care'!F103,0)</f>
        <v>0</v>
      </c>
      <c r="F108" s="13" t="str">
        <f t="shared" ref="F108" si="6">IF(D108=0,"",IF(E108=0,"",ROUND(D108/E108,2)))</f>
        <v/>
      </c>
      <c r="G108" s="9">
        <f>ROUND(SUM('Acute Care'!Q205:R205),0)</f>
        <v>0</v>
      </c>
      <c r="H108" s="9">
        <f>ROUND(+'Acute Care'!F205,0)</f>
        <v>0</v>
      </c>
      <c r="I108" s="13" t="str">
        <f t="shared" ref="I108" si="7">IF(G108=0,"",IF(H108=0,"",ROUND(G108/H108,2)))</f>
        <v/>
      </c>
      <c r="K108" s="21" t="str">
        <f t="shared" ref="K108" si="8">IF(D108=0,"",IF(E108=0,"",IF(G108=0,"",IF(H108=0,"",ROUND(I108/F108-1,4)))))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108"/>
  <sheetViews>
    <sheetView zoomScale="75" workbookViewId="0">
      <selection activeCell="C110" sqref="C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6" width="6.88671875" bestFit="1" customWidth="1"/>
    <col min="7" max="7" width="10.88671875" bestFit="1" customWidth="1"/>
    <col min="8" max="8" width="6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10</v>
      </c>
      <c r="B1" s="4"/>
      <c r="C1" s="4"/>
      <c r="D1" s="20"/>
      <c r="E1" s="4"/>
      <c r="F1" s="4"/>
      <c r="G1" s="4"/>
      <c r="H1" s="4"/>
      <c r="I1" s="4"/>
      <c r="J1" s="4"/>
    </row>
    <row r="2" spans="1:11" x14ac:dyDescent="0.2">
      <c r="D2" s="5"/>
      <c r="F2" s="1"/>
      <c r="K2" s="6" t="s">
        <v>54</v>
      </c>
    </row>
    <row r="3" spans="1:11" x14ac:dyDescent="0.2">
      <c r="D3" s="2">
        <v>65</v>
      </c>
      <c r="F3" s="1"/>
      <c r="K3" s="19">
        <v>65</v>
      </c>
    </row>
    <row r="4" spans="1:11" x14ac:dyDescent="0.2">
      <c r="A4" s="3" t="s">
        <v>1</v>
      </c>
      <c r="B4" s="3"/>
      <c r="C4" s="4"/>
      <c r="D4" s="4"/>
      <c r="E4" s="4"/>
      <c r="F4" s="4"/>
      <c r="G4" s="4"/>
      <c r="H4" s="4"/>
      <c r="I4" s="4"/>
      <c r="J4" s="4"/>
    </row>
    <row r="5" spans="1:11" x14ac:dyDescent="0.2">
      <c r="A5" s="3" t="s">
        <v>41</v>
      </c>
      <c r="B5" s="3"/>
      <c r="C5" s="4"/>
      <c r="D5" s="4"/>
      <c r="E5" s="4"/>
      <c r="F5" s="4"/>
      <c r="G5" s="4"/>
      <c r="H5" s="4"/>
      <c r="I5" s="4"/>
      <c r="J5" s="4"/>
    </row>
    <row r="7" spans="1:11" x14ac:dyDescent="0.2">
      <c r="D7" s="6"/>
      <c r="E7" s="35">
        <f>ROUND(+'Acute Care'!D5,0)</f>
        <v>2015</v>
      </c>
      <c r="F7" s="6">
        <f>+E7</f>
        <v>2015</v>
      </c>
      <c r="G7" s="6"/>
      <c r="H7" s="1">
        <f>+F7+1</f>
        <v>2016</v>
      </c>
      <c r="I7" s="6">
        <f>+H7</f>
        <v>2016</v>
      </c>
      <c r="J7" s="6"/>
    </row>
    <row r="8" spans="1:11" x14ac:dyDescent="0.2">
      <c r="A8" s="10"/>
      <c r="B8" s="9"/>
      <c r="C8" s="9"/>
      <c r="D8" s="1"/>
      <c r="E8" s="1"/>
      <c r="F8" s="6" t="s">
        <v>4</v>
      </c>
      <c r="G8" s="6"/>
      <c r="H8" s="6"/>
      <c r="I8" s="6" t="s">
        <v>4</v>
      </c>
      <c r="J8" s="6"/>
      <c r="K8" s="6" t="s">
        <v>80</v>
      </c>
    </row>
    <row r="9" spans="1:11" x14ac:dyDescent="0.2">
      <c r="A9" s="10"/>
      <c r="B9" s="10" t="s">
        <v>52</v>
      </c>
      <c r="C9" s="10" t="s">
        <v>53</v>
      </c>
      <c r="D9" s="1" t="s">
        <v>11</v>
      </c>
      <c r="E9" s="1" t="s">
        <v>6</v>
      </c>
      <c r="F9" s="6" t="s">
        <v>6</v>
      </c>
      <c r="G9" s="6" t="s">
        <v>11</v>
      </c>
      <c r="H9" s="6" t="s">
        <v>6</v>
      </c>
      <c r="I9" s="6" t="s">
        <v>6</v>
      </c>
      <c r="J9" s="6"/>
      <c r="K9" s="6" t="s">
        <v>81</v>
      </c>
    </row>
    <row r="10" spans="1:11" x14ac:dyDescent="0.2">
      <c r="B10">
        <f>+'Acute Care'!A5</f>
        <v>1</v>
      </c>
      <c r="C10" t="str">
        <f>+'Acute Care'!B5</f>
        <v>SWEDISH MEDICAL CENTER - FIRST HILL</v>
      </c>
      <c r="D10" s="9">
        <f>ROUND(+'Acute Care'!G5,0)</f>
        <v>46913821</v>
      </c>
      <c r="E10" s="9">
        <f>ROUND(+'Acute Care'!F5,0)</f>
        <v>97690</v>
      </c>
      <c r="F10" s="13">
        <f>IF(D10=0,"",IF(E10=0,"",ROUND(D10/E10,2)))</f>
        <v>480.23</v>
      </c>
      <c r="G10" s="9">
        <f>ROUND(+'Acute Care'!G107,0)</f>
        <v>84476199</v>
      </c>
      <c r="H10" s="9">
        <f>ROUND(+'Acute Care'!F107,0)</f>
        <v>142274</v>
      </c>
      <c r="I10" s="13">
        <f>IF(G10=0,"",IF(H10=0,"",ROUND(G10/H10,2)))</f>
        <v>593.76</v>
      </c>
      <c r="J10" s="13"/>
      <c r="K10" s="21">
        <f>IF(D10=0,"",IF(E10=0,"",IF(G10=0,"",IF(H10=0,"",ROUND(I10/F10-1,4)))))</f>
        <v>0.2364</v>
      </c>
    </row>
    <row r="11" spans="1:11" x14ac:dyDescent="0.2">
      <c r="B11">
        <f>+'Acute Care'!A6</f>
        <v>3</v>
      </c>
      <c r="C11" t="str">
        <f>+'Acute Care'!B6</f>
        <v>SWEDISH MEDICAL CENTER - CHERRY HILL</v>
      </c>
      <c r="D11" s="9">
        <f>ROUND(+'Acute Care'!G6,0)</f>
        <v>13715761</v>
      </c>
      <c r="E11" s="9">
        <f>ROUND(+'Acute Care'!F6,0)</f>
        <v>23513</v>
      </c>
      <c r="F11" s="13">
        <f t="shared" ref="F11:F74" si="0">IF(D11=0,"",IF(E11=0,"",ROUND(D11/E11,2)))</f>
        <v>583.33000000000004</v>
      </c>
      <c r="G11" s="9">
        <f>ROUND(+'Acute Care'!G108,0)</f>
        <v>21820726</v>
      </c>
      <c r="H11" s="9">
        <f>ROUND(+'Acute Care'!F108,0)</f>
        <v>40655</v>
      </c>
      <c r="I11" s="13">
        <f t="shared" ref="I11:I74" si="1">IF(G11=0,"",IF(H11=0,"",ROUND(G11/H11,2)))</f>
        <v>536.73</v>
      </c>
      <c r="J11" s="13"/>
      <c r="K11" s="21">
        <f t="shared" ref="K11:K74" si="2">IF(D11=0,"",IF(E11=0,"",IF(G11=0,"",IF(H11=0,"",ROUND(I11/F11-1,4)))))</f>
        <v>-7.9899999999999999E-2</v>
      </c>
    </row>
    <row r="12" spans="1:11" x14ac:dyDescent="0.2">
      <c r="B12">
        <f>+'Acute Care'!A7</f>
        <v>8</v>
      </c>
      <c r="C12" t="str">
        <f>+'Acute Care'!B7</f>
        <v>KLICKITAT VALLEY HEALTH</v>
      </c>
      <c r="D12" s="9">
        <f>ROUND(+'Acute Care'!G7,0)</f>
        <v>1449298</v>
      </c>
      <c r="E12" s="9">
        <f>ROUND(+'Acute Care'!F7,0)</f>
        <v>724</v>
      </c>
      <c r="F12" s="13">
        <f t="shared" si="0"/>
        <v>2001.79</v>
      </c>
      <c r="G12" s="9">
        <f>ROUND(+'Acute Care'!G109,0)</f>
        <v>1732463</v>
      </c>
      <c r="H12" s="9">
        <f>ROUND(+'Acute Care'!F109,0)</f>
        <v>706</v>
      </c>
      <c r="I12" s="13">
        <f t="shared" si="1"/>
        <v>2453.91</v>
      </c>
      <c r="J12" s="13"/>
      <c r="K12" s="21">
        <f t="shared" si="2"/>
        <v>0.22589999999999999</v>
      </c>
    </row>
    <row r="13" spans="1:11" x14ac:dyDescent="0.2">
      <c r="B13">
        <f>+'Acute Care'!A8</f>
        <v>10</v>
      </c>
      <c r="C13" t="str">
        <f>+'Acute Care'!B8</f>
        <v>VIRGINIA MASON MEDICAL CENTER</v>
      </c>
      <c r="D13" s="9">
        <f>ROUND(+'Acute Care'!G8,0)</f>
        <v>40673800</v>
      </c>
      <c r="E13" s="9">
        <f>ROUND(+'Acute Care'!F8,0)</f>
        <v>65799</v>
      </c>
      <c r="F13" s="13">
        <f t="shared" si="0"/>
        <v>618.15</v>
      </c>
      <c r="G13" s="9">
        <f>ROUND(+'Acute Care'!G110,0)</f>
        <v>33463384</v>
      </c>
      <c r="H13" s="9">
        <f>ROUND(+'Acute Care'!F110,0)</f>
        <v>47719</v>
      </c>
      <c r="I13" s="13">
        <f t="shared" si="1"/>
        <v>701.26</v>
      </c>
      <c r="J13" s="13"/>
      <c r="K13" s="21">
        <f t="shared" si="2"/>
        <v>0.13439999999999999</v>
      </c>
    </row>
    <row r="14" spans="1:11" x14ac:dyDescent="0.2">
      <c r="B14">
        <f>+'Acute Care'!A9</f>
        <v>14</v>
      </c>
      <c r="C14" t="str">
        <f>+'Acute Care'!B9</f>
        <v>SEATTLE CHILDRENS HOSPITAL</v>
      </c>
      <c r="D14" s="9">
        <f>ROUND(+'Acute Care'!G9,0)</f>
        <v>35862033</v>
      </c>
      <c r="E14" s="9">
        <f>ROUND(+'Acute Care'!F9,0)</f>
        <v>57055</v>
      </c>
      <c r="F14" s="13">
        <f t="shared" si="0"/>
        <v>628.54999999999995</v>
      </c>
      <c r="G14" s="9">
        <f>ROUND(+'Acute Care'!G111,0)</f>
        <v>39860465</v>
      </c>
      <c r="H14" s="9">
        <f>ROUND(+'Acute Care'!F111,0)</f>
        <v>60771</v>
      </c>
      <c r="I14" s="13">
        <f t="shared" si="1"/>
        <v>655.91</v>
      </c>
      <c r="J14" s="13"/>
      <c r="K14" s="21">
        <f t="shared" si="2"/>
        <v>4.3499999999999997E-2</v>
      </c>
    </row>
    <row r="15" spans="1:11" x14ac:dyDescent="0.2">
      <c r="B15">
        <f>+'Acute Care'!A10</f>
        <v>20</v>
      </c>
      <c r="C15" t="str">
        <f>+'Acute Care'!B10</f>
        <v>GROUP HEALTH CENTRAL HOSPITAL</v>
      </c>
      <c r="D15" s="9">
        <f>ROUND(+'Acute Care'!G10,0)</f>
        <v>0</v>
      </c>
      <c r="E15" s="9">
        <f>ROUND(+'Acute Care'!F10,0)</f>
        <v>0</v>
      </c>
      <c r="F15" s="13" t="str">
        <f t="shared" si="0"/>
        <v/>
      </c>
      <c r="G15" s="9">
        <f>ROUND(+'Acute Care'!G112,0)</f>
        <v>0</v>
      </c>
      <c r="H15" s="9">
        <f>ROUND(+'Acute Care'!F112,0)</f>
        <v>0</v>
      </c>
      <c r="I15" s="13" t="str">
        <f t="shared" si="1"/>
        <v/>
      </c>
      <c r="J15" s="13"/>
      <c r="K15" s="21" t="str">
        <f t="shared" si="2"/>
        <v/>
      </c>
    </row>
    <row r="16" spans="1:11" x14ac:dyDescent="0.2">
      <c r="B16">
        <f>+'Acute Care'!A11</f>
        <v>21</v>
      </c>
      <c r="C16" t="str">
        <f>+'Acute Care'!B11</f>
        <v>NEWPORT HOSPITAL AND HEALTH SERVICES</v>
      </c>
      <c r="D16" s="9">
        <f>ROUND(+'Acute Care'!G11,0)</f>
        <v>1680825</v>
      </c>
      <c r="E16" s="9">
        <f>ROUND(+'Acute Care'!F11,0)</f>
        <v>1280</v>
      </c>
      <c r="F16" s="13">
        <f t="shared" si="0"/>
        <v>1313.14</v>
      </c>
      <c r="G16" s="9">
        <f>ROUND(+'Acute Care'!G113,0)</f>
        <v>2081289</v>
      </c>
      <c r="H16" s="9">
        <f>ROUND(+'Acute Care'!F113,0)</f>
        <v>1120</v>
      </c>
      <c r="I16" s="13">
        <f t="shared" si="1"/>
        <v>1858.29</v>
      </c>
      <c r="J16" s="13"/>
      <c r="K16" s="21">
        <f t="shared" si="2"/>
        <v>0.41510000000000002</v>
      </c>
    </row>
    <row r="17" spans="2:11" x14ac:dyDescent="0.2">
      <c r="B17">
        <f>+'Acute Care'!A12</f>
        <v>22</v>
      </c>
      <c r="C17" t="str">
        <f>+'Acute Care'!B12</f>
        <v>LOURDES MEDICAL CENTER</v>
      </c>
      <c r="D17" s="9">
        <f>ROUND(+'Acute Care'!G12,0)</f>
        <v>2503984</v>
      </c>
      <c r="E17" s="9">
        <f>ROUND(+'Acute Care'!F12,0)</f>
        <v>4809</v>
      </c>
      <c r="F17" s="13">
        <f t="shared" si="0"/>
        <v>520.69000000000005</v>
      </c>
      <c r="G17" s="9">
        <f>ROUND(+'Acute Care'!G114,0)</f>
        <v>2882093</v>
      </c>
      <c r="H17" s="9">
        <f>ROUND(+'Acute Care'!F114,0)</f>
        <v>4111</v>
      </c>
      <c r="I17" s="13">
        <f t="shared" si="1"/>
        <v>701.07</v>
      </c>
      <c r="J17" s="13"/>
      <c r="K17" s="21">
        <f t="shared" si="2"/>
        <v>0.34639999999999999</v>
      </c>
    </row>
    <row r="18" spans="2:11" x14ac:dyDescent="0.2">
      <c r="B18">
        <f>+'Acute Care'!A13</f>
        <v>23</v>
      </c>
      <c r="C18" t="str">
        <f>+'Acute Care'!B13</f>
        <v>THREE RIVERS HOSPITAL</v>
      </c>
      <c r="D18" s="9">
        <f>ROUND(+'Acute Care'!G13,0)</f>
        <v>773773</v>
      </c>
      <c r="E18" s="9">
        <f>ROUND(+'Acute Care'!F13,0)</f>
        <v>737</v>
      </c>
      <c r="F18" s="13">
        <f t="shared" si="0"/>
        <v>1049.9000000000001</v>
      </c>
      <c r="G18" s="9">
        <f>ROUND(+'Acute Care'!G115,0)</f>
        <v>698746</v>
      </c>
      <c r="H18" s="9">
        <f>ROUND(+'Acute Care'!F115,0)</f>
        <v>685</v>
      </c>
      <c r="I18" s="13">
        <f t="shared" si="1"/>
        <v>1020.07</v>
      </c>
      <c r="J18" s="13"/>
      <c r="K18" s="21">
        <f t="shared" si="2"/>
        <v>-2.8400000000000002E-2</v>
      </c>
    </row>
    <row r="19" spans="2:11" x14ac:dyDescent="0.2">
      <c r="B19">
        <f>+'Acute Care'!A14</f>
        <v>26</v>
      </c>
      <c r="C19" t="str">
        <f>+'Acute Care'!B14</f>
        <v>PEACEHEALTH ST JOHN MEDICAL CENTER</v>
      </c>
      <c r="D19" s="9">
        <f>ROUND(+'Acute Care'!G14,0)</f>
        <v>11025495</v>
      </c>
      <c r="E19" s="9">
        <f>ROUND(+'Acute Care'!F14,0)</f>
        <v>16897</v>
      </c>
      <c r="F19" s="13">
        <f t="shared" si="0"/>
        <v>652.51</v>
      </c>
      <c r="G19" s="9">
        <f>ROUND(+'Acute Care'!G116,0)</f>
        <v>10308316</v>
      </c>
      <c r="H19" s="9">
        <f>ROUND(+'Acute Care'!F116,0)</f>
        <v>15465</v>
      </c>
      <c r="I19" s="13">
        <f t="shared" si="1"/>
        <v>666.56</v>
      </c>
      <c r="J19" s="13"/>
      <c r="K19" s="21">
        <f t="shared" si="2"/>
        <v>2.1499999999999998E-2</v>
      </c>
    </row>
    <row r="20" spans="2:11" x14ac:dyDescent="0.2">
      <c r="B20">
        <f>+'Acute Care'!A15</f>
        <v>29</v>
      </c>
      <c r="C20" t="str">
        <f>+'Acute Care'!B15</f>
        <v>HARBORVIEW MEDICAL CENTER</v>
      </c>
      <c r="D20" s="9">
        <f>ROUND(+'Acute Care'!G15,0)</f>
        <v>42148284</v>
      </c>
      <c r="E20" s="9">
        <f>ROUND(+'Acute Care'!F15,0)</f>
        <v>79461</v>
      </c>
      <c r="F20" s="13">
        <f t="shared" si="0"/>
        <v>530.42999999999995</v>
      </c>
      <c r="G20" s="9">
        <f>ROUND(+'Acute Care'!G117,0)</f>
        <v>46042630</v>
      </c>
      <c r="H20" s="9">
        <f>ROUND(+'Acute Care'!F117,0)</f>
        <v>82262</v>
      </c>
      <c r="I20" s="13">
        <f t="shared" si="1"/>
        <v>559.71</v>
      </c>
      <c r="J20" s="13"/>
      <c r="K20" s="21">
        <f t="shared" si="2"/>
        <v>5.5199999999999999E-2</v>
      </c>
    </row>
    <row r="21" spans="2:11" x14ac:dyDescent="0.2">
      <c r="B21">
        <f>+'Acute Care'!A16</f>
        <v>32</v>
      </c>
      <c r="C21" t="str">
        <f>+'Acute Care'!B16</f>
        <v>ST JOSEPH MEDICAL CENTER</v>
      </c>
      <c r="D21" s="9">
        <f>ROUND(+'Acute Care'!G16,0)</f>
        <v>25847816</v>
      </c>
      <c r="E21" s="9">
        <f>ROUND(+'Acute Care'!F16,0)</f>
        <v>75146</v>
      </c>
      <c r="F21" s="13">
        <f t="shared" si="0"/>
        <v>343.97</v>
      </c>
      <c r="G21" s="9">
        <f>ROUND(+'Acute Care'!G118,0)</f>
        <v>27071540</v>
      </c>
      <c r="H21" s="9">
        <f>ROUND(+'Acute Care'!F118,0)</f>
        <v>75844</v>
      </c>
      <c r="I21" s="13">
        <f t="shared" si="1"/>
        <v>356.94</v>
      </c>
      <c r="J21" s="13"/>
      <c r="K21" s="21">
        <f t="shared" si="2"/>
        <v>3.7699999999999997E-2</v>
      </c>
    </row>
    <row r="22" spans="2:11" x14ac:dyDescent="0.2">
      <c r="B22">
        <f>+'Acute Care'!A17</f>
        <v>35</v>
      </c>
      <c r="C22" t="str">
        <f>+'Acute Care'!B17</f>
        <v>ST ELIZABETH HOSPITAL</v>
      </c>
      <c r="D22" s="9">
        <f>ROUND(+'Acute Care'!G17,0)</f>
        <v>3148832</v>
      </c>
      <c r="E22" s="9">
        <f>ROUND(+'Acute Care'!F17,0)</f>
        <v>4868</v>
      </c>
      <c r="F22" s="13">
        <f t="shared" si="0"/>
        <v>646.84</v>
      </c>
      <c r="G22" s="9">
        <f>ROUND(+'Acute Care'!G119,0)</f>
        <v>3289397</v>
      </c>
      <c r="H22" s="9">
        <f>ROUND(+'Acute Care'!F119,0)</f>
        <v>4749</v>
      </c>
      <c r="I22" s="13">
        <f t="shared" si="1"/>
        <v>692.65</v>
      </c>
      <c r="J22" s="13"/>
      <c r="K22" s="21">
        <f t="shared" si="2"/>
        <v>7.0800000000000002E-2</v>
      </c>
    </row>
    <row r="23" spans="2:11" x14ac:dyDescent="0.2">
      <c r="B23">
        <f>+'Acute Care'!A18</f>
        <v>37</v>
      </c>
      <c r="C23" t="str">
        <f>+'Acute Care'!B18</f>
        <v>MULTICARE DEACONESS HOSPITAL</v>
      </c>
      <c r="D23" s="9">
        <f>ROUND(+'Acute Care'!G18,0)</f>
        <v>12392394</v>
      </c>
      <c r="E23" s="9">
        <f>ROUND(+'Acute Care'!F18,0)</f>
        <v>30307</v>
      </c>
      <c r="F23" s="13">
        <f t="shared" si="0"/>
        <v>408.9</v>
      </c>
      <c r="G23" s="9">
        <f>ROUND(+'Acute Care'!G120,0)</f>
        <v>11057457</v>
      </c>
      <c r="H23" s="9">
        <f>ROUND(+'Acute Care'!F120,0)</f>
        <v>26541</v>
      </c>
      <c r="I23" s="13">
        <f t="shared" si="1"/>
        <v>416.62</v>
      </c>
      <c r="J23" s="13"/>
      <c r="K23" s="21">
        <f t="shared" si="2"/>
        <v>1.89E-2</v>
      </c>
    </row>
    <row r="24" spans="2:11" x14ac:dyDescent="0.2">
      <c r="B24">
        <f>+'Acute Care'!A19</f>
        <v>38</v>
      </c>
      <c r="C24" t="str">
        <f>+'Acute Care'!B19</f>
        <v>OLYMPIC MEDICAL CENTER</v>
      </c>
      <c r="D24" s="9">
        <f>ROUND(+'Acute Care'!G19,0)</f>
        <v>5924636</v>
      </c>
      <c r="E24" s="9">
        <f>ROUND(+'Acute Care'!F19,0)</f>
        <v>10343</v>
      </c>
      <c r="F24" s="13">
        <f t="shared" si="0"/>
        <v>572.82000000000005</v>
      </c>
      <c r="G24" s="9">
        <f>ROUND(+'Acute Care'!G121,0)</f>
        <v>6027779</v>
      </c>
      <c r="H24" s="9">
        <f>ROUND(+'Acute Care'!F121,0)</f>
        <v>10285</v>
      </c>
      <c r="I24" s="13">
        <f t="shared" si="1"/>
        <v>586.07000000000005</v>
      </c>
      <c r="J24" s="13"/>
      <c r="K24" s="21">
        <f t="shared" si="2"/>
        <v>2.3099999999999999E-2</v>
      </c>
    </row>
    <row r="25" spans="2:11" x14ac:dyDescent="0.2">
      <c r="B25">
        <f>+'Acute Care'!A20</f>
        <v>39</v>
      </c>
      <c r="C25" t="str">
        <f>+'Acute Care'!B20</f>
        <v>TRIOS HEALTH</v>
      </c>
      <c r="D25" s="9">
        <f>ROUND(+'Acute Care'!G20,0)</f>
        <v>6497177</v>
      </c>
      <c r="E25" s="9">
        <f>ROUND(+'Acute Care'!F20,0)</f>
        <v>14467</v>
      </c>
      <c r="F25" s="13">
        <f t="shared" si="0"/>
        <v>449.1</v>
      </c>
      <c r="G25" s="9">
        <f>ROUND(+'Acute Care'!G122,0)</f>
        <v>6231698</v>
      </c>
      <c r="H25" s="9">
        <f>ROUND(+'Acute Care'!F122,0)</f>
        <v>13586</v>
      </c>
      <c r="I25" s="13">
        <f t="shared" si="1"/>
        <v>458.69</v>
      </c>
      <c r="J25" s="13"/>
      <c r="K25" s="21">
        <f t="shared" si="2"/>
        <v>2.1399999999999999E-2</v>
      </c>
    </row>
    <row r="26" spans="2:11" x14ac:dyDescent="0.2">
      <c r="B26">
        <f>+'Acute Care'!A21</f>
        <v>42</v>
      </c>
      <c r="C26" t="str">
        <f>+'Acute Care'!B21</f>
        <v>SHRINERS HOSPITAL FOR CHILDREN</v>
      </c>
      <c r="D26" s="9">
        <f>ROUND(+'Acute Care'!G21,0)</f>
        <v>1207040</v>
      </c>
      <c r="E26" s="9">
        <f>ROUND(+'Acute Care'!F21,0)</f>
        <v>1154</v>
      </c>
      <c r="F26" s="13">
        <f t="shared" si="0"/>
        <v>1045.96</v>
      </c>
      <c r="G26" s="9">
        <f>ROUND(+'Acute Care'!G123,0)</f>
        <v>1525749</v>
      </c>
      <c r="H26" s="9">
        <f>ROUND(+'Acute Care'!F123,0)</f>
        <v>829</v>
      </c>
      <c r="I26" s="13">
        <f t="shared" si="1"/>
        <v>1840.47</v>
      </c>
      <c r="J26" s="13"/>
      <c r="K26" s="21">
        <f t="shared" si="2"/>
        <v>0.75960000000000005</v>
      </c>
    </row>
    <row r="27" spans="2:11" x14ac:dyDescent="0.2">
      <c r="B27">
        <f>+'Acute Care'!A22</f>
        <v>43</v>
      </c>
      <c r="C27" t="str">
        <f>+'Acute Care'!B22</f>
        <v>WALLA WALLA GENERAL HOSPITAL</v>
      </c>
      <c r="D27" s="9">
        <f>ROUND(+'Acute Care'!G22,0)</f>
        <v>0</v>
      </c>
      <c r="E27" s="9">
        <f>ROUND(+'Acute Care'!F22,0)</f>
        <v>0</v>
      </c>
      <c r="F27" s="13" t="str">
        <f t="shared" si="0"/>
        <v/>
      </c>
      <c r="G27" s="9">
        <f>ROUND(+'Acute Care'!G124,0)</f>
        <v>0</v>
      </c>
      <c r="H27" s="9">
        <f>ROUND(+'Acute Care'!F124,0)</f>
        <v>0</v>
      </c>
      <c r="I27" s="13" t="str">
        <f t="shared" si="1"/>
        <v/>
      </c>
      <c r="J27" s="13"/>
      <c r="K27" s="21" t="str">
        <f t="shared" si="2"/>
        <v/>
      </c>
    </row>
    <row r="28" spans="2:11" x14ac:dyDescent="0.2">
      <c r="B28">
        <f>+'Acute Care'!A23</f>
        <v>45</v>
      </c>
      <c r="C28" t="str">
        <f>+'Acute Care'!B23</f>
        <v>COLUMBIA BASIN HOSPITAL</v>
      </c>
      <c r="D28" s="9">
        <f>ROUND(+'Acute Care'!G23,0)</f>
        <v>0</v>
      </c>
      <c r="E28" s="9">
        <f>ROUND(+'Acute Care'!F23,0)</f>
        <v>341</v>
      </c>
      <c r="F28" s="13" t="str">
        <f t="shared" si="0"/>
        <v/>
      </c>
      <c r="G28" s="9">
        <f>ROUND(+'Acute Care'!G125,0)</f>
        <v>0</v>
      </c>
      <c r="H28" s="9">
        <f>ROUND(+'Acute Care'!F125,0)</f>
        <v>422</v>
      </c>
      <c r="I28" s="13" t="str">
        <f t="shared" si="1"/>
        <v/>
      </c>
      <c r="J28" s="13"/>
      <c r="K28" s="21" t="str">
        <f t="shared" si="2"/>
        <v/>
      </c>
    </row>
    <row r="29" spans="2:11" x14ac:dyDescent="0.2">
      <c r="B29">
        <f>+'Acute Care'!A24</f>
        <v>46</v>
      </c>
      <c r="C29" t="str">
        <f>+'Acute Care'!B24</f>
        <v>PMH MEDICAL CENTER</v>
      </c>
      <c r="D29" s="9">
        <f>ROUND(+'Acute Care'!G24,0)</f>
        <v>2236399</v>
      </c>
      <c r="E29" s="9">
        <f>ROUND(+'Acute Care'!F24,0)</f>
        <v>4442</v>
      </c>
      <c r="F29" s="13">
        <f t="shared" si="0"/>
        <v>503.47</v>
      </c>
      <c r="G29" s="9">
        <f>ROUND(+'Acute Care'!G126,0)</f>
        <v>2565986</v>
      </c>
      <c r="H29" s="9">
        <f>ROUND(+'Acute Care'!F126,0)</f>
        <v>4091</v>
      </c>
      <c r="I29" s="13">
        <f t="shared" si="1"/>
        <v>627.23</v>
      </c>
      <c r="J29" s="13"/>
      <c r="K29" s="21">
        <f t="shared" si="2"/>
        <v>0.24579999999999999</v>
      </c>
    </row>
    <row r="30" spans="2:11" x14ac:dyDescent="0.2">
      <c r="B30">
        <f>+'Acute Care'!A25</f>
        <v>50</v>
      </c>
      <c r="C30" t="str">
        <f>+'Acute Care'!B25</f>
        <v>PROVIDENCE ST MARY MEDICAL CENTER</v>
      </c>
      <c r="D30" s="9">
        <f>ROUND(+'Acute Care'!G25,0)</f>
        <v>2748082</v>
      </c>
      <c r="E30" s="9">
        <f>ROUND(+'Acute Care'!F25,0)</f>
        <v>4484</v>
      </c>
      <c r="F30" s="13">
        <f t="shared" si="0"/>
        <v>612.86</v>
      </c>
      <c r="G30" s="9">
        <f>ROUND(+'Acute Care'!G127,0)</f>
        <v>8151975</v>
      </c>
      <c r="H30" s="9">
        <f>ROUND(+'Acute Care'!F127,0)</f>
        <v>11578</v>
      </c>
      <c r="I30" s="13">
        <f t="shared" si="1"/>
        <v>704.09</v>
      </c>
      <c r="J30" s="13"/>
      <c r="K30" s="21">
        <f t="shared" si="2"/>
        <v>0.1489</v>
      </c>
    </row>
    <row r="31" spans="2:11" x14ac:dyDescent="0.2">
      <c r="B31">
        <f>+'Acute Care'!A26</f>
        <v>54</v>
      </c>
      <c r="C31" t="str">
        <f>+'Acute Care'!B26</f>
        <v>FORKS COMMUNITY HOSPITAL</v>
      </c>
      <c r="D31" s="9">
        <f>ROUND(+'Acute Care'!G26,0)</f>
        <v>637563</v>
      </c>
      <c r="E31" s="9">
        <f>ROUND(+'Acute Care'!F26,0)</f>
        <v>926</v>
      </c>
      <c r="F31" s="13">
        <f t="shared" si="0"/>
        <v>688.51</v>
      </c>
      <c r="G31" s="9">
        <f>ROUND(+'Acute Care'!G128,0)</f>
        <v>796560</v>
      </c>
      <c r="H31" s="9">
        <f>ROUND(+'Acute Care'!F128,0)</f>
        <v>821</v>
      </c>
      <c r="I31" s="13">
        <f t="shared" si="1"/>
        <v>970.23</v>
      </c>
      <c r="J31" s="13"/>
      <c r="K31" s="21">
        <f t="shared" si="2"/>
        <v>0.40920000000000001</v>
      </c>
    </row>
    <row r="32" spans="2:11" x14ac:dyDescent="0.2">
      <c r="B32">
        <f>+'Acute Care'!A27</f>
        <v>56</v>
      </c>
      <c r="C32" t="str">
        <f>+'Acute Care'!B27</f>
        <v>WILLAPA HARBOR HOSPITAL</v>
      </c>
      <c r="D32" s="9">
        <f>ROUND(+'Acute Care'!G27,0)</f>
        <v>1789213</v>
      </c>
      <c r="E32" s="9">
        <f>ROUND(+'Acute Care'!F27,0)</f>
        <v>792</v>
      </c>
      <c r="F32" s="13">
        <f t="shared" si="0"/>
        <v>2259.11</v>
      </c>
      <c r="G32" s="9">
        <f>ROUND(+'Acute Care'!G129,0)</f>
        <v>1883482</v>
      </c>
      <c r="H32" s="9">
        <f>ROUND(+'Acute Care'!F129,0)</f>
        <v>906</v>
      </c>
      <c r="I32" s="13">
        <f t="shared" si="1"/>
        <v>2078.9</v>
      </c>
      <c r="J32" s="13"/>
      <c r="K32" s="21">
        <f t="shared" si="2"/>
        <v>-7.9799999999999996E-2</v>
      </c>
    </row>
    <row r="33" spans="2:11" x14ac:dyDescent="0.2">
      <c r="B33">
        <f>+'Acute Care'!A28</f>
        <v>58</v>
      </c>
      <c r="C33" t="str">
        <f>+'Acute Care'!B28</f>
        <v>VIRGINIA MASON MEMORIAL</v>
      </c>
      <c r="D33" s="9">
        <f>ROUND(+'Acute Care'!G28,0)</f>
        <v>14532777</v>
      </c>
      <c r="E33" s="9">
        <f>ROUND(+'Acute Care'!F28,0)</f>
        <v>29435</v>
      </c>
      <c r="F33" s="13">
        <f t="shared" si="0"/>
        <v>493.72</v>
      </c>
      <c r="G33" s="9">
        <f>ROUND(+'Acute Care'!G130,0)</f>
        <v>14963072</v>
      </c>
      <c r="H33" s="9">
        <f>ROUND(+'Acute Care'!F130,0)</f>
        <v>33302</v>
      </c>
      <c r="I33" s="13">
        <f t="shared" si="1"/>
        <v>449.31</v>
      </c>
      <c r="J33" s="13"/>
      <c r="K33" s="21">
        <f t="shared" si="2"/>
        <v>-8.9899999999999994E-2</v>
      </c>
    </row>
    <row r="34" spans="2:11" x14ac:dyDescent="0.2">
      <c r="B34">
        <f>+'Acute Care'!A29</f>
        <v>63</v>
      </c>
      <c r="C34" t="str">
        <f>+'Acute Care'!B29</f>
        <v>GRAYS HARBOR COMMUNITY HOSPITAL</v>
      </c>
      <c r="D34" s="9">
        <f>ROUND(+'Acute Care'!G29,0)</f>
        <v>6851242</v>
      </c>
      <c r="E34" s="9">
        <f>ROUND(+'Acute Care'!F29,0)</f>
        <v>8484</v>
      </c>
      <c r="F34" s="13">
        <f t="shared" si="0"/>
        <v>807.55</v>
      </c>
      <c r="G34" s="9">
        <f>ROUND(+'Acute Care'!G131,0)</f>
        <v>6663292</v>
      </c>
      <c r="H34" s="9">
        <f>ROUND(+'Acute Care'!F131,0)</f>
        <v>8829</v>
      </c>
      <c r="I34" s="13">
        <f t="shared" si="1"/>
        <v>754.71</v>
      </c>
      <c r="J34" s="13"/>
      <c r="K34" s="21">
        <f t="shared" si="2"/>
        <v>-6.54E-2</v>
      </c>
    </row>
    <row r="35" spans="2:11" x14ac:dyDescent="0.2">
      <c r="B35">
        <f>+'Acute Care'!A30</f>
        <v>78</v>
      </c>
      <c r="C35" t="str">
        <f>+'Acute Care'!B30</f>
        <v>SAMARITAN HEALTHCARE</v>
      </c>
      <c r="D35" s="9">
        <f>ROUND(+'Acute Care'!G30,0)</f>
        <v>1794003</v>
      </c>
      <c r="E35" s="9">
        <f>ROUND(+'Acute Care'!F30,0)</f>
        <v>3539</v>
      </c>
      <c r="F35" s="13">
        <f t="shared" si="0"/>
        <v>506.92</v>
      </c>
      <c r="G35" s="9">
        <f>ROUND(+'Acute Care'!G132,0)</f>
        <v>1853698</v>
      </c>
      <c r="H35" s="9">
        <f>ROUND(+'Acute Care'!F132,0)</f>
        <v>3772</v>
      </c>
      <c r="I35" s="13">
        <f t="shared" si="1"/>
        <v>491.44</v>
      </c>
      <c r="J35" s="13"/>
      <c r="K35" s="21">
        <f t="shared" si="2"/>
        <v>-3.0499999999999999E-2</v>
      </c>
    </row>
    <row r="36" spans="2:11" x14ac:dyDescent="0.2">
      <c r="B36">
        <f>+'Acute Care'!A31</f>
        <v>79</v>
      </c>
      <c r="C36" t="str">
        <f>+'Acute Care'!B31</f>
        <v>OCEAN BEACH HOSPITAL</v>
      </c>
      <c r="D36" s="9">
        <f>ROUND(+'Acute Care'!G31,0)</f>
        <v>1640286</v>
      </c>
      <c r="E36" s="9">
        <f>ROUND(+'Acute Care'!F31,0)</f>
        <v>559</v>
      </c>
      <c r="F36" s="13">
        <f t="shared" si="0"/>
        <v>2934.32</v>
      </c>
      <c r="G36" s="9">
        <f>ROUND(+'Acute Care'!G133,0)</f>
        <v>1035936</v>
      </c>
      <c r="H36" s="9">
        <f>ROUND(+'Acute Care'!F133,0)</f>
        <v>933</v>
      </c>
      <c r="I36" s="13">
        <f t="shared" si="1"/>
        <v>1110.33</v>
      </c>
      <c r="J36" s="13"/>
      <c r="K36" s="21">
        <f t="shared" si="2"/>
        <v>-0.62160000000000004</v>
      </c>
    </row>
    <row r="37" spans="2:11" x14ac:dyDescent="0.2">
      <c r="B37">
        <f>+'Acute Care'!A32</f>
        <v>80</v>
      </c>
      <c r="C37" t="str">
        <f>+'Acute Care'!B32</f>
        <v>ODESSA MEMORIAL HEALTHCARE CENTER</v>
      </c>
      <c r="D37" s="9">
        <f>ROUND(+'Acute Care'!G32,0)</f>
        <v>71678</v>
      </c>
      <c r="E37" s="9">
        <f>ROUND(+'Acute Care'!F32,0)</f>
        <v>40</v>
      </c>
      <c r="F37" s="13">
        <f t="shared" si="0"/>
        <v>1791.95</v>
      </c>
      <c r="G37" s="9">
        <f>ROUND(+'Acute Care'!G134,0)</f>
        <v>16454</v>
      </c>
      <c r="H37" s="9">
        <f>ROUND(+'Acute Care'!F134,0)</f>
        <v>28</v>
      </c>
      <c r="I37" s="13">
        <f t="shared" si="1"/>
        <v>587.64</v>
      </c>
      <c r="J37" s="13"/>
      <c r="K37" s="21">
        <f t="shared" si="2"/>
        <v>-0.67210000000000003</v>
      </c>
    </row>
    <row r="38" spans="2:11" x14ac:dyDescent="0.2">
      <c r="B38">
        <f>+'Acute Care'!A33</f>
        <v>81</v>
      </c>
      <c r="C38" t="str">
        <f>+'Acute Care'!B33</f>
        <v>MULTICARE GOOD SAMARITAN</v>
      </c>
      <c r="D38" s="9">
        <f>ROUND(+'Acute Care'!G33,0)</f>
        <v>9993706</v>
      </c>
      <c r="E38" s="9">
        <f>ROUND(+'Acute Care'!F33,0)</f>
        <v>20490</v>
      </c>
      <c r="F38" s="13">
        <f t="shared" si="0"/>
        <v>487.74</v>
      </c>
      <c r="G38" s="9">
        <f>ROUND(+'Acute Care'!G135,0)</f>
        <v>10636820</v>
      </c>
      <c r="H38" s="9">
        <f>ROUND(+'Acute Care'!F135,0)</f>
        <v>21449</v>
      </c>
      <c r="I38" s="13">
        <f t="shared" si="1"/>
        <v>495.91</v>
      </c>
      <c r="J38" s="13"/>
      <c r="K38" s="21">
        <f t="shared" si="2"/>
        <v>1.6799999999999999E-2</v>
      </c>
    </row>
    <row r="39" spans="2:11" x14ac:dyDescent="0.2">
      <c r="B39">
        <f>+'Acute Care'!A34</f>
        <v>82</v>
      </c>
      <c r="C39" t="str">
        <f>+'Acute Care'!B34</f>
        <v>GARFIELD COUNTY MEMORIAL HOSPITAL</v>
      </c>
      <c r="D39" s="9">
        <f>ROUND(+'Acute Care'!G34,0)</f>
        <v>0</v>
      </c>
      <c r="E39" s="9">
        <f>ROUND(+'Acute Care'!F34,0)</f>
        <v>0</v>
      </c>
      <c r="F39" s="13" t="str">
        <f t="shared" si="0"/>
        <v/>
      </c>
      <c r="G39" s="9">
        <f>ROUND(+'Acute Care'!G136,0)</f>
        <v>0</v>
      </c>
      <c r="H39" s="9">
        <f>ROUND(+'Acute Care'!F136,0)</f>
        <v>0</v>
      </c>
      <c r="I39" s="13" t="str">
        <f t="shared" si="1"/>
        <v/>
      </c>
      <c r="J39" s="13"/>
      <c r="K39" s="21" t="str">
        <f t="shared" si="2"/>
        <v/>
      </c>
    </row>
    <row r="40" spans="2:11" x14ac:dyDescent="0.2">
      <c r="B40">
        <f>+'Acute Care'!A35</f>
        <v>84</v>
      </c>
      <c r="C40" t="str">
        <f>+'Acute Care'!B35</f>
        <v>PROVIDENCE REGIONAL MEDICAL CENTER EVERETT</v>
      </c>
      <c r="D40" s="9">
        <f>ROUND(+'Acute Care'!G35,0)</f>
        <v>38968029</v>
      </c>
      <c r="E40" s="9">
        <f>ROUND(+'Acute Care'!F35,0)</f>
        <v>90120</v>
      </c>
      <c r="F40" s="13">
        <f t="shared" si="0"/>
        <v>432.4</v>
      </c>
      <c r="G40" s="9">
        <f>ROUND(+'Acute Care'!G137,0)</f>
        <v>55614050</v>
      </c>
      <c r="H40" s="9">
        <f>ROUND(+'Acute Care'!F137,0)</f>
        <v>117921</v>
      </c>
      <c r="I40" s="13">
        <f t="shared" si="1"/>
        <v>471.62</v>
      </c>
      <c r="J40" s="13"/>
      <c r="K40" s="21">
        <f t="shared" si="2"/>
        <v>9.0700000000000003E-2</v>
      </c>
    </row>
    <row r="41" spans="2:11" x14ac:dyDescent="0.2">
      <c r="B41">
        <f>+'Acute Care'!A36</f>
        <v>85</v>
      </c>
      <c r="C41" t="str">
        <f>+'Acute Care'!B36</f>
        <v>JEFFERSON HEALTHCARE</v>
      </c>
      <c r="D41" s="9">
        <f>ROUND(+'Acute Care'!G36,0)</f>
        <v>2427015</v>
      </c>
      <c r="E41" s="9">
        <f>ROUND(+'Acute Care'!F36,0)</f>
        <v>3928</v>
      </c>
      <c r="F41" s="13">
        <f t="shared" si="0"/>
        <v>617.88</v>
      </c>
      <c r="G41" s="9">
        <f>ROUND(+'Acute Care'!G138,0)</f>
        <v>2551955</v>
      </c>
      <c r="H41" s="9">
        <f>ROUND(+'Acute Care'!F138,0)</f>
        <v>3718</v>
      </c>
      <c r="I41" s="13">
        <f t="shared" si="1"/>
        <v>686.38</v>
      </c>
      <c r="J41" s="13"/>
      <c r="K41" s="21">
        <f t="shared" si="2"/>
        <v>0.1109</v>
      </c>
    </row>
    <row r="42" spans="2:11" x14ac:dyDescent="0.2">
      <c r="B42">
        <f>+'Acute Care'!A37</f>
        <v>96</v>
      </c>
      <c r="C42" t="str">
        <f>+'Acute Care'!B37</f>
        <v>SKYLINE HOSPITAL</v>
      </c>
      <c r="D42" s="9">
        <f>ROUND(+'Acute Care'!G37,0)</f>
        <v>1776127</v>
      </c>
      <c r="E42" s="9">
        <f>ROUND(+'Acute Care'!F37,0)</f>
        <v>821</v>
      </c>
      <c r="F42" s="13">
        <f t="shared" si="0"/>
        <v>2163.37</v>
      </c>
      <c r="G42" s="9">
        <f>ROUND(+'Acute Care'!G139,0)</f>
        <v>1909877</v>
      </c>
      <c r="H42" s="9">
        <f>ROUND(+'Acute Care'!F139,0)</f>
        <v>644</v>
      </c>
      <c r="I42" s="13">
        <f t="shared" si="1"/>
        <v>2965.65</v>
      </c>
      <c r="J42" s="13"/>
      <c r="K42" s="21">
        <f t="shared" si="2"/>
        <v>0.37080000000000002</v>
      </c>
    </row>
    <row r="43" spans="2:11" x14ac:dyDescent="0.2">
      <c r="B43">
        <f>+'Acute Care'!A38</f>
        <v>102</v>
      </c>
      <c r="C43" t="str">
        <f>+'Acute Care'!B38</f>
        <v>ASTRIA REGIONAL MEDICAL CENTER</v>
      </c>
      <c r="D43" s="9">
        <f>ROUND(+'Acute Care'!G38,0)</f>
        <v>2292157</v>
      </c>
      <c r="E43" s="9">
        <f>ROUND(+'Acute Care'!F38,0)</f>
        <v>5792</v>
      </c>
      <c r="F43" s="13">
        <f t="shared" si="0"/>
        <v>395.75</v>
      </c>
      <c r="G43" s="9">
        <f>ROUND(+'Acute Care'!G140,0)</f>
        <v>2410337</v>
      </c>
      <c r="H43" s="9">
        <f>ROUND(+'Acute Care'!F140,0)</f>
        <v>5251</v>
      </c>
      <c r="I43" s="13">
        <f t="shared" si="1"/>
        <v>459.02</v>
      </c>
      <c r="J43" s="13"/>
      <c r="K43" s="21">
        <f t="shared" si="2"/>
        <v>0.15989999999999999</v>
      </c>
    </row>
    <row r="44" spans="2:11" x14ac:dyDescent="0.2">
      <c r="B44">
        <f>+'Acute Care'!A39</f>
        <v>104</v>
      </c>
      <c r="C44" t="str">
        <f>+'Acute Care'!B39</f>
        <v>VALLEY GENERAL HOSPITAL</v>
      </c>
      <c r="D44" s="9">
        <f>ROUND(+'Acute Care'!G39,0)</f>
        <v>0</v>
      </c>
      <c r="E44" s="9">
        <f>ROUND(+'Acute Care'!F39,0)</f>
        <v>0</v>
      </c>
      <c r="F44" s="13" t="str">
        <f t="shared" si="0"/>
        <v/>
      </c>
      <c r="G44" s="9">
        <f>ROUND(+'Acute Care'!G141,0)</f>
        <v>2318150</v>
      </c>
      <c r="H44" s="9">
        <f>ROUND(+'Acute Care'!F141,0)</f>
        <v>3917</v>
      </c>
      <c r="I44" s="13">
        <f t="shared" si="1"/>
        <v>591.82000000000005</v>
      </c>
      <c r="J44" s="13"/>
      <c r="K44" s="21" t="str">
        <f t="shared" si="2"/>
        <v/>
      </c>
    </row>
    <row r="45" spans="2:11" x14ac:dyDescent="0.2">
      <c r="B45">
        <f>+'Acute Care'!A40</f>
        <v>106</v>
      </c>
      <c r="C45" t="str">
        <f>+'Acute Care'!B40</f>
        <v>CASCADE VALLEY HOSPITAL</v>
      </c>
      <c r="D45" s="9">
        <f>ROUND(+'Acute Care'!G40,0)</f>
        <v>0</v>
      </c>
      <c r="E45" s="9">
        <f>ROUND(+'Acute Care'!F40,0)</f>
        <v>0</v>
      </c>
      <c r="F45" s="13" t="str">
        <f t="shared" si="0"/>
        <v/>
      </c>
      <c r="G45" s="9">
        <f>ROUND(+'Acute Care'!G142,0)</f>
        <v>1432957</v>
      </c>
      <c r="H45" s="9">
        <f>ROUND(+'Acute Care'!F142,0)</f>
        <v>1813</v>
      </c>
      <c r="I45" s="13">
        <f t="shared" si="1"/>
        <v>790.38</v>
      </c>
      <c r="J45" s="13"/>
      <c r="K45" s="21" t="str">
        <f t="shared" si="2"/>
        <v/>
      </c>
    </row>
    <row r="46" spans="2:11" x14ac:dyDescent="0.2">
      <c r="B46">
        <f>+'Acute Care'!A41</f>
        <v>107</v>
      </c>
      <c r="C46" t="str">
        <f>+'Acute Care'!B41</f>
        <v>NORTH VALLEY HOSPITAL</v>
      </c>
      <c r="D46" s="9">
        <f>ROUND(+'Acute Care'!G41,0)</f>
        <v>891298</v>
      </c>
      <c r="E46" s="9">
        <f>ROUND(+'Acute Care'!F41,0)</f>
        <v>1026</v>
      </c>
      <c r="F46" s="13">
        <f t="shared" si="0"/>
        <v>868.71</v>
      </c>
      <c r="G46" s="9">
        <f>ROUND(+'Acute Care'!G143,0)</f>
        <v>1163881</v>
      </c>
      <c r="H46" s="9">
        <f>ROUND(+'Acute Care'!F143,0)</f>
        <v>850</v>
      </c>
      <c r="I46" s="13">
        <f t="shared" si="1"/>
        <v>1369.27</v>
      </c>
      <c r="J46" s="13"/>
      <c r="K46" s="21">
        <f t="shared" si="2"/>
        <v>0.57620000000000005</v>
      </c>
    </row>
    <row r="47" spans="2:11" x14ac:dyDescent="0.2">
      <c r="B47">
        <f>+'Acute Care'!A42</f>
        <v>108</v>
      </c>
      <c r="C47" t="str">
        <f>+'Acute Care'!B42</f>
        <v>TRI-STATE MEMORIAL HOSPITAL</v>
      </c>
      <c r="D47" s="9">
        <f>ROUND(+'Acute Care'!G42,0)</f>
        <v>1578057</v>
      </c>
      <c r="E47" s="9">
        <f>ROUND(+'Acute Care'!F42,0)</f>
        <v>2471</v>
      </c>
      <c r="F47" s="13">
        <f t="shared" si="0"/>
        <v>638.63</v>
      </c>
      <c r="G47" s="9">
        <f>ROUND(+'Acute Care'!G144,0)</f>
        <v>1529623</v>
      </c>
      <c r="H47" s="9">
        <f>ROUND(+'Acute Care'!F144,0)</f>
        <v>2369</v>
      </c>
      <c r="I47" s="13">
        <f t="shared" si="1"/>
        <v>645.67999999999995</v>
      </c>
      <c r="J47" s="13"/>
      <c r="K47" s="21">
        <f t="shared" si="2"/>
        <v>1.0999999999999999E-2</v>
      </c>
    </row>
    <row r="48" spans="2:11" x14ac:dyDescent="0.2">
      <c r="B48">
        <f>+'Acute Care'!A43</f>
        <v>111</v>
      </c>
      <c r="C48" t="str">
        <f>+'Acute Care'!B43</f>
        <v>EAST ADAMS RURAL HEALTHCARE</v>
      </c>
      <c r="D48" s="9">
        <f>ROUND(+'Acute Care'!G43,0)</f>
        <v>559871</v>
      </c>
      <c r="E48" s="9">
        <f>ROUND(+'Acute Care'!F43,0)</f>
        <v>77</v>
      </c>
      <c r="F48" s="13">
        <f t="shared" si="0"/>
        <v>7271.05</v>
      </c>
      <c r="G48" s="9">
        <f>ROUND(+'Acute Care'!G145,0)</f>
        <v>75138</v>
      </c>
      <c r="H48" s="9">
        <f>ROUND(+'Acute Care'!F145,0)</f>
        <v>29</v>
      </c>
      <c r="I48" s="13">
        <f t="shared" si="1"/>
        <v>2590.9699999999998</v>
      </c>
      <c r="J48" s="13"/>
      <c r="K48" s="21">
        <f t="shared" si="2"/>
        <v>-0.64370000000000005</v>
      </c>
    </row>
    <row r="49" spans="2:11" x14ac:dyDescent="0.2">
      <c r="B49">
        <f>+'Acute Care'!A44</f>
        <v>125</v>
      </c>
      <c r="C49" t="str">
        <f>+'Acute Care'!B44</f>
        <v>OTHELLO COMMUNITY HOSPITAL</v>
      </c>
      <c r="D49" s="9">
        <f>ROUND(+'Acute Care'!G44,0)</f>
        <v>0</v>
      </c>
      <c r="E49" s="9">
        <f>ROUND(+'Acute Care'!F44,0)</f>
        <v>0</v>
      </c>
      <c r="F49" s="13" t="str">
        <f t="shared" si="0"/>
        <v/>
      </c>
      <c r="G49" s="9">
        <f>ROUND(+'Acute Care'!G146,0)</f>
        <v>0</v>
      </c>
      <c r="H49" s="9">
        <f>ROUND(+'Acute Care'!F146,0)</f>
        <v>0</v>
      </c>
      <c r="I49" s="13" t="str">
        <f t="shared" si="1"/>
        <v/>
      </c>
      <c r="J49" s="13"/>
      <c r="K49" s="21" t="str">
        <f t="shared" si="2"/>
        <v/>
      </c>
    </row>
    <row r="50" spans="2:11" x14ac:dyDescent="0.2">
      <c r="B50">
        <f>+'Acute Care'!A45</f>
        <v>126</v>
      </c>
      <c r="C50" t="str">
        <f>+'Acute Care'!B45</f>
        <v>HIGHLINE MEDICAL CENTER</v>
      </c>
      <c r="D50" s="9">
        <f>ROUND(+'Acute Care'!G45,0)</f>
        <v>14462558</v>
      </c>
      <c r="E50" s="9">
        <f>ROUND(+'Acute Care'!F45,0)</f>
        <v>23161</v>
      </c>
      <c r="F50" s="13">
        <f t="shared" si="0"/>
        <v>624.44000000000005</v>
      </c>
      <c r="G50" s="9">
        <f>ROUND(+'Acute Care'!G147,0)</f>
        <v>13851091</v>
      </c>
      <c r="H50" s="9">
        <f>ROUND(+'Acute Care'!F147,0)</f>
        <v>22761</v>
      </c>
      <c r="I50" s="13">
        <f t="shared" si="1"/>
        <v>608.54</v>
      </c>
      <c r="J50" s="13"/>
      <c r="K50" s="21">
        <f t="shared" si="2"/>
        <v>-2.5499999999999998E-2</v>
      </c>
    </row>
    <row r="51" spans="2:11" x14ac:dyDescent="0.2">
      <c r="B51">
        <f>+'Acute Care'!A46</f>
        <v>128</v>
      </c>
      <c r="C51" t="str">
        <f>+'Acute Care'!B46</f>
        <v>UNIVERSITY OF WASHINGTON MEDICAL CENTER</v>
      </c>
      <c r="D51" s="9">
        <f>ROUND(+'Acute Care'!G46,0)</f>
        <v>54083821</v>
      </c>
      <c r="E51" s="9">
        <f>ROUND(+'Acute Care'!F46,0)</f>
        <v>85560</v>
      </c>
      <c r="F51" s="13">
        <f t="shared" si="0"/>
        <v>632.12</v>
      </c>
      <c r="G51" s="9">
        <f>ROUND(+'Acute Care'!G148,0)</f>
        <v>58508900</v>
      </c>
      <c r="H51" s="9">
        <f>ROUND(+'Acute Care'!F148,0)</f>
        <v>89690</v>
      </c>
      <c r="I51" s="13">
        <f t="shared" si="1"/>
        <v>652.35</v>
      </c>
      <c r="J51" s="13"/>
      <c r="K51" s="21">
        <f t="shared" si="2"/>
        <v>3.2000000000000001E-2</v>
      </c>
    </row>
    <row r="52" spans="2:11" x14ac:dyDescent="0.2">
      <c r="B52">
        <f>+'Acute Care'!A47</f>
        <v>129</v>
      </c>
      <c r="C52" t="str">
        <f>+'Acute Care'!B47</f>
        <v>QUINCY VALLEY MEDICAL CENTER</v>
      </c>
      <c r="D52" s="9">
        <f>ROUND(+'Acute Care'!G47,0)</f>
        <v>35664</v>
      </c>
      <c r="E52" s="9">
        <f>ROUND(+'Acute Care'!F47,0)</f>
        <v>141</v>
      </c>
      <c r="F52" s="13">
        <f t="shared" si="0"/>
        <v>252.94</v>
      </c>
      <c r="G52" s="9">
        <f>ROUND(+'Acute Care'!G149,0)</f>
        <v>54551</v>
      </c>
      <c r="H52" s="9">
        <f>ROUND(+'Acute Care'!F149,0)</f>
        <v>122</v>
      </c>
      <c r="I52" s="13">
        <f t="shared" si="1"/>
        <v>447.14</v>
      </c>
      <c r="J52" s="13"/>
      <c r="K52" s="21">
        <f t="shared" si="2"/>
        <v>0.76780000000000004</v>
      </c>
    </row>
    <row r="53" spans="2:11" x14ac:dyDescent="0.2">
      <c r="B53">
        <f>+'Acute Care'!A48</f>
        <v>130</v>
      </c>
      <c r="C53" t="str">
        <f>+'Acute Care'!B48</f>
        <v>UW MEDICINE/NORTHWEST HOSPITAL</v>
      </c>
      <c r="D53" s="9">
        <f>ROUND(+'Acute Care'!G48,0)</f>
        <v>13963871</v>
      </c>
      <c r="E53" s="9">
        <f>ROUND(+'Acute Care'!F48,0)</f>
        <v>26193</v>
      </c>
      <c r="F53" s="13">
        <f t="shared" si="0"/>
        <v>533.11</v>
      </c>
      <c r="G53" s="9">
        <f>ROUND(+'Acute Care'!G150,0)</f>
        <v>14620572</v>
      </c>
      <c r="H53" s="9">
        <f>ROUND(+'Acute Care'!F150,0)</f>
        <v>26872</v>
      </c>
      <c r="I53" s="13">
        <f t="shared" si="1"/>
        <v>544.08000000000004</v>
      </c>
      <c r="J53" s="13"/>
      <c r="K53" s="21">
        <f t="shared" si="2"/>
        <v>2.06E-2</v>
      </c>
    </row>
    <row r="54" spans="2:11" x14ac:dyDescent="0.2">
      <c r="B54">
        <f>+'Acute Care'!A49</f>
        <v>131</v>
      </c>
      <c r="C54" t="str">
        <f>+'Acute Care'!B49</f>
        <v>OVERLAKE HOSPITAL MEDICAL CENTER</v>
      </c>
      <c r="D54" s="9">
        <f>ROUND(+'Acute Care'!G49,0)</f>
        <v>27057600</v>
      </c>
      <c r="E54" s="9">
        <f>ROUND(+'Acute Care'!F49,0)</f>
        <v>47825</v>
      </c>
      <c r="F54" s="13">
        <f t="shared" si="0"/>
        <v>565.76</v>
      </c>
      <c r="G54" s="9">
        <f>ROUND(+'Acute Care'!G151,0)</f>
        <v>28795937</v>
      </c>
      <c r="H54" s="9">
        <f>ROUND(+'Acute Care'!F151,0)</f>
        <v>49435</v>
      </c>
      <c r="I54" s="13">
        <f t="shared" si="1"/>
        <v>582.5</v>
      </c>
      <c r="J54" s="13"/>
      <c r="K54" s="21">
        <f t="shared" si="2"/>
        <v>2.9600000000000001E-2</v>
      </c>
    </row>
    <row r="55" spans="2:11" x14ac:dyDescent="0.2">
      <c r="B55">
        <f>+'Acute Care'!A50</f>
        <v>132</v>
      </c>
      <c r="C55" t="str">
        <f>+'Acute Care'!B50</f>
        <v>ST CLARE HOSPITAL</v>
      </c>
      <c r="D55" s="9">
        <f>ROUND(+'Acute Care'!G50,0)</f>
        <v>8189594</v>
      </c>
      <c r="E55" s="9">
        <f>ROUND(+'Acute Care'!F50,0)</f>
        <v>26270</v>
      </c>
      <c r="F55" s="13">
        <f t="shared" si="0"/>
        <v>311.75</v>
      </c>
      <c r="G55" s="9">
        <f>ROUND(+'Acute Care'!G152,0)</f>
        <v>8145009</v>
      </c>
      <c r="H55" s="9">
        <f>ROUND(+'Acute Care'!F152,0)</f>
        <v>27379</v>
      </c>
      <c r="I55" s="13">
        <f t="shared" si="1"/>
        <v>297.49</v>
      </c>
      <c r="J55" s="13"/>
      <c r="K55" s="21">
        <f t="shared" si="2"/>
        <v>-4.5699999999999998E-2</v>
      </c>
    </row>
    <row r="56" spans="2:11" x14ac:dyDescent="0.2">
      <c r="B56">
        <f>+'Acute Care'!A51</f>
        <v>134</v>
      </c>
      <c r="C56" t="str">
        <f>+'Acute Care'!B51</f>
        <v>ISLAND HOSPITAL</v>
      </c>
      <c r="D56" s="9">
        <f>ROUND(+'Acute Care'!G51,0)</f>
        <v>4224213</v>
      </c>
      <c r="E56" s="9">
        <f>ROUND(+'Acute Care'!F51,0)</f>
        <v>8290</v>
      </c>
      <c r="F56" s="13">
        <f t="shared" si="0"/>
        <v>509.56</v>
      </c>
      <c r="G56" s="9">
        <f>ROUND(+'Acute Care'!G153,0)</f>
        <v>4367180</v>
      </c>
      <c r="H56" s="9">
        <f>ROUND(+'Acute Care'!F153,0)</f>
        <v>7838</v>
      </c>
      <c r="I56" s="13">
        <f t="shared" si="1"/>
        <v>557.17999999999995</v>
      </c>
      <c r="J56" s="13"/>
      <c r="K56" s="21">
        <f t="shared" si="2"/>
        <v>9.35E-2</v>
      </c>
    </row>
    <row r="57" spans="2:11" x14ac:dyDescent="0.2">
      <c r="B57">
        <f>+'Acute Care'!A52</f>
        <v>137</v>
      </c>
      <c r="C57" t="str">
        <f>+'Acute Care'!B52</f>
        <v>LINCOLN HOSPITAL</v>
      </c>
      <c r="D57" s="9">
        <f>ROUND(+'Acute Care'!G52,0)</f>
        <v>1468715</v>
      </c>
      <c r="E57" s="9">
        <f>ROUND(+'Acute Care'!F52,0)</f>
        <v>981</v>
      </c>
      <c r="F57" s="13">
        <f t="shared" si="0"/>
        <v>1497.16</v>
      </c>
      <c r="G57" s="9">
        <f>ROUND(+'Acute Care'!G154,0)</f>
        <v>0</v>
      </c>
      <c r="H57" s="9">
        <f>ROUND(+'Acute Care'!F154,0)</f>
        <v>0</v>
      </c>
      <c r="I57" s="13" t="str">
        <f t="shared" si="1"/>
        <v/>
      </c>
      <c r="J57" s="13"/>
      <c r="K57" s="21" t="str">
        <f t="shared" si="2"/>
        <v/>
      </c>
    </row>
    <row r="58" spans="2:11" x14ac:dyDescent="0.2">
      <c r="B58">
        <f>+'Acute Care'!A53</f>
        <v>138</v>
      </c>
      <c r="C58" t="str">
        <f>+'Acute Care'!B53</f>
        <v>SWEDISH EDMONDS</v>
      </c>
      <c r="D58" s="9">
        <f>ROUND(+'Acute Care'!G53,0)</f>
        <v>5308464</v>
      </c>
      <c r="E58" s="9">
        <f>ROUND(+'Acute Care'!F53,0)</f>
        <v>0</v>
      </c>
      <c r="F58" s="13" t="str">
        <f t="shared" si="0"/>
        <v/>
      </c>
      <c r="G58" s="9">
        <f>ROUND(+'Acute Care'!G155,0)</f>
        <v>30230549</v>
      </c>
      <c r="H58" s="9">
        <f>ROUND(+'Acute Care'!F155,0)</f>
        <v>40914</v>
      </c>
      <c r="I58" s="13">
        <f t="shared" si="1"/>
        <v>738.88</v>
      </c>
      <c r="J58" s="13"/>
      <c r="K58" s="21" t="str">
        <f t="shared" si="2"/>
        <v/>
      </c>
    </row>
    <row r="59" spans="2:11" x14ac:dyDescent="0.2">
      <c r="B59">
        <f>+'Acute Care'!A54</f>
        <v>139</v>
      </c>
      <c r="C59" t="str">
        <f>+'Acute Care'!B54</f>
        <v>PROVIDENCE HOLY FAMILY HOSPITAL</v>
      </c>
      <c r="D59" s="9">
        <f>ROUND(+'Acute Care'!G54,0)</f>
        <v>8279625</v>
      </c>
      <c r="E59" s="9">
        <f>ROUND(+'Acute Care'!F54,0)</f>
        <v>20218</v>
      </c>
      <c r="F59" s="13">
        <f t="shared" si="0"/>
        <v>409.52</v>
      </c>
      <c r="G59" s="9">
        <f>ROUND(+'Acute Care'!G156,0)</f>
        <v>17680417</v>
      </c>
      <c r="H59" s="9">
        <f>ROUND(+'Acute Care'!F156,0)</f>
        <v>32995</v>
      </c>
      <c r="I59" s="13">
        <f t="shared" si="1"/>
        <v>535.85</v>
      </c>
      <c r="J59" s="13"/>
      <c r="K59" s="21">
        <f t="shared" si="2"/>
        <v>0.3085</v>
      </c>
    </row>
    <row r="60" spans="2:11" x14ac:dyDescent="0.2">
      <c r="B60">
        <f>+'Acute Care'!A55</f>
        <v>140</v>
      </c>
      <c r="C60" t="str">
        <f>+'Acute Care'!B55</f>
        <v>KITTITAS VALLEY HEALTHCARE</v>
      </c>
      <c r="D60" s="9">
        <f>ROUND(+'Acute Care'!G55,0)</f>
        <v>1432579</v>
      </c>
      <c r="E60" s="9">
        <f>ROUND(+'Acute Care'!F55,0)</f>
        <v>2775</v>
      </c>
      <c r="F60" s="13">
        <f t="shared" si="0"/>
        <v>516.24</v>
      </c>
      <c r="G60" s="9">
        <f>ROUND(+'Acute Care'!G157,0)</f>
        <v>1622233</v>
      </c>
      <c r="H60" s="9">
        <f>ROUND(+'Acute Care'!F157,0)</f>
        <v>2393</v>
      </c>
      <c r="I60" s="13">
        <f t="shared" si="1"/>
        <v>677.91</v>
      </c>
      <c r="J60" s="13"/>
      <c r="K60" s="21">
        <f t="shared" si="2"/>
        <v>0.31319999999999998</v>
      </c>
    </row>
    <row r="61" spans="2:11" x14ac:dyDescent="0.2">
      <c r="B61">
        <f>+'Acute Care'!A56</f>
        <v>141</v>
      </c>
      <c r="C61" t="str">
        <f>+'Acute Care'!B56</f>
        <v>DAYTON GENERAL HOSPITAL</v>
      </c>
      <c r="D61" s="9">
        <f>ROUND(+'Acute Care'!G56,0)</f>
        <v>56315</v>
      </c>
      <c r="E61" s="9">
        <f>ROUND(+'Acute Care'!F56,0)</f>
        <v>216</v>
      </c>
      <c r="F61" s="13">
        <f t="shared" si="0"/>
        <v>260.72000000000003</v>
      </c>
      <c r="G61" s="9">
        <f>ROUND(+'Acute Care'!G158,0)</f>
        <v>68953</v>
      </c>
      <c r="H61" s="9">
        <f>ROUND(+'Acute Care'!F158,0)</f>
        <v>262</v>
      </c>
      <c r="I61" s="13">
        <f t="shared" si="1"/>
        <v>263.18</v>
      </c>
      <c r="J61" s="13"/>
      <c r="K61" s="21">
        <f t="shared" si="2"/>
        <v>9.4000000000000004E-3</v>
      </c>
    </row>
    <row r="62" spans="2:11" x14ac:dyDescent="0.2">
      <c r="B62">
        <f>+'Acute Care'!A57</f>
        <v>142</v>
      </c>
      <c r="C62" t="str">
        <f>+'Acute Care'!B57</f>
        <v>HARRISON MEDICAL CENTER</v>
      </c>
      <c r="D62" s="9">
        <f>ROUND(+'Acute Care'!G57,0)</f>
        <v>26183668</v>
      </c>
      <c r="E62" s="9">
        <f>ROUND(+'Acute Care'!F57,0)</f>
        <v>50590</v>
      </c>
      <c r="F62" s="13">
        <f t="shared" si="0"/>
        <v>517.57000000000005</v>
      </c>
      <c r="G62" s="9">
        <f>ROUND(+'Acute Care'!G159,0)</f>
        <v>27902839</v>
      </c>
      <c r="H62" s="9">
        <f>ROUND(+'Acute Care'!F159,0)</f>
        <v>49820</v>
      </c>
      <c r="I62" s="13">
        <f t="shared" si="1"/>
        <v>560.07000000000005</v>
      </c>
      <c r="J62" s="13"/>
      <c r="K62" s="21">
        <f t="shared" si="2"/>
        <v>8.2100000000000006E-2</v>
      </c>
    </row>
    <row r="63" spans="2:11" x14ac:dyDescent="0.2">
      <c r="B63">
        <f>+'Acute Care'!A58</f>
        <v>145</v>
      </c>
      <c r="C63" t="str">
        <f>+'Acute Care'!B58</f>
        <v>PEACEHEALTH ST JOSEPH MEDICAL CENTER</v>
      </c>
      <c r="D63" s="9">
        <f>ROUND(+'Acute Care'!G58,0)</f>
        <v>20540324</v>
      </c>
      <c r="E63" s="9">
        <f>ROUND(+'Acute Care'!F58,0)</f>
        <v>41013</v>
      </c>
      <c r="F63" s="13">
        <f t="shared" si="0"/>
        <v>500.82</v>
      </c>
      <c r="G63" s="9">
        <f>ROUND(+'Acute Care'!G160,0)</f>
        <v>21242184</v>
      </c>
      <c r="H63" s="9">
        <f>ROUND(+'Acute Care'!F160,0)</f>
        <v>42141</v>
      </c>
      <c r="I63" s="13">
        <f t="shared" si="1"/>
        <v>504.07</v>
      </c>
      <c r="J63" s="13"/>
      <c r="K63" s="21">
        <f t="shared" si="2"/>
        <v>6.4999999999999997E-3</v>
      </c>
    </row>
    <row r="64" spans="2:11" x14ac:dyDescent="0.2">
      <c r="B64">
        <f>+'Acute Care'!A59</f>
        <v>147</v>
      </c>
      <c r="C64" t="str">
        <f>+'Acute Care'!B59</f>
        <v>MID VALLEY HOSPITAL</v>
      </c>
      <c r="D64" s="9">
        <f>ROUND(+'Acute Care'!G59,0)</f>
        <v>1911061</v>
      </c>
      <c r="E64" s="9">
        <f>ROUND(+'Acute Care'!F59,0)</f>
        <v>2464</v>
      </c>
      <c r="F64" s="13">
        <f t="shared" si="0"/>
        <v>775.59</v>
      </c>
      <c r="G64" s="9">
        <f>ROUND(+'Acute Care'!G161,0)</f>
        <v>1883324</v>
      </c>
      <c r="H64" s="9">
        <f>ROUND(+'Acute Care'!F161,0)</f>
        <v>1976</v>
      </c>
      <c r="I64" s="13">
        <f t="shared" si="1"/>
        <v>953.1</v>
      </c>
      <c r="J64" s="13"/>
      <c r="K64" s="21">
        <f t="shared" si="2"/>
        <v>0.22889999999999999</v>
      </c>
    </row>
    <row r="65" spans="2:11" x14ac:dyDescent="0.2">
      <c r="B65">
        <f>+'Acute Care'!A60</f>
        <v>148</v>
      </c>
      <c r="C65" t="str">
        <f>+'Acute Care'!B60</f>
        <v>KINDRED HOSPITAL SEATTLE - NORTHGATE</v>
      </c>
      <c r="D65" s="9">
        <f>ROUND(+'Acute Care'!G60,0)</f>
        <v>6765228</v>
      </c>
      <c r="E65" s="9">
        <f>ROUND(+'Acute Care'!F60,0)</f>
        <v>20825</v>
      </c>
      <c r="F65" s="13">
        <f t="shared" si="0"/>
        <v>324.86</v>
      </c>
      <c r="G65" s="9">
        <f>ROUND(+'Acute Care'!G162,0)</f>
        <v>7993923</v>
      </c>
      <c r="H65" s="9">
        <f>ROUND(+'Acute Care'!F162,0)</f>
        <v>22461</v>
      </c>
      <c r="I65" s="13">
        <f t="shared" si="1"/>
        <v>355.9</v>
      </c>
      <c r="J65" s="13"/>
      <c r="K65" s="21">
        <f t="shared" si="2"/>
        <v>9.5500000000000002E-2</v>
      </c>
    </row>
    <row r="66" spans="2:11" x14ac:dyDescent="0.2">
      <c r="B66">
        <f>+'Acute Care'!A61</f>
        <v>150</v>
      </c>
      <c r="C66" t="str">
        <f>+'Acute Care'!B61</f>
        <v>COULEE MEDICAL CENTER</v>
      </c>
      <c r="D66" s="9">
        <f>ROUND(+'Acute Care'!G61,0)</f>
        <v>2653369</v>
      </c>
      <c r="E66" s="9">
        <f>ROUND(+'Acute Care'!F61,0)</f>
        <v>1163</v>
      </c>
      <c r="F66" s="13">
        <f t="shared" si="0"/>
        <v>2281.4899999999998</v>
      </c>
      <c r="G66" s="9">
        <f>ROUND(+'Acute Care'!G163,0)</f>
        <v>2865221</v>
      </c>
      <c r="H66" s="9">
        <f>ROUND(+'Acute Care'!F163,0)</f>
        <v>1218</v>
      </c>
      <c r="I66" s="13">
        <f t="shared" si="1"/>
        <v>2352.4</v>
      </c>
      <c r="J66" s="13"/>
      <c r="K66" s="21">
        <f t="shared" si="2"/>
        <v>3.1099999999999999E-2</v>
      </c>
    </row>
    <row r="67" spans="2:11" x14ac:dyDescent="0.2">
      <c r="B67">
        <f>+'Acute Care'!A62</f>
        <v>152</v>
      </c>
      <c r="C67" t="str">
        <f>+'Acute Care'!B62</f>
        <v>MASON GENERAL HOSPITAL</v>
      </c>
      <c r="D67" s="9">
        <f>ROUND(+'Acute Care'!G62,0)</f>
        <v>5125478</v>
      </c>
      <c r="E67" s="9">
        <f>ROUND(+'Acute Care'!F62,0)</f>
        <v>3844</v>
      </c>
      <c r="F67" s="13">
        <f t="shared" si="0"/>
        <v>1333.37</v>
      </c>
      <c r="G67" s="9">
        <f>ROUND(+'Acute Care'!G164,0)</f>
        <v>5309986</v>
      </c>
      <c r="H67" s="9">
        <f>ROUND(+'Acute Care'!F164,0)</f>
        <v>3251</v>
      </c>
      <c r="I67" s="13">
        <f t="shared" si="1"/>
        <v>1633.34</v>
      </c>
      <c r="J67" s="13"/>
      <c r="K67" s="21">
        <f t="shared" si="2"/>
        <v>0.22500000000000001</v>
      </c>
    </row>
    <row r="68" spans="2:11" x14ac:dyDescent="0.2">
      <c r="B68">
        <f>+'Acute Care'!A63</f>
        <v>153</v>
      </c>
      <c r="C68" t="str">
        <f>+'Acute Care'!B63</f>
        <v>WHITMAN HOSPITAL AND MEDICAL CENTER</v>
      </c>
      <c r="D68" s="9">
        <f>ROUND(+'Acute Care'!G63,0)</f>
        <v>2592304</v>
      </c>
      <c r="E68" s="9">
        <f>ROUND(+'Acute Care'!F63,0)</f>
        <v>1868</v>
      </c>
      <c r="F68" s="13">
        <f t="shared" si="0"/>
        <v>1387.74</v>
      </c>
      <c r="G68" s="9">
        <f>ROUND(+'Acute Care'!G165,0)</f>
        <v>1996246</v>
      </c>
      <c r="H68" s="9">
        <f>ROUND(+'Acute Care'!F165,0)</f>
        <v>1771</v>
      </c>
      <c r="I68" s="13">
        <f t="shared" si="1"/>
        <v>1127.19</v>
      </c>
      <c r="J68" s="13"/>
      <c r="K68" s="21">
        <f t="shared" si="2"/>
        <v>-0.18779999999999999</v>
      </c>
    </row>
    <row r="69" spans="2:11" x14ac:dyDescent="0.2">
      <c r="B69">
        <f>+'Acute Care'!A64</f>
        <v>155</v>
      </c>
      <c r="C69" t="str">
        <f>+'Acute Care'!B64</f>
        <v>UW MEDICINE/VALLEY MEDICAL CENTER</v>
      </c>
      <c r="D69" s="9">
        <f>ROUND(+'Acute Care'!G64,0)</f>
        <v>27171683</v>
      </c>
      <c r="E69" s="9">
        <f>ROUND(+'Acute Care'!F64,0)</f>
        <v>53743</v>
      </c>
      <c r="F69" s="13">
        <f t="shared" si="0"/>
        <v>505.59</v>
      </c>
      <c r="G69" s="9">
        <f>ROUND(+'Acute Care'!G166,0)</f>
        <v>30466885</v>
      </c>
      <c r="H69" s="9">
        <f>ROUND(+'Acute Care'!F166,0)</f>
        <v>57278</v>
      </c>
      <c r="I69" s="13">
        <f t="shared" si="1"/>
        <v>531.91</v>
      </c>
      <c r="J69" s="13"/>
      <c r="K69" s="21">
        <f t="shared" si="2"/>
        <v>5.21E-2</v>
      </c>
    </row>
    <row r="70" spans="2:11" x14ac:dyDescent="0.2">
      <c r="B70">
        <f>+'Acute Care'!A65</f>
        <v>156</v>
      </c>
      <c r="C70" t="str">
        <f>+'Acute Care'!B65</f>
        <v>WHIDBEYHEALTH MEDICAL CENTER</v>
      </c>
      <c r="D70" s="9">
        <f>ROUND(+'Acute Care'!G65,0)</f>
        <v>3936987</v>
      </c>
      <c r="E70" s="9">
        <f>ROUND(+'Acute Care'!F65,0)</f>
        <v>4742</v>
      </c>
      <c r="F70" s="13">
        <f t="shared" si="0"/>
        <v>830.24</v>
      </c>
      <c r="G70" s="9">
        <f>ROUND(+'Acute Care'!G167,0)</f>
        <v>3309582</v>
      </c>
      <c r="H70" s="9">
        <f>ROUND(+'Acute Care'!F167,0)</f>
        <v>3978</v>
      </c>
      <c r="I70" s="13">
        <f t="shared" si="1"/>
        <v>831.97</v>
      </c>
      <c r="J70" s="13"/>
      <c r="K70" s="21">
        <f t="shared" si="2"/>
        <v>2.0999999999999999E-3</v>
      </c>
    </row>
    <row r="71" spans="2:11" x14ac:dyDescent="0.2">
      <c r="B71">
        <f>+'Acute Care'!A66</f>
        <v>157</v>
      </c>
      <c r="C71" t="str">
        <f>+'Acute Care'!B66</f>
        <v>ST LUKES REHABILIATION INSTITUTE</v>
      </c>
      <c r="D71" s="9">
        <f>ROUND(+'Acute Care'!G66,0)</f>
        <v>0</v>
      </c>
      <c r="E71" s="9">
        <f>ROUND(+'Acute Care'!F66,0)</f>
        <v>0</v>
      </c>
      <c r="F71" s="13" t="str">
        <f t="shared" si="0"/>
        <v/>
      </c>
      <c r="G71" s="9">
        <f>ROUND(+'Acute Care'!G168,0)</f>
        <v>0</v>
      </c>
      <c r="H71" s="9">
        <f>ROUND(+'Acute Care'!F168,0)</f>
        <v>0</v>
      </c>
      <c r="I71" s="13" t="str">
        <f t="shared" si="1"/>
        <v/>
      </c>
      <c r="J71" s="13"/>
      <c r="K71" s="21" t="str">
        <f t="shared" si="2"/>
        <v/>
      </c>
    </row>
    <row r="72" spans="2:11" x14ac:dyDescent="0.2">
      <c r="B72">
        <f>+'Acute Care'!A67</f>
        <v>158</v>
      </c>
      <c r="C72" t="str">
        <f>+'Acute Care'!B67</f>
        <v>CASCADE MEDICAL CENTER</v>
      </c>
      <c r="D72" s="9">
        <f>ROUND(+'Acute Care'!G67,0)</f>
        <v>350150</v>
      </c>
      <c r="E72" s="9">
        <f>ROUND(+'Acute Care'!F67,0)</f>
        <v>284</v>
      </c>
      <c r="F72" s="13">
        <f t="shared" si="0"/>
        <v>1232.92</v>
      </c>
      <c r="G72" s="9">
        <f>ROUND(+'Acute Care'!G169,0)</f>
        <v>342077</v>
      </c>
      <c r="H72" s="9">
        <f>ROUND(+'Acute Care'!F169,0)</f>
        <v>246</v>
      </c>
      <c r="I72" s="13">
        <f t="shared" si="1"/>
        <v>1390.56</v>
      </c>
      <c r="J72" s="13"/>
      <c r="K72" s="21">
        <f t="shared" si="2"/>
        <v>0.12790000000000001</v>
      </c>
    </row>
    <row r="73" spans="2:11" x14ac:dyDescent="0.2">
      <c r="B73">
        <f>+'Acute Care'!A68</f>
        <v>159</v>
      </c>
      <c r="C73" t="str">
        <f>+'Acute Care'!B68</f>
        <v>PROVIDENCE ST PETER HOSPITAL</v>
      </c>
      <c r="D73" s="9">
        <f>ROUND(+'Acute Care'!G68,0)</f>
        <v>26067091</v>
      </c>
      <c r="E73" s="9">
        <f>ROUND(+'Acute Care'!F68,0)</f>
        <v>45542</v>
      </c>
      <c r="F73" s="13">
        <f t="shared" si="0"/>
        <v>572.37</v>
      </c>
      <c r="G73" s="9">
        <f>ROUND(+'Acute Care'!G170,0)</f>
        <v>49551968</v>
      </c>
      <c r="H73" s="9">
        <f>ROUND(+'Acute Care'!F170,0)</f>
        <v>74273</v>
      </c>
      <c r="I73" s="13">
        <f t="shared" si="1"/>
        <v>667.16</v>
      </c>
      <c r="J73" s="13"/>
      <c r="K73" s="21">
        <f t="shared" si="2"/>
        <v>0.1656</v>
      </c>
    </row>
    <row r="74" spans="2:11" x14ac:dyDescent="0.2">
      <c r="B74">
        <f>+'Acute Care'!A69</f>
        <v>161</v>
      </c>
      <c r="C74" t="str">
        <f>+'Acute Care'!B69</f>
        <v>KADLEC REGIONAL MEDICAL CENTER</v>
      </c>
      <c r="D74" s="9">
        <f>ROUND(+'Acute Care'!G69,0)</f>
        <v>29519419</v>
      </c>
      <c r="E74" s="9">
        <f>ROUND(+'Acute Care'!F69,0)</f>
        <v>43532</v>
      </c>
      <c r="F74" s="13">
        <f t="shared" si="0"/>
        <v>678.11</v>
      </c>
      <c r="G74" s="9">
        <f>ROUND(+'Acute Care'!G171,0)</f>
        <v>37730072</v>
      </c>
      <c r="H74" s="9">
        <f>ROUND(+'Acute Care'!F171,0)</f>
        <v>54766</v>
      </c>
      <c r="I74" s="13">
        <f t="shared" si="1"/>
        <v>688.93</v>
      </c>
      <c r="J74" s="13"/>
      <c r="K74" s="21">
        <f t="shared" si="2"/>
        <v>1.6E-2</v>
      </c>
    </row>
    <row r="75" spans="2:11" x14ac:dyDescent="0.2">
      <c r="B75">
        <f>+'Acute Care'!A70</f>
        <v>162</v>
      </c>
      <c r="C75" t="str">
        <f>+'Acute Care'!B70</f>
        <v>PROVIDENCE SACRED HEART MEDICAL CENTER</v>
      </c>
      <c r="D75" s="9">
        <f>ROUND(+'Acute Care'!G70,0)</f>
        <v>49396288</v>
      </c>
      <c r="E75" s="9">
        <f>ROUND(+'Acute Care'!F70,0)</f>
        <v>104107</v>
      </c>
      <c r="F75" s="13">
        <f t="shared" ref="F75:F107" si="3">IF(D75=0,"",IF(E75=0,"",ROUND(D75/E75,2)))</f>
        <v>474.48</v>
      </c>
      <c r="G75" s="9">
        <f>ROUND(+'Acute Care'!G172,0)</f>
        <v>68521632</v>
      </c>
      <c r="H75" s="9">
        <f>ROUND(+'Acute Care'!F172,0)</f>
        <v>125594</v>
      </c>
      <c r="I75" s="13">
        <f t="shared" ref="I75:I107" si="4">IF(G75=0,"",IF(H75=0,"",ROUND(G75/H75,2)))</f>
        <v>545.58000000000004</v>
      </c>
      <c r="J75" s="13"/>
      <c r="K75" s="21">
        <f t="shared" ref="K75:K107" si="5">IF(D75=0,"",IF(E75=0,"",IF(G75=0,"",IF(H75=0,"",ROUND(I75/F75-1,4)))))</f>
        <v>0.14979999999999999</v>
      </c>
    </row>
    <row r="76" spans="2:11" x14ac:dyDescent="0.2">
      <c r="B76">
        <f>+'Acute Care'!A71</f>
        <v>164</v>
      </c>
      <c r="C76" t="str">
        <f>+'Acute Care'!B71</f>
        <v>EVERGREENHEALTH MEDICAL CENTER</v>
      </c>
      <c r="D76" s="9">
        <f>ROUND(+'Acute Care'!G71,0)</f>
        <v>16039022</v>
      </c>
      <c r="E76" s="9">
        <f>ROUND(+'Acute Care'!F71,0)</f>
        <v>29587</v>
      </c>
      <c r="F76" s="13">
        <f t="shared" si="3"/>
        <v>542.1</v>
      </c>
      <c r="G76" s="9">
        <f>ROUND(+'Acute Care'!G173,0)</f>
        <v>17066425</v>
      </c>
      <c r="H76" s="9">
        <f>ROUND(+'Acute Care'!F173,0)</f>
        <v>30753</v>
      </c>
      <c r="I76" s="13">
        <f t="shared" si="4"/>
        <v>554.95000000000005</v>
      </c>
      <c r="J76" s="13"/>
      <c r="K76" s="21">
        <f t="shared" si="5"/>
        <v>2.3699999999999999E-2</v>
      </c>
    </row>
    <row r="77" spans="2:11" x14ac:dyDescent="0.2">
      <c r="B77">
        <f>+'Acute Care'!A72</f>
        <v>165</v>
      </c>
      <c r="C77" t="str">
        <f>+'Acute Care'!B72</f>
        <v>LAKE CHELAN COMMUNITY HOSPITAL</v>
      </c>
      <c r="D77" s="9">
        <f>ROUND(+'Acute Care'!G72,0)</f>
        <v>849943</v>
      </c>
      <c r="E77" s="9">
        <f>ROUND(+'Acute Care'!F72,0)</f>
        <v>752</v>
      </c>
      <c r="F77" s="13">
        <f t="shared" si="3"/>
        <v>1130.24</v>
      </c>
      <c r="G77" s="9">
        <f>ROUND(+'Acute Care'!G174,0)</f>
        <v>701139</v>
      </c>
      <c r="H77" s="9">
        <f>ROUND(+'Acute Care'!F174,0)</f>
        <v>700</v>
      </c>
      <c r="I77" s="13">
        <f t="shared" si="4"/>
        <v>1001.63</v>
      </c>
      <c r="J77" s="13"/>
      <c r="K77" s="21">
        <f t="shared" si="5"/>
        <v>-0.1138</v>
      </c>
    </row>
    <row r="78" spans="2:11" x14ac:dyDescent="0.2">
      <c r="B78">
        <f>+'Acute Care'!A73</f>
        <v>167</v>
      </c>
      <c r="C78" t="str">
        <f>+'Acute Care'!B73</f>
        <v>FERRY COUNTY MEMORIAL HOSPITAL</v>
      </c>
      <c r="D78" s="9">
        <f>ROUND(+'Acute Care'!G73,0)</f>
        <v>0</v>
      </c>
      <c r="E78" s="9">
        <f>ROUND(+'Acute Care'!F73,0)</f>
        <v>0</v>
      </c>
      <c r="F78" s="13" t="str">
        <f t="shared" si="3"/>
        <v/>
      </c>
      <c r="G78" s="9">
        <f>ROUND(+'Acute Care'!G175,0)</f>
        <v>0</v>
      </c>
      <c r="H78" s="9">
        <f>ROUND(+'Acute Care'!F175,0)</f>
        <v>0</v>
      </c>
      <c r="I78" s="13" t="str">
        <f t="shared" si="4"/>
        <v/>
      </c>
      <c r="J78" s="13"/>
      <c r="K78" s="21" t="str">
        <f t="shared" si="5"/>
        <v/>
      </c>
    </row>
    <row r="79" spans="2:11" x14ac:dyDescent="0.2">
      <c r="B79">
        <f>+'Acute Care'!A74</f>
        <v>168</v>
      </c>
      <c r="C79" t="str">
        <f>+'Acute Care'!B74</f>
        <v>CENTRAL WASHINGTON HOSPITAL</v>
      </c>
      <c r="D79" s="9">
        <f>ROUND(+'Acute Care'!G74,0)</f>
        <v>13775689</v>
      </c>
      <c r="E79" s="9">
        <f>ROUND(+'Acute Care'!F74,0)</f>
        <v>26485</v>
      </c>
      <c r="F79" s="13">
        <f t="shared" si="3"/>
        <v>520.13</v>
      </c>
      <c r="G79" s="9">
        <f>ROUND(+'Acute Care'!G176,0)</f>
        <v>15263937</v>
      </c>
      <c r="H79" s="9">
        <f>ROUND(+'Acute Care'!F176,0)</f>
        <v>29319</v>
      </c>
      <c r="I79" s="13">
        <f t="shared" si="4"/>
        <v>520.62</v>
      </c>
      <c r="J79" s="13"/>
      <c r="K79" s="21">
        <f t="shared" si="5"/>
        <v>8.9999999999999998E-4</v>
      </c>
    </row>
    <row r="80" spans="2:11" x14ac:dyDescent="0.2">
      <c r="B80">
        <f>+'Acute Care'!A75</f>
        <v>170</v>
      </c>
      <c r="C80" t="str">
        <f>+'Acute Care'!B75</f>
        <v>PEACEHEALTH SOUTHWEST MEDICAL CENTER</v>
      </c>
      <c r="D80" s="9">
        <f>ROUND(+'Acute Care'!G75,0)</f>
        <v>26839077</v>
      </c>
      <c r="E80" s="9">
        <f>ROUND(+'Acute Care'!F75,0)</f>
        <v>52465</v>
      </c>
      <c r="F80" s="13">
        <f t="shared" si="3"/>
        <v>511.56</v>
      </c>
      <c r="G80" s="9">
        <f>ROUND(+'Acute Care'!G177,0)</f>
        <v>29615870</v>
      </c>
      <c r="H80" s="9">
        <f>ROUND(+'Acute Care'!F177,0)</f>
        <v>56021</v>
      </c>
      <c r="I80" s="13">
        <f t="shared" si="4"/>
        <v>528.66</v>
      </c>
      <c r="J80" s="13"/>
      <c r="K80" s="21">
        <f t="shared" si="5"/>
        <v>3.3399999999999999E-2</v>
      </c>
    </row>
    <row r="81" spans="2:11" x14ac:dyDescent="0.2">
      <c r="B81">
        <f>+'Acute Care'!A76</f>
        <v>172</v>
      </c>
      <c r="C81" t="str">
        <f>+'Acute Care'!B76</f>
        <v>PULLMAN REGIONAL HOSPITAL</v>
      </c>
      <c r="D81" s="9">
        <f>ROUND(+'Acute Care'!G76,0)</f>
        <v>2394602</v>
      </c>
      <c r="E81" s="9">
        <f>ROUND(+'Acute Care'!F76,0)</f>
        <v>3336</v>
      </c>
      <c r="F81" s="13">
        <f t="shared" si="3"/>
        <v>717.81</v>
      </c>
      <c r="G81" s="9">
        <f>ROUND(+'Acute Care'!G178,0)</f>
        <v>2494736</v>
      </c>
      <c r="H81" s="9">
        <f>ROUND(+'Acute Care'!F178,0)</f>
        <v>3102</v>
      </c>
      <c r="I81" s="13">
        <f t="shared" si="4"/>
        <v>804.23</v>
      </c>
      <c r="J81" s="13"/>
      <c r="K81" s="21">
        <f t="shared" si="5"/>
        <v>0.12039999999999999</v>
      </c>
    </row>
    <row r="82" spans="2:11" x14ac:dyDescent="0.2">
      <c r="B82">
        <f>+'Acute Care'!A77</f>
        <v>173</v>
      </c>
      <c r="C82" t="str">
        <f>+'Acute Care'!B77</f>
        <v>MORTON GENERAL HOSPITAL</v>
      </c>
      <c r="D82" s="9">
        <f>ROUND(+'Acute Care'!G77,0)</f>
        <v>1804794</v>
      </c>
      <c r="E82" s="9">
        <f>ROUND(+'Acute Care'!F77,0)</f>
        <v>743</v>
      </c>
      <c r="F82" s="13">
        <f t="shared" si="3"/>
        <v>2429.06</v>
      </c>
      <c r="G82" s="9">
        <f>ROUND(+'Acute Care'!G179,0)</f>
        <v>1461594</v>
      </c>
      <c r="H82" s="9">
        <f>ROUND(+'Acute Care'!F179,0)</f>
        <v>781</v>
      </c>
      <c r="I82" s="13">
        <f t="shared" si="4"/>
        <v>1871.44</v>
      </c>
      <c r="J82" s="13"/>
      <c r="K82" s="21">
        <f t="shared" si="5"/>
        <v>-0.2296</v>
      </c>
    </row>
    <row r="83" spans="2:11" x14ac:dyDescent="0.2">
      <c r="B83">
        <f>+'Acute Care'!A78</f>
        <v>175</v>
      </c>
      <c r="C83" t="str">
        <f>+'Acute Care'!B78</f>
        <v>MARY BRIDGE CHILDRENS HEALTH CENTER</v>
      </c>
      <c r="D83" s="9">
        <f>ROUND(+'Acute Care'!G78,0)</f>
        <v>7147337</v>
      </c>
      <c r="E83" s="9">
        <f>ROUND(+'Acute Care'!F78,0)</f>
        <v>9379</v>
      </c>
      <c r="F83" s="13">
        <f t="shared" si="3"/>
        <v>762.06</v>
      </c>
      <c r="G83" s="9">
        <f>ROUND(+'Acute Care'!G180,0)</f>
        <v>7507374</v>
      </c>
      <c r="H83" s="9">
        <f>ROUND(+'Acute Care'!F180,0)</f>
        <v>11820</v>
      </c>
      <c r="I83" s="13">
        <f t="shared" si="4"/>
        <v>635.14</v>
      </c>
      <c r="J83" s="13"/>
      <c r="K83" s="21">
        <f t="shared" si="5"/>
        <v>-0.16650000000000001</v>
      </c>
    </row>
    <row r="84" spans="2:11" x14ac:dyDescent="0.2">
      <c r="B84">
        <f>+'Acute Care'!A79</f>
        <v>176</v>
      </c>
      <c r="C84" t="str">
        <f>+'Acute Care'!B79</f>
        <v>TACOMA GENERAL/ALLENMORE HOSPITAL</v>
      </c>
      <c r="D84" s="9">
        <f>ROUND(+'Acute Care'!G79,0)</f>
        <v>13139322</v>
      </c>
      <c r="E84" s="9">
        <f>ROUND(+'Acute Care'!F79,0)</f>
        <v>26017</v>
      </c>
      <c r="F84" s="13">
        <f t="shared" si="3"/>
        <v>505.03</v>
      </c>
      <c r="G84" s="9">
        <f>ROUND(+'Acute Care'!G181,0)</f>
        <v>12503050</v>
      </c>
      <c r="H84" s="9">
        <f>ROUND(+'Acute Care'!F181,0)</f>
        <v>24474</v>
      </c>
      <c r="I84" s="13">
        <f t="shared" si="4"/>
        <v>510.87</v>
      </c>
      <c r="J84" s="13"/>
      <c r="K84" s="21">
        <f t="shared" si="5"/>
        <v>1.1599999999999999E-2</v>
      </c>
    </row>
    <row r="85" spans="2:11" x14ac:dyDescent="0.2">
      <c r="B85">
        <f>+'Acute Care'!A80</f>
        <v>180</v>
      </c>
      <c r="C85" t="str">
        <f>+'Acute Care'!B80</f>
        <v>MULTICARE VALLEY HOSPITAL</v>
      </c>
      <c r="D85" s="9">
        <f>ROUND(+'Acute Care'!G80,0)</f>
        <v>5298882</v>
      </c>
      <c r="E85" s="9">
        <f>ROUND(+'Acute Care'!F80,0)</f>
        <v>13856</v>
      </c>
      <c r="F85" s="13">
        <f t="shared" si="3"/>
        <v>382.43</v>
      </c>
      <c r="G85" s="9">
        <f>ROUND(+'Acute Care'!G182,0)</f>
        <v>7032552</v>
      </c>
      <c r="H85" s="9">
        <f>ROUND(+'Acute Care'!F182,0)</f>
        <v>15766</v>
      </c>
      <c r="I85" s="13">
        <f t="shared" si="4"/>
        <v>446.06</v>
      </c>
      <c r="J85" s="13"/>
      <c r="K85" s="21">
        <f t="shared" si="5"/>
        <v>0.16639999999999999</v>
      </c>
    </row>
    <row r="86" spans="2:11" x14ac:dyDescent="0.2">
      <c r="B86">
        <f>+'Acute Care'!A81</f>
        <v>183</v>
      </c>
      <c r="C86" t="str">
        <f>+'Acute Care'!B81</f>
        <v>MULTICARE AUBURN MEDICAL CENTER</v>
      </c>
      <c r="D86" s="9">
        <f>ROUND(+'Acute Care'!G81,0)</f>
        <v>5319739</v>
      </c>
      <c r="E86" s="9">
        <f>ROUND(+'Acute Care'!F81,0)</f>
        <v>10687</v>
      </c>
      <c r="F86" s="13">
        <f t="shared" si="3"/>
        <v>497.78</v>
      </c>
      <c r="G86" s="9">
        <f>ROUND(+'Acute Care'!G183,0)</f>
        <v>4957272</v>
      </c>
      <c r="H86" s="9">
        <f>ROUND(+'Acute Care'!F183,0)</f>
        <v>8087</v>
      </c>
      <c r="I86" s="13">
        <f t="shared" si="4"/>
        <v>612.99</v>
      </c>
      <c r="J86" s="13"/>
      <c r="K86" s="21">
        <f t="shared" si="5"/>
        <v>0.23139999999999999</v>
      </c>
    </row>
    <row r="87" spans="2:11" x14ac:dyDescent="0.2">
      <c r="B87">
        <f>+'Acute Care'!A82</f>
        <v>186</v>
      </c>
      <c r="C87" t="str">
        <f>+'Acute Care'!B82</f>
        <v>SUMMIT PACIFIC MEDICAL CENTER</v>
      </c>
      <c r="D87" s="9">
        <f>ROUND(+'Acute Care'!G82,0)</f>
        <v>1543827</v>
      </c>
      <c r="E87" s="9">
        <f>ROUND(+'Acute Care'!F82,0)</f>
        <v>474</v>
      </c>
      <c r="F87" s="13">
        <f t="shared" si="3"/>
        <v>3257.02</v>
      </c>
      <c r="G87" s="9">
        <f>ROUND(+'Acute Care'!G184,0)</f>
        <v>1648516</v>
      </c>
      <c r="H87" s="9">
        <f>ROUND(+'Acute Care'!F184,0)</f>
        <v>712</v>
      </c>
      <c r="I87" s="13">
        <f t="shared" si="4"/>
        <v>2315.33</v>
      </c>
      <c r="J87" s="13"/>
      <c r="K87" s="21">
        <f t="shared" si="5"/>
        <v>-0.28910000000000002</v>
      </c>
    </row>
    <row r="88" spans="2:11" x14ac:dyDescent="0.2">
      <c r="B88">
        <f>+'Acute Care'!A83</f>
        <v>191</v>
      </c>
      <c r="C88" t="str">
        <f>+'Acute Care'!B83</f>
        <v>PROVIDENCE CENTRALIA HOSPITAL</v>
      </c>
      <c r="D88" s="9">
        <f>ROUND(+'Acute Care'!G83,0)</f>
        <v>9932349</v>
      </c>
      <c r="E88" s="9">
        <f>ROUND(+'Acute Care'!F83,0)</f>
        <v>14616</v>
      </c>
      <c r="F88" s="13">
        <f t="shared" si="3"/>
        <v>679.55</v>
      </c>
      <c r="G88" s="9">
        <f>ROUND(+'Acute Care'!G185,0)</f>
        <v>10536878</v>
      </c>
      <c r="H88" s="9">
        <f>ROUND(+'Acute Care'!F185,0)</f>
        <v>16914</v>
      </c>
      <c r="I88" s="13">
        <f t="shared" si="4"/>
        <v>622.97</v>
      </c>
      <c r="J88" s="13"/>
      <c r="K88" s="21">
        <f t="shared" si="5"/>
        <v>-8.3299999999999999E-2</v>
      </c>
    </row>
    <row r="89" spans="2:11" x14ac:dyDescent="0.2">
      <c r="B89">
        <f>+'Acute Care'!A84</f>
        <v>193</v>
      </c>
      <c r="C89" t="str">
        <f>+'Acute Care'!B84</f>
        <v>PROVIDENCE MOUNT CARMEL HOSPITAL</v>
      </c>
      <c r="D89" s="9">
        <f>ROUND(+'Acute Care'!G84,0)</f>
        <v>2223997</v>
      </c>
      <c r="E89" s="9">
        <f>ROUND(+'Acute Care'!F84,0)</f>
        <v>3059</v>
      </c>
      <c r="F89" s="13">
        <f t="shared" si="3"/>
        <v>727.03</v>
      </c>
      <c r="G89" s="9">
        <f>ROUND(+'Acute Care'!G186,0)</f>
        <v>2980509</v>
      </c>
      <c r="H89" s="9">
        <f>ROUND(+'Acute Care'!F186,0)</f>
        <v>5289</v>
      </c>
      <c r="I89" s="13">
        <f t="shared" si="4"/>
        <v>563.53</v>
      </c>
      <c r="J89" s="13"/>
      <c r="K89" s="21">
        <f t="shared" si="5"/>
        <v>-0.22489999999999999</v>
      </c>
    </row>
    <row r="90" spans="2:11" x14ac:dyDescent="0.2">
      <c r="B90">
        <f>+'Acute Care'!A85</f>
        <v>194</v>
      </c>
      <c r="C90" t="str">
        <f>+'Acute Care'!B85</f>
        <v>PROVIDENCE ST JOSEPHS HOSPITAL</v>
      </c>
      <c r="D90" s="9">
        <f>ROUND(+'Acute Care'!G85,0)</f>
        <v>1122961</v>
      </c>
      <c r="E90" s="9">
        <f>ROUND(+'Acute Care'!F85,0)</f>
        <v>1264</v>
      </c>
      <c r="F90" s="13">
        <f t="shared" si="3"/>
        <v>888.42</v>
      </c>
      <c r="G90" s="9">
        <f>ROUND(+'Acute Care'!G187,0)</f>
        <v>1431162</v>
      </c>
      <c r="H90" s="9">
        <f>ROUND(+'Acute Care'!F187,0)</f>
        <v>2977</v>
      </c>
      <c r="I90" s="13">
        <f t="shared" si="4"/>
        <v>480.74</v>
      </c>
      <c r="J90" s="13"/>
      <c r="K90" s="21">
        <f t="shared" si="5"/>
        <v>-0.45889999999999997</v>
      </c>
    </row>
    <row r="91" spans="2:11" x14ac:dyDescent="0.2">
      <c r="B91">
        <f>+'Acute Care'!A86</f>
        <v>195</v>
      </c>
      <c r="C91" t="str">
        <f>+'Acute Care'!B86</f>
        <v>SNOQUALMIE VALLEY HOSPITAL</v>
      </c>
      <c r="D91" s="9">
        <f>ROUND(+'Acute Care'!G86,0)</f>
        <v>4099584</v>
      </c>
      <c r="E91" s="9">
        <f>ROUND(+'Acute Care'!F86,0)</f>
        <v>190</v>
      </c>
      <c r="F91" s="13">
        <f t="shared" si="3"/>
        <v>21576.76</v>
      </c>
      <c r="G91" s="9">
        <f>ROUND(+'Acute Care'!G188,0)</f>
        <v>122597</v>
      </c>
      <c r="H91" s="9">
        <f>ROUND(+'Acute Care'!F188,0)</f>
        <v>211</v>
      </c>
      <c r="I91" s="13">
        <f t="shared" si="4"/>
        <v>581.03</v>
      </c>
      <c r="J91" s="13"/>
      <c r="K91" s="21">
        <f t="shared" si="5"/>
        <v>-0.97309999999999997</v>
      </c>
    </row>
    <row r="92" spans="2:11" x14ac:dyDescent="0.2">
      <c r="B92">
        <f>+'Acute Care'!A87</f>
        <v>197</v>
      </c>
      <c r="C92" t="str">
        <f>+'Acute Care'!B87</f>
        <v>CAPITAL MEDICAL CENTER</v>
      </c>
      <c r="D92" s="9">
        <f>ROUND(+'Acute Care'!G87,0)</f>
        <v>3252851</v>
      </c>
      <c r="E92" s="9">
        <f>ROUND(+'Acute Care'!F87,0)</f>
        <v>7589</v>
      </c>
      <c r="F92" s="13">
        <f t="shared" si="3"/>
        <v>428.63</v>
      </c>
      <c r="G92" s="9">
        <f>ROUND(+'Acute Care'!G189,0)</f>
        <v>3171345</v>
      </c>
      <c r="H92" s="9">
        <f>ROUND(+'Acute Care'!F189,0)</f>
        <v>6908</v>
      </c>
      <c r="I92" s="13">
        <f t="shared" si="4"/>
        <v>459.08</v>
      </c>
      <c r="J92" s="13"/>
      <c r="K92" s="21">
        <f t="shared" si="5"/>
        <v>7.0999999999999994E-2</v>
      </c>
    </row>
    <row r="93" spans="2:11" x14ac:dyDescent="0.2">
      <c r="B93">
        <f>+'Acute Care'!A88</f>
        <v>198</v>
      </c>
      <c r="C93" t="str">
        <f>+'Acute Care'!B88</f>
        <v>ASTRIA SUNNYSIDE HOSPITAL</v>
      </c>
      <c r="D93" s="9">
        <f>ROUND(+'Acute Care'!G88,0)</f>
        <v>3169826</v>
      </c>
      <c r="E93" s="9">
        <f>ROUND(+'Acute Care'!F88,0)</f>
        <v>4779</v>
      </c>
      <c r="F93" s="13">
        <f t="shared" si="3"/>
        <v>663.28</v>
      </c>
      <c r="G93" s="9">
        <f>ROUND(+'Acute Care'!G190,0)</f>
        <v>2974117</v>
      </c>
      <c r="H93" s="9">
        <f>ROUND(+'Acute Care'!F190,0)</f>
        <v>4911</v>
      </c>
      <c r="I93" s="13">
        <f t="shared" si="4"/>
        <v>605.6</v>
      </c>
      <c r="J93" s="13"/>
      <c r="K93" s="21">
        <f t="shared" si="5"/>
        <v>-8.6999999999999994E-2</v>
      </c>
    </row>
    <row r="94" spans="2:11" x14ac:dyDescent="0.2">
      <c r="B94">
        <f>+'Acute Care'!A89</f>
        <v>199</v>
      </c>
      <c r="C94" t="str">
        <f>+'Acute Care'!B89</f>
        <v>ASTRIA TOPPENISH HOSPITAL</v>
      </c>
      <c r="D94" s="9">
        <f>ROUND(+'Acute Care'!G89,0)</f>
        <v>945909</v>
      </c>
      <c r="E94" s="9">
        <f>ROUND(+'Acute Care'!F89,0)</f>
        <v>2460</v>
      </c>
      <c r="F94" s="13">
        <f t="shared" si="3"/>
        <v>384.52</v>
      </c>
      <c r="G94" s="9">
        <f>ROUND(+'Acute Care'!G191,0)</f>
        <v>1011459</v>
      </c>
      <c r="H94" s="9">
        <f>ROUND(+'Acute Care'!F191,0)</f>
        <v>1880</v>
      </c>
      <c r="I94" s="13">
        <f t="shared" si="4"/>
        <v>538.01</v>
      </c>
      <c r="J94" s="13"/>
      <c r="K94" s="21">
        <f t="shared" si="5"/>
        <v>0.3992</v>
      </c>
    </row>
    <row r="95" spans="2:11" x14ac:dyDescent="0.2">
      <c r="B95">
        <f>+'Acute Care'!A90</f>
        <v>201</v>
      </c>
      <c r="C95" t="str">
        <f>+'Acute Care'!B90</f>
        <v>ST FRANCIS COMMUNITY HOSPITAL</v>
      </c>
      <c r="D95" s="9">
        <f>ROUND(+'Acute Care'!G90,0)</f>
        <v>12244110</v>
      </c>
      <c r="E95" s="9">
        <f>ROUND(+'Acute Care'!F90,0)</f>
        <v>28344</v>
      </c>
      <c r="F95" s="13">
        <f t="shared" si="3"/>
        <v>431.98</v>
      </c>
      <c r="G95" s="9">
        <f>ROUND(+'Acute Care'!G192,0)</f>
        <v>12335016</v>
      </c>
      <c r="H95" s="9">
        <f>ROUND(+'Acute Care'!F192,0)</f>
        <v>29097</v>
      </c>
      <c r="I95" s="13">
        <f t="shared" si="4"/>
        <v>423.93</v>
      </c>
      <c r="J95" s="13"/>
      <c r="K95" s="21">
        <f t="shared" si="5"/>
        <v>-1.8599999999999998E-2</v>
      </c>
    </row>
    <row r="96" spans="2:11" x14ac:dyDescent="0.2">
      <c r="B96">
        <f>+'Acute Care'!A91</f>
        <v>202</v>
      </c>
      <c r="C96" t="str">
        <f>+'Acute Care'!B91</f>
        <v>REGIONAL HOSPITAL</v>
      </c>
      <c r="D96" s="9">
        <f>ROUND(+'Acute Care'!G91,0)</f>
        <v>4212696</v>
      </c>
      <c r="E96" s="9">
        <f>ROUND(+'Acute Care'!F91,0)</f>
        <v>7120</v>
      </c>
      <c r="F96" s="13">
        <f t="shared" si="3"/>
        <v>591.66999999999996</v>
      </c>
      <c r="G96" s="9">
        <f>ROUND(+'Acute Care'!G193,0)</f>
        <v>4575290</v>
      </c>
      <c r="H96" s="9">
        <f>ROUND(+'Acute Care'!F193,0)</f>
        <v>7217</v>
      </c>
      <c r="I96" s="13">
        <f t="shared" si="4"/>
        <v>633.96</v>
      </c>
      <c r="J96" s="13"/>
      <c r="K96" s="21">
        <f t="shared" si="5"/>
        <v>7.1499999999999994E-2</v>
      </c>
    </row>
    <row r="97" spans="2:11" x14ac:dyDescent="0.2">
      <c r="B97">
        <f>+'Acute Care'!A92</f>
        <v>204</v>
      </c>
      <c r="C97" t="str">
        <f>+'Acute Care'!B92</f>
        <v>SEATTLE CANCER CARE ALLIANCE</v>
      </c>
      <c r="D97" s="9">
        <f>ROUND(+'Acute Care'!G92,0)</f>
        <v>0</v>
      </c>
      <c r="E97" s="9">
        <f>ROUND(+'Acute Care'!F92,0)</f>
        <v>0</v>
      </c>
      <c r="F97" s="13" t="str">
        <f t="shared" si="3"/>
        <v/>
      </c>
      <c r="G97" s="9">
        <f>ROUND(+'Acute Care'!G194,0)</f>
        <v>0</v>
      </c>
      <c r="H97" s="9">
        <f>ROUND(+'Acute Care'!F194,0)</f>
        <v>0</v>
      </c>
      <c r="I97" s="13" t="str">
        <f t="shared" si="4"/>
        <v/>
      </c>
      <c r="J97" s="13"/>
      <c r="K97" s="21" t="str">
        <f t="shared" si="5"/>
        <v/>
      </c>
    </row>
    <row r="98" spans="2:11" x14ac:dyDescent="0.2">
      <c r="B98">
        <f>+'Acute Care'!A93</f>
        <v>205</v>
      </c>
      <c r="C98" t="str">
        <f>+'Acute Care'!B93</f>
        <v>WENATCHEE VALLEY HOSPITAL</v>
      </c>
      <c r="D98" s="9">
        <f>ROUND(+'Acute Care'!G93,0)</f>
        <v>1503472</v>
      </c>
      <c r="E98" s="9">
        <f>ROUND(+'Acute Care'!F93,0)</f>
        <v>559</v>
      </c>
      <c r="F98" s="13">
        <f t="shared" si="3"/>
        <v>2689.57</v>
      </c>
      <c r="G98" s="9">
        <f>ROUND(+'Acute Care'!G195,0)</f>
        <v>988420</v>
      </c>
      <c r="H98" s="9">
        <f>ROUND(+'Acute Care'!F195,0)</f>
        <v>497</v>
      </c>
      <c r="I98" s="13">
        <f t="shared" si="4"/>
        <v>1988.77</v>
      </c>
      <c r="J98" s="13"/>
      <c r="K98" s="21">
        <f t="shared" si="5"/>
        <v>-0.2606</v>
      </c>
    </row>
    <row r="99" spans="2:11" x14ac:dyDescent="0.2">
      <c r="B99">
        <f>+'Acute Care'!A94</f>
        <v>206</v>
      </c>
      <c r="C99" t="str">
        <f>+'Acute Care'!B94</f>
        <v>PEACEHEALTH UNITED GENERAL MEDICAL CENTER</v>
      </c>
      <c r="D99" s="9">
        <f>ROUND(+'Acute Care'!G94,0)</f>
        <v>1665370</v>
      </c>
      <c r="E99" s="9">
        <f>ROUND(+'Acute Care'!F94,0)</f>
        <v>2240</v>
      </c>
      <c r="F99" s="13">
        <f t="shared" si="3"/>
        <v>743.47</v>
      </c>
      <c r="G99" s="9">
        <f>ROUND(+'Acute Care'!G196,0)</f>
        <v>1966619</v>
      </c>
      <c r="H99" s="9">
        <f>ROUND(+'Acute Care'!F196,0)</f>
        <v>2110</v>
      </c>
      <c r="I99" s="13">
        <f t="shared" si="4"/>
        <v>932.05</v>
      </c>
      <c r="J99" s="13"/>
      <c r="K99" s="21">
        <f t="shared" si="5"/>
        <v>0.25359999999999999</v>
      </c>
    </row>
    <row r="100" spans="2:11" x14ac:dyDescent="0.2">
      <c r="B100">
        <f>+'Acute Care'!A95</f>
        <v>207</v>
      </c>
      <c r="C100" t="str">
        <f>+'Acute Care'!B95</f>
        <v>SKAGIT REGIONAL HEALTH</v>
      </c>
      <c r="D100" s="9">
        <f>ROUND(+'Acute Care'!G95,0)</f>
        <v>13225421</v>
      </c>
      <c r="E100" s="9">
        <f>ROUND(+'Acute Care'!F95,0)</f>
        <v>20137</v>
      </c>
      <c r="F100" s="13">
        <f t="shared" si="3"/>
        <v>656.77</v>
      </c>
      <c r="G100" s="9">
        <f>ROUND(+'Acute Care'!G197,0)</f>
        <v>12005983</v>
      </c>
      <c r="H100" s="9">
        <f>ROUND(+'Acute Care'!F197,0)</f>
        <v>22866</v>
      </c>
      <c r="I100" s="13">
        <f t="shared" si="4"/>
        <v>525.05999999999995</v>
      </c>
      <c r="J100" s="13"/>
      <c r="K100" s="21">
        <f t="shared" si="5"/>
        <v>-0.20050000000000001</v>
      </c>
    </row>
    <row r="101" spans="2:11" x14ac:dyDescent="0.2">
      <c r="B101">
        <f>+'Acute Care'!A96</f>
        <v>208</v>
      </c>
      <c r="C101" t="str">
        <f>+'Acute Care'!B96</f>
        <v>LEGACY SALMON CREEK HOSPITAL</v>
      </c>
      <c r="D101" s="9">
        <f>ROUND(+'Acute Care'!G96,0)</f>
        <v>16482181</v>
      </c>
      <c r="E101" s="9">
        <f>ROUND(+'Acute Care'!F96,0)</f>
        <v>20567</v>
      </c>
      <c r="F101" s="13">
        <f t="shared" si="3"/>
        <v>801.39</v>
      </c>
      <c r="G101" s="9">
        <f>ROUND(+'Acute Care'!G198,0)</f>
        <v>17466348</v>
      </c>
      <c r="H101" s="9">
        <f>ROUND(+'Acute Care'!F198,0)</f>
        <v>19225</v>
      </c>
      <c r="I101" s="13">
        <f t="shared" si="4"/>
        <v>908.52</v>
      </c>
      <c r="J101" s="13"/>
      <c r="K101" s="21">
        <f t="shared" si="5"/>
        <v>0.13370000000000001</v>
      </c>
    </row>
    <row r="102" spans="2:11" x14ac:dyDescent="0.2">
      <c r="B102">
        <f>+'Acute Care'!A97</f>
        <v>209</v>
      </c>
      <c r="C102" t="str">
        <f>+'Acute Care'!B97</f>
        <v>ST ANTHONY HOSPITAL</v>
      </c>
      <c r="D102" s="9">
        <f>ROUND(+'Acute Care'!G97,0)</f>
        <v>9298105</v>
      </c>
      <c r="E102" s="9">
        <f>ROUND(+'Acute Care'!F97,0)</f>
        <v>17662</v>
      </c>
      <c r="F102" s="13">
        <f t="shared" si="3"/>
        <v>526.45000000000005</v>
      </c>
      <c r="G102" s="9">
        <f>ROUND(+'Acute Care'!G199,0)</f>
        <v>9992355</v>
      </c>
      <c r="H102" s="9">
        <f>ROUND(+'Acute Care'!F199,0)</f>
        <v>18002</v>
      </c>
      <c r="I102" s="13">
        <f t="shared" si="4"/>
        <v>555.07000000000005</v>
      </c>
      <c r="J102" s="13"/>
      <c r="K102" s="21">
        <f t="shared" si="5"/>
        <v>5.4399999999999997E-2</v>
      </c>
    </row>
    <row r="103" spans="2:11" x14ac:dyDescent="0.2">
      <c r="B103">
        <f>+'Acute Care'!A98</f>
        <v>210</v>
      </c>
      <c r="C103" t="str">
        <f>+'Acute Care'!B98</f>
        <v>SWEDISH MEDICAL CENTER - ISSAQUAH CAMPUS</v>
      </c>
      <c r="D103" s="9">
        <f>ROUND(+'Acute Care'!G98,0)</f>
        <v>5823263</v>
      </c>
      <c r="E103" s="9">
        <f>ROUND(+'Acute Care'!F98,0)</f>
        <v>9333</v>
      </c>
      <c r="F103" s="13">
        <f t="shared" si="3"/>
        <v>623.94000000000005</v>
      </c>
      <c r="G103" s="9">
        <f>ROUND(+'Acute Care'!G200,0)</f>
        <v>12742085</v>
      </c>
      <c r="H103" s="9">
        <f>ROUND(+'Acute Care'!F200,0)</f>
        <v>16603</v>
      </c>
      <c r="I103" s="13">
        <f t="shared" si="4"/>
        <v>767.46</v>
      </c>
      <c r="J103" s="13"/>
      <c r="K103" s="21">
        <f t="shared" si="5"/>
        <v>0.23</v>
      </c>
    </row>
    <row r="104" spans="2:11" x14ac:dyDescent="0.2">
      <c r="B104">
        <f>+'Acute Care'!A99</f>
        <v>211</v>
      </c>
      <c r="C104" t="str">
        <f>+'Acute Care'!B99</f>
        <v>PEACEHEALTH PEACE ISLAND MEDICAL CENTER</v>
      </c>
      <c r="D104" s="9">
        <f>ROUND(+'Acute Care'!G99,0)</f>
        <v>339008</v>
      </c>
      <c r="E104" s="9">
        <f>ROUND(+'Acute Care'!F99,0)</f>
        <v>207</v>
      </c>
      <c r="F104" s="13">
        <f t="shared" si="3"/>
        <v>1637.72</v>
      </c>
      <c r="G104" s="9">
        <f>ROUND(+'Acute Care'!G201,0)</f>
        <v>297682</v>
      </c>
      <c r="H104" s="9">
        <f>ROUND(+'Acute Care'!F201,0)</f>
        <v>245</v>
      </c>
      <c r="I104" s="13">
        <f t="shared" si="4"/>
        <v>1215.03</v>
      </c>
      <c r="J104" s="13"/>
      <c r="K104" s="21">
        <f t="shared" si="5"/>
        <v>-0.2581</v>
      </c>
    </row>
    <row r="105" spans="2:11" x14ac:dyDescent="0.2">
      <c r="B105">
        <f>+'Acute Care'!A100</f>
        <v>904</v>
      </c>
      <c r="C105" t="str">
        <f>+'Acute Care'!B100</f>
        <v>BHC FAIRFAX HOSPITAL</v>
      </c>
      <c r="D105" s="9">
        <f>ROUND(+'Acute Care'!G100,0)</f>
        <v>0</v>
      </c>
      <c r="E105" s="9">
        <f>ROUND(+'Acute Care'!F100,0)</f>
        <v>0</v>
      </c>
      <c r="F105" s="13" t="str">
        <f t="shared" si="3"/>
        <v/>
      </c>
      <c r="G105" s="9">
        <f>ROUND(+'Acute Care'!G202,0)</f>
        <v>0</v>
      </c>
      <c r="H105" s="9">
        <f>ROUND(+'Acute Care'!F202,0)</f>
        <v>0</v>
      </c>
      <c r="I105" s="13" t="str">
        <f t="shared" si="4"/>
        <v/>
      </c>
      <c r="J105" s="13"/>
      <c r="K105" s="21" t="str">
        <f t="shared" si="5"/>
        <v/>
      </c>
    </row>
    <row r="106" spans="2:11" x14ac:dyDescent="0.2">
      <c r="B106">
        <f>+'Acute Care'!A101</f>
        <v>915</v>
      </c>
      <c r="C106" t="str">
        <f>+'Acute Care'!B101</f>
        <v>LOURDES COUNSELING CENTER</v>
      </c>
      <c r="D106" s="9">
        <f>ROUND(+'Acute Care'!G101,0)</f>
        <v>0</v>
      </c>
      <c r="E106" s="9">
        <f>ROUND(+'Acute Care'!F101,0)</f>
        <v>0</v>
      </c>
      <c r="F106" s="13" t="str">
        <f t="shared" si="3"/>
        <v/>
      </c>
      <c r="G106" s="9">
        <f>ROUND(+'Acute Care'!G203,0)</f>
        <v>0</v>
      </c>
      <c r="H106" s="9">
        <f>ROUND(+'Acute Care'!F203,0)</f>
        <v>0</v>
      </c>
      <c r="I106" s="13" t="str">
        <f t="shared" si="4"/>
        <v/>
      </c>
      <c r="J106" s="13"/>
      <c r="K106" s="21" t="str">
        <f t="shared" si="5"/>
        <v/>
      </c>
    </row>
    <row r="107" spans="2:11" x14ac:dyDescent="0.2">
      <c r="B107">
        <f>+'Acute Care'!A102</f>
        <v>919</v>
      </c>
      <c r="C107" t="str">
        <f>+'Acute Care'!B102</f>
        <v>NAVOS</v>
      </c>
      <c r="D107" s="9">
        <f>ROUND(+'Acute Care'!G102,0)</f>
        <v>0</v>
      </c>
      <c r="E107" s="9">
        <f>ROUND(+'Acute Care'!F102,0)</f>
        <v>0</v>
      </c>
      <c r="F107" s="13" t="str">
        <f t="shared" si="3"/>
        <v/>
      </c>
      <c r="G107" s="9">
        <f>ROUND(+'Acute Care'!G204,0)</f>
        <v>0</v>
      </c>
      <c r="H107" s="9">
        <f>ROUND(+'Acute Care'!F204,0)</f>
        <v>0</v>
      </c>
      <c r="I107" s="13" t="str">
        <f t="shared" si="4"/>
        <v/>
      </c>
      <c r="J107" s="13"/>
      <c r="K107" s="21" t="str">
        <f t="shared" si="5"/>
        <v/>
      </c>
    </row>
    <row r="108" spans="2:11" x14ac:dyDescent="0.2">
      <c r="B108">
        <f>+'Acute Care'!A103</f>
        <v>921</v>
      </c>
      <c r="C108" t="str">
        <f>+'Acute Care'!B103</f>
        <v>CASCADE BEHAVIORAL HOSPITAL</v>
      </c>
      <c r="D108" s="9">
        <f>ROUND(+'Acute Care'!G103,0)</f>
        <v>0</v>
      </c>
      <c r="E108" s="9">
        <f>ROUND(+'Acute Care'!F103,0)</f>
        <v>0</v>
      </c>
      <c r="F108" s="13" t="str">
        <f t="shared" ref="F108" si="6">IF(D108=0,"",IF(E108=0,"",ROUND(D108/E108,2)))</f>
        <v/>
      </c>
      <c r="G108" s="9">
        <f>ROUND(+'Acute Care'!G205,0)</f>
        <v>0</v>
      </c>
      <c r="H108" s="9">
        <f>ROUND(+'Acute Care'!F205,0)</f>
        <v>0</v>
      </c>
      <c r="I108" s="13" t="str">
        <f t="shared" ref="I108" si="7">IF(G108=0,"",IF(H108=0,"",ROUND(G108/H108,2)))</f>
        <v/>
      </c>
      <c r="J108" s="13"/>
      <c r="K108" s="21" t="str">
        <f t="shared" ref="K108" si="8">IF(D108=0,"",IF(E108=0,"",IF(G108=0,"",IF(H108=0,"",ROUND(I108/F108-1,4)))))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108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6" width="6.88671875" bestFit="1" customWidth="1"/>
    <col min="7" max="7" width="10.10937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12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F2" s="1"/>
      <c r="K2" s="6" t="s">
        <v>54</v>
      </c>
    </row>
    <row r="3" spans="1:11" x14ac:dyDescent="0.2">
      <c r="D3" s="2">
        <v>67</v>
      </c>
      <c r="F3" s="1"/>
      <c r="K3" s="19">
        <v>67</v>
      </c>
    </row>
    <row r="4" spans="1:11" x14ac:dyDescent="0.2">
      <c r="A4" s="3" t="s">
        <v>1</v>
      </c>
      <c r="B4" s="4"/>
      <c r="C4" s="4"/>
      <c r="D4" s="4"/>
      <c r="E4" s="4"/>
      <c r="F4" s="4"/>
      <c r="G4" s="4"/>
      <c r="H4" s="4"/>
      <c r="I4" s="4"/>
      <c r="J4" s="4"/>
    </row>
    <row r="5" spans="1:11" x14ac:dyDescent="0.2">
      <c r="A5" s="3" t="s">
        <v>42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D7" s="6"/>
      <c r="E7" s="35">
        <f>ROUND(+'Acute Care'!D5,0)</f>
        <v>2015</v>
      </c>
      <c r="F7" s="6">
        <f>+E7</f>
        <v>2015</v>
      </c>
      <c r="G7" s="6"/>
      <c r="H7" s="1">
        <f>+F7+1</f>
        <v>2016</v>
      </c>
      <c r="I7" s="6">
        <f>+H7</f>
        <v>2016</v>
      </c>
      <c r="J7" s="6"/>
    </row>
    <row r="8" spans="1:11" x14ac:dyDescent="0.2">
      <c r="A8" s="10"/>
      <c r="B8" s="9"/>
      <c r="C8" s="9"/>
      <c r="D8" s="1" t="s">
        <v>13</v>
      </c>
      <c r="E8" s="6"/>
      <c r="F8" s="1" t="s">
        <v>4</v>
      </c>
      <c r="G8" s="1" t="s">
        <v>13</v>
      </c>
      <c r="H8" s="6"/>
      <c r="I8" s="1" t="s">
        <v>4</v>
      </c>
      <c r="J8" s="1"/>
      <c r="K8" s="6" t="s">
        <v>80</v>
      </c>
    </row>
    <row r="9" spans="1:11" x14ac:dyDescent="0.2">
      <c r="A9" s="10"/>
      <c r="B9" s="10" t="s">
        <v>52</v>
      </c>
      <c r="C9" s="10" t="s">
        <v>53</v>
      </c>
      <c r="D9" s="1" t="s">
        <v>14</v>
      </c>
      <c r="E9" s="1" t="s">
        <v>6</v>
      </c>
      <c r="F9" s="1" t="s">
        <v>6</v>
      </c>
      <c r="G9" s="1" t="s">
        <v>14</v>
      </c>
      <c r="H9" s="1" t="s">
        <v>6</v>
      </c>
      <c r="I9" s="1" t="s">
        <v>6</v>
      </c>
      <c r="J9" s="1"/>
      <c r="K9" s="6" t="s">
        <v>81</v>
      </c>
    </row>
    <row r="10" spans="1:11" x14ac:dyDescent="0.2">
      <c r="B10">
        <f>+'Acute Care'!A5</f>
        <v>1</v>
      </c>
      <c r="C10" t="str">
        <f>+'Acute Care'!B5</f>
        <v>SWEDISH MEDICAL CENTER - FIRST HILL</v>
      </c>
      <c r="D10" s="9">
        <f>ROUND(+'Acute Care'!H5,0)</f>
        <v>-5644</v>
      </c>
      <c r="E10" s="9">
        <f>ROUND(+'Acute Care'!F5,0)</f>
        <v>97690</v>
      </c>
      <c r="F10" s="13">
        <f>IF(D10=0,"",IF(E10=0,"",ROUND(D10/E10,2)))</f>
        <v>-0.06</v>
      </c>
      <c r="G10" s="9">
        <f>ROUND(+'Acute Care'!H107,0)</f>
        <v>6329520</v>
      </c>
      <c r="H10" s="9">
        <f>ROUND(+'Acute Care'!F107,0)</f>
        <v>142274</v>
      </c>
      <c r="I10" s="13">
        <f>IF(G10=0,"",IF(H10=0,"",ROUND(G10/H10,2)))</f>
        <v>44.49</v>
      </c>
      <c r="J10" s="13"/>
      <c r="K10" s="21">
        <f>IF(D10=0,"",IF(E10=0,"",IF(G10=0,"",IF(H10=0,"",ROUND(I10/F10-1,4)))))</f>
        <v>-742.5</v>
      </c>
    </row>
    <row r="11" spans="1:11" x14ac:dyDescent="0.2">
      <c r="B11">
        <f>+'Acute Care'!A6</f>
        <v>3</v>
      </c>
      <c r="C11" t="str">
        <f>+'Acute Care'!B6</f>
        <v>SWEDISH MEDICAL CENTER - CHERRY HILL</v>
      </c>
      <c r="D11" s="9">
        <f>ROUND(+'Acute Care'!H6,0)</f>
        <v>3247</v>
      </c>
      <c r="E11" s="9">
        <f>ROUND(+'Acute Care'!F6,0)</f>
        <v>23513</v>
      </c>
      <c r="F11" s="13">
        <f t="shared" ref="F11:F74" si="0">IF(D11=0,"",IF(E11=0,"",ROUND(D11/E11,2)))</f>
        <v>0.14000000000000001</v>
      </c>
      <c r="G11" s="9">
        <f>ROUND(+'Acute Care'!H108,0)</f>
        <v>1515935</v>
      </c>
      <c r="H11" s="9">
        <f>ROUND(+'Acute Care'!F108,0)</f>
        <v>40655</v>
      </c>
      <c r="I11" s="13">
        <f t="shared" ref="I11:I74" si="1">IF(G11=0,"",IF(H11=0,"",ROUND(G11/H11,2)))</f>
        <v>37.29</v>
      </c>
      <c r="J11" s="13"/>
      <c r="K11" s="21">
        <f t="shared" ref="K11:K74" si="2">IF(D11=0,"",IF(E11=0,"",IF(G11=0,"",IF(H11=0,"",ROUND(I11/F11-1,4)))))</f>
        <v>265.3571</v>
      </c>
    </row>
    <row r="12" spans="1:11" x14ac:dyDescent="0.2">
      <c r="B12">
        <f>+'Acute Care'!A7</f>
        <v>8</v>
      </c>
      <c r="C12" t="str">
        <f>+'Acute Care'!B7</f>
        <v>KLICKITAT VALLEY HEALTH</v>
      </c>
      <c r="D12" s="9">
        <f>ROUND(+'Acute Care'!H7,0)</f>
        <v>331836</v>
      </c>
      <c r="E12" s="9">
        <f>ROUND(+'Acute Care'!F7,0)</f>
        <v>724</v>
      </c>
      <c r="F12" s="13">
        <f t="shared" si="0"/>
        <v>458.34</v>
      </c>
      <c r="G12" s="9">
        <f>ROUND(+'Acute Care'!H109,0)</f>
        <v>407186</v>
      </c>
      <c r="H12" s="9">
        <f>ROUND(+'Acute Care'!F109,0)</f>
        <v>706</v>
      </c>
      <c r="I12" s="13">
        <f t="shared" si="1"/>
        <v>576.75</v>
      </c>
      <c r="J12" s="13"/>
      <c r="K12" s="21">
        <f t="shared" si="2"/>
        <v>0.25829999999999997</v>
      </c>
    </row>
    <row r="13" spans="1:11" x14ac:dyDescent="0.2">
      <c r="B13">
        <f>+'Acute Care'!A8</f>
        <v>10</v>
      </c>
      <c r="C13" t="str">
        <f>+'Acute Care'!B8</f>
        <v>VIRGINIA MASON MEDICAL CENTER</v>
      </c>
      <c r="D13" s="9">
        <f>ROUND(+'Acute Care'!H8,0)</f>
        <v>8301081</v>
      </c>
      <c r="E13" s="9">
        <f>ROUND(+'Acute Care'!F8,0)</f>
        <v>65799</v>
      </c>
      <c r="F13" s="13">
        <f t="shared" si="0"/>
        <v>126.16</v>
      </c>
      <c r="G13" s="9">
        <f>ROUND(+'Acute Care'!H110,0)</f>
        <v>6382449</v>
      </c>
      <c r="H13" s="9">
        <f>ROUND(+'Acute Care'!F110,0)</f>
        <v>47719</v>
      </c>
      <c r="I13" s="13">
        <f t="shared" si="1"/>
        <v>133.75</v>
      </c>
      <c r="J13" s="13"/>
      <c r="K13" s="21">
        <f t="shared" si="2"/>
        <v>6.0199999999999997E-2</v>
      </c>
    </row>
    <row r="14" spans="1:11" x14ac:dyDescent="0.2">
      <c r="B14">
        <f>+'Acute Care'!A9</f>
        <v>14</v>
      </c>
      <c r="C14" t="str">
        <f>+'Acute Care'!B9</f>
        <v>SEATTLE CHILDRENS HOSPITAL</v>
      </c>
      <c r="D14" s="9">
        <f>ROUND(+'Acute Care'!H9,0)</f>
        <v>10168467</v>
      </c>
      <c r="E14" s="9">
        <f>ROUND(+'Acute Care'!F9,0)</f>
        <v>57055</v>
      </c>
      <c r="F14" s="13">
        <f t="shared" si="0"/>
        <v>178.22</v>
      </c>
      <c r="G14" s="9">
        <f>ROUND(+'Acute Care'!H111,0)</f>
        <v>10934481</v>
      </c>
      <c r="H14" s="9">
        <f>ROUND(+'Acute Care'!F111,0)</f>
        <v>60771</v>
      </c>
      <c r="I14" s="13">
        <f t="shared" si="1"/>
        <v>179.93</v>
      </c>
      <c r="J14" s="13"/>
      <c r="K14" s="21">
        <f t="shared" si="2"/>
        <v>9.5999999999999992E-3</v>
      </c>
    </row>
    <row r="15" spans="1:11" x14ac:dyDescent="0.2">
      <c r="B15">
        <f>+'Acute Care'!A10</f>
        <v>20</v>
      </c>
      <c r="C15" t="str">
        <f>+'Acute Care'!B10</f>
        <v>GROUP HEALTH CENTRAL HOSPITAL</v>
      </c>
      <c r="D15" s="9">
        <f>ROUND(+'Acute Care'!H10,0)</f>
        <v>0</v>
      </c>
      <c r="E15" s="9">
        <f>ROUND(+'Acute Care'!F10,0)</f>
        <v>0</v>
      </c>
      <c r="F15" s="13" t="str">
        <f t="shared" si="0"/>
        <v/>
      </c>
      <c r="G15" s="9">
        <f>ROUND(+'Acute Care'!H112,0)</f>
        <v>0</v>
      </c>
      <c r="H15" s="9">
        <f>ROUND(+'Acute Care'!F112,0)</f>
        <v>0</v>
      </c>
      <c r="I15" s="13" t="str">
        <f t="shared" si="1"/>
        <v/>
      </c>
      <c r="J15" s="13"/>
      <c r="K15" s="21" t="str">
        <f t="shared" si="2"/>
        <v/>
      </c>
    </row>
    <row r="16" spans="1:11" x14ac:dyDescent="0.2">
      <c r="B16">
        <f>+'Acute Care'!A11</f>
        <v>21</v>
      </c>
      <c r="C16" t="str">
        <f>+'Acute Care'!B11</f>
        <v>NEWPORT HOSPITAL AND HEALTH SERVICES</v>
      </c>
      <c r="D16" s="9">
        <f>ROUND(+'Acute Care'!H11,0)</f>
        <v>419966</v>
      </c>
      <c r="E16" s="9">
        <f>ROUND(+'Acute Care'!F11,0)</f>
        <v>1280</v>
      </c>
      <c r="F16" s="13">
        <f t="shared" si="0"/>
        <v>328.1</v>
      </c>
      <c r="G16" s="9">
        <f>ROUND(+'Acute Care'!H113,0)</f>
        <v>472845</v>
      </c>
      <c r="H16" s="9">
        <f>ROUND(+'Acute Care'!F113,0)</f>
        <v>1120</v>
      </c>
      <c r="I16" s="13">
        <f t="shared" si="1"/>
        <v>422.18</v>
      </c>
      <c r="J16" s="13"/>
      <c r="K16" s="21">
        <f t="shared" si="2"/>
        <v>0.28670000000000001</v>
      </c>
    </row>
    <row r="17" spans="2:11" x14ac:dyDescent="0.2">
      <c r="B17">
        <f>+'Acute Care'!A12</f>
        <v>22</v>
      </c>
      <c r="C17" t="str">
        <f>+'Acute Care'!B12</f>
        <v>LOURDES MEDICAL CENTER</v>
      </c>
      <c r="D17" s="9">
        <f>ROUND(+'Acute Care'!H12,0)</f>
        <v>686546</v>
      </c>
      <c r="E17" s="9">
        <f>ROUND(+'Acute Care'!F12,0)</f>
        <v>4809</v>
      </c>
      <c r="F17" s="13">
        <f t="shared" si="0"/>
        <v>142.76</v>
      </c>
      <c r="G17" s="9">
        <f>ROUND(+'Acute Care'!H114,0)</f>
        <v>1008364</v>
      </c>
      <c r="H17" s="9">
        <f>ROUND(+'Acute Care'!F114,0)</f>
        <v>4111</v>
      </c>
      <c r="I17" s="13">
        <f t="shared" si="1"/>
        <v>245.28</v>
      </c>
      <c r="J17" s="13"/>
      <c r="K17" s="21">
        <f t="shared" si="2"/>
        <v>0.71809999999999996</v>
      </c>
    </row>
    <row r="18" spans="2:11" x14ac:dyDescent="0.2">
      <c r="B18">
        <f>+'Acute Care'!A13</f>
        <v>23</v>
      </c>
      <c r="C18" t="str">
        <f>+'Acute Care'!B13</f>
        <v>THREE RIVERS HOSPITAL</v>
      </c>
      <c r="D18" s="9">
        <f>ROUND(+'Acute Care'!H13,0)</f>
        <v>149904</v>
      </c>
      <c r="E18" s="9">
        <f>ROUND(+'Acute Care'!F13,0)</f>
        <v>737</v>
      </c>
      <c r="F18" s="13">
        <f t="shared" si="0"/>
        <v>203.4</v>
      </c>
      <c r="G18" s="9">
        <f>ROUND(+'Acute Care'!H115,0)</f>
        <v>124001</v>
      </c>
      <c r="H18" s="9">
        <f>ROUND(+'Acute Care'!F115,0)</f>
        <v>685</v>
      </c>
      <c r="I18" s="13">
        <f t="shared" si="1"/>
        <v>181.02</v>
      </c>
      <c r="J18" s="13"/>
      <c r="K18" s="21">
        <f t="shared" si="2"/>
        <v>-0.11</v>
      </c>
    </row>
    <row r="19" spans="2:11" x14ac:dyDescent="0.2">
      <c r="B19">
        <f>+'Acute Care'!A14</f>
        <v>26</v>
      </c>
      <c r="C19" t="str">
        <f>+'Acute Care'!B14</f>
        <v>PEACEHEALTH ST JOHN MEDICAL CENTER</v>
      </c>
      <c r="D19" s="9">
        <f>ROUND(+'Acute Care'!H14,0)</f>
        <v>3104077</v>
      </c>
      <c r="E19" s="9">
        <f>ROUND(+'Acute Care'!F14,0)</f>
        <v>16897</v>
      </c>
      <c r="F19" s="13">
        <f t="shared" si="0"/>
        <v>183.71</v>
      </c>
      <c r="G19" s="9">
        <f>ROUND(+'Acute Care'!H116,0)</f>
        <v>3130586</v>
      </c>
      <c r="H19" s="9">
        <f>ROUND(+'Acute Care'!F116,0)</f>
        <v>15465</v>
      </c>
      <c r="I19" s="13">
        <f t="shared" si="1"/>
        <v>202.43</v>
      </c>
      <c r="J19" s="13"/>
      <c r="K19" s="21">
        <f t="shared" si="2"/>
        <v>0.1019</v>
      </c>
    </row>
    <row r="20" spans="2:11" x14ac:dyDescent="0.2">
      <c r="B20">
        <f>+'Acute Care'!A15</f>
        <v>29</v>
      </c>
      <c r="C20" t="str">
        <f>+'Acute Care'!B15</f>
        <v>HARBORVIEW MEDICAL CENTER</v>
      </c>
      <c r="D20" s="9">
        <f>ROUND(+'Acute Care'!H15,0)</f>
        <v>12142381</v>
      </c>
      <c r="E20" s="9">
        <f>ROUND(+'Acute Care'!F15,0)</f>
        <v>79461</v>
      </c>
      <c r="F20" s="13">
        <f t="shared" si="0"/>
        <v>152.81</v>
      </c>
      <c r="G20" s="9">
        <f>ROUND(+'Acute Care'!H117,0)</f>
        <v>14614043</v>
      </c>
      <c r="H20" s="9">
        <f>ROUND(+'Acute Care'!F117,0)</f>
        <v>82262</v>
      </c>
      <c r="I20" s="13">
        <f t="shared" si="1"/>
        <v>177.65</v>
      </c>
      <c r="J20" s="13"/>
      <c r="K20" s="21">
        <f t="shared" si="2"/>
        <v>0.16259999999999999</v>
      </c>
    </row>
    <row r="21" spans="2:11" x14ac:dyDescent="0.2">
      <c r="B21">
        <f>+'Acute Care'!A16</f>
        <v>32</v>
      </c>
      <c r="C21" t="str">
        <f>+'Acute Care'!B16</f>
        <v>ST JOSEPH MEDICAL CENTER</v>
      </c>
      <c r="D21" s="9">
        <f>ROUND(+'Acute Care'!H16,0)</f>
        <v>7623853</v>
      </c>
      <c r="E21" s="9">
        <f>ROUND(+'Acute Care'!F16,0)</f>
        <v>75146</v>
      </c>
      <c r="F21" s="13">
        <f t="shared" si="0"/>
        <v>101.45</v>
      </c>
      <c r="G21" s="9">
        <f>ROUND(+'Acute Care'!H118,0)</f>
        <v>7900290</v>
      </c>
      <c r="H21" s="9">
        <f>ROUND(+'Acute Care'!F118,0)</f>
        <v>75844</v>
      </c>
      <c r="I21" s="13">
        <f t="shared" si="1"/>
        <v>104.16</v>
      </c>
      <c r="J21" s="13"/>
      <c r="K21" s="21">
        <f t="shared" si="2"/>
        <v>2.6700000000000002E-2</v>
      </c>
    </row>
    <row r="22" spans="2:11" x14ac:dyDescent="0.2">
      <c r="B22">
        <f>+'Acute Care'!A17</f>
        <v>35</v>
      </c>
      <c r="C22" t="str">
        <f>+'Acute Care'!B17</f>
        <v>ST ELIZABETH HOSPITAL</v>
      </c>
      <c r="D22" s="9">
        <f>ROUND(+'Acute Care'!H17,0)</f>
        <v>744657</v>
      </c>
      <c r="E22" s="9">
        <f>ROUND(+'Acute Care'!F17,0)</f>
        <v>4868</v>
      </c>
      <c r="F22" s="13">
        <f t="shared" si="0"/>
        <v>152.97</v>
      </c>
      <c r="G22" s="9">
        <f>ROUND(+'Acute Care'!H119,0)</f>
        <v>789220</v>
      </c>
      <c r="H22" s="9">
        <f>ROUND(+'Acute Care'!F119,0)</f>
        <v>4749</v>
      </c>
      <c r="I22" s="13">
        <f t="shared" si="1"/>
        <v>166.19</v>
      </c>
      <c r="J22" s="13"/>
      <c r="K22" s="21">
        <f t="shared" si="2"/>
        <v>8.6400000000000005E-2</v>
      </c>
    </row>
    <row r="23" spans="2:11" x14ac:dyDescent="0.2">
      <c r="B23">
        <f>+'Acute Care'!A18</f>
        <v>37</v>
      </c>
      <c r="C23" t="str">
        <f>+'Acute Care'!B18</f>
        <v>MULTICARE DEACONESS HOSPITAL</v>
      </c>
      <c r="D23" s="9">
        <f>ROUND(+'Acute Care'!H18,0)</f>
        <v>3312404</v>
      </c>
      <c r="E23" s="9">
        <f>ROUND(+'Acute Care'!F18,0)</f>
        <v>30307</v>
      </c>
      <c r="F23" s="13">
        <f t="shared" si="0"/>
        <v>109.3</v>
      </c>
      <c r="G23" s="9">
        <f>ROUND(+'Acute Care'!H120,0)</f>
        <v>2869872</v>
      </c>
      <c r="H23" s="9">
        <f>ROUND(+'Acute Care'!F120,0)</f>
        <v>26541</v>
      </c>
      <c r="I23" s="13">
        <f t="shared" si="1"/>
        <v>108.13</v>
      </c>
      <c r="J23" s="13"/>
      <c r="K23" s="21">
        <f t="shared" si="2"/>
        <v>-1.0699999999999999E-2</v>
      </c>
    </row>
    <row r="24" spans="2:11" x14ac:dyDescent="0.2">
      <c r="B24">
        <f>+'Acute Care'!A19</f>
        <v>38</v>
      </c>
      <c r="C24" t="str">
        <f>+'Acute Care'!B19</f>
        <v>OLYMPIC MEDICAL CENTER</v>
      </c>
      <c r="D24" s="9">
        <f>ROUND(+'Acute Care'!H19,0)</f>
        <v>1749067</v>
      </c>
      <c r="E24" s="9">
        <f>ROUND(+'Acute Care'!F19,0)</f>
        <v>10343</v>
      </c>
      <c r="F24" s="13">
        <f t="shared" si="0"/>
        <v>169.11</v>
      </c>
      <c r="G24" s="9">
        <f>ROUND(+'Acute Care'!H121,0)</f>
        <v>1702104</v>
      </c>
      <c r="H24" s="9">
        <f>ROUND(+'Acute Care'!F121,0)</f>
        <v>10285</v>
      </c>
      <c r="I24" s="13">
        <f t="shared" si="1"/>
        <v>165.49</v>
      </c>
      <c r="J24" s="13"/>
      <c r="K24" s="21">
        <f t="shared" si="2"/>
        <v>-2.1399999999999999E-2</v>
      </c>
    </row>
    <row r="25" spans="2:11" x14ac:dyDescent="0.2">
      <c r="B25">
        <f>+'Acute Care'!A20</f>
        <v>39</v>
      </c>
      <c r="C25" t="str">
        <f>+'Acute Care'!B20</f>
        <v>TRIOS HEALTH</v>
      </c>
      <c r="D25" s="9">
        <f>ROUND(+'Acute Care'!H20,0)</f>
        <v>1614090</v>
      </c>
      <c r="E25" s="9">
        <f>ROUND(+'Acute Care'!F20,0)</f>
        <v>14467</v>
      </c>
      <c r="F25" s="13">
        <f t="shared" si="0"/>
        <v>111.57</v>
      </c>
      <c r="G25" s="9">
        <f>ROUND(+'Acute Care'!H122,0)</f>
        <v>1417106</v>
      </c>
      <c r="H25" s="9">
        <f>ROUND(+'Acute Care'!F122,0)</f>
        <v>13586</v>
      </c>
      <c r="I25" s="13">
        <f t="shared" si="1"/>
        <v>104.31</v>
      </c>
      <c r="J25" s="13"/>
      <c r="K25" s="21">
        <f t="shared" si="2"/>
        <v>-6.5100000000000005E-2</v>
      </c>
    </row>
    <row r="26" spans="2:11" x14ac:dyDescent="0.2">
      <c r="B26">
        <f>+'Acute Care'!A21</f>
        <v>42</v>
      </c>
      <c r="C26" t="str">
        <f>+'Acute Care'!B21</f>
        <v>SHRINERS HOSPITAL FOR CHILDREN</v>
      </c>
      <c r="D26" s="9">
        <f>ROUND(+'Acute Care'!H21,0)</f>
        <v>412734</v>
      </c>
      <c r="E26" s="9">
        <f>ROUND(+'Acute Care'!F21,0)</f>
        <v>1154</v>
      </c>
      <c r="F26" s="13">
        <f t="shared" si="0"/>
        <v>357.66</v>
      </c>
      <c r="G26" s="9">
        <f>ROUND(+'Acute Care'!H123,0)</f>
        <v>425787</v>
      </c>
      <c r="H26" s="9">
        <f>ROUND(+'Acute Care'!F123,0)</f>
        <v>829</v>
      </c>
      <c r="I26" s="13">
        <f t="shared" si="1"/>
        <v>513.62</v>
      </c>
      <c r="J26" s="13"/>
      <c r="K26" s="21">
        <f t="shared" si="2"/>
        <v>0.43609999999999999</v>
      </c>
    </row>
    <row r="27" spans="2:11" x14ac:dyDescent="0.2">
      <c r="B27">
        <f>+'Acute Care'!A22</f>
        <v>43</v>
      </c>
      <c r="C27" t="str">
        <f>+'Acute Care'!B22</f>
        <v>WALLA WALLA GENERAL HOSPITAL</v>
      </c>
      <c r="D27" s="9">
        <f>ROUND(+'Acute Care'!H22,0)</f>
        <v>0</v>
      </c>
      <c r="E27" s="9">
        <f>ROUND(+'Acute Care'!F22,0)</f>
        <v>0</v>
      </c>
      <c r="F27" s="13" t="str">
        <f t="shared" si="0"/>
        <v/>
      </c>
      <c r="G27" s="9">
        <f>ROUND(+'Acute Care'!H124,0)</f>
        <v>0</v>
      </c>
      <c r="H27" s="9">
        <f>ROUND(+'Acute Care'!F124,0)</f>
        <v>0</v>
      </c>
      <c r="I27" s="13" t="str">
        <f t="shared" si="1"/>
        <v/>
      </c>
      <c r="J27" s="13"/>
      <c r="K27" s="21" t="str">
        <f t="shared" si="2"/>
        <v/>
      </c>
    </row>
    <row r="28" spans="2:11" x14ac:dyDescent="0.2">
      <c r="B28">
        <f>+'Acute Care'!A23</f>
        <v>45</v>
      </c>
      <c r="C28" t="str">
        <f>+'Acute Care'!B23</f>
        <v>COLUMBIA BASIN HOSPITAL</v>
      </c>
      <c r="D28" s="9">
        <f>ROUND(+'Acute Care'!H23,0)</f>
        <v>0</v>
      </c>
      <c r="E28" s="9">
        <f>ROUND(+'Acute Care'!F23,0)</f>
        <v>341</v>
      </c>
      <c r="F28" s="13" t="str">
        <f t="shared" si="0"/>
        <v/>
      </c>
      <c r="G28" s="9">
        <f>ROUND(+'Acute Care'!H125,0)</f>
        <v>0</v>
      </c>
      <c r="H28" s="9">
        <f>ROUND(+'Acute Care'!F125,0)</f>
        <v>422</v>
      </c>
      <c r="I28" s="13" t="str">
        <f t="shared" si="1"/>
        <v/>
      </c>
      <c r="J28" s="13"/>
      <c r="K28" s="21" t="str">
        <f t="shared" si="2"/>
        <v/>
      </c>
    </row>
    <row r="29" spans="2:11" x14ac:dyDescent="0.2">
      <c r="B29">
        <f>+'Acute Care'!A24</f>
        <v>46</v>
      </c>
      <c r="C29" t="str">
        <f>+'Acute Care'!B24</f>
        <v>PMH MEDICAL CENTER</v>
      </c>
      <c r="D29" s="9">
        <f>ROUND(+'Acute Care'!H24,0)</f>
        <v>384044</v>
      </c>
      <c r="E29" s="9">
        <f>ROUND(+'Acute Care'!F24,0)</f>
        <v>4442</v>
      </c>
      <c r="F29" s="13">
        <f t="shared" si="0"/>
        <v>86.46</v>
      </c>
      <c r="G29" s="9">
        <f>ROUND(+'Acute Care'!H126,0)</f>
        <v>499594</v>
      </c>
      <c r="H29" s="9">
        <f>ROUND(+'Acute Care'!F126,0)</f>
        <v>4091</v>
      </c>
      <c r="I29" s="13">
        <f t="shared" si="1"/>
        <v>122.12</v>
      </c>
      <c r="J29" s="13"/>
      <c r="K29" s="21">
        <f t="shared" si="2"/>
        <v>0.41239999999999999</v>
      </c>
    </row>
    <row r="30" spans="2:11" x14ac:dyDescent="0.2">
      <c r="B30">
        <f>+'Acute Care'!A25</f>
        <v>50</v>
      </c>
      <c r="C30" t="str">
        <f>+'Acute Care'!B25</f>
        <v>PROVIDENCE ST MARY MEDICAL CENTER</v>
      </c>
      <c r="D30" s="9">
        <f>ROUND(+'Acute Care'!H25,0)</f>
        <v>243394</v>
      </c>
      <c r="E30" s="9">
        <f>ROUND(+'Acute Care'!F25,0)</f>
        <v>4484</v>
      </c>
      <c r="F30" s="13">
        <f t="shared" si="0"/>
        <v>54.28</v>
      </c>
      <c r="G30" s="9">
        <f>ROUND(+'Acute Care'!H127,0)</f>
        <v>695259</v>
      </c>
      <c r="H30" s="9">
        <f>ROUND(+'Acute Care'!F127,0)</f>
        <v>11578</v>
      </c>
      <c r="I30" s="13">
        <f t="shared" si="1"/>
        <v>60.05</v>
      </c>
      <c r="J30" s="13"/>
      <c r="K30" s="21">
        <f t="shared" si="2"/>
        <v>0.10630000000000001</v>
      </c>
    </row>
    <row r="31" spans="2:11" x14ac:dyDescent="0.2">
      <c r="B31">
        <f>+'Acute Care'!A26</f>
        <v>54</v>
      </c>
      <c r="C31" t="str">
        <f>+'Acute Care'!B26</f>
        <v>FORKS COMMUNITY HOSPITAL</v>
      </c>
      <c r="D31" s="9">
        <f>ROUND(+'Acute Care'!H26,0)</f>
        <v>195392</v>
      </c>
      <c r="E31" s="9">
        <f>ROUND(+'Acute Care'!F26,0)</f>
        <v>926</v>
      </c>
      <c r="F31" s="13">
        <f t="shared" si="0"/>
        <v>211.01</v>
      </c>
      <c r="G31" s="9">
        <f>ROUND(+'Acute Care'!H128,0)</f>
        <v>253297</v>
      </c>
      <c r="H31" s="9">
        <f>ROUND(+'Acute Care'!F128,0)</f>
        <v>821</v>
      </c>
      <c r="I31" s="13">
        <f t="shared" si="1"/>
        <v>308.52</v>
      </c>
      <c r="J31" s="13"/>
      <c r="K31" s="21">
        <f t="shared" si="2"/>
        <v>0.46210000000000001</v>
      </c>
    </row>
    <row r="32" spans="2:11" x14ac:dyDescent="0.2">
      <c r="B32">
        <f>+'Acute Care'!A27</f>
        <v>56</v>
      </c>
      <c r="C32" t="str">
        <f>+'Acute Care'!B27</f>
        <v>WILLAPA HARBOR HOSPITAL</v>
      </c>
      <c r="D32" s="9">
        <f>ROUND(+'Acute Care'!H27,0)</f>
        <v>544264</v>
      </c>
      <c r="E32" s="9">
        <f>ROUND(+'Acute Care'!F27,0)</f>
        <v>792</v>
      </c>
      <c r="F32" s="13">
        <f t="shared" si="0"/>
        <v>687.2</v>
      </c>
      <c r="G32" s="9">
        <f>ROUND(+'Acute Care'!H129,0)</f>
        <v>578101</v>
      </c>
      <c r="H32" s="9">
        <f>ROUND(+'Acute Care'!F129,0)</f>
        <v>906</v>
      </c>
      <c r="I32" s="13">
        <f t="shared" si="1"/>
        <v>638.08000000000004</v>
      </c>
      <c r="J32" s="13"/>
      <c r="K32" s="21">
        <f t="shared" si="2"/>
        <v>-7.1499999999999994E-2</v>
      </c>
    </row>
    <row r="33" spans="2:11" x14ac:dyDescent="0.2">
      <c r="B33">
        <f>+'Acute Care'!A28</f>
        <v>58</v>
      </c>
      <c r="C33" t="str">
        <f>+'Acute Care'!B28</f>
        <v>VIRGINIA MASON MEMORIAL</v>
      </c>
      <c r="D33" s="9">
        <f>ROUND(+'Acute Care'!H28,0)</f>
        <v>4553844</v>
      </c>
      <c r="E33" s="9">
        <f>ROUND(+'Acute Care'!F28,0)</f>
        <v>29435</v>
      </c>
      <c r="F33" s="13">
        <f t="shared" si="0"/>
        <v>154.71</v>
      </c>
      <c r="G33" s="9">
        <f>ROUND(+'Acute Care'!H130,0)</f>
        <v>3089999</v>
      </c>
      <c r="H33" s="9">
        <f>ROUND(+'Acute Care'!F130,0)</f>
        <v>33302</v>
      </c>
      <c r="I33" s="13">
        <f t="shared" si="1"/>
        <v>92.79</v>
      </c>
      <c r="J33" s="13"/>
      <c r="K33" s="21">
        <f t="shared" si="2"/>
        <v>-0.4002</v>
      </c>
    </row>
    <row r="34" spans="2:11" x14ac:dyDescent="0.2">
      <c r="B34">
        <f>+'Acute Care'!A29</f>
        <v>63</v>
      </c>
      <c r="C34" t="str">
        <f>+'Acute Care'!B29</f>
        <v>GRAYS HARBOR COMMUNITY HOSPITAL</v>
      </c>
      <c r="D34" s="9">
        <f>ROUND(+'Acute Care'!H29,0)</f>
        <v>2719575</v>
      </c>
      <c r="E34" s="9">
        <f>ROUND(+'Acute Care'!F29,0)</f>
        <v>8484</v>
      </c>
      <c r="F34" s="13">
        <f t="shared" si="0"/>
        <v>320.55</v>
      </c>
      <c r="G34" s="9">
        <f>ROUND(+'Acute Care'!H131,0)</f>
        <v>2378256</v>
      </c>
      <c r="H34" s="9">
        <f>ROUND(+'Acute Care'!F131,0)</f>
        <v>8829</v>
      </c>
      <c r="I34" s="13">
        <f t="shared" si="1"/>
        <v>269.37</v>
      </c>
      <c r="J34" s="13"/>
      <c r="K34" s="21">
        <f t="shared" si="2"/>
        <v>-0.15970000000000001</v>
      </c>
    </row>
    <row r="35" spans="2:11" x14ac:dyDescent="0.2">
      <c r="B35">
        <f>+'Acute Care'!A30</f>
        <v>78</v>
      </c>
      <c r="C35" t="str">
        <f>+'Acute Care'!B30</f>
        <v>SAMARITAN HEALTHCARE</v>
      </c>
      <c r="D35" s="9">
        <f>ROUND(+'Acute Care'!H30,0)</f>
        <v>483496</v>
      </c>
      <c r="E35" s="9">
        <f>ROUND(+'Acute Care'!F30,0)</f>
        <v>3539</v>
      </c>
      <c r="F35" s="13">
        <f t="shared" si="0"/>
        <v>136.62</v>
      </c>
      <c r="G35" s="9">
        <f>ROUND(+'Acute Care'!H132,0)</f>
        <v>492125</v>
      </c>
      <c r="H35" s="9">
        <f>ROUND(+'Acute Care'!F132,0)</f>
        <v>3772</v>
      </c>
      <c r="I35" s="13">
        <f t="shared" si="1"/>
        <v>130.47</v>
      </c>
      <c r="J35" s="13"/>
      <c r="K35" s="21">
        <f t="shared" si="2"/>
        <v>-4.4999999999999998E-2</v>
      </c>
    </row>
    <row r="36" spans="2:11" x14ac:dyDescent="0.2">
      <c r="B36">
        <f>+'Acute Care'!A31</f>
        <v>79</v>
      </c>
      <c r="C36" t="str">
        <f>+'Acute Care'!B31</f>
        <v>OCEAN BEACH HOSPITAL</v>
      </c>
      <c r="D36" s="9">
        <f>ROUND(+'Acute Care'!H31,0)</f>
        <v>477357</v>
      </c>
      <c r="E36" s="9">
        <f>ROUND(+'Acute Care'!F31,0)</f>
        <v>559</v>
      </c>
      <c r="F36" s="13">
        <f t="shared" si="0"/>
        <v>853.95</v>
      </c>
      <c r="G36" s="9">
        <f>ROUND(+'Acute Care'!H133,0)</f>
        <v>320248</v>
      </c>
      <c r="H36" s="9">
        <f>ROUND(+'Acute Care'!F133,0)</f>
        <v>933</v>
      </c>
      <c r="I36" s="13">
        <f t="shared" si="1"/>
        <v>343.25</v>
      </c>
      <c r="J36" s="13"/>
      <c r="K36" s="21">
        <f t="shared" si="2"/>
        <v>-0.59799999999999998</v>
      </c>
    </row>
    <row r="37" spans="2:11" x14ac:dyDescent="0.2">
      <c r="B37">
        <f>+'Acute Care'!A32</f>
        <v>80</v>
      </c>
      <c r="C37" t="str">
        <f>+'Acute Care'!B32</f>
        <v>ODESSA MEMORIAL HEALTHCARE CENTER</v>
      </c>
      <c r="D37" s="9">
        <f>ROUND(+'Acute Care'!H32,0)</f>
        <v>18971</v>
      </c>
      <c r="E37" s="9">
        <f>ROUND(+'Acute Care'!F32,0)</f>
        <v>40</v>
      </c>
      <c r="F37" s="13">
        <f t="shared" si="0"/>
        <v>474.28</v>
      </c>
      <c r="G37" s="9">
        <f>ROUND(+'Acute Care'!H134,0)</f>
        <v>4450</v>
      </c>
      <c r="H37" s="9">
        <f>ROUND(+'Acute Care'!F134,0)</f>
        <v>28</v>
      </c>
      <c r="I37" s="13">
        <f t="shared" si="1"/>
        <v>158.93</v>
      </c>
      <c r="J37" s="13"/>
      <c r="K37" s="21">
        <f t="shared" si="2"/>
        <v>-0.66490000000000005</v>
      </c>
    </row>
    <row r="38" spans="2:11" x14ac:dyDescent="0.2">
      <c r="B38">
        <f>+'Acute Care'!A33</f>
        <v>81</v>
      </c>
      <c r="C38" t="str">
        <f>+'Acute Care'!B33</f>
        <v>MULTICARE GOOD SAMARITAN</v>
      </c>
      <c r="D38" s="9">
        <f>ROUND(+'Acute Care'!H33,0)</f>
        <v>3114374</v>
      </c>
      <c r="E38" s="9">
        <f>ROUND(+'Acute Care'!F33,0)</f>
        <v>20490</v>
      </c>
      <c r="F38" s="13">
        <f t="shared" si="0"/>
        <v>151.99</v>
      </c>
      <c r="G38" s="9">
        <f>ROUND(+'Acute Care'!H135,0)</f>
        <v>2725662</v>
      </c>
      <c r="H38" s="9">
        <f>ROUND(+'Acute Care'!F135,0)</f>
        <v>21449</v>
      </c>
      <c r="I38" s="13">
        <f t="shared" si="1"/>
        <v>127.08</v>
      </c>
      <c r="J38" s="13"/>
      <c r="K38" s="21">
        <f t="shared" si="2"/>
        <v>-0.16389999999999999</v>
      </c>
    </row>
    <row r="39" spans="2:11" x14ac:dyDescent="0.2">
      <c r="B39">
        <f>+'Acute Care'!A34</f>
        <v>82</v>
      </c>
      <c r="C39" t="str">
        <f>+'Acute Care'!B34</f>
        <v>GARFIELD COUNTY MEMORIAL HOSPITAL</v>
      </c>
      <c r="D39" s="9">
        <f>ROUND(+'Acute Care'!H34,0)</f>
        <v>0</v>
      </c>
      <c r="E39" s="9">
        <f>ROUND(+'Acute Care'!F34,0)</f>
        <v>0</v>
      </c>
      <c r="F39" s="13" t="str">
        <f t="shared" si="0"/>
        <v/>
      </c>
      <c r="G39" s="9">
        <f>ROUND(+'Acute Care'!H136,0)</f>
        <v>0</v>
      </c>
      <c r="H39" s="9">
        <f>ROUND(+'Acute Care'!F136,0)</f>
        <v>0</v>
      </c>
      <c r="I39" s="13" t="str">
        <f t="shared" si="1"/>
        <v/>
      </c>
      <c r="J39" s="13"/>
      <c r="K39" s="21" t="str">
        <f t="shared" si="2"/>
        <v/>
      </c>
    </row>
    <row r="40" spans="2:11" x14ac:dyDescent="0.2">
      <c r="B40">
        <f>+'Acute Care'!A35</f>
        <v>84</v>
      </c>
      <c r="C40" t="str">
        <f>+'Acute Care'!B35</f>
        <v>PROVIDENCE REGIONAL MEDICAL CENTER EVERETT</v>
      </c>
      <c r="D40" s="9">
        <f>ROUND(+'Acute Care'!H35,0)</f>
        <v>2921567</v>
      </c>
      <c r="E40" s="9">
        <f>ROUND(+'Acute Care'!F35,0)</f>
        <v>90120</v>
      </c>
      <c r="F40" s="13">
        <f t="shared" si="0"/>
        <v>32.42</v>
      </c>
      <c r="G40" s="9">
        <f>ROUND(+'Acute Care'!H137,0)</f>
        <v>5130848</v>
      </c>
      <c r="H40" s="9">
        <f>ROUND(+'Acute Care'!F137,0)</f>
        <v>117921</v>
      </c>
      <c r="I40" s="13">
        <f t="shared" si="1"/>
        <v>43.51</v>
      </c>
      <c r="J40" s="13"/>
      <c r="K40" s="21">
        <f t="shared" si="2"/>
        <v>0.34210000000000002</v>
      </c>
    </row>
    <row r="41" spans="2:11" x14ac:dyDescent="0.2">
      <c r="B41">
        <f>+'Acute Care'!A36</f>
        <v>85</v>
      </c>
      <c r="C41" t="str">
        <f>+'Acute Care'!B36</f>
        <v>JEFFERSON HEALTHCARE</v>
      </c>
      <c r="D41" s="9">
        <f>ROUND(+'Acute Care'!H36,0)</f>
        <v>583538</v>
      </c>
      <c r="E41" s="9">
        <f>ROUND(+'Acute Care'!F36,0)</f>
        <v>3928</v>
      </c>
      <c r="F41" s="13">
        <f t="shared" si="0"/>
        <v>148.56</v>
      </c>
      <c r="G41" s="9">
        <f>ROUND(+'Acute Care'!H138,0)</f>
        <v>596299</v>
      </c>
      <c r="H41" s="9">
        <f>ROUND(+'Acute Care'!F138,0)</f>
        <v>3718</v>
      </c>
      <c r="I41" s="13">
        <f t="shared" si="1"/>
        <v>160.38</v>
      </c>
      <c r="J41" s="13"/>
      <c r="K41" s="21">
        <f t="shared" si="2"/>
        <v>7.9600000000000004E-2</v>
      </c>
    </row>
    <row r="42" spans="2:11" x14ac:dyDescent="0.2">
      <c r="B42">
        <f>+'Acute Care'!A37</f>
        <v>96</v>
      </c>
      <c r="C42" t="str">
        <f>+'Acute Care'!B37</f>
        <v>SKYLINE HOSPITAL</v>
      </c>
      <c r="D42" s="9">
        <f>ROUND(+'Acute Care'!H37,0)</f>
        <v>468389</v>
      </c>
      <c r="E42" s="9">
        <f>ROUND(+'Acute Care'!F37,0)</f>
        <v>821</v>
      </c>
      <c r="F42" s="13">
        <f t="shared" si="0"/>
        <v>570.51</v>
      </c>
      <c r="G42" s="9">
        <f>ROUND(+'Acute Care'!H139,0)</f>
        <v>425539</v>
      </c>
      <c r="H42" s="9">
        <f>ROUND(+'Acute Care'!F139,0)</f>
        <v>644</v>
      </c>
      <c r="I42" s="13">
        <f t="shared" si="1"/>
        <v>660.77</v>
      </c>
      <c r="J42" s="13"/>
      <c r="K42" s="21">
        <f t="shared" si="2"/>
        <v>0.15820000000000001</v>
      </c>
    </row>
    <row r="43" spans="2:11" x14ac:dyDescent="0.2">
      <c r="B43">
        <f>+'Acute Care'!A38</f>
        <v>102</v>
      </c>
      <c r="C43" t="str">
        <f>+'Acute Care'!B38</f>
        <v>ASTRIA REGIONAL MEDICAL CENTER</v>
      </c>
      <c r="D43" s="9">
        <f>ROUND(+'Acute Care'!H38,0)</f>
        <v>571028</v>
      </c>
      <c r="E43" s="9">
        <f>ROUND(+'Acute Care'!F38,0)</f>
        <v>5792</v>
      </c>
      <c r="F43" s="13">
        <f t="shared" si="0"/>
        <v>98.59</v>
      </c>
      <c r="G43" s="9">
        <f>ROUND(+'Acute Care'!H140,0)</f>
        <v>615412</v>
      </c>
      <c r="H43" s="9">
        <f>ROUND(+'Acute Care'!F140,0)</f>
        <v>5251</v>
      </c>
      <c r="I43" s="13">
        <f t="shared" si="1"/>
        <v>117.2</v>
      </c>
      <c r="J43" s="13"/>
      <c r="K43" s="21">
        <f t="shared" si="2"/>
        <v>0.1888</v>
      </c>
    </row>
    <row r="44" spans="2:11" x14ac:dyDescent="0.2">
      <c r="B44">
        <f>+'Acute Care'!A39</f>
        <v>104</v>
      </c>
      <c r="C44" t="str">
        <f>+'Acute Care'!B39</f>
        <v>VALLEY GENERAL HOSPITAL</v>
      </c>
      <c r="D44" s="9">
        <f>ROUND(+'Acute Care'!H39,0)</f>
        <v>0</v>
      </c>
      <c r="E44" s="9">
        <f>ROUND(+'Acute Care'!F39,0)</f>
        <v>0</v>
      </c>
      <c r="F44" s="13" t="str">
        <f t="shared" si="0"/>
        <v/>
      </c>
      <c r="G44" s="9">
        <f>ROUND(+'Acute Care'!H141,0)</f>
        <v>482810</v>
      </c>
      <c r="H44" s="9">
        <f>ROUND(+'Acute Care'!F141,0)</f>
        <v>3917</v>
      </c>
      <c r="I44" s="13">
        <f t="shared" si="1"/>
        <v>123.26</v>
      </c>
      <c r="J44" s="13"/>
      <c r="K44" s="21" t="str">
        <f t="shared" si="2"/>
        <v/>
      </c>
    </row>
    <row r="45" spans="2:11" x14ac:dyDescent="0.2">
      <c r="B45">
        <f>+'Acute Care'!A40</f>
        <v>106</v>
      </c>
      <c r="C45" t="str">
        <f>+'Acute Care'!B40</f>
        <v>CASCADE VALLEY HOSPITAL</v>
      </c>
      <c r="D45" s="9">
        <f>ROUND(+'Acute Care'!H40,0)</f>
        <v>0</v>
      </c>
      <c r="E45" s="9">
        <f>ROUND(+'Acute Care'!F40,0)</f>
        <v>0</v>
      </c>
      <c r="F45" s="13" t="str">
        <f t="shared" si="0"/>
        <v/>
      </c>
      <c r="G45" s="9">
        <f>ROUND(+'Acute Care'!H142,0)</f>
        <v>311933</v>
      </c>
      <c r="H45" s="9">
        <f>ROUND(+'Acute Care'!F142,0)</f>
        <v>1813</v>
      </c>
      <c r="I45" s="13">
        <f t="shared" si="1"/>
        <v>172.05</v>
      </c>
      <c r="J45" s="13"/>
      <c r="K45" s="21" t="str">
        <f t="shared" si="2"/>
        <v/>
      </c>
    </row>
    <row r="46" spans="2:11" x14ac:dyDescent="0.2">
      <c r="B46">
        <f>+'Acute Care'!A41</f>
        <v>107</v>
      </c>
      <c r="C46" t="str">
        <f>+'Acute Care'!B41</f>
        <v>NORTH VALLEY HOSPITAL</v>
      </c>
      <c r="D46" s="9">
        <f>ROUND(+'Acute Care'!H41,0)</f>
        <v>204762</v>
      </c>
      <c r="E46" s="9">
        <f>ROUND(+'Acute Care'!F41,0)</f>
        <v>1026</v>
      </c>
      <c r="F46" s="13">
        <f t="shared" si="0"/>
        <v>199.57</v>
      </c>
      <c r="G46" s="9">
        <f>ROUND(+'Acute Care'!H143,0)</f>
        <v>255298</v>
      </c>
      <c r="H46" s="9">
        <f>ROUND(+'Acute Care'!F143,0)</f>
        <v>850</v>
      </c>
      <c r="I46" s="13">
        <f t="shared" si="1"/>
        <v>300.35000000000002</v>
      </c>
      <c r="J46" s="13"/>
      <c r="K46" s="21">
        <f t="shared" si="2"/>
        <v>0.505</v>
      </c>
    </row>
    <row r="47" spans="2:11" x14ac:dyDescent="0.2">
      <c r="B47">
        <f>+'Acute Care'!A42</f>
        <v>108</v>
      </c>
      <c r="C47" t="str">
        <f>+'Acute Care'!B42</f>
        <v>TRI-STATE MEMORIAL HOSPITAL</v>
      </c>
      <c r="D47" s="9">
        <f>ROUND(+'Acute Care'!H42,0)</f>
        <v>360009</v>
      </c>
      <c r="E47" s="9">
        <f>ROUND(+'Acute Care'!F42,0)</f>
        <v>2471</v>
      </c>
      <c r="F47" s="13">
        <f t="shared" si="0"/>
        <v>145.69</v>
      </c>
      <c r="G47" s="9">
        <f>ROUND(+'Acute Care'!H144,0)</f>
        <v>336701</v>
      </c>
      <c r="H47" s="9">
        <f>ROUND(+'Acute Care'!F144,0)</f>
        <v>2369</v>
      </c>
      <c r="I47" s="13">
        <f t="shared" si="1"/>
        <v>142.13</v>
      </c>
      <c r="J47" s="13"/>
      <c r="K47" s="21">
        <f t="shared" si="2"/>
        <v>-2.4400000000000002E-2</v>
      </c>
    </row>
    <row r="48" spans="2:11" x14ac:dyDescent="0.2">
      <c r="B48">
        <f>+'Acute Care'!A43</f>
        <v>111</v>
      </c>
      <c r="C48" t="str">
        <f>+'Acute Care'!B43</f>
        <v>EAST ADAMS RURAL HEALTHCARE</v>
      </c>
      <c r="D48" s="9">
        <f>ROUND(+'Acute Care'!H43,0)</f>
        <v>115371</v>
      </c>
      <c r="E48" s="9">
        <f>ROUND(+'Acute Care'!F43,0)</f>
        <v>77</v>
      </c>
      <c r="F48" s="13">
        <f t="shared" si="0"/>
        <v>1498.32</v>
      </c>
      <c r="G48" s="9">
        <f>ROUND(+'Acute Care'!H145,0)</f>
        <v>16737</v>
      </c>
      <c r="H48" s="9">
        <f>ROUND(+'Acute Care'!F145,0)</f>
        <v>29</v>
      </c>
      <c r="I48" s="13">
        <f t="shared" si="1"/>
        <v>577.14</v>
      </c>
      <c r="J48" s="13"/>
      <c r="K48" s="21">
        <f t="shared" si="2"/>
        <v>-0.61480000000000001</v>
      </c>
    </row>
    <row r="49" spans="2:11" x14ac:dyDescent="0.2">
      <c r="B49">
        <f>+'Acute Care'!A44</f>
        <v>125</v>
      </c>
      <c r="C49" t="str">
        <f>+'Acute Care'!B44</f>
        <v>OTHELLO COMMUNITY HOSPITAL</v>
      </c>
      <c r="D49" s="9">
        <f>ROUND(+'Acute Care'!H44,0)</f>
        <v>0</v>
      </c>
      <c r="E49" s="9">
        <f>ROUND(+'Acute Care'!F44,0)</f>
        <v>0</v>
      </c>
      <c r="F49" s="13" t="str">
        <f t="shared" si="0"/>
        <v/>
      </c>
      <c r="G49" s="9">
        <f>ROUND(+'Acute Care'!H146,0)</f>
        <v>0</v>
      </c>
      <c r="H49" s="9">
        <f>ROUND(+'Acute Care'!F146,0)</f>
        <v>0</v>
      </c>
      <c r="I49" s="13" t="str">
        <f t="shared" si="1"/>
        <v/>
      </c>
      <c r="J49" s="13"/>
      <c r="K49" s="21" t="str">
        <f t="shared" si="2"/>
        <v/>
      </c>
    </row>
    <row r="50" spans="2:11" x14ac:dyDescent="0.2">
      <c r="B50">
        <f>+'Acute Care'!A45</f>
        <v>126</v>
      </c>
      <c r="C50" t="str">
        <f>+'Acute Care'!B45</f>
        <v>HIGHLINE MEDICAL CENTER</v>
      </c>
      <c r="D50" s="9">
        <f>ROUND(+'Acute Care'!H45,0)</f>
        <v>3899850</v>
      </c>
      <c r="E50" s="9">
        <f>ROUND(+'Acute Care'!F45,0)</f>
        <v>23161</v>
      </c>
      <c r="F50" s="13">
        <f t="shared" si="0"/>
        <v>168.38</v>
      </c>
      <c r="G50" s="9">
        <f>ROUND(+'Acute Care'!H147,0)</f>
        <v>3951164</v>
      </c>
      <c r="H50" s="9">
        <f>ROUND(+'Acute Care'!F147,0)</f>
        <v>22761</v>
      </c>
      <c r="I50" s="13">
        <f t="shared" si="1"/>
        <v>173.59</v>
      </c>
      <c r="J50" s="13"/>
      <c r="K50" s="21">
        <f t="shared" si="2"/>
        <v>3.09E-2</v>
      </c>
    </row>
    <row r="51" spans="2:11" x14ac:dyDescent="0.2">
      <c r="B51">
        <f>+'Acute Care'!A46</f>
        <v>128</v>
      </c>
      <c r="C51" t="str">
        <f>+'Acute Care'!B46</f>
        <v>UNIVERSITY OF WASHINGTON MEDICAL CENTER</v>
      </c>
      <c r="D51" s="9">
        <f>ROUND(+'Acute Care'!H46,0)</f>
        <v>15466325</v>
      </c>
      <c r="E51" s="9">
        <f>ROUND(+'Acute Care'!F46,0)</f>
        <v>85560</v>
      </c>
      <c r="F51" s="13">
        <f t="shared" si="0"/>
        <v>180.77</v>
      </c>
      <c r="G51" s="9">
        <f>ROUND(+'Acute Care'!H148,0)</f>
        <v>19020339</v>
      </c>
      <c r="H51" s="9">
        <f>ROUND(+'Acute Care'!F148,0)</f>
        <v>89690</v>
      </c>
      <c r="I51" s="13">
        <f t="shared" si="1"/>
        <v>212.07</v>
      </c>
      <c r="J51" s="13"/>
      <c r="K51" s="21">
        <f t="shared" si="2"/>
        <v>0.1731</v>
      </c>
    </row>
    <row r="52" spans="2:11" x14ac:dyDescent="0.2">
      <c r="B52">
        <f>+'Acute Care'!A47</f>
        <v>129</v>
      </c>
      <c r="C52" t="str">
        <f>+'Acute Care'!B47</f>
        <v>QUINCY VALLEY MEDICAL CENTER</v>
      </c>
      <c r="D52" s="9">
        <f>ROUND(+'Acute Care'!H47,0)</f>
        <v>8014</v>
      </c>
      <c r="E52" s="9">
        <f>ROUND(+'Acute Care'!F47,0)</f>
        <v>141</v>
      </c>
      <c r="F52" s="13">
        <f t="shared" si="0"/>
        <v>56.84</v>
      </c>
      <c r="G52" s="9">
        <f>ROUND(+'Acute Care'!H149,0)</f>
        <v>13073</v>
      </c>
      <c r="H52" s="9">
        <f>ROUND(+'Acute Care'!F149,0)</f>
        <v>122</v>
      </c>
      <c r="I52" s="13">
        <f t="shared" si="1"/>
        <v>107.16</v>
      </c>
      <c r="J52" s="13"/>
      <c r="K52" s="21">
        <f t="shared" si="2"/>
        <v>0.88529999999999998</v>
      </c>
    </row>
    <row r="53" spans="2:11" x14ac:dyDescent="0.2">
      <c r="B53">
        <f>+'Acute Care'!A48</f>
        <v>130</v>
      </c>
      <c r="C53" t="str">
        <f>+'Acute Care'!B48</f>
        <v>UW MEDICINE/NORTHWEST HOSPITAL</v>
      </c>
      <c r="D53" s="9">
        <f>ROUND(+'Acute Care'!H48,0)</f>
        <v>3770244</v>
      </c>
      <c r="E53" s="9">
        <f>ROUND(+'Acute Care'!F48,0)</f>
        <v>26193</v>
      </c>
      <c r="F53" s="13">
        <f t="shared" si="0"/>
        <v>143.94</v>
      </c>
      <c r="G53" s="9">
        <f>ROUND(+'Acute Care'!H150,0)</f>
        <v>3508926</v>
      </c>
      <c r="H53" s="9">
        <f>ROUND(+'Acute Care'!F150,0)</f>
        <v>26872</v>
      </c>
      <c r="I53" s="13">
        <f t="shared" si="1"/>
        <v>130.58000000000001</v>
      </c>
      <c r="J53" s="13"/>
      <c r="K53" s="21">
        <f t="shared" si="2"/>
        <v>-9.2799999999999994E-2</v>
      </c>
    </row>
    <row r="54" spans="2:11" x14ac:dyDescent="0.2">
      <c r="B54">
        <f>+'Acute Care'!A49</f>
        <v>131</v>
      </c>
      <c r="C54" t="str">
        <f>+'Acute Care'!B49</f>
        <v>OVERLAKE HOSPITAL MEDICAL CENTER</v>
      </c>
      <c r="D54" s="9">
        <f>ROUND(+'Acute Care'!H49,0)</f>
        <v>6208913</v>
      </c>
      <c r="E54" s="9">
        <f>ROUND(+'Acute Care'!F49,0)</f>
        <v>47825</v>
      </c>
      <c r="F54" s="13">
        <f t="shared" si="0"/>
        <v>129.83000000000001</v>
      </c>
      <c r="G54" s="9">
        <f>ROUND(+'Acute Care'!H151,0)</f>
        <v>6779009</v>
      </c>
      <c r="H54" s="9">
        <f>ROUND(+'Acute Care'!F151,0)</f>
        <v>49435</v>
      </c>
      <c r="I54" s="13">
        <f t="shared" si="1"/>
        <v>137.13</v>
      </c>
      <c r="J54" s="13"/>
      <c r="K54" s="21">
        <f t="shared" si="2"/>
        <v>5.62E-2</v>
      </c>
    </row>
    <row r="55" spans="2:11" x14ac:dyDescent="0.2">
      <c r="B55">
        <f>+'Acute Care'!A50</f>
        <v>132</v>
      </c>
      <c r="C55" t="str">
        <f>+'Acute Care'!B50</f>
        <v>ST CLARE HOSPITAL</v>
      </c>
      <c r="D55" s="9">
        <f>ROUND(+'Acute Care'!H50,0)</f>
        <v>2225331</v>
      </c>
      <c r="E55" s="9">
        <f>ROUND(+'Acute Care'!F50,0)</f>
        <v>26270</v>
      </c>
      <c r="F55" s="13">
        <f t="shared" si="0"/>
        <v>84.71</v>
      </c>
      <c r="G55" s="9">
        <f>ROUND(+'Acute Care'!H152,0)</f>
        <v>2184088</v>
      </c>
      <c r="H55" s="9">
        <f>ROUND(+'Acute Care'!F152,0)</f>
        <v>27379</v>
      </c>
      <c r="I55" s="13">
        <f t="shared" si="1"/>
        <v>79.77</v>
      </c>
      <c r="J55" s="13"/>
      <c r="K55" s="21">
        <f t="shared" si="2"/>
        <v>-5.8299999999999998E-2</v>
      </c>
    </row>
    <row r="56" spans="2:11" x14ac:dyDescent="0.2">
      <c r="B56">
        <f>+'Acute Care'!A51</f>
        <v>134</v>
      </c>
      <c r="C56" t="str">
        <f>+'Acute Care'!B51</f>
        <v>ISLAND HOSPITAL</v>
      </c>
      <c r="D56" s="9">
        <f>ROUND(+'Acute Care'!H51,0)</f>
        <v>1131847</v>
      </c>
      <c r="E56" s="9">
        <f>ROUND(+'Acute Care'!F51,0)</f>
        <v>8290</v>
      </c>
      <c r="F56" s="13">
        <f t="shared" si="0"/>
        <v>136.53</v>
      </c>
      <c r="G56" s="9">
        <f>ROUND(+'Acute Care'!H153,0)</f>
        <v>1130020</v>
      </c>
      <c r="H56" s="9">
        <f>ROUND(+'Acute Care'!F153,0)</f>
        <v>7838</v>
      </c>
      <c r="I56" s="13">
        <f t="shared" si="1"/>
        <v>144.16999999999999</v>
      </c>
      <c r="J56" s="13"/>
      <c r="K56" s="21">
        <f t="shared" si="2"/>
        <v>5.6000000000000001E-2</v>
      </c>
    </row>
    <row r="57" spans="2:11" x14ac:dyDescent="0.2">
      <c r="B57">
        <f>+'Acute Care'!A52</f>
        <v>137</v>
      </c>
      <c r="C57" t="str">
        <f>+'Acute Care'!B52</f>
        <v>LINCOLN HOSPITAL</v>
      </c>
      <c r="D57" s="9">
        <f>ROUND(+'Acute Care'!H52,0)</f>
        <v>375500</v>
      </c>
      <c r="E57" s="9">
        <f>ROUND(+'Acute Care'!F52,0)</f>
        <v>981</v>
      </c>
      <c r="F57" s="13">
        <f t="shared" si="0"/>
        <v>382.77</v>
      </c>
      <c r="G57" s="9">
        <f>ROUND(+'Acute Care'!H154,0)</f>
        <v>0</v>
      </c>
      <c r="H57" s="9">
        <f>ROUND(+'Acute Care'!F154,0)</f>
        <v>0</v>
      </c>
      <c r="I57" s="13" t="str">
        <f t="shared" si="1"/>
        <v/>
      </c>
      <c r="J57" s="13"/>
      <c r="K57" s="21" t="str">
        <f t="shared" si="2"/>
        <v/>
      </c>
    </row>
    <row r="58" spans="2:11" x14ac:dyDescent="0.2">
      <c r="B58">
        <f>+'Acute Care'!A53</f>
        <v>138</v>
      </c>
      <c r="C58" t="str">
        <f>+'Acute Care'!B53</f>
        <v>SWEDISH EDMONDS</v>
      </c>
      <c r="D58" s="9">
        <f>ROUND(+'Acute Care'!H53,0)</f>
        <v>352664</v>
      </c>
      <c r="E58" s="9">
        <f>ROUND(+'Acute Care'!F53,0)</f>
        <v>0</v>
      </c>
      <c r="F58" s="13" t="str">
        <f t="shared" si="0"/>
        <v/>
      </c>
      <c r="G58" s="9">
        <f>ROUND(+'Acute Care'!H155,0)</f>
        <v>2222319</v>
      </c>
      <c r="H58" s="9">
        <f>ROUND(+'Acute Care'!F155,0)</f>
        <v>40914</v>
      </c>
      <c r="I58" s="13">
        <f t="shared" si="1"/>
        <v>54.32</v>
      </c>
      <c r="J58" s="13"/>
      <c r="K58" s="21" t="str">
        <f t="shared" si="2"/>
        <v/>
      </c>
    </row>
    <row r="59" spans="2:11" x14ac:dyDescent="0.2">
      <c r="B59">
        <f>+'Acute Care'!A54</f>
        <v>139</v>
      </c>
      <c r="C59" t="str">
        <f>+'Acute Care'!B54</f>
        <v>PROVIDENCE HOLY FAMILY HOSPITAL</v>
      </c>
      <c r="D59" s="9">
        <f>ROUND(+'Acute Care'!H54,0)</f>
        <v>755546</v>
      </c>
      <c r="E59" s="9">
        <f>ROUND(+'Acute Care'!F54,0)</f>
        <v>20218</v>
      </c>
      <c r="F59" s="13">
        <f t="shared" si="0"/>
        <v>37.369999999999997</v>
      </c>
      <c r="G59" s="9">
        <f>ROUND(+'Acute Care'!H156,0)</f>
        <v>1643443</v>
      </c>
      <c r="H59" s="9">
        <f>ROUND(+'Acute Care'!F156,0)</f>
        <v>32995</v>
      </c>
      <c r="I59" s="13">
        <f t="shared" si="1"/>
        <v>49.81</v>
      </c>
      <c r="J59" s="13"/>
      <c r="K59" s="21">
        <f t="shared" si="2"/>
        <v>0.33289999999999997</v>
      </c>
    </row>
    <row r="60" spans="2:11" x14ac:dyDescent="0.2">
      <c r="B60">
        <f>+'Acute Care'!A55</f>
        <v>140</v>
      </c>
      <c r="C60" t="str">
        <f>+'Acute Care'!B55</f>
        <v>KITTITAS VALLEY HEALTHCARE</v>
      </c>
      <c r="D60" s="9">
        <f>ROUND(+'Acute Care'!H55,0)</f>
        <v>342035</v>
      </c>
      <c r="E60" s="9">
        <f>ROUND(+'Acute Care'!F55,0)</f>
        <v>2775</v>
      </c>
      <c r="F60" s="13">
        <f t="shared" si="0"/>
        <v>123.26</v>
      </c>
      <c r="G60" s="9">
        <f>ROUND(+'Acute Care'!H157,0)</f>
        <v>404648</v>
      </c>
      <c r="H60" s="9">
        <f>ROUND(+'Acute Care'!F157,0)</f>
        <v>2393</v>
      </c>
      <c r="I60" s="13">
        <f t="shared" si="1"/>
        <v>169.1</v>
      </c>
      <c r="J60" s="13"/>
      <c r="K60" s="21">
        <f t="shared" si="2"/>
        <v>0.37190000000000001</v>
      </c>
    </row>
    <row r="61" spans="2:11" x14ac:dyDescent="0.2">
      <c r="B61">
        <f>+'Acute Care'!A56</f>
        <v>141</v>
      </c>
      <c r="C61" t="str">
        <f>+'Acute Care'!B56</f>
        <v>DAYTON GENERAL HOSPITAL</v>
      </c>
      <c r="D61" s="9">
        <f>ROUND(+'Acute Care'!H56,0)</f>
        <v>10598</v>
      </c>
      <c r="E61" s="9">
        <f>ROUND(+'Acute Care'!F56,0)</f>
        <v>216</v>
      </c>
      <c r="F61" s="13">
        <f t="shared" si="0"/>
        <v>49.06</v>
      </c>
      <c r="G61" s="9">
        <f>ROUND(+'Acute Care'!H158,0)</f>
        <v>11974</v>
      </c>
      <c r="H61" s="9">
        <f>ROUND(+'Acute Care'!F158,0)</f>
        <v>262</v>
      </c>
      <c r="I61" s="13">
        <f t="shared" si="1"/>
        <v>45.7</v>
      </c>
      <c r="J61" s="13"/>
      <c r="K61" s="21">
        <f t="shared" si="2"/>
        <v>-6.8500000000000005E-2</v>
      </c>
    </row>
    <row r="62" spans="2:11" x14ac:dyDescent="0.2">
      <c r="B62">
        <f>+'Acute Care'!A57</f>
        <v>142</v>
      </c>
      <c r="C62" t="str">
        <f>+'Acute Care'!B57</f>
        <v>HARRISON MEDICAL CENTER</v>
      </c>
      <c r="D62" s="9">
        <f>ROUND(+'Acute Care'!H57,0)</f>
        <v>7320931</v>
      </c>
      <c r="E62" s="9">
        <f>ROUND(+'Acute Care'!F57,0)</f>
        <v>50590</v>
      </c>
      <c r="F62" s="13">
        <f t="shared" si="0"/>
        <v>144.71</v>
      </c>
      <c r="G62" s="9">
        <f>ROUND(+'Acute Care'!H159,0)</f>
        <v>7379106</v>
      </c>
      <c r="H62" s="9">
        <f>ROUND(+'Acute Care'!F159,0)</f>
        <v>49820</v>
      </c>
      <c r="I62" s="13">
        <f t="shared" si="1"/>
        <v>148.12</v>
      </c>
      <c r="J62" s="13"/>
      <c r="K62" s="21">
        <f t="shared" si="2"/>
        <v>2.3599999999999999E-2</v>
      </c>
    </row>
    <row r="63" spans="2:11" x14ac:dyDescent="0.2">
      <c r="B63">
        <f>+'Acute Care'!A58</f>
        <v>145</v>
      </c>
      <c r="C63" t="str">
        <f>+'Acute Care'!B58</f>
        <v>PEACEHEALTH ST JOSEPH MEDICAL CENTER</v>
      </c>
      <c r="D63" s="9">
        <f>ROUND(+'Acute Care'!H58,0)</f>
        <v>5890997</v>
      </c>
      <c r="E63" s="9">
        <f>ROUND(+'Acute Care'!F58,0)</f>
        <v>41013</v>
      </c>
      <c r="F63" s="13">
        <f t="shared" si="0"/>
        <v>143.63999999999999</v>
      </c>
      <c r="G63" s="9">
        <f>ROUND(+'Acute Care'!H160,0)</f>
        <v>6008103</v>
      </c>
      <c r="H63" s="9">
        <f>ROUND(+'Acute Care'!F160,0)</f>
        <v>42141</v>
      </c>
      <c r="I63" s="13">
        <f t="shared" si="1"/>
        <v>142.57</v>
      </c>
      <c r="J63" s="13"/>
      <c r="K63" s="21">
        <f t="shared" si="2"/>
        <v>-7.4000000000000003E-3</v>
      </c>
    </row>
    <row r="64" spans="2:11" x14ac:dyDescent="0.2">
      <c r="B64">
        <f>+'Acute Care'!A59</f>
        <v>147</v>
      </c>
      <c r="C64" t="str">
        <f>+'Acute Care'!B59</f>
        <v>MID VALLEY HOSPITAL</v>
      </c>
      <c r="D64" s="9">
        <f>ROUND(+'Acute Care'!H59,0)</f>
        <v>501393</v>
      </c>
      <c r="E64" s="9">
        <f>ROUND(+'Acute Care'!F59,0)</f>
        <v>2464</v>
      </c>
      <c r="F64" s="13">
        <f t="shared" si="0"/>
        <v>203.49</v>
      </c>
      <c r="G64" s="9">
        <f>ROUND(+'Acute Care'!H161,0)</f>
        <v>498117</v>
      </c>
      <c r="H64" s="9">
        <f>ROUND(+'Acute Care'!F161,0)</f>
        <v>1976</v>
      </c>
      <c r="I64" s="13">
        <f t="shared" si="1"/>
        <v>252.08</v>
      </c>
      <c r="J64" s="13"/>
      <c r="K64" s="21">
        <f t="shared" si="2"/>
        <v>0.23880000000000001</v>
      </c>
    </row>
    <row r="65" spans="2:11" x14ac:dyDescent="0.2">
      <c r="B65">
        <f>+'Acute Care'!A60</f>
        <v>148</v>
      </c>
      <c r="C65" t="str">
        <f>+'Acute Care'!B60</f>
        <v>KINDRED HOSPITAL SEATTLE - NORTHGATE</v>
      </c>
      <c r="D65" s="9">
        <f>ROUND(+'Acute Care'!H60,0)</f>
        <v>829223</v>
      </c>
      <c r="E65" s="9">
        <f>ROUND(+'Acute Care'!F60,0)</f>
        <v>20825</v>
      </c>
      <c r="F65" s="13">
        <f t="shared" si="0"/>
        <v>39.82</v>
      </c>
      <c r="G65" s="9">
        <f>ROUND(+'Acute Care'!H162,0)</f>
        <v>897791</v>
      </c>
      <c r="H65" s="9">
        <f>ROUND(+'Acute Care'!F162,0)</f>
        <v>22461</v>
      </c>
      <c r="I65" s="13">
        <f t="shared" si="1"/>
        <v>39.97</v>
      </c>
      <c r="J65" s="13"/>
      <c r="K65" s="21">
        <f t="shared" si="2"/>
        <v>3.8E-3</v>
      </c>
    </row>
    <row r="66" spans="2:11" x14ac:dyDescent="0.2">
      <c r="B66">
        <f>+'Acute Care'!A61</f>
        <v>150</v>
      </c>
      <c r="C66" t="str">
        <f>+'Acute Care'!B61</f>
        <v>COULEE MEDICAL CENTER</v>
      </c>
      <c r="D66" s="9">
        <f>ROUND(+'Acute Care'!H61,0)</f>
        <v>508997</v>
      </c>
      <c r="E66" s="9">
        <f>ROUND(+'Acute Care'!F61,0)</f>
        <v>1163</v>
      </c>
      <c r="F66" s="13">
        <f t="shared" si="0"/>
        <v>437.66</v>
      </c>
      <c r="G66" s="9">
        <f>ROUND(+'Acute Care'!H163,0)</f>
        <v>502639</v>
      </c>
      <c r="H66" s="9">
        <f>ROUND(+'Acute Care'!F163,0)</f>
        <v>1218</v>
      </c>
      <c r="I66" s="13">
        <f t="shared" si="1"/>
        <v>412.68</v>
      </c>
      <c r="J66" s="13"/>
      <c r="K66" s="21">
        <f t="shared" si="2"/>
        <v>-5.7099999999999998E-2</v>
      </c>
    </row>
    <row r="67" spans="2:11" x14ac:dyDescent="0.2">
      <c r="B67">
        <f>+'Acute Care'!A62</f>
        <v>152</v>
      </c>
      <c r="C67" t="str">
        <f>+'Acute Care'!B62</f>
        <v>MASON GENERAL HOSPITAL</v>
      </c>
      <c r="D67" s="9">
        <f>ROUND(+'Acute Care'!H62,0)</f>
        <v>1776295</v>
      </c>
      <c r="E67" s="9">
        <f>ROUND(+'Acute Care'!F62,0)</f>
        <v>3844</v>
      </c>
      <c r="F67" s="13">
        <f t="shared" si="0"/>
        <v>462.1</v>
      </c>
      <c r="G67" s="9">
        <f>ROUND(+'Acute Care'!H164,0)</f>
        <v>1683322</v>
      </c>
      <c r="H67" s="9">
        <f>ROUND(+'Acute Care'!F164,0)</f>
        <v>3251</v>
      </c>
      <c r="I67" s="13">
        <f t="shared" si="1"/>
        <v>517.79</v>
      </c>
      <c r="J67" s="13"/>
      <c r="K67" s="21">
        <f t="shared" si="2"/>
        <v>0.1205</v>
      </c>
    </row>
    <row r="68" spans="2:11" x14ac:dyDescent="0.2">
      <c r="B68">
        <f>+'Acute Care'!A63</f>
        <v>153</v>
      </c>
      <c r="C68" t="str">
        <f>+'Acute Care'!B63</f>
        <v>WHITMAN HOSPITAL AND MEDICAL CENTER</v>
      </c>
      <c r="D68" s="9">
        <f>ROUND(+'Acute Care'!H63,0)</f>
        <v>342803</v>
      </c>
      <c r="E68" s="9">
        <f>ROUND(+'Acute Care'!F63,0)</f>
        <v>1868</v>
      </c>
      <c r="F68" s="13">
        <f t="shared" si="0"/>
        <v>183.51</v>
      </c>
      <c r="G68" s="9">
        <f>ROUND(+'Acute Care'!H165,0)</f>
        <v>505395</v>
      </c>
      <c r="H68" s="9">
        <f>ROUND(+'Acute Care'!F165,0)</f>
        <v>1771</v>
      </c>
      <c r="I68" s="13">
        <f t="shared" si="1"/>
        <v>285.37</v>
      </c>
      <c r="J68" s="13"/>
      <c r="K68" s="21">
        <f t="shared" si="2"/>
        <v>0.55510000000000004</v>
      </c>
    </row>
    <row r="69" spans="2:11" x14ac:dyDescent="0.2">
      <c r="B69">
        <f>+'Acute Care'!A64</f>
        <v>155</v>
      </c>
      <c r="C69" t="str">
        <f>+'Acute Care'!B64</f>
        <v>UW MEDICINE/VALLEY MEDICAL CENTER</v>
      </c>
      <c r="D69" s="9">
        <f>ROUND(+'Acute Care'!H64,0)</f>
        <v>7659684</v>
      </c>
      <c r="E69" s="9">
        <f>ROUND(+'Acute Care'!F64,0)</f>
        <v>53743</v>
      </c>
      <c r="F69" s="13">
        <f t="shared" si="0"/>
        <v>142.52000000000001</v>
      </c>
      <c r="G69" s="9">
        <f>ROUND(+'Acute Care'!H166,0)</f>
        <v>8066281</v>
      </c>
      <c r="H69" s="9">
        <f>ROUND(+'Acute Care'!F166,0)</f>
        <v>57278</v>
      </c>
      <c r="I69" s="13">
        <f t="shared" si="1"/>
        <v>140.83000000000001</v>
      </c>
      <c r="J69" s="13"/>
      <c r="K69" s="21">
        <f t="shared" si="2"/>
        <v>-1.1900000000000001E-2</v>
      </c>
    </row>
    <row r="70" spans="2:11" x14ac:dyDescent="0.2">
      <c r="B70">
        <f>+'Acute Care'!A65</f>
        <v>156</v>
      </c>
      <c r="C70" t="str">
        <f>+'Acute Care'!B65</f>
        <v>WHIDBEYHEALTH MEDICAL CENTER</v>
      </c>
      <c r="D70" s="9">
        <f>ROUND(+'Acute Care'!H65,0)</f>
        <v>1009519</v>
      </c>
      <c r="E70" s="9">
        <f>ROUND(+'Acute Care'!F65,0)</f>
        <v>4742</v>
      </c>
      <c r="F70" s="13">
        <f t="shared" si="0"/>
        <v>212.89</v>
      </c>
      <c r="G70" s="9">
        <f>ROUND(+'Acute Care'!H167,0)</f>
        <v>839742</v>
      </c>
      <c r="H70" s="9">
        <f>ROUND(+'Acute Care'!F167,0)</f>
        <v>3978</v>
      </c>
      <c r="I70" s="13">
        <f t="shared" si="1"/>
        <v>211.1</v>
      </c>
      <c r="J70" s="13"/>
      <c r="K70" s="21">
        <f t="shared" si="2"/>
        <v>-8.3999999999999995E-3</v>
      </c>
    </row>
    <row r="71" spans="2:11" x14ac:dyDescent="0.2">
      <c r="B71">
        <f>+'Acute Care'!A66</f>
        <v>157</v>
      </c>
      <c r="C71" t="str">
        <f>+'Acute Care'!B66</f>
        <v>ST LUKES REHABILIATION INSTITUTE</v>
      </c>
      <c r="D71" s="9">
        <f>ROUND(+'Acute Care'!H66,0)</f>
        <v>0</v>
      </c>
      <c r="E71" s="9">
        <f>ROUND(+'Acute Care'!F66,0)</f>
        <v>0</v>
      </c>
      <c r="F71" s="13" t="str">
        <f t="shared" si="0"/>
        <v/>
      </c>
      <c r="G71" s="9">
        <f>ROUND(+'Acute Care'!H168,0)</f>
        <v>0</v>
      </c>
      <c r="H71" s="9">
        <f>ROUND(+'Acute Care'!F168,0)</f>
        <v>0</v>
      </c>
      <c r="I71" s="13" t="str">
        <f t="shared" si="1"/>
        <v/>
      </c>
      <c r="J71" s="13"/>
      <c r="K71" s="21" t="str">
        <f t="shared" si="2"/>
        <v/>
      </c>
    </row>
    <row r="72" spans="2:11" x14ac:dyDescent="0.2">
      <c r="B72">
        <f>+'Acute Care'!A67</f>
        <v>158</v>
      </c>
      <c r="C72" t="str">
        <f>+'Acute Care'!B67</f>
        <v>CASCADE MEDICAL CENTER</v>
      </c>
      <c r="D72" s="9">
        <f>ROUND(+'Acute Care'!H67,0)</f>
        <v>79031</v>
      </c>
      <c r="E72" s="9">
        <f>ROUND(+'Acute Care'!F67,0)</f>
        <v>284</v>
      </c>
      <c r="F72" s="13">
        <f t="shared" si="0"/>
        <v>278.27999999999997</v>
      </c>
      <c r="G72" s="9">
        <f>ROUND(+'Acute Care'!H169,0)</f>
        <v>70224</v>
      </c>
      <c r="H72" s="9">
        <f>ROUND(+'Acute Care'!F169,0)</f>
        <v>246</v>
      </c>
      <c r="I72" s="13">
        <f t="shared" si="1"/>
        <v>285.45999999999998</v>
      </c>
      <c r="J72" s="13"/>
      <c r="K72" s="21">
        <f t="shared" si="2"/>
        <v>2.58E-2</v>
      </c>
    </row>
    <row r="73" spans="2:11" x14ac:dyDescent="0.2">
      <c r="B73">
        <f>+'Acute Care'!A68</f>
        <v>159</v>
      </c>
      <c r="C73" t="str">
        <f>+'Acute Care'!B68</f>
        <v>PROVIDENCE ST PETER HOSPITAL</v>
      </c>
      <c r="D73" s="9">
        <f>ROUND(+'Acute Care'!H68,0)</f>
        <v>1872800</v>
      </c>
      <c r="E73" s="9">
        <f>ROUND(+'Acute Care'!F68,0)</f>
        <v>45542</v>
      </c>
      <c r="F73" s="13">
        <f t="shared" si="0"/>
        <v>41.12</v>
      </c>
      <c r="G73" s="9">
        <f>ROUND(+'Acute Care'!H170,0)</f>
        <v>4553206</v>
      </c>
      <c r="H73" s="9">
        <f>ROUND(+'Acute Care'!F170,0)</f>
        <v>74273</v>
      </c>
      <c r="I73" s="13">
        <f t="shared" si="1"/>
        <v>61.3</v>
      </c>
      <c r="J73" s="13"/>
      <c r="K73" s="21">
        <f t="shared" si="2"/>
        <v>0.49080000000000001</v>
      </c>
    </row>
    <row r="74" spans="2:11" x14ac:dyDescent="0.2">
      <c r="B74">
        <f>+'Acute Care'!A69</f>
        <v>161</v>
      </c>
      <c r="C74" t="str">
        <f>+'Acute Care'!B69</f>
        <v>KADLEC REGIONAL MEDICAL CENTER</v>
      </c>
      <c r="D74" s="9">
        <f>ROUND(+'Acute Care'!H69,0)</f>
        <v>5106746</v>
      </c>
      <c r="E74" s="9">
        <f>ROUND(+'Acute Care'!F69,0)</f>
        <v>43532</v>
      </c>
      <c r="F74" s="13">
        <f t="shared" si="0"/>
        <v>117.31</v>
      </c>
      <c r="G74" s="9">
        <f>ROUND(+'Acute Care'!H171,0)</f>
        <v>4529667</v>
      </c>
      <c r="H74" s="9">
        <f>ROUND(+'Acute Care'!F171,0)</f>
        <v>54766</v>
      </c>
      <c r="I74" s="13">
        <f t="shared" si="1"/>
        <v>82.71</v>
      </c>
      <c r="J74" s="13"/>
      <c r="K74" s="21">
        <f t="shared" si="2"/>
        <v>-0.2949</v>
      </c>
    </row>
    <row r="75" spans="2:11" x14ac:dyDescent="0.2">
      <c r="B75">
        <f>+'Acute Care'!A70</f>
        <v>162</v>
      </c>
      <c r="C75" t="str">
        <f>+'Acute Care'!B70</f>
        <v>PROVIDENCE SACRED HEART MEDICAL CENTER</v>
      </c>
      <c r="D75" s="9">
        <f>ROUND(+'Acute Care'!H70,0)</f>
        <v>4196796</v>
      </c>
      <c r="E75" s="9">
        <f>ROUND(+'Acute Care'!F70,0)</f>
        <v>104107</v>
      </c>
      <c r="F75" s="13">
        <f t="shared" ref="F75:F107" si="3">IF(D75=0,"",IF(E75=0,"",ROUND(D75/E75,2)))</f>
        <v>40.31</v>
      </c>
      <c r="G75" s="9">
        <f>ROUND(+'Acute Care'!H172,0)</f>
        <v>5999475</v>
      </c>
      <c r="H75" s="9">
        <f>ROUND(+'Acute Care'!F172,0)</f>
        <v>125594</v>
      </c>
      <c r="I75" s="13">
        <f t="shared" ref="I75:I107" si="4">IF(G75=0,"",IF(H75=0,"",ROUND(G75/H75,2)))</f>
        <v>47.77</v>
      </c>
      <c r="J75" s="13"/>
      <c r="K75" s="21">
        <f t="shared" ref="K75:K107" si="5">IF(D75=0,"",IF(E75=0,"",IF(G75=0,"",IF(H75=0,"",ROUND(I75/F75-1,4)))))</f>
        <v>0.18509999999999999</v>
      </c>
    </row>
    <row r="76" spans="2:11" x14ac:dyDescent="0.2">
      <c r="B76">
        <f>+'Acute Care'!A71</f>
        <v>164</v>
      </c>
      <c r="C76" t="str">
        <f>+'Acute Care'!B71</f>
        <v>EVERGREENHEALTH MEDICAL CENTER</v>
      </c>
      <c r="D76" s="9">
        <f>ROUND(+'Acute Care'!H71,0)</f>
        <v>3763473</v>
      </c>
      <c r="E76" s="9">
        <f>ROUND(+'Acute Care'!F71,0)</f>
        <v>29587</v>
      </c>
      <c r="F76" s="13">
        <f t="shared" si="3"/>
        <v>127.2</v>
      </c>
      <c r="G76" s="9">
        <f>ROUND(+'Acute Care'!H173,0)</f>
        <v>3964600</v>
      </c>
      <c r="H76" s="9">
        <f>ROUND(+'Acute Care'!F173,0)</f>
        <v>30753</v>
      </c>
      <c r="I76" s="13">
        <f t="shared" si="4"/>
        <v>128.91999999999999</v>
      </c>
      <c r="J76" s="13"/>
      <c r="K76" s="21">
        <f t="shared" si="5"/>
        <v>1.35E-2</v>
      </c>
    </row>
    <row r="77" spans="2:11" x14ac:dyDescent="0.2">
      <c r="B77">
        <f>+'Acute Care'!A72</f>
        <v>165</v>
      </c>
      <c r="C77" t="str">
        <f>+'Acute Care'!B72</f>
        <v>LAKE CHELAN COMMUNITY HOSPITAL</v>
      </c>
      <c r="D77" s="9">
        <f>ROUND(+'Acute Care'!H72,0)</f>
        <v>185266</v>
      </c>
      <c r="E77" s="9">
        <f>ROUND(+'Acute Care'!F72,0)</f>
        <v>752</v>
      </c>
      <c r="F77" s="13">
        <f t="shared" si="3"/>
        <v>246.36</v>
      </c>
      <c r="G77" s="9">
        <f>ROUND(+'Acute Care'!H174,0)</f>
        <v>157843</v>
      </c>
      <c r="H77" s="9">
        <f>ROUND(+'Acute Care'!F174,0)</f>
        <v>700</v>
      </c>
      <c r="I77" s="13">
        <f t="shared" si="4"/>
        <v>225.49</v>
      </c>
      <c r="J77" s="13"/>
      <c r="K77" s="21">
        <f t="shared" si="5"/>
        <v>-8.4699999999999998E-2</v>
      </c>
    </row>
    <row r="78" spans="2:11" x14ac:dyDescent="0.2">
      <c r="B78">
        <f>+'Acute Care'!A73</f>
        <v>167</v>
      </c>
      <c r="C78" t="str">
        <f>+'Acute Care'!B73</f>
        <v>FERRY COUNTY MEMORIAL HOSPITAL</v>
      </c>
      <c r="D78" s="9">
        <f>ROUND(+'Acute Care'!H73,0)</f>
        <v>0</v>
      </c>
      <c r="E78" s="9">
        <f>ROUND(+'Acute Care'!F73,0)</f>
        <v>0</v>
      </c>
      <c r="F78" s="13" t="str">
        <f t="shared" si="3"/>
        <v/>
      </c>
      <c r="G78" s="9">
        <f>ROUND(+'Acute Care'!H175,0)</f>
        <v>0</v>
      </c>
      <c r="H78" s="9">
        <f>ROUND(+'Acute Care'!F175,0)</f>
        <v>0</v>
      </c>
      <c r="I78" s="13" t="str">
        <f t="shared" si="4"/>
        <v/>
      </c>
      <c r="J78" s="13"/>
      <c r="K78" s="21" t="str">
        <f t="shared" si="5"/>
        <v/>
      </c>
    </row>
    <row r="79" spans="2:11" x14ac:dyDescent="0.2">
      <c r="B79">
        <f>+'Acute Care'!A74</f>
        <v>168</v>
      </c>
      <c r="C79" t="str">
        <f>+'Acute Care'!B74</f>
        <v>CENTRAL WASHINGTON HOSPITAL</v>
      </c>
      <c r="D79" s="9">
        <f>ROUND(+'Acute Care'!H74,0)</f>
        <v>3807639</v>
      </c>
      <c r="E79" s="9">
        <f>ROUND(+'Acute Care'!F74,0)</f>
        <v>26485</v>
      </c>
      <c r="F79" s="13">
        <f t="shared" si="3"/>
        <v>143.77000000000001</v>
      </c>
      <c r="G79" s="9">
        <f>ROUND(+'Acute Care'!H176,0)</f>
        <v>3945648</v>
      </c>
      <c r="H79" s="9">
        <f>ROUND(+'Acute Care'!F176,0)</f>
        <v>29319</v>
      </c>
      <c r="I79" s="13">
        <f t="shared" si="4"/>
        <v>134.58000000000001</v>
      </c>
      <c r="J79" s="13"/>
      <c r="K79" s="21">
        <f t="shared" si="5"/>
        <v>-6.3899999999999998E-2</v>
      </c>
    </row>
    <row r="80" spans="2:11" x14ac:dyDescent="0.2">
      <c r="B80">
        <f>+'Acute Care'!A75</f>
        <v>170</v>
      </c>
      <c r="C80" t="str">
        <f>+'Acute Care'!B75</f>
        <v>PEACEHEALTH SOUTHWEST MEDICAL CENTER</v>
      </c>
      <c r="D80" s="9">
        <f>ROUND(+'Acute Care'!H75,0)</f>
        <v>7189188</v>
      </c>
      <c r="E80" s="9">
        <f>ROUND(+'Acute Care'!F75,0)</f>
        <v>52465</v>
      </c>
      <c r="F80" s="13">
        <f t="shared" si="3"/>
        <v>137.03</v>
      </c>
      <c r="G80" s="9">
        <f>ROUND(+'Acute Care'!H177,0)</f>
        <v>7857693</v>
      </c>
      <c r="H80" s="9">
        <f>ROUND(+'Acute Care'!F177,0)</f>
        <v>56021</v>
      </c>
      <c r="I80" s="13">
        <f t="shared" si="4"/>
        <v>140.26</v>
      </c>
      <c r="J80" s="13"/>
      <c r="K80" s="21">
        <f t="shared" si="5"/>
        <v>2.3599999999999999E-2</v>
      </c>
    </row>
    <row r="81" spans="2:11" x14ac:dyDescent="0.2">
      <c r="B81">
        <f>+'Acute Care'!A76</f>
        <v>172</v>
      </c>
      <c r="C81" t="str">
        <f>+'Acute Care'!B76</f>
        <v>PULLMAN REGIONAL HOSPITAL</v>
      </c>
      <c r="D81" s="9">
        <f>ROUND(+'Acute Care'!H76,0)</f>
        <v>538113</v>
      </c>
      <c r="E81" s="9">
        <f>ROUND(+'Acute Care'!F76,0)</f>
        <v>3336</v>
      </c>
      <c r="F81" s="13">
        <f t="shared" si="3"/>
        <v>161.30000000000001</v>
      </c>
      <c r="G81" s="9">
        <f>ROUND(+'Acute Care'!H178,0)</f>
        <v>543228</v>
      </c>
      <c r="H81" s="9">
        <f>ROUND(+'Acute Care'!F178,0)</f>
        <v>3102</v>
      </c>
      <c r="I81" s="13">
        <f t="shared" si="4"/>
        <v>175.12</v>
      </c>
      <c r="J81" s="13"/>
      <c r="K81" s="21">
        <f t="shared" si="5"/>
        <v>8.5699999999999998E-2</v>
      </c>
    </row>
    <row r="82" spans="2:11" x14ac:dyDescent="0.2">
      <c r="B82">
        <f>+'Acute Care'!A77</f>
        <v>173</v>
      </c>
      <c r="C82" t="str">
        <f>+'Acute Care'!B77</f>
        <v>MORTON GENERAL HOSPITAL</v>
      </c>
      <c r="D82" s="9">
        <f>ROUND(+'Acute Care'!H77,0)</f>
        <v>447061</v>
      </c>
      <c r="E82" s="9">
        <f>ROUND(+'Acute Care'!F77,0)</f>
        <v>743</v>
      </c>
      <c r="F82" s="13">
        <f t="shared" si="3"/>
        <v>601.70000000000005</v>
      </c>
      <c r="G82" s="9">
        <f>ROUND(+'Acute Care'!H179,0)</f>
        <v>355189</v>
      </c>
      <c r="H82" s="9">
        <f>ROUND(+'Acute Care'!F179,0)</f>
        <v>781</v>
      </c>
      <c r="I82" s="13">
        <f t="shared" si="4"/>
        <v>454.79</v>
      </c>
      <c r="J82" s="13"/>
      <c r="K82" s="21">
        <f t="shared" si="5"/>
        <v>-0.2442</v>
      </c>
    </row>
    <row r="83" spans="2:11" x14ac:dyDescent="0.2">
      <c r="B83">
        <f>+'Acute Care'!A78</f>
        <v>175</v>
      </c>
      <c r="C83" t="str">
        <f>+'Acute Care'!B78</f>
        <v>MARY BRIDGE CHILDRENS HEALTH CENTER</v>
      </c>
      <c r="D83" s="9">
        <f>ROUND(+'Acute Care'!H78,0)</f>
        <v>2112118</v>
      </c>
      <c r="E83" s="9">
        <f>ROUND(+'Acute Care'!F78,0)</f>
        <v>9379</v>
      </c>
      <c r="F83" s="13">
        <f t="shared" si="3"/>
        <v>225.2</v>
      </c>
      <c r="G83" s="9">
        <f>ROUND(+'Acute Care'!H180,0)</f>
        <v>1870154</v>
      </c>
      <c r="H83" s="9">
        <f>ROUND(+'Acute Care'!F180,0)</f>
        <v>11820</v>
      </c>
      <c r="I83" s="13">
        <f t="shared" si="4"/>
        <v>158.22</v>
      </c>
      <c r="J83" s="13"/>
      <c r="K83" s="21">
        <f t="shared" si="5"/>
        <v>-0.2974</v>
      </c>
    </row>
    <row r="84" spans="2:11" x14ac:dyDescent="0.2">
      <c r="B84">
        <f>+'Acute Care'!A79</f>
        <v>176</v>
      </c>
      <c r="C84" t="str">
        <f>+'Acute Care'!B79</f>
        <v>TACOMA GENERAL/ALLENMORE HOSPITAL</v>
      </c>
      <c r="D84" s="9">
        <f>ROUND(+'Acute Care'!H79,0)</f>
        <v>3364291</v>
      </c>
      <c r="E84" s="9">
        <f>ROUND(+'Acute Care'!F79,0)</f>
        <v>26017</v>
      </c>
      <c r="F84" s="13">
        <f t="shared" si="3"/>
        <v>129.31</v>
      </c>
      <c r="G84" s="9">
        <f>ROUND(+'Acute Care'!H181,0)</f>
        <v>2935209</v>
      </c>
      <c r="H84" s="9">
        <f>ROUND(+'Acute Care'!F181,0)</f>
        <v>24474</v>
      </c>
      <c r="I84" s="13">
        <f t="shared" si="4"/>
        <v>119.93</v>
      </c>
      <c r="J84" s="13"/>
      <c r="K84" s="21">
        <f t="shared" si="5"/>
        <v>-7.2499999999999995E-2</v>
      </c>
    </row>
    <row r="85" spans="2:11" x14ac:dyDescent="0.2">
      <c r="B85">
        <f>+'Acute Care'!A80</f>
        <v>180</v>
      </c>
      <c r="C85" t="str">
        <f>+'Acute Care'!B80</f>
        <v>MULTICARE VALLEY HOSPITAL</v>
      </c>
      <c r="D85" s="9">
        <f>ROUND(+'Acute Care'!H80,0)</f>
        <v>1492327</v>
      </c>
      <c r="E85" s="9">
        <f>ROUND(+'Acute Care'!F80,0)</f>
        <v>13856</v>
      </c>
      <c r="F85" s="13">
        <f t="shared" si="3"/>
        <v>107.7</v>
      </c>
      <c r="G85" s="9">
        <f>ROUND(+'Acute Care'!H182,0)</f>
        <v>1821379</v>
      </c>
      <c r="H85" s="9">
        <f>ROUND(+'Acute Care'!F182,0)</f>
        <v>15766</v>
      </c>
      <c r="I85" s="13">
        <f t="shared" si="4"/>
        <v>115.53</v>
      </c>
      <c r="J85" s="13"/>
      <c r="K85" s="21">
        <f t="shared" si="5"/>
        <v>7.2700000000000001E-2</v>
      </c>
    </row>
    <row r="86" spans="2:11" x14ac:dyDescent="0.2">
      <c r="B86">
        <f>+'Acute Care'!A81</f>
        <v>183</v>
      </c>
      <c r="C86" t="str">
        <f>+'Acute Care'!B81</f>
        <v>MULTICARE AUBURN MEDICAL CENTER</v>
      </c>
      <c r="D86" s="9">
        <f>ROUND(+'Acute Care'!H81,0)</f>
        <v>1614046</v>
      </c>
      <c r="E86" s="9">
        <f>ROUND(+'Acute Care'!F81,0)</f>
        <v>10687</v>
      </c>
      <c r="F86" s="13">
        <f t="shared" si="3"/>
        <v>151.03</v>
      </c>
      <c r="G86" s="9">
        <f>ROUND(+'Acute Care'!H183,0)</f>
        <v>1126724</v>
      </c>
      <c r="H86" s="9">
        <f>ROUND(+'Acute Care'!F183,0)</f>
        <v>8087</v>
      </c>
      <c r="I86" s="13">
        <f t="shared" si="4"/>
        <v>139.33000000000001</v>
      </c>
      <c r="J86" s="13"/>
      <c r="K86" s="21">
        <f t="shared" si="5"/>
        <v>-7.7499999999999999E-2</v>
      </c>
    </row>
    <row r="87" spans="2:11" x14ac:dyDescent="0.2">
      <c r="B87">
        <f>+'Acute Care'!A82</f>
        <v>186</v>
      </c>
      <c r="C87" t="str">
        <f>+'Acute Care'!B82</f>
        <v>SUMMIT PACIFIC MEDICAL CENTER</v>
      </c>
      <c r="D87" s="9">
        <f>ROUND(+'Acute Care'!H82,0)</f>
        <v>208217</v>
      </c>
      <c r="E87" s="9">
        <f>ROUND(+'Acute Care'!F82,0)</f>
        <v>474</v>
      </c>
      <c r="F87" s="13">
        <f t="shared" si="3"/>
        <v>439.28</v>
      </c>
      <c r="G87" s="9">
        <f>ROUND(+'Acute Care'!H184,0)</f>
        <v>287079</v>
      </c>
      <c r="H87" s="9">
        <f>ROUND(+'Acute Care'!F184,0)</f>
        <v>712</v>
      </c>
      <c r="I87" s="13">
        <f t="shared" si="4"/>
        <v>403.2</v>
      </c>
      <c r="J87" s="13"/>
      <c r="K87" s="21">
        <f t="shared" si="5"/>
        <v>-8.2100000000000006E-2</v>
      </c>
    </row>
    <row r="88" spans="2:11" x14ac:dyDescent="0.2">
      <c r="B88">
        <f>+'Acute Care'!A83</f>
        <v>191</v>
      </c>
      <c r="C88" t="str">
        <f>+'Acute Care'!B83</f>
        <v>PROVIDENCE CENTRALIA HOSPITAL</v>
      </c>
      <c r="D88" s="9">
        <f>ROUND(+'Acute Care'!H83,0)</f>
        <v>655396</v>
      </c>
      <c r="E88" s="9">
        <f>ROUND(+'Acute Care'!F83,0)</f>
        <v>14616</v>
      </c>
      <c r="F88" s="13">
        <f t="shared" si="3"/>
        <v>44.84</v>
      </c>
      <c r="G88" s="9">
        <f>ROUND(+'Acute Care'!H185,0)</f>
        <v>1006736</v>
      </c>
      <c r="H88" s="9">
        <f>ROUND(+'Acute Care'!F185,0)</f>
        <v>16914</v>
      </c>
      <c r="I88" s="13">
        <f t="shared" si="4"/>
        <v>59.52</v>
      </c>
      <c r="J88" s="13"/>
      <c r="K88" s="21">
        <f t="shared" si="5"/>
        <v>0.32740000000000002</v>
      </c>
    </row>
    <row r="89" spans="2:11" x14ac:dyDescent="0.2">
      <c r="B89">
        <f>+'Acute Care'!A84</f>
        <v>193</v>
      </c>
      <c r="C89" t="str">
        <f>+'Acute Care'!B84</f>
        <v>PROVIDENCE MOUNT CARMEL HOSPITAL</v>
      </c>
      <c r="D89" s="9">
        <f>ROUND(+'Acute Care'!H84,0)</f>
        <v>207196</v>
      </c>
      <c r="E89" s="9">
        <f>ROUND(+'Acute Care'!F84,0)</f>
        <v>3059</v>
      </c>
      <c r="F89" s="13">
        <f t="shared" si="3"/>
        <v>67.73</v>
      </c>
      <c r="G89" s="9">
        <f>ROUND(+'Acute Care'!H186,0)</f>
        <v>276588</v>
      </c>
      <c r="H89" s="9">
        <f>ROUND(+'Acute Care'!F186,0)</f>
        <v>5289</v>
      </c>
      <c r="I89" s="13">
        <f t="shared" si="4"/>
        <v>52.29</v>
      </c>
      <c r="J89" s="13"/>
      <c r="K89" s="21">
        <f t="shared" si="5"/>
        <v>-0.22800000000000001</v>
      </c>
    </row>
    <row r="90" spans="2:11" x14ac:dyDescent="0.2">
      <c r="B90">
        <f>+'Acute Care'!A85</f>
        <v>194</v>
      </c>
      <c r="C90" t="str">
        <f>+'Acute Care'!B85</f>
        <v>PROVIDENCE ST JOSEPHS HOSPITAL</v>
      </c>
      <c r="D90" s="9">
        <f>ROUND(+'Acute Care'!H85,0)</f>
        <v>109320</v>
      </c>
      <c r="E90" s="9">
        <f>ROUND(+'Acute Care'!F85,0)</f>
        <v>1264</v>
      </c>
      <c r="F90" s="13">
        <f t="shared" si="3"/>
        <v>86.49</v>
      </c>
      <c r="G90" s="9">
        <f>ROUND(+'Acute Care'!H187,0)</f>
        <v>126843</v>
      </c>
      <c r="H90" s="9">
        <f>ROUND(+'Acute Care'!F187,0)</f>
        <v>2977</v>
      </c>
      <c r="I90" s="13">
        <f t="shared" si="4"/>
        <v>42.61</v>
      </c>
      <c r="J90" s="13"/>
      <c r="K90" s="21">
        <f t="shared" si="5"/>
        <v>-0.50729999999999997</v>
      </c>
    </row>
    <row r="91" spans="2:11" x14ac:dyDescent="0.2">
      <c r="B91">
        <f>+'Acute Care'!A86</f>
        <v>195</v>
      </c>
      <c r="C91" t="str">
        <f>+'Acute Care'!B86</f>
        <v>SNOQUALMIE VALLEY HOSPITAL</v>
      </c>
      <c r="D91" s="9">
        <f>ROUND(+'Acute Care'!H86,0)</f>
        <v>958333</v>
      </c>
      <c r="E91" s="9">
        <f>ROUND(+'Acute Care'!F86,0)</f>
        <v>190</v>
      </c>
      <c r="F91" s="13">
        <f t="shared" si="3"/>
        <v>5043.8599999999997</v>
      </c>
      <c r="G91" s="9">
        <f>ROUND(+'Acute Care'!H188,0)</f>
        <v>23419</v>
      </c>
      <c r="H91" s="9">
        <f>ROUND(+'Acute Care'!F188,0)</f>
        <v>211</v>
      </c>
      <c r="I91" s="13">
        <f t="shared" si="4"/>
        <v>110.99</v>
      </c>
      <c r="J91" s="13"/>
      <c r="K91" s="21">
        <f t="shared" si="5"/>
        <v>-0.97799999999999998</v>
      </c>
    </row>
    <row r="92" spans="2:11" x14ac:dyDescent="0.2">
      <c r="B92">
        <f>+'Acute Care'!A87</f>
        <v>197</v>
      </c>
      <c r="C92" t="str">
        <f>+'Acute Care'!B87</f>
        <v>CAPITAL MEDICAL CENTER</v>
      </c>
      <c r="D92" s="9">
        <f>ROUND(+'Acute Care'!H87,0)</f>
        <v>226262</v>
      </c>
      <c r="E92" s="9">
        <f>ROUND(+'Acute Care'!F87,0)</f>
        <v>7589</v>
      </c>
      <c r="F92" s="13">
        <f t="shared" si="3"/>
        <v>29.81</v>
      </c>
      <c r="G92" s="9">
        <f>ROUND(+'Acute Care'!H189,0)</f>
        <v>217149</v>
      </c>
      <c r="H92" s="9">
        <f>ROUND(+'Acute Care'!F189,0)</f>
        <v>6908</v>
      </c>
      <c r="I92" s="13">
        <f t="shared" si="4"/>
        <v>31.43</v>
      </c>
      <c r="J92" s="13"/>
      <c r="K92" s="21">
        <f t="shared" si="5"/>
        <v>5.4300000000000001E-2</v>
      </c>
    </row>
    <row r="93" spans="2:11" x14ac:dyDescent="0.2">
      <c r="B93">
        <f>+'Acute Care'!A88</f>
        <v>198</v>
      </c>
      <c r="C93" t="str">
        <f>+'Acute Care'!B88</f>
        <v>ASTRIA SUNNYSIDE HOSPITAL</v>
      </c>
      <c r="D93" s="9">
        <f>ROUND(+'Acute Care'!H88,0)</f>
        <v>746515</v>
      </c>
      <c r="E93" s="9">
        <f>ROUND(+'Acute Care'!F88,0)</f>
        <v>4779</v>
      </c>
      <c r="F93" s="13">
        <f t="shared" si="3"/>
        <v>156.21</v>
      </c>
      <c r="G93" s="9">
        <f>ROUND(+'Acute Care'!H190,0)</f>
        <v>802132</v>
      </c>
      <c r="H93" s="9">
        <f>ROUND(+'Acute Care'!F190,0)</f>
        <v>4911</v>
      </c>
      <c r="I93" s="13">
        <f t="shared" si="4"/>
        <v>163.33000000000001</v>
      </c>
      <c r="J93" s="13"/>
      <c r="K93" s="21">
        <f t="shared" si="5"/>
        <v>4.5600000000000002E-2</v>
      </c>
    </row>
    <row r="94" spans="2:11" x14ac:dyDescent="0.2">
      <c r="B94">
        <f>+'Acute Care'!A89</f>
        <v>199</v>
      </c>
      <c r="C94" t="str">
        <f>+'Acute Care'!B89</f>
        <v>ASTRIA TOPPENISH HOSPITAL</v>
      </c>
      <c r="D94" s="9">
        <f>ROUND(+'Acute Care'!H89,0)</f>
        <v>241147</v>
      </c>
      <c r="E94" s="9">
        <f>ROUND(+'Acute Care'!F89,0)</f>
        <v>2460</v>
      </c>
      <c r="F94" s="13">
        <f t="shared" si="3"/>
        <v>98.03</v>
      </c>
      <c r="G94" s="9">
        <f>ROUND(+'Acute Care'!H191,0)</f>
        <v>184115</v>
      </c>
      <c r="H94" s="9">
        <f>ROUND(+'Acute Care'!F191,0)</f>
        <v>1880</v>
      </c>
      <c r="I94" s="13">
        <f t="shared" si="4"/>
        <v>97.93</v>
      </c>
      <c r="J94" s="13"/>
      <c r="K94" s="21">
        <f t="shared" si="5"/>
        <v>-1E-3</v>
      </c>
    </row>
    <row r="95" spans="2:11" x14ac:dyDescent="0.2">
      <c r="B95">
        <f>+'Acute Care'!A90</f>
        <v>201</v>
      </c>
      <c r="C95" t="str">
        <f>+'Acute Care'!B90</f>
        <v>ST FRANCIS COMMUNITY HOSPITAL</v>
      </c>
      <c r="D95" s="9">
        <f>ROUND(+'Acute Care'!H90,0)</f>
        <v>3191501</v>
      </c>
      <c r="E95" s="9">
        <f>ROUND(+'Acute Care'!F90,0)</f>
        <v>28344</v>
      </c>
      <c r="F95" s="13">
        <f t="shared" si="3"/>
        <v>112.6</v>
      </c>
      <c r="G95" s="9">
        <f>ROUND(+'Acute Care'!H192,0)</f>
        <v>3275835</v>
      </c>
      <c r="H95" s="9">
        <f>ROUND(+'Acute Care'!F192,0)</f>
        <v>29097</v>
      </c>
      <c r="I95" s="13">
        <f t="shared" si="4"/>
        <v>112.58</v>
      </c>
      <c r="J95" s="13"/>
      <c r="K95" s="21">
        <f t="shared" si="5"/>
        <v>-2.0000000000000001E-4</v>
      </c>
    </row>
    <row r="96" spans="2:11" x14ac:dyDescent="0.2">
      <c r="B96">
        <f>+'Acute Care'!A91</f>
        <v>202</v>
      </c>
      <c r="C96" t="str">
        <f>+'Acute Care'!B91</f>
        <v>REGIONAL HOSPITAL</v>
      </c>
      <c r="D96" s="9">
        <f>ROUND(+'Acute Care'!H91,0)</f>
        <v>1507470</v>
      </c>
      <c r="E96" s="9">
        <f>ROUND(+'Acute Care'!F91,0)</f>
        <v>7120</v>
      </c>
      <c r="F96" s="13">
        <f t="shared" si="3"/>
        <v>211.72</v>
      </c>
      <c r="G96" s="9">
        <f>ROUND(+'Acute Care'!H193,0)</f>
        <v>1637121</v>
      </c>
      <c r="H96" s="9">
        <f>ROUND(+'Acute Care'!F193,0)</f>
        <v>7217</v>
      </c>
      <c r="I96" s="13">
        <f t="shared" si="4"/>
        <v>226.84</v>
      </c>
      <c r="J96" s="13"/>
      <c r="K96" s="21">
        <f t="shared" si="5"/>
        <v>7.1400000000000005E-2</v>
      </c>
    </row>
    <row r="97" spans="2:11" x14ac:dyDescent="0.2">
      <c r="B97">
        <f>+'Acute Care'!A92</f>
        <v>204</v>
      </c>
      <c r="C97" t="str">
        <f>+'Acute Care'!B92</f>
        <v>SEATTLE CANCER CARE ALLIANCE</v>
      </c>
      <c r="D97" s="9">
        <f>ROUND(+'Acute Care'!H92,0)</f>
        <v>0</v>
      </c>
      <c r="E97" s="9">
        <f>ROUND(+'Acute Care'!F92,0)</f>
        <v>0</v>
      </c>
      <c r="F97" s="13" t="str">
        <f t="shared" si="3"/>
        <v/>
      </c>
      <c r="G97" s="9">
        <f>ROUND(+'Acute Care'!H194,0)</f>
        <v>0</v>
      </c>
      <c r="H97" s="9">
        <f>ROUND(+'Acute Care'!F194,0)</f>
        <v>0</v>
      </c>
      <c r="I97" s="13" t="str">
        <f t="shared" si="4"/>
        <v/>
      </c>
      <c r="J97" s="13"/>
      <c r="K97" s="21" t="str">
        <f t="shared" si="5"/>
        <v/>
      </c>
    </row>
    <row r="98" spans="2:11" x14ac:dyDescent="0.2">
      <c r="B98">
        <f>+'Acute Care'!A93</f>
        <v>205</v>
      </c>
      <c r="C98" t="str">
        <f>+'Acute Care'!B93</f>
        <v>WENATCHEE VALLEY HOSPITAL</v>
      </c>
      <c r="D98" s="9">
        <f>ROUND(+'Acute Care'!H93,0)</f>
        <v>397541</v>
      </c>
      <c r="E98" s="9">
        <f>ROUND(+'Acute Care'!F93,0)</f>
        <v>559</v>
      </c>
      <c r="F98" s="13">
        <f t="shared" si="3"/>
        <v>711.16</v>
      </c>
      <c r="G98" s="9">
        <f>ROUND(+'Acute Care'!H195,0)</f>
        <v>266049</v>
      </c>
      <c r="H98" s="9">
        <f>ROUND(+'Acute Care'!F195,0)</f>
        <v>497</v>
      </c>
      <c r="I98" s="13">
        <f t="shared" si="4"/>
        <v>535.30999999999995</v>
      </c>
      <c r="J98" s="13"/>
      <c r="K98" s="21">
        <f t="shared" si="5"/>
        <v>-0.24729999999999999</v>
      </c>
    </row>
    <row r="99" spans="2:11" x14ac:dyDescent="0.2">
      <c r="B99">
        <f>+'Acute Care'!A94</f>
        <v>206</v>
      </c>
      <c r="C99" t="str">
        <f>+'Acute Care'!B94</f>
        <v>PEACEHEALTH UNITED GENERAL MEDICAL CENTER</v>
      </c>
      <c r="D99" s="9">
        <f>ROUND(+'Acute Care'!H94,0)</f>
        <v>443993</v>
      </c>
      <c r="E99" s="9">
        <f>ROUND(+'Acute Care'!F94,0)</f>
        <v>2240</v>
      </c>
      <c r="F99" s="13">
        <f t="shared" si="3"/>
        <v>198.21</v>
      </c>
      <c r="G99" s="9">
        <f>ROUND(+'Acute Care'!H196,0)</f>
        <v>492577</v>
      </c>
      <c r="H99" s="9">
        <f>ROUND(+'Acute Care'!F196,0)</f>
        <v>2110</v>
      </c>
      <c r="I99" s="13">
        <f t="shared" si="4"/>
        <v>233.45</v>
      </c>
      <c r="J99" s="13"/>
      <c r="K99" s="21">
        <f t="shared" si="5"/>
        <v>0.17780000000000001</v>
      </c>
    </row>
    <row r="100" spans="2:11" x14ac:dyDescent="0.2">
      <c r="B100">
        <f>+'Acute Care'!A95</f>
        <v>207</v>
      </c>
      <c r="C100" t="str">
        <f>+'Acute Care'!B95</f>
        <v>SKAGIT REGIONAL HEALTH</v>
      </c>
      <c r="D100" s="9">
        <f>ROUND(+'Acute Care'!H95,0)</f>
        <v>2866958</v>
      </c>
      <c r="E100" s="9">
        <f>ROUND(+'Acute Care'!F95,0)</f>
        <v>20137</v>
      </c>
      <c r="F100" s="13">
        <f t="shared" si="3"/>
        <v>142.37</v>
      </c>
      <c r="G100" s="9">
        <f>ROUND(+'Acute Care'!H197,0)</f>
        <v>2674907</v>
      </c>
      <c r="H100" s="9">
        <f>ROUND(+'Acute Care'!F197,0)</f>
        <v>22866</v>
      </c>
      <c r="I100" s="13">
        <f t="shared" si="4"/>
        <v>116.98</v>
      </c>
      <c r="J100" s="13"/>
      <c r="K100" s="21">
        <f t="shared" si="5"/>
        <v>-0.17829999999999999</v>
      </c>
    </row>
    <row r="101" spans="2:11" x14ac:dyDescent="0.2">
      <c r="B101">
        <f>+'Acute Care'!A96</f>
        <v>208</v>
      </c>
      <c r="C101" t="str">
        <f>+'Acute Care'!B96</f>
        <v>LEGACY SALMON CREEK HOSPITAL</v>
      </c>
      <c r="D101" s="9">
        <f>ROUND(+'Acute Care'!H96,0)</f>
        <v>4391007</v>
      </c>
      <c r="E101" s="9">
        <f>ROUND(+'Acute Care'!F96,0)</f>
        <v>20567</v>
      </c>
      <c r="F101" s="13">
        <f t="shared" si="3"/>
        <v>213.5</v>
      </c>
      <c r="G101" s="9">
        <f>ROUND(+'Acute Care'!H198,0)</f>
        <v>4770341</v>
      </c>
      <c r="H101" s="9">
        <f>ROUND(+'Acute Care'!F198,0)</f>
        <v>19225</v>
      </c>
      <c r="I101" s="13">
        <f t="shared" si="4"/>
        <v>248.13</v>
      </c>
      <c r="J101" s="13"/>
      <c r="K101" s="21">
        <f t="shared" si="5"/>
        <v>0.16220000000000001</v>
      </c>
    </row>
    <row r="102" spans="2:11" x14ac:dyDescent="0.2">
      <c r="B102">
        <f>+'Acute Care'!A97</f>
        <v>209</v>
      </c>
      <c r="C102" t="str">
        <f>+'Acute Care'!B97</f>
        <v>ST ANTHONY HOSPITAL</v>
      </c>
      <c r="D102" s="9">
        <f>ROUND(+'Acute Care'!H97,0)</f>
        <v>2396220</v>
      </c>
      <c r="E102" s="9">
        <f>ROUND(+'Acute Care'!F97,0)</f>
        <v>17662</v>
      </c>
      <c r="F102" s="13">
        <f t="shared" si="3"/>
        <v>135.66999999999999</v>
      </c>
      <c r="G102" s="9">
        <f>ROUND(+'Acute Care'!H199,0)</f>
        <v>2647758</v>
      </c>
      <c r="H102" s="9">
        <f>ROUND(+'Acute Care'!F199,0)</f>
        <v>18002</v>
      </c>
      <c r="I102" s="13">
        <f t="shared" si="4"/>
        <v>147.08000000000001</v>
      </c>
      <c r="J102" s="13"/>
      <c r="K102" s="21">
        <f t="shared" si="5"/>
        <v>8.4099999999999994E-2</v>
      </c>
    </row>
    <row r="103" spans="2:11" x14ac:dyDescent="0.2">
      <c r="B103">
        <f>+'Acute Care'!A98</f>
        <v>210</v>
      </c>
      <c r="C103" t="str">
        <f>+'Acute Care'!B98</f>
        <v>SWEDISH MEDICAL CENTER - ISSAQUAH CAMPUS</v>
      </c>
      <c r="D103" s="9">
        <f>ROUND(+'Acute Care'!H98,0)</f>
        <v>-588</v>
      </c>
      <c r="E103" s="9">
        <f>ROUND(+'Acute Care'!F98,0)</f>
        <v>9333</v>
      </c>
      <c r="F103" s="13">
        <f t="shared" si="3"/>
        <v>-0.06</v>
      </c>
      <c r="G103" s="9">
        <f>ROUND(+'Acute Care'!H200,0)</f>
        <v>898413</v>
      </c>
      <c r="H103" s="9">
        <f>ROUND(+'Acute Care'!F200,0)</f>
        <v>16603</v>
      </c>
      <c r="I103" s="13">
        <f t="shared" si="4"/>
        <v>54.11</v>
      </c>
      <c r="J103" s="13"/>
      <c r="K103" s="21">
        <f t="shared" si="5"/>
        <v>-902.83330000000001</v>
      </c>
    </row>
    <row r="104" spans="2:11" x14ac:dyDescent="0.2">
      <c r="B104">
        <f>+'Acute Care'!A99</f>
        <v>211</v>
      </c>
      <c r="C104" t="str">
        <f>+'Acute Care'!B99</f>
        <v>PEACEHEALTH PEACE ISLAND MEDICAL CENTER</v>
      </c>
      <c r="D104" s="9">
        <f>ROUND(+'Acute Care'!H99,0)</f>
        <v>83683</v>
      </c>
      <c r="E104" s="9">
        <f>ROUND(+'Acute Care'!F99,0)</f>
        <v>207</v>
      </c>
      <c r="F104" s="13">
        <f t="shared" si="3"/>
        <v>404.27</v>
      </c>
      <c r="G104" s="9">
        <f>ROUND(+'Acute Care'!H201,0)</f>
        <v>59183</v>
      </c>
      <c r="H104" s="9">
        <f>ROUND(+'Acute Care'!F201,0)</f>
        <v>245</v>
      </c>
      <c r="I104" s="13">
        <f t="shared" si="4"/>
        <v>241.56</v>
      </c>
      <c r="J104" s="13"/>
      <c r="K104" s="21">
        <f t="shared" si="5"/>
        <v>-0.40250000000000002</v>
      </c>
    </row>
    <row r="105" spans="2:11" x14ac:dyDescent="0.2">
      <c r="B105">
        <f>+'Acute Care'!A100</f>
        <v>904</v>
      </c>
      <c r="C105" t="str">
        <f>+'Acute Care'!B100</f>
        <v>BHC FAIRFAX HOSPITAL</v>
      </c>
      <c r="D105" s="9">
        <f>ROUND(+'Acute Care'!H100,0)</f>
        <v>0</v>
      </c>
      <c r="E105" s="9">
        <f>ROUND(+'Acute Care'!F100,0)</f>
        <v>0</v>
      </c>
      <c r="F105" s="13" t="str">
        <f t="shared" si="3"/>
        <v/>
      </c>
      <c r="G105" s="9">
        <f>ROUND(+'Acute Care'!H202,0)</f>
        <v>0</v>
      </c>
      <c r="H105" s="9">
        <f>ROUND(+'Acute Care'!F202,0)</f>
        <v>0</v>
      </c>
      <c r="I105" s="13" t="str">
        <f t="shared" si="4"/>
        <v/>
      </c>
      <c r="J105" s="13"/>
      <c r="K105" s="21" t="str">
        <f t="shared" si="5"/>
        <v/>
      </c>
    </row>
    <row r="106" spans="2:11" x14ac:dyDescent="0.2">
      <c r="B106">
        <f>+'Acute Care'!A101</f>
        <v>915</v>
      </c>
      <c r="C106" t="str">
        <f>+'Acute Care'!B101</f>
        <v>LOURDES COUNSELING CENTER</v>
      </c>
      <c r="D106" s="9">
        <f>ROUND(+'Acute Care'!H101,0)</f>
        <v>0</v>
      </c>
      <c r="E106" s="9">
        <f>ROUND(+'Acute Care'!F101,0)</f>
        <v>0</v>
      </c>
      <c r="F106" s="13" t="str">
        <f t="shared" si="3"/>
        <v/>
      </c>
      <c r="G106" s="9">
        <f>ROUND(+'Acute Care'!H203,0)</f>
        <v>0</v>
      </c>
      <c r="H106" s="9">
        <f>ROUND(+'Acute Care'!F203,0)</f>
        <v>0</v>
      </c>
      <c r="I106" s="13" t="str">
        <f t="shared" si="4"/>
        <v/>
      </c>
      <c r="J106" s="13"/>
      <c r="K106" s="21" t="str">
        <f t="shared" si="5"/>
        <v/>
      </c>
    </row>
    <row r="107" spans="2:11" x14ac:dyDescent="0.2">
      <c r="B107">
        <f>+'Acute Care'!A102</f>
        <v>919</v>
      </c>
      <c r="C107" t="str">
        <f>+'Acute Care'!B102</f>
        <v>NAVOS</v>
      </c>
      <c r="D107" s="9">
        <f>ROUND(+'Acute Care'!H102,0)</f>
        <v>0</v>
      </c>
      <c r="E107" s="9">
        <f>ROUND(+'Acute Care'!F102,0)</f>
        <v>0</v>
      </c>
      <c r="F107" s="13" t="str">
        <f t="shared" si="3"/>
        <v/>
      </c>
      <c r="G107" s="9">
        <f>ROUND(+'Acute Care'!H204,0)</f>
        <v>0</v>
      </c>
      <c r="H107" s="9">
        <f>ROUND(+'Acute Care'!F204,0)</f>
        <v>0</v>
      </c>
      <c r="I107" s="13" t="str">
        <f t="shared" si="4"/>
        <v/>
      </c>
      <c r="J107" s="13"/>
      <c r="K107" s="21" t="str">
        <f t="shared" si="5"/>
        <v/>
      </c>
    </row>
    <row r="108" spans="2:11" x14ac:dyDescent="0.2">
      <c r="B108">
        <f>+'Acute Care'!A103</f>
        <v>921</v>
      </c>
      <c r="C108" t="str">
        <f>+'Acute Care'!B103</f>
        <v>CASCADE BEHAVIORAL HOSPITAL</v>
      </c>
      <c r="D108" s="9">
        <f>ROUND(+'Acute Care'!H103,0)</f>
        <v>0</v>
      </c>
      <c r="E108" s="9">
        <f>ROUND(+'Acute Care'!F103,0)</f>
        <v>0</v>
      </c>
      <c r="F108" s="13" t="str">
        <f t="shared" ref="F108" si="6">IF(D108=0,"",IF(E108=0,"",ROUND(D108/E108,2)))</f>
        <v/>
      </c>
      <c r="G108" s="9">
        <f>ROUND(+'Acute Care'!H205,0)</f>
        <v>0</v>
      </c>
      <c r="H108" s="9">
        <f>ROUND(+'Acute Care'!F205,0)</f>
        <v>0</v>
      </c>
      <c r="I108" s="13" t="str">
        <f t="shared" ref="I108" si="7">IF(G108=0,"",IF(H108=0,"",ROUND(G108/H108,2)))</f>
        <v/>
      </c>
      <c r="J108" s="13"/>
      <c r="K108" s="21" t="str">
        <f t="shared" ref="K108" si="8">IF(D108=0,"",IF(E108=0,"",IF(G108=0,"",IF(H108=0,"",ROUND(I108/F108-1,4)))))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108"/>
  <sheetViews>
    <sheetView zoomScale="75" workbookViewId="0">
      <selection activeCell="A11" sqref="A1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6.88671875" bestFit="1" customWidth="1"/>
    <col min="6" max="6" width="5.88671875" bestFit="1" customWidth="1"/>
    <col min="7" max="7" width="9.88671875" bestFit="1" customWidth="1"/>
    <col min="8" max="8" width="6.88671875" bestFit="1" customWidth="1"/>
    <col min="9" max="9" width="9" bestFit="1" customWidth="1"/>
    <col min="10" max="10" width="2.6640625" customWidth="1"/>
    <col min="11" max="11" width="11" bestFit="1" customWidth="1"/>
  </cols>
  <sheetData>
    <row r="1" spans="1:11" x14ac:dyDescent="0.2">
      <c r="A1" s="3" t="s">
        <v>15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F2" s="1"/>
      <c r="K2" s="6" t="s">
        <v>54</v>
      </c>
    </row>
    <row r="3" spans="1:11" x14ac:dyDescent="0.2">
      <c r="D3" s="2">
        <v>69</v>
      </c>
      <c r="F3" s="1"/>
      <c r="K3" s="19">
        <v>69</v>
      </c>
    </row>
    <row r="4" spans="1:11" x14ac:dyDescent="0.2">
      <c r="A4" s="3" t="s">
        <v>1</v>
      </c>
      <c r="B4" s="4"/>
      <c r="C4" s="4"/>
      <c r="D4" s="4"/>
      <c r="E4" s="4"/>
      <c r="F4" s="4"/>
      <c r="G4" s="4"/>
      <c r="H4" s="4"/>
      <c r="I4" s="4"/>
      <c r="J4" s="4"/>
    </row>
    <row r="5" spans="1:11" x14ac:dyDescent="0.2">
      <c r="A5" s="3" t="s">
        <v>43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D7" s="6"/>
      <c r="E7" s="35">
        <f>ROUND(+'Acute Care'!D5,0)</f>
        <v>2015</v>
      </c>
      <c r="F7" s="6">
        <f>+E7</f>
        <v>2015</v>
      </c>
      <c r="G7" s="6"/>
      <c r="H7" s="1">
        <f>+F7+1</f>
        <v>2016</v>
      </c>
      <c r="I7" s="6">
        <f>+H7</f>
        <v>2016</v>
      </c>
      <c r="J7" s="6"/>
    </row>
    <row r="8" spans="1:11" x14ac:dyDescent="0.2">
      <c r="A8" s="10"/>
      <c r="B8" s="9"/>
      <c r="C8" s="9"/>
      <c r="D8" s="1" t="s">
        <v>16</v>
      </c>
      <c r="E8" s="6"/>
      <c r="F8" s="1" t="s">
        <v>4</v>
      </c>
      <c r="G8" s="1" t="s">
        <v>16</v>
      </c>
      <c r="H8" s="6"/>
      <c r="I8" s="1" t="s">
        <v>4</v>
      </c>
      <c r="J8" s="1"/>
      <c r="K8" s="6" t="s">
        <v>80</v>
      </c>
    </row>
    <row r="9" spans="1:11" x14ac:dyDescent="0.2">
      <c r="A9" s="10"/>
      <c r="B9" s="10" t="s">
        <v>52</v>
      </c>
      <c r="C9" s="10" t="s">
        <v>53</v>
      </c>
      <c r="D9" s="1" t="s">
        <v>17</v>
      </c>
      <c r="E9" s="1" t="s">
        <v>6</v>
      </c>
      <c r="F9" s="1" t="s">
        <v>6</v>
      </c>
      <c r="G9" s="1" t="s">
        <v>17</v>
      </c>
      <c r="H9" s="1" t="s">
        <v>6</v>
      </c>
      <c r="I9" s="1" t="s">
        <v>6</v>
      </c>
      <c r="J9" s="1"/>
      <c r="K9" s="6" t="s">
        <v>81</v>
      </c>
    </row>
    <row r="10" spans="1:11" x14ac:dyDescent="0.2">
      <c r="B10">
        <f>+'Acute Care'!A5</f>
        <v>1</v>
      </c>
      <c r="C10" t="str">
        <f>+'Acute Care'!B5</f>
        <v>SWEDISH MEDICAL CENTER - FIRST HILL</v>
      </c>
      <c r="D10" s="9">
        <f>ROUND(+'Acute Care'!I5,0)</f>
        <v>336119</v>
      </c>
      <c r="E10" s="9">
        <f>ROUND(+'Acute Care'!F5,0)</f>
        <v>97690</v>
      </c>
      <c r="F10" s="13">
        <f>IF(D10=0,"",IF(E10=0,"",ROUND(D10/E10,2)))</f>
        <v>3.44</v>
      </c>
      <c r="G10" s="9">
        <f>ROUND(+'Acute Care'!I107,0)</f>
        <v>708419</v>
      </c>
      <c r="H10" s="9">
        <f>ROUND(+'Acute Care'!F107,0)</f>
        <v>142274</v>
      </c>
      <c r="I10" s="13">
        <f>IF(G10=0,"",IF(H10=0,"",ROUND(G10/H10,2)))</f>
        <v>4.9800000000000004</v>
      </c>
      <c r="J10" s="13"/>
      <c r="K10" s="21">
        <f>IF(D10=0,"",IF(E10=0,"",IF(G10=0,"",IF(H10=0,"",ROUND(I10/F10-1,4)))))</f>
        <v>0.44769999999999999</v>
      </c>
    </row>
    <row r="11" spans="1:11" x14ac:dyDescent="0.2">
      <c r="B11">
        <f>+'Acute Care'!A6</f>
        <v>3</v>
      </c>
      <c r="C11" t="str">
        <f>+'Acute Care'!B6</f>
        <v>SWEDISH MEDICAL CENTER - CHERRY HILL</v>
      </c>
      <c r="D11" s="9">
        <f>ROUND(+'Acute Care'!I6,0)</f>
        <v>94748</v>
      </c>
      <c r="E11" s="9">
        <f>ROUND(+'Acute Care'!F6,0)</f>
        <v>23513</v>
      </c>
      <c r="F11" s="13">
        <f t="shared" ref="F11:F74" si="0">IF(D11=0,"",IF(E11=0,"",ROUND(D11/E11,2)))</f>
        <v>4.03</v>
      </c>
      <c r="G11" s="9">
        <f>ROUND(+'Acute Care'!I108,0)</f>
        <v>839</v>
      </c>
      <c r="H11" s="9">
        <f>ROUND(+'Acute Care'!F108,0)</f>
        <v>40655</v>
      </c>
      <c r="I11" s="13">
        <f t="shared" ref="I11:I74" si="1">IF(G11=0,"",IF(H11=0,"",ROUND(G11/H11,2)))</f>
        <v>0.02</v>
      </c>
      <c r="J11" s="13"/>
      <c r="K11" s="21">
        <f t="shared" ref="K11:K74" si="2">IF(D11=0,"",IF(E11=0,"",IF(G11=0,"",IF(H11=0,"",ROUND(I11/F11-1,4)))))</f>
        <v>-0.995</v>
      </c>
    </row>
    <row r="12" spans="1:11" x14ac:dyDescent="0.2">
      <c r="B12">
        <f>+'Acute Care'!A7</f>
        <v>8</v>
      </c>
      <c r="C12" t="str">
        <f>+'Acute Care'!B7</f>
        <v>KLICKITAT VALLEY HEALTH</v>
      </c>
      <c r="D12" s="9">
        <f>ROUND(+'Acute Care'!I7,0)</f>
        <v>900346</v>
      </c>
      <c r="E12" s="9">
        <f>ROUND(+'Acute Care'!F7,0)</f>
        <v>724</v>
      </c>
      <c r="F12" s="13">
        <f t="shared" si="0"/>
        <v>1243.57</v>
      </c>
      <c r="G12" s="9">
        <f>ROUND(+'Acute Care'!I109,0)</f>
        <v>622536</v>
      </c>
      <c r="H12" s="9">
        <f>ROUND(+'Acute Care'!F109,0)</f>
        <v>706</v>
      </c>
      <c r="I12" s="13">
        <f t="shared" si="1"/>
        <v>881.78</v>
      </c>
      <c r="J12" s="13"/>
      <c r="K12" s="21">
        <f t="shared" si="2"/>
        <v>-0.29089999999999999</v>
      </c>
    </row>
    <row r="13" spans="1:11" x14ac:dyDescent="0.2">
      <c r="B13">
        <f>+'Acute Care'!A8</f>
        <v>10</v>
      </c>
      <c r="C13" t="str">
        <f>+'Acute Care'!B8</f>
        <v>VIRGINIA MASON MEDICAL CENTER</v>
      </c>
      <c r="D13" s="9">
        <f>ROUND(+'Acute Care'!I8,0)</f>
        <v>4871</v>
      </c>
      <c r="E13" s="9">
        <f>ROUND(+'Acute Care'!F8,0)</f>
        <v>65799</v>
      </c>
      <c r="F13" s="13">
        <f t="shared" si="0"/>
        <v>7.0000000000000007E-2</v>
      </c>
      <c r="G13" s="9">
        <f>ROUND(+'Acute Care'!I110,0)</f>
        <v>0</v>
      </c>
      <c r="H13" s="9">
        <f>ROUND(+'Acute Care'!F110,0)</f>
        <v>47719</v>
      </c>
      <c r="I13" s="13" t="str">
        <f t="shared" si="1"/>
        <v/>
      </c>
      <c r="J13" s="13"/>
      <c r="K13" s="21" t="str">
        <f t="shared" si="2"/>
        <v/>
      </c>
    </row>
    <row r="14" spans="1:11" x14ac:dyDescent="0.2">
      <c r="B14">
        <f>+'Acute Care'!A9</f>
        <v>14</v>
      </c>
      <c r="C14" t="str">
        <f>+'Acute Care'!B9</f>
        <v>SEATTLE CHILDRENS HOSPITAL</v>
      </c>
      <c r="D14" s="9">
        <f>ROUND(+'Acute Care'!I9,0)</f>
        <v>0</v>
      </c>
      <c r="E14" s="9">
        <f>ROUND(+'Acute Care'!F9,0)</f>
        <v>57055</v>
      </c>
      <c r="F14" s="13" t="str">
        <f t="shared" si="0"/>
        <v/>
      </c>
      <c r="G14" s="9">
        <f>ROUND(+'Acute Care'!I111,0)</f>
        <v>0</v>
      </c>
      <c r="H14" s="9">
        <f>ROUND(+'Acute Care'!F111,0)</f>
        <v>60771</v>
      </c>
      <c r="I14" s="13" t="str">
        <f t="shared" si="1"/>
        <v/>
      </c>
      <c r="J14" s="13"/>
      <c r="K14" s="21" t="str">
        <f t="shared" si="2"/>
        <v/>
      </c>
    </row>
    <row r="15" spans="1:11" x14ac:dyDescent="0.2">
      <c r="B15">
        <f>+'Acute Care'!A10</f>
        <v>20</v>
      </c>
      <c r="C15" t="str">
        <f>+'Acute Care'!B10</f>
        <v>GROUP HEALTH CENTRAL HOSPITAL</v>
      </c>
      <c r="D15" s="9">
        <f>ROUND(+'Acute Care'!I10,0)</f>
        <v>0</v>
      </c>
      <c r="E15" s="9">
        <f>ROUND(+'Acute Care'!F10,0)</f>
        <v>0</v>
      </c>
      <c r="F15" s="13" t="str">
        <f t="shared" si="0"/>
        <v/>
      </c>
      <c r="G15" s="9">
        <f>ROUND(+'Acute Care'!I112,0)</f>
        <v>0</v>
      </c>
      <c r="H15" s="9">
        <f>ROUND(+'Acute Care'!F112,0)</f>
        <v>0</v>
      </c>
      <c r="I15" s="13" t="str">
        <f t="shared" si="1"/>
        <v/>
      </c>
      <c r="J15" s="13"/>
      <c r="K15" s="21" t="str">
        <f t="shared" si="2"/>
        <v/>
      </c>
    </row>
    <row r="16" spans="1:11" x14ac:dyDescent="0.2">
      <c r="B16">
        <f>+'Acute Care'!A11</f>
        <v>21</v>
      </c>
      <c r="C16" t="str">
        <f>+'Acute Care'!B11</f>
        <v>NEWPORT HOSPITAL AND HEALTH SERVICES</v>
      </c>
      <c r="D16" s="9">
        <f>ROUND(+'Acute Care'!I11,0)</f>
        <v>0</v>
      </c>
      <c r="E16" s="9">
        <f>ROUND(+'Acute Care'!F11,0)</f>
        <v>1280</v>
      </c>
      <c r="F16" s="13" t="str">
        <f t="shared" si="0"/>
        <v/>
      </c>
      <c r="G16" s="9">
        <f>ROUND(+'Acute Care'!I113,0)</f>
        <v>0</v>
      </c>
      <c r="H16" s="9">
        <f>ROUND(+'Acute Care'!F113,0)</f>
        <v>1120</v>
      </c>
      <c r="I16" s="13" t="str">
        <f t="shared" si="1"/>
        <v/>
      </c>
      <c r="J16" s="13"/>
      <c r="K16" s="21" t="str">
        <f t="shared" si="2"/>
        <v/>
      </c>
    </row>
    <row r="17" spans="2:11" x14ac:dyDescent="0.2">
      <c r="B17">
        <f>+'Acute Care'!A12</f>
        <v>22</v>
      </c>
      <c r="C17" t="str">
        <f>+'Acute Care'!B12</f>
        <v>LOURDES MEDICAL CENTER</v>
      </c>
      <c r="D17" s="9">
        <f>ROUND(+'Acute Care'!I12,0)</f>
        <v>0</v>
      </c>
      <c r="E17" s="9">
        <f>ROUND(+'Acute Care'!F12,0)</f>
        <v>4809</v>
      </c>
      <c r="F17" s="13" t="str">
        <f t="shared" si="0"/>
        <v/>
      </c>
      <c r="G17" s="9">
        <f>ROUND(+'Acute Care'!I114,0)</f>
        <v>0</v>
      </c>
      <c r="H17" s="9">
        <f>ROUND(+'Acute Care'!F114,0)</f>
        <v>4111</v>
      </c>
      <c r="I17" s="13" t="str">
        <f t="shared" si="1"/>
        <v/>
      </c>
      <c r="J17" s="13"/>
      <c r="K17" s="21" t="str">
        <f t="shared" si="2"/>
        <v/>
      </c>
    </row>
    <row r="18" spans="2:11" x14ac:dyDescent="0.2">
      <c r="B18">
        <f>+'Acute Care'!A13</f>
        <v>23</v>
      </c>
      <c r="C18" t="str">
        <f>+'Acute Care'!B13</f>
        <v>THREE RIVERS HOSPITAL</v>
      </c>
      <c r="D18" s="9">
        <f>ROUND(+'Acute Care'!I13,0)</f>
        <v>18451</v>
      </c>
      <c r="E18" s="9">
        <f>ROUND(+'Acute Care'!F13,0)</f>
        <v>737</v>
      </c>
      <c r="F18" s="13">
        <f t="shared" si="0"/>
        <v>25.04</v>
      </c>
      <c r="G18" s="9">
        <f>ROUND(+'Acute Care'!I115,0)</f>
        <v>18727</v>
      </c>
      <c r="H18" s="9">
        <f>ROUND(+'Acute Care'!F115,0)</f>
        <v>685</v>
      </c>
      <c r="I18" s="13">
        <f t="shared" si="1"/>
        <v>27.34</v>
      </c>
      <c r="J18" s="13"/>
      <c r="K18" s="21">
        <f t="shared" si="2"/>
        <v>9.1899999999999996E-2</v>
      </c>
    </row>
    <row r="19" spans="2:11" x14ac:dyDescent="0.2">
      <c r="B19">
        <f>+'Acute Care'!A14</f>
        <v>26</v>
      </c>
      <c r="C19" t="str">
        <f>+'Acute Care'!B14</f>
        <v>PEACEHEALTH ST JOHN MEDICAL CENTER</v>
      </c>
      <c r="D19" s="9">
        <f>ROUND(+'Acute Care'!I14,0)</f>
        <v>0</v>
      </c>
      <c r="E19" s="9">
        <f>ROUND(+'Acute Care'!F14,0)</f>
        <v>16897</v>
      </c>
      <c r="F19" s="13" t="str">
        <f t="shared" si="0"/>
        <v/>
      </c>
      <c r="G19" s="9">
        <f>ROUND(+'Acute Care'!I116,0)</f>
        <v>0</v>
      </c>
      <c r="H19" s="9">
        <f>ROUND(+'Acute Care'!F116,0)</f>
        <v>15465</v>
      </c>
      <c r="I19" s="13" t="str">
        <f t="shared" si="1"/>
        <v/>
      </c>
      <c r="J19" s="13"/>
      <c r="K19" s="21" t="str">
        <f t="shared" si="2"/>
        <v/>
      </c>
    </row>
    <row r="20" spans="2:11" x14ac:dyDescent="0.2">
      <c r="B20">
        <f>+'Acute Care'!A15</f>
        <v>29</v>
      </c>
      <c r="C20" t="str">
        <f>+'Acute Care'!B15</f>
        <v>HARBORVIEW MEDICAL CENTER</v>
      </c>
      <c r="D20" s="9">
        <f>ROUND(+'Acute Care'!I15,0)</f>
        <v>0</v>
      </c>
      <c r="E20" s="9">
        <f>ROUND(+'Acute Care'!F15,0)</f>
        <v>79461</v>
      </c>
      <c r="F20" s="13" t="str">
        <f t="shared" si="0"/>
        <v/>
      </c>
      <c r="G20" s="9">
        <f>ROUND(+'Acute Care'!I117,0)</f>
        <v>0</v>
      </c>
      <c r="H20" s="9">
        <f>ROUND(+'Acute Care'!F117,0)</f>
        <v>82262</v>
      </c>
      <c r="I20" s="13" t="str">
        <f t="shared" si="1"/>
        <v/>
      </c>
      <c r="J20" s="13"/>
      <c r="K20" s="21" t="str">
        <f t="shared" si="2"/>
        <v/>
      </c>
    </row>
    <row r="21" spans="2:11" x14ac:dyDescent="0.2">
      <c r="B21">
        <f>+'Acute Care'!A16</f>
        <v>32</v>
      </c>
      <c r="C21" t="str">
        <f>+'Acute Care'!B16</f>
        <v>ST JOSEPH MEDICAL CENTER</v>
      </c>
      <c r="D21" s="9">
        <f>ROUND(+'Acute Care'!I16,0)</f>
        <v>46500</v>
      </c>
      <c r="E21" s="9">
        <f>ROUND(+'Acute Care'!F16,0)</f>
        <v>75146</v>
      </c>
      <c r="F21" s="13">
        <f t="shared" si="0"/>
        <v>0.62</v>
      </c>
      <c r="G21" s="9">
        <f>ROUND(+'Acute Care'!I118,0)</f>
        <v>38750</v>
      </c>
      <c r="H21" s="9">
        <f>ROUND(+'Acute Care'!F118,0)</f>
        <v>75844</v>
      </c>
      <c r="I21" s="13">
        <f t="shared" si="1"/>
        <v>0.51</v>
      </c>
      <c r="J21" s="13"/>
      <c r="K21" s="21">
        <f t="shared" si="2"/>
        <v>-0.1774</v>
      </c>
    </row>
    <row r="22" spans="2:11" x14ac:dyDescent="0.2">
      <c r="B22">
        <f>+'Acute Care'!A17</f>
        <v>35</v>
      </c>
      <c r="C22" t="str">
        <f>+'Acute Care'!B17</f>
        <v>ST ELIZABETH HOSPITAL</v>
      </c>
      <c r="D22" s="9">
        <f>ROUND(+'Acute Care'!I17,0)</f>
        <v>0</v>
      </c>
      <c r="E22" s="9">
        <f>ROUND(+'Acute Care'!F17,0)</f>
        <v>4868</v>
      </c>
      <c r="F22" s="13" t="str">
        <f t="shared" si="0"/>
        <v/>
      </c>
      <c r="G22" s="9">
        <f>ROUND(+'Acute Care'!I119,0)</f>
        <v>0</v>
      </c>
      <c r="H22" s="9">
        <f>ROUND(+'Acute Care'!F119,0)</f>
        <v>4749</v>
      </c>
      <c r="I22" s="13" t="str">
        <f t="shared" si="1"/>
        <v/>
      </c>
      <c r="J22" s="13"/>
      <c r="K22" s="21" t="str">
        <f t="shared" si="2"/>
        <v/>
      </c>
    </row>
    <row r="23" spans="2:11" x14ac:dyDescent="0.2">
      <c r="B23">
        <f>+'Acute Care'!A18</f>
        <v>37</v>
      </c>
      <c r="C23" t="str">
        <f>+'Acute Care'!B18</f>
        <v>MULTICARE DEACONESS HOSPITAL</v>
      </c>
      <c r="D23" s="9">
        <f>ROUND(+'Acute Care'!I18,0)</f>
        <v>1751033</v>
      </c>
      <c r="E23" s="9">
        <f>ROUND(+'Acute Care'!F18,0)</f>
        <v>30307</v>
      </c>
      <c r="F23" s="13">
        <f t="shared" si="0"/>
        <v>57.78</v>
      </c>
      <c r="G23" s="9">
        <f>ROUND(+'Acute Care'!I120,0)</f>
        <v>3766251</v>
      </c>
      <c r="H23" s="9">
        <f>ROUND(+'Acute Care'!F120,0)</f>
        <v>26541</v>
      </c>
      <c r="I23" s="13">
        <f t="shared" si="1"/>
        <v>141.9</v>
      </c>
      <c r="J23" s="13"/>
      <c r="K23" s="21">
        <f t="shared" si="2"/>
        <v>1.4559</v>
      </c>
    </row>
    <row r="24" spans="2:11" x14ac:dyDescent="0.2">
      <c r="B24">
        <f>+'Acute Care'!A19</f>
        <v>38</v>
      </c>
      <c r="C24" t="str">
        <f>+'Acute Care'!B19</f>
        <v>OLYMPIC MEDICAL CENTER</v>
      </c>
      <c r="D24" s="9">
        <f>ROUND(+'Acute Care'!I19,0)</f>
        <v>8586</v>
      </c>
      <c r="E24" s="9">
        <f>ROUND(+'Acute Care'!F19,0)</f>
        <v>10343</v>
      </c>
      <c r="F24" s="13">
        <f t="shared" si="0"/>
        <v>0.83</v>
      </c>
      <c r="G24" s="9">
        <f>ROUND(+'Acute Care'!I121,0)</f>
        <v>1018</v>
      </c>
      <c r="H24" s="9">
        <f>ROUND(+'Acute Care'!F121,0)</f>
        <v>10285</v>
      </c>
      <c r="I24" s="13">
        <f t="shared" si="1"/>
        <v>0.1</v>
      </c>
      <c r="J24" s="13"/>
      <c r="K24" s="21">
        <f t="shared" si="2"/>
        <v>-0.87949999999999995</v>
      </c>
    </row>
    <row r="25" spans="2:11" x14ac:dyDescent="0.2">
      <c r="B25">
        <f>+'Acute Care'!A20</f>
        <v>39</v>
      </c>
      <c r="C25" t="str">
        <f>+'Acute Care'!B20</f>
        <v>TRIOS HEALTH</v>
      </c>
      <c r="D25" s="9">
        <f>ROUND(+'Acute Care'!I20,0)</f>
        <v>452518</v>
      </c>
      <c r="E25" s="9">
        <f>ROUND(+'Acute Care'!F20,0)</f>
        <v>14467</v>
      </c>
      <c r="F25" s="13">
        <f t="shared" si="0"/>
        <v>31.28</v>
      </c>
      <c r="G25" s="9">
        <f>ROUND(+'Acute Care'!I122,0)</f>
        <v>10832</v>
      </c>
      <c r="H25" s="9">
        <f>ROUND(+'Acute Care'!F122,0)</f>
        <v>13586</v>
      </c>
      <c r="I25" s="13">
        <f t="shared" si="1"/>
        <v>0.8</v>
      </c>
      <c r="J25" s="13"/>
      <c r="K25" s="21">
        <f t="shared" si="2"/>
        <v>-0.97440000000000004</v>
      </c>
    </row>
    <row r="26" spans="2:11" x14ac:dyDescent="0.2">
      <c r="B26">
        <f>+'Acute Care'!A21</f>
        <v>42</v>
      </c>
      <c r="C26" t="str">
        <f>+'Acute Care'!B21</f>
        <v>SHRINERS HOSPITAL FOR CHILDREN</v>
      </c>
      <c r="D26" s="9">
        <f>ROUND(+'Acute Care'!I21,0)</f>
        <v>0</v>
      </c>
      <c r="E26" s="9">
        <f>ROUND(+'Acute Care'!F21,0)</f>
        <v>1154</v>
      </c>
      <c r="F26" s="13" t="str">
        <f t="shared" si="0"/>
        <v/>
      </c>
      <c r="G26" s="9">
        <f>ROUND(+'Acute Care'!I123,0)</f>
        <v>0</v>
      </c>
      <c r="H26" s="9">
        <f>ROUND(+'Acute Care'!F123,0)</f>
        <v>829</v>
      </c>
      <c r="I26" s="13" t="str">
        <f t="shared" si="1"/>
        <v/>
      </c>
      <c r="J26" s="13"/>
      <c r="K26" s="21" t="str">
        <f t="shared" si="2"/>
        <v/>
      </c>
    </row>
    <row r="27" spans="2:11" x14ac:dyDescent="0.2">
      <c r="B27">
        <f>+'Acute Care'!A22</f>
        <v>43</v>
      </c>
      <c r="C27" t="str">
        <f>+'Acute Care'!B22</f>
        <v>WALLA WALLA GENERAL HOSPITAL</v>
      </c>
      <c r="D27" s="9">
        <f>ROUND(+'Acute Care'!I22,0)</f>
        <v>0</v>
      </c>
      <c r="E27" s="9">
        <f>ROUND(+'Acute Care'!F22,0)</f>
        <v>0</v>
      </c>
      <c r="F27" s="13" t="str">
        <f t="shared" si="0"/>
        <v/>
      </c>
      <c r="G27" s="9">
        <f>ROUND(+'Acute Care'!I124,0)</f>
        <v>0</v>
      </c>
      <c r="H27" s="9">
        <f>ROUND(+'Acute Care'!F124,0)</f>
        <v>0</v>
      </c>
      <c r="I27" s="13" t="str">
        <f t="shared" si="1"/>
        <v/>
      </c>
      <c r="J27" s="13"/>
      <c r="K27" s="21" t="str">
        <f t="shared" si="2"/>
        <v/>
      </c>
    </row>
    <row r="28" spans="2:11" x14ac:dyDescent="0.2">
      <c r="B28">
        <f>+'Acute Care'!A23</f>
        <v>45</v>
      </c>
      <c r="C28" t="str">
        <f>+'Acute Care'!B23</f>
        <v>COLUMBIA BASIN HOSPITAL</v>
      </c>
      <c r="D28" s="9">
        <f>ROUND(+'Acute Care'!I23,0)</f>
        <v>0</v>
      </c>
      <c r="E28" s="9">
        <f>ROUND(+'Acute Care'!F23,0)</f>
        <v>341</v>
      </c>
      <c r="F28" s="13" t="str">
        <f t="shared" si="0"/>
        <v/>
      </c>
      <c r="G28" s="9">
        <f>ROUND(+'Acute Care'!I125,0)</f>
        <v>0</v>
      </c>
      <c r="H28" s="9">
        <f>ROUND(+'Acute Care'!F125,0)</f>
        <v>422</v>
      </c>
      <c r="I28" s="13" t="str">
        <f t="shared" si="1"/>
        <v/>
      </c>
      <c r="J28" s="13"/>
      <c r="K28" s="21" t="str">
        <f t="shared" si="2"/>
        <v/>
      </c>
    </row>
    <row r="29" spans="2:11" x14ac:dyDescent="0.2">
      <c r="B29">
        <f>+'Acute Care'!A24</f>
        <v>46</v>
      </c>
      <c r="C29" t="str">
        <f>+'Acute Care'!B24</f>
        <v>PMH MEDICAL CENTER</v>
      </c>
      <c r="D29" s="9">
        <f>ROUND(+'Acute Care'!I24,0)</f>
        <v>1193451</v>
      </c>
      <c r="E29" s="9">
        <f>ROUND(+'Acute Care'!F24,0)</f>
        <v>4442</v>
      </c>
      <c r="F29" s="13">
        <f t="shared" si="0"/>
        <v>268.67</v>
      </c>
      <c r="G29" s="9">
        <f>ROUND(+'Acute Care'!I126,0)</f>
        <v>332404</v>
      </c>
      <c r="H29" s="9">
        <f>ROUND(+'Acute Care'!F126,0)</f>
        <v>4091</v>
      </c>
      <c r="I29" s="13">
        <f t="shared" si="1"/>
        <v>81.25</v>
      </c>
      <c r="J29" s="13"/>
      <c r="K29" s="21">
        <f t="shared" si="2"/>
        <v>-0.6976</v>
      </c>
    </row>
    <row r="30" spans="2:11" x14ac:dyDescent="0.2">
      <c r="B30">
        <f>+'Acute Care'!A25</f>
        <v>50</v>
      </c>
      <c r="C30" t="str">
        <f>+'Acute Care'!B25</f>
        <v>PROVIDENCE ST MARY MEDICAL CENTER</v>
      </c>
      <c r="D30" s="9">
        <f>ROUND(+'Acute Care'!I25,0)</f>
        <v>0</v>
      </c>
      <c r="E30" s="9">
        <f>ROUND(+'Acute Care'!F25,0)</f>
        <v>4484</v>
      </c>
      <c r="F30" s="13" t="str">
        <f t="shared" si="0"/>
        <v/>
      </c>
      <c r="G30" s="9">
        <f>ROUND(+'Acute Care'!I127,0)</f>
        <v>126601</v>
      </c>
      <c r="H30" s="9">
        <f>ROUND(+'Acute Care'!F127,0)</f>
        <v>11578</v>
      </c>
      <c r="I30" s="13">
        <f t="shared" si="1"/>
        <v>10.93</v>
      </c>
      <c r="J30" s="13"/>
      <c r="K30" s="21" t="str">
        <f t="shared" si="2"/>
        <v/>
      </c>
    </row>
    <row r="31" spans="2:11" x14ac:dyDescent="0.2">
      <c r="B31">
        <f>+'Acute Care'!A26</f>
        <v>54</v>
      </c>
      <c r="C31" t="str">
        <f>+'Acute Care'!B26</f>
        <v>FORKS COMMUNITY HOSPITAL</v>
      </c>
      <c r="D31" s="9">
        <f>ROUND(+'Acute Care'!I26,0)</f>
        <v>40</v>
      </c>
      <c r="E31" s="9">
        <f>ROUND(+'Acute Care'!F26,0)</f>
        <v>926</v>
      </c>
      <c r="F31" s="13">
        <f t="shared" si="0"/>
        <v>0.04</v>
      </c>
      <c r="G31" s="9">
        <f>ROUND(+'Acute Care'!I128,0)</f>
        <v>175</v>
      </c>
      <c r="H31" s="9">
        <f>ROUND(+'Acute Care'!F128,0)</f>
        <v>821</v>
      </c>
      <c r="I31" s="13">
        <f t="shared" si="1"/>
        <v>0.21</v>
      </c>
      <c r="J31" s="13"/>
      <c r="K31" s="21">
        <f t="shared" si="2"/>
        <v>4.25</v>
      </c>
    </row>
    <row r="32" spans="2:11" x14ac:dyDescent="0.2">
      <c r="B32">
        <f>+'Acute Care'!A27</f>
        <v>56</v>
      </c>
      <c r="C32" t="str">
        <f>+'Acute Care'!B27</f>
        <v>WILLAPA HARBOR HOSPITAL</v>
      </c>
      <c r="D32" s="9">
        <f>ROUND(+'Acute Care'!I27,0)</f>
        <v>0</v>
      </c>
      <c r="E32" s="9">
        <f>ROUND(+'Acute Care'!F27,0)</f>
        <v>792</v>
      </c>
      <c r="F32" s="13" t="str">
        <f t="shared" si="0"/>
        <v/>
      </c>
      <c r="G32" s="9">
        <f>ROUND(+'Acute Care'!I129,0)</f>
        <v>0</v>
      </c>
      <c r="H32" s="9">
        <f>ROUND(+'Acute Care'!F129,0)</f>
        <v>906</v>
      </c>
      <c r="I32" s="13" t="str">
        <f t="shared" si="1"/>
        <v/>
      </c>
      <c r="J32" s="13"/>
      <c r="K32" s="21" t="str">
        <f t="shared" si="2"/>
        <v/>
      </c>
    </row>
    <row r="33" spans="2:11" x14ac:dyDescent="0.2">
      <c r="B33">
        <f>+'Acute Care'!A28</f>
        <v>58</v>
      </c>
      <c r="C33" t="str">
        <f>+'Acute Care'!B28</f>
        <v>VIRGINIA MASON MEMORIAL</v>
      </c>
      <c r="D33" s="9">
        <f>ROUND(+'Acute Care'!I28,0)</f>
        <v>627132</v>
      </c>
      <c r="E33" s="9">
        <f>ROUND(+'Acute Care'!F28,0)</f>
        <v>29435</v>
      </c>
      <c r="F33" s="13">
        <f t="shared" si="0"/>
        <v>21.31</v>
      </c>
      <c r="G33" s="9">
        <f>ROUND(+'Acute Care'!I130,0)</f>
        <v>569638</v>
      </c>
      <c r="H33" s="9">
        <f>ROUND(+'Acute Care'!F130,0)</f>
        <v>33302</v>
      </c>
      <c r="I33" s="13">
        <f t="shared" si="1"/>
        <v>17.11</v>
      </c>
      <c r="J33" s="13"/>
      <c r="K33" s="21">
        <f t="shared" si="2"/>
        <v>-0.1971</v>
      </c>
    </row>
    <row r="34" spans="2:11" x14ac:dyDescent="0.2">
      <c r="B34">
        <f>+'Acute Care'!A29</f>
        <v>63</v>
      </c>
      <c r="C34" t="str">
        <f>+'Acute Care'!B29</f>
        <v>GRAYS HARBOR COMMUNITY HOSPITAL</v>
      </c>
      <c r="D34" s="9">
        <f>ROUND(+'Acute Care'!I29,0)</f>
        <v>2500</v>
      </c>
      <c r="E34" s="9">
        <f>ROUND(+'Acute Care'!F29,0)</f>
        <v>8484</v>
      </c>
      <c r="F34" s="13">
        <f t="shared" si="0"/>
        <v>0.28999999999999998</v>
      </c>
      <c r="G34" s="9">
        <f>ROUND(+'Acute Care'!I131,0)</f>
        <v>8800</v>
      </c>
      <c r="H34" s="9">
        <f>ROUND(+'Acute Care'!F131,0)</f>
        <v>8829</v>
      </c>
      <c r="I34" s="13">
        <f t="shared" si="1"/>
        <v>1</v>
      </c>
      <c r="J34" s="13"/>
      <c r="K34" s="21">
        <f t="shared" si="2"/>
        <v>2.4483000000000001</v>
      </c>
    </row>
    <row r="35" spans="2:11" x14ac:dyDescent="0.2">
      <c r="B35">
        <f>+'Acute Care'!A30</f>
        <v>78</v>
      </c>
      <c r="C35" t="str">
        <f>+'Acute Care'!B30</f>
        <v>SAMARITAN HEALTHCARE</v>
      </c>
      <c r="D35" s="9">
        <f>ROUND(+'Acute Care'!I30,0)</f>
        <v>0</v>
      </c>
      <c r="E35" s="9">
        <f>ROUND(+'Acute Care'!F30,0)</f>
        <v>3539</v>
      </c>
      <c r="F35" s="13" t="str">
        <f t="shared" si="0"/>
        <v/>
      </c>
      <c r="G35" s="9">
        <f>ROUND(+'Acute Care'!I132,0)</f>
        <v>0</v>
      </c>
      <c r="H35" s="9">
        <f>ROUND(+'Acute Care'!F132,0)</f>
        <v>3772</v>
      </c>
      <c r="I35" s="13" t="str">
        <f t="shared" si="1"/>
        <v/>
      </c>
      <c r="J35" s="13"/>
      <c r="K35" s="21" t="str">
        <f t="shared" si="2"/>
        <v/>
      </c>
    </row>
    <row r="36" spans="2:11" x14ac:dyDescent="0.2">
      <c r="B36">
        <f>+'Acute Care'!A31</f>
        <v>79</v>
      </c>
      <c r="C36" t="str">
        <f>+'Acute Care'!B31</f>
        <v>OCEAN BEACH HOSPITAL</v>
      </c>
      <c r="D36" s="9">
        <f>ROUND(+'Acute Care'!I31,0)</f>
        <v>863</v>
      </c>
      <c r="E36" s="9">
        <f>ROUND(+'Acute Care'!F31,0)</f>
        <v>559</v>
      </c>
      <c r="F36" s="13">
        <f t="shared" si="0"/>
        <v>1.54</v>
      </c>
      <c r="G36" s="9">
        <f>ROUND(+'Acute Care'!I133,0)</f>
        <v>966</v>
      </c>
      <c r="H36" s="9">
        <f>ROUND(+'Acute Care'!F133,0)</f>
        <v>933</v>
      </c>
      <c r="I36" s="13">
        <f t="shared" si="1"/>
        <v>1.04</v>
      </c>
      <c r="J36" s="13"/>
      <c r="K36" s="21">
        <f t="shared" si="2"/>
        <v>-0.32469999999999999</v>
      </c>
    </row>
    <row r="37" spans="2:11" x14ac:dyDescent="0.2">
      <c r="B37">
        <f>+'Acute Care'!A32</f>
        <v>80</v>
      </c>
      <c r="C37" t="str">
        <f>+'Acute Care'!B32</f>
        <v>ODESSA MEMORIAL HEALTHCARE CENTER</v>
      </c>
      <c r="D37" s="9">
        <f>ROUND(+'Acute Care'!I32,0)</f>
        <v>16305</v>
      </c>
      <c r="E37" s="9">
        <f>ROUND(+'Acute Care'!F32,0)</f>
        <v>40</v>
      </c>
      <c r="F37" s="13">
        <f t="shared" si="0"/>
        <v>407.63</v>
      </c>
      <c r="G37" s="9">
        <f>ROUND(+'Acute Care'!I134,0)</f>
        <v>10659</v>
      </c>
      <c r="H37" s="9">
        <f>ROUND(+'Acute Care'!F134,0)</f>
        <v>28</v>
      </c>
      <c r="I37" s="13">
        <f t="shared" si="1"/>
        <v>380.68</v>
      </c>
      <c r="J37" s="13"/>
      <c r="K37" s="21">
        <f t="shared" si="2"/>
        <v>-6.6100000000000006E-2</v>
      </c>
    </row>
    <row r="38" spans="2:11" x14ac:dyDescent="0.2">
      <c r="B38">
        <f>+'Acute Care'!A33</f>
        <v>81</v>
      </c>
      <c r="C38" t="str">
        <f>+'Acute Care'!B33</f>
        <v>MULTICARE GOOD SAMARITAN</v>
      </c>
      <c r="D38" s="9">
        <f>ROUND(+'Acute Care'!I33,0)</f>
        <v>0</v>
      </c>
      <c r="E38" s="9">
        <f>ROUND(+'Acute Care'!F33,0)</f>
        <v>20490</v>
      </c>
      <c r="F38" s="13" t="str">
        <f t="shared" si="0"/>
        <v/>
      </c>
      <c r="G38" s="9">
        <f>ROUND(+'Acute Care'!I135,0)</f>
        <v>0</v>
      </c>
      <c r="H38" s="9">
        <f>ROUND(+'Acute Care'!F135,0)</f>
        <v>21449</v>
      </c>
      <c r="I38" s="13" t="str">
        <f t="shared" si="1"/>
        <v/>
      </c>
      <c r="J38" s="13"/>
      <c r="K38" s="21" t="str">
        <f t="shared" si="2"/>
        <v/>
      </c>
    </row>
    <row r="39" spans="2:11" x14ac:dyDescent="0.2">
      <c r="B39">
        <f>+'Acute Care'!A34</f>
        <v>82</v>
      </c>
      <c r="C39" t="str">
        <f>+'Acute Care'!B34</f>
        <v>GARFIELD COUNTY MEMORIAL HOSPITAL</v>
      </c>
      <c r="D39" s="9">
        <f>ROUND(+'Acute Care'!I34,0)</f>
        <v>0</v>
      </c>
      <c r="E39" s="9">
        <f>ROUND(+'Acute Care'!F34,0)</f>
        <v>0</v>
      </c>
      <c r="F39" s="13" t="str">
        <f t="shared" si="0"/>
        <v/>
      </c>
      <c r="G39" s="9">
        <f>ROUND(+'Acute Care'!I136,0)</f>
        <v>0</v>
      </c>
      <c r="H39" s="9">
        <f>ROUND(+'Acute Care'!F136,0)</f>
        <v>0</v>
      </c>
      <c r="I39" s="13" t="str">
        <f t="shared" si="1"/>
        <v/>
      </c>
      <c r="J39" s="13"/>
      <c r="K39" s="21" t="str">
        <f t="shared" si="2"/>
        <v/>
      </c>
    </row>
    <row r="40" spans="2:11" x14ac:dyDescent="0.2">
      <c r="B40">
        <f>+'Acute Care'!A35</f>
        <v>84</v>
      </c>
      <c r="C40" t="str">
        <f>+'Acute Care'!B35</f>
        <v>PROVIDENCE REGIONAL MEDICAL CENTER EVERETT</v>
      </c>
      <c r="D40" s="9">
        <f>ROUND(+'Acute Care'!I35,0)</f>
        <v>24726512</v>
      </c>
      <c r="E40" s="9">
        <f>ROUND(+'Acute Care'!F35,0)</f>
        <v>90120</v>
      </c>
      <c r="F40" s="13">
        <f t="shared" si="0"/>
        <v>274.37</v>
      </c>
      <c r="G40" s="9">
        <f>ROUND(+'Acute Care'!I137,0)</f>
        <v>18114264</v>
      </c>
      <c r="H40" s="9">
        <f>ROUND(+'Acute Care'!F137,0)</f>
        <v>117921</v>
      </c>
      <c r="I40" s="13">
        <f t="shared" si="1"/>
        <v>153.61000000000001</v>
      </c>
      <c r="J40" s="13"/>
      <c r="K40" s="21">
        <f t="shared" si="2"/>
        <v>-0.44009999999999999</v>
      </c>
    </row>
    <row r="41" spans="2:11" x14ac:dyDescent="0.2">
      <c r="B41">
        <f>+'Acute Care'!A36</f>
        <v>85</v>
      </c>
      <c r="C41" t="str">
        <f>+'Acute Care'!B36</f>
        <v>JEFFERSON HEALTHCARE</v>
      </c>
      <c r="D41" s="9">
        <f>ROUND(+'Acute Care'!I36,0)</f>
        <v>0</v>
      </c>
      <c r="E41" s="9">
        <f>ROUND(+'Acute Care'!F36,0)</f>
        <v>3928</v>
      </c>
      <c r="F41" s="13" t="str">
        <f t="shared" si="0"/>
        <v/>
      </c>
      <c r="G41" s="9">
        <f>ROUND(+'Acute Care'!I138,0)</f>
        <v>0</v>
      </c>
      <c r="H41" s="9">
        <f>ROUND(+'Acute Care'!F138,0)</f>
        <v>3718</v>
      </c>
      <c r="I41" s="13" t="str">
        <f t="shared" si="1"/>
        <v/>
      </c>
      <c r="J41" s="13"/>
      <c r="K41" s="21" t="str">
        <f t="shared" si="2"/>
        <v/>
      </c>
    </row>
    <row r="42" spans="2:11" x14ac:dyDescent="0.2">
      <c r="B42">
        <f>+'Acute Care'!A37</f>
        <v>96</v>
      </c>
      <c r="C42" t="str">
        <f>+'Acute Care'!B37</f>
        <v>SKYLINE HOSPITAL</v>
      </c>
      <c r="D42" s="9">
        <f>ROUND(+'Acute Care'!I37,0)</f>
        <v>0</v>
      </c>
      <c r="E42" s="9">
        <f>ROUND(+'Acute Care'!F37,0)</f>
        <v>821</v>
      </c>
      <c r="F42" s="13" t="str">
        <f t="shared" si="0"/>
        <v/>
      </c>
      <c r="G42" s="9">
        <f>ROUND(+'Acute Care'!I139,0)</f>
        <v>0</v>
      </c>
      <c r="H42" s="9">
        <f>ROUND(+'Acute Care'!F139,0)</f>
        <v>644</v>
      </c>
      <c r="I42" s="13" t="str">
        <f t="shared" si="1"/>
        <v/>
      </c>
      <c r="J42" s="13"/>
      <c r="K42" s="21" t="str">
        <f t="shared" si="2"/>
        <v/>
      </c>
    </row>
    <row r="43" spans="2:11" x14ac:dyDescent="0.2">
      <c r="B43">
        <f>+'Acute Care'!A38</f>
        <v>102</v>
      </c>
      <c r="C43" t="str">
        <f>+'Acute Care'!B38</f>
        <v>ASTRIA REGIONAL MEDICAL CENTER</v>
      </c>
      <c r="D43" s="9">
        <f>ROUND(+'Acute Care'!I38,0)</f>
        <v>0</v>
      </c>
      <c r="E43" s="9">
        <f>ROUND(+'Acute Care'!F38,0)</f>
        <v>5792</v>
      </c>
      <c r="F43" s="13" t="str">
        <f t="shared" si="0"/>
        <v/>
      </c>
      <c r="G43" s="9">
        <f>ROUND(+'Acute Care'!I140,0)</f>
        <v>0</v>
      </c>
      <c r="H43" s="9">
        <f>ROUND(+'Acute Care'!F140,0)</f>
        <v>5251</v>
      </c>
      <c r="I43" s="13" t="str">
        <f t="shared" si="1"/>
        <v/>
      </c>
      <c r="J43" s="13"/>
      <c r="K43" s="21" t="str">
        <f t="shared" si="2"/>
        <v/>
      </c>
    </row>
    <row r="44" spans="2:11" x14ac:dyDescent="0.2">
      <c r="B44">
        <f>+'Acute Care'!A39</f>
        <v>104</v>
      </c>
      <c r="C44" t="str">
        <f>+'Acute Care'!B39</f>
        <v>VALLEY GENERAL HOSPITAL</v>
      </c>
      <c r="D44" s="9">
        <f>ROUND(+'Acute Care'!I39,0)</f>
        <v>0</v>
      </c>
      <c r="E44" s="9">
        <f>ROUND(+'Acute Care'!F39,0)</f>
        <v>0</v>
      </c>
      <c r="F44" s="13" t="str">
        <f t="shared" si="0"/>
        <v/>
      </c>
      <c r="G44" s="9">
        <f>ROUND(+'Acute Care'!I141,0)</f>
        <v>61180</v>
      </c>
      <c r="H44" s="9">
        <f>ROUND(+'Acute Care'!F141,0)</f>
        <v>3917</v>
      </c>
      <c r="I44" s="13">
        <f t="shared" si="1"/>
        <v>15.62</v>
      </c>
      <c r="J44" s="13"/>
      <c r="K44" s="21" t="str">
        <f t="shared" si="2"/>
        <v/>
      </c>
    </row>
    <row r="45" spans="2:11" x14ac:dyDescent="0.2">
      <c r="B45">
        <f>+'Acute Care'!A40</f>
        <v>106</v>
      </c>
      <c r="C45" t="str">
        <f>+'Acute Care'!B40</f>
        <v>CASCADE VALLEY HOSPITAL</v>
      </c>
      <c r="D45" s="9">
        <f>ROUND(+'Acute Care'!I40,0)</f>
        <v>0</v>
      </c>
      <c r="E45" s="9">
        <f>ROUND(+'Acute Care'!F40,0)</f>
        <v>0</v>
      </c>
      <c r="F45" s="13" t="str">
        <f t="shared" si="0"/>
        <v/>
      </c>
      <c r="G45" s="9">
        <f>ROUND(+'Acute Care'!I142,0)</f>
        <v>129014</v>
      </c>
      <c r="H45" s="9">
        <f>ROUND(+'Acute Care'!F142,0)</f>
        <v>1813</v>
      </c>
      <c r="I45" s="13">
        <f t="shared" si="1"/>
        <v>71.16</v>
      </c>
      <c r="J45" s="13"/>
      <c r="K45" s="21" t="str">
        <f t="shared" si="2"/>
        <v/>
      </c>
    </row>
    <row r="46" spans="2:11" x14ac:dyDescent="0.2">
      <c r="B46">
        <f>+'Acute Care'!A41</f>
        <v>107</v>
      </c>
      <c r="C46" t="str">
        <f>+'Acute Care'!B41</f>
        <v>NORTH VALLEY HOSPITAL</v>
      </c>
      <c r="D46" s="9">
        <f>ROUND(+'Acute Care'!I41,0)</f>
        <v>5052</v>
      </c>
      <c r="E46" s="9">
        <f>ROUND(+'Acute Care'!F41,0)</f>
        <v>1026</v>
      </c>
      <c r="F46" s="13">
        <f t="shared" si="0"/>
        <v>4.92</v>
      </c>
      <c r="G46" s="9">
        <f>ROUND(+'Acute Care'!I143,0)</f>
        <v>72</v>
      </c>
      <c r="H46" s="9">
        <f>ROUND(+'Acute Care'!F143,0)</f>
        <v>850</v>
      </c>
      <c r="I46" s="13">
        <f t="shared" si="1"/>
        <v>0.08</v>
      </c>
      <c r="J46" s="13"/>
      <c r="K46" s="21">
        <f t="shared" si="2"/>
        <v>-0.98370000000000002</v>
      </c>
    </row>
    <row r="47" spans="2:11" x14ac:dyDescent="0.2">
      <c r="B47">
        <f>+'Acute Care'!A42</f>
        <v>108</v>
      </c>
      <c r="C47" t="str">
        <f>+'Acute Care'!B42</f>
        <v>TRI-STATE MEMORIAL HOSPITAL</v>
      </c>
      <c r="D47" s="9">
        <f>ROUND(+'Acute Care'!I42,0)</f>
        <v>0</v>
      </c>
      <c r="E47" s="9">
        <f>ROUND(+'Acute Care'!F42,0)</f>
        <v>2471</v>
      </c>
      <c r="F47" s="13" t="str">
        <f t="shared" si="0"/>
        <v/>
      </c>
      <c r="G47" s="9">
        <f>ROUND(+'Acute Care'!I144,0)</f>
        <v>0</v>
      </c>
      <c r="H47" s="9">
        <f>ROUND(+'Acute Care'!F144,0)</f>
        <v>2369</v>
      </c>
      <c r="I47" s="13" t="str">
        <f t="shared" si="1"/>
        <v/>
      </c>
      <c r="J47" s="13"/>
      <c r="K47" s="21" t="str">
        <f t="shared" si="2"/>
        <v/>
      </c>
    </row>
    <row r="48" spans="2:11" x14ac:dyDescent="0.2">
      <c r="B48">
        <f>+'Acute Care'!A43</f>
        <v>111</v>
      </c>
      <c r="C48" t="str">
        <f>+'Acute Care'!B43</f>
        <v>EAST ADAMS RURAL HEALTHCARE</v>
      </c>
      <c r="D48" s="9">
        <f>ROUND(+'Acute Care'!I43,0)</f>
        <v>5908</v>
      </c>
      <c r="E48" s="9">
        <f>ROUND(+'Acute Care'!F43,0)</f>
        <v>77</v>
      </c>
      <c r="F48" s="13">
        <f t="shared" si="0"/>
        <v>76.73</v>
      </c>
      <c r="G48" s="9">
        <f>ROUND(+'Acute Care'!I145,0)</f>
        <v>744</v>
      </c>
      <c r="H48" s="9">
        <f>ROUND(+'Acute Care'!F145,0)</f>
        <v>29</v>
      </c>
      <c r="I48" s="13">
        <f t="shared" si="1"/>
        <v>25.66</v>
      </c>
      <c r="J48" s="13"/>
      <c r="K48" s="21">
        <f t="shared" si="2"/>
        <v>-0.66559999999999997</v>
      </c>
    </row>
    <row r="49" spans="2:11" x14ac:dyDescent="0.2">
      <c r="B49">
        <f>+'Acute Care'!A44</f>
        <v>125</v>
      </c>
      <c r="C49" t="str">
        <f>+'Acute Care'!B44</f>
        <v>OTHELLO COMMUNITY HOSPITAL</v>
      </c>
      <c r="D49" s="9">
        <f>ROUND(+'Acute Care'!I44,0)</f>
        <v>0</v>
      </c>
      <c r="E49" s="9">
        <f>ROUND(+'Acute Care'!F44,0)</f>
        <v>0</v>
      </c>
      <c r="F49" s="13" t="str">
        <f t="shared" si="0"/>
        <v/>
      </c>
      <c r="G49" s="9">
        <f>ROUND(+'Acute Care'!I146,0)</f>
        <v>0</v>
      </c>
      <c r="H49" s="9">
        <f>ROUND(+'Acute Care'!F146,0)</f>
        <v>0</v>
      </c>
      <c r="I49" s="13" t="str">
        <f t="shared" si="1"/>
        <v/>
      </c>
      <c r="J49" s="13"/>
      <c r="K49" s="21" t="str">
        <f t="shared" si="2"/>
        <v/>
      </c>
    </row>
    <row r="50" spans="2:11" x14ac:dyDescent="0.2">
      <c r="B50">
        <f>+'Acute Care'!A45</f>
        <v>126</v>
      </c>
      <c r="C50" t="str">
        <f>+'Acute Care'!B45</f>
        <v>HIGHLINE MEDICAL CENTER</v>
      </c>
      <c r="D50" s="9">
        <f>ROUND(+'Acute Care'!I45,0)</f>
        <v>1475</v>
      </c>
      <c r="E50" s="9">
        <f>ROUND(+'Acute Care'!F45,0)</f>
        <v>23161</v>
      </c>
      <c r="F50" s="13">
        <f t="shared" si="0"/>
        <v>0.06</v>
      </c>
      <c r="G50" s="9">
        <f>ROUND(+'Acute Care'!I147,0)</f>
        <v>0</v>
      </c>
      <c r="H50" s="9">
        <f>ROUND(+'Acute Care'!F147,0)</f>
        <v>22761</v>
      </c>
      <c r="I50" s="13" t="str">
        <f t="shared" si="1"/>
        <v/>
      </c>
      <c r="J50" s="13"/>
      <c r="K50" s="21" t="str">
        <f t="shared" si="2"/>
        <v/>
      </c>
    </row>
    <row r="51" spans="2:11" x14ac:dyDescent="0.2">
      <c r="B51">
        <f>+'Acute Care'!A46</f>
        <v>128</v>
      </c>
      <c r="C51" t="str">
        <f>+'Acute Care'!B46</f>
        <v>UNIVERSITY OF WASHINGTON MEDICAL CENTER</v>
      </c>
      <c r="D51" s="9">
        <f>ROUND(+'Acute Care'!I46,0)</f>
        <v>0</v>
      </c>
      <c r="E51" s="9">
        <f>ROUND(+'Acute Care'!F46,0)</f>
        <v>85560</v>
      </c>
      <c r="F51" s="13" t="str">
        <f t="shared" si="0"/>
        <v/>
      </c>
      <c r="G51" s="9">
        <f>ROUND(+'Acute Care'!I148,0)</f>
        <v>0</v>
      </c>
      <c r="H51" s="9">
        <f>ROUND(+'Acute Care'!F148,0)</f>
        <v>89690</v>
      </c>
      <c r="I51" s="13" t="str">
        <f t="shared" si="1"/>
        <v/>
      </c>
      <c r="J51" s="13"/>
      <c r="K51" s="21" t="str">
        <f t="shared" si="2"/>
        <v/>
      </c>
    </row>
    <row r="52" spans="2:11" x14ac:dyDescent="0.2">
      <c r="B52">
        <f>+'Acute Care'!A47</f>
        <v>129</v>
      </c>
      <c r="C52" t="str">
        <f>+'Acute Care'!B47</f>
        <v>QUINCY VALLEY MEDICAL CENTER</v>
      </c>
      <c r="D52" s="9">
        <f>ROUND(+'Acute Care'!I47,0)</f>
        <v>541</v>
      </c>
      <c r="E52" s="9">
        <f>ROUND(+'Acute Care'!F47,0)</f>
        <v>141</v>
      </c>
      <c r="F52" s="13">
        <f t="shared" si="0"/>
        <v>3.84</v>
      </c>
      <c r="G52" s="9">
        <f>ROUND(+'Acute Care'!I149,0)</f>
        <v>617</v>
      </c>
      <c r="H52" s="9">
        <f>ROUND(+'Acute Care'!F149,0)</f>
        <v>122</v>
      </c>
      <c r="I52" s="13">
        <f t="shared" si="1"/>
        <v>5.0599999999999996</v>
      </c>
      <c r="J52" s="13"/>
      <c r="K52" s="21">
        <f t="shared" si="2"/>
        <v>0.31769999999999998</v>
      </c>
    </row>
    <row r="53" spans="2:11" x14ac:dyDescent="0.2">
      <c r="B53">
        <f>+'Acute Care'!A48</f>
        <v>130</v>
      </c>
      <c r="C53" t="str">
        <f>+'Acute Care'!B48</f>
        <v>UW MEDICINE/NORTHWEST HOSPITAL</v>
      </c>
      <c r="D53" s="9">
        <f>ROUND(+'Acute Care'!I48,0)</f>
        <v>41947</v>
      </c>
      <c r="E53" s="9">
        <f>ROUND(+'Acute Care'!F48,0)</f>
        <v>26193</v>
      </c>
      <c r="F53" s="13">
        <f t="shared" si="0"/>
        <v>1.6</v>
      </c>
      <c r="G53" s="9">
        <f>ROUND(+'Acute Care'!I150,0)</f>
        <v>377020</v>
      </c>
      <c r="H53" s="9">
        <f>ROUND(+'Acute Care'!F150,0)</f>
        <v>26872</v>
      </c>
      <c r="I53" s="13">
        <f t="shared" si="1"/>
        <v>14.03</v>
      </c>
      <c r="J53" s="13"/>
      <c r="K53" s="21">
        <f t="shared" si="2"/>
        <v>7.7687999999999997</v>
      </c>
    </row>
    <row r="54" spans="2:11" x14ac:dyDescent="0.2">
      <c r="B54">
        <f>+'Acute Care'!A49</f>
        <v>131</v>
      </c>
      <c r="C54" t="str">
        <f>+'Acute Care'!B49</f>
        <v>OVERLAKE HOSPITAL MEDICAL CENTER</v>
      </c>
      <c r="D54" s="9">
        <f>ROUND(+'Acute Care'!I49,0)</f>
        <v>1691291</v>
      </c>
      <c r="E54" s="9">
        <f>ROUND(+'Acute Care'!F49,0)</f>
        <v>47825</v>
      </c>
      <c r="F54" s="13">
        <f t="shared" si="0"/>
        <v>35.36</v>
      </c>
      <c r="G54" s="9">
        <f>ROUND(+'Acute Care'!I151,0)</f>
        <v>1448001</v>
      </c>
      <c r="H54" s="9">
        <f>ROUND(+'Acute Care'!F151,0)</f>
        <v>49435</v>
      </c>
      <c r="I54" s="13">
        <f t="shared" si="1"/>
        <v>29.29</v>
      </c>
      <c r="J54" s="13"/>
      <c r="K54" s="21">
        <f t="shared" si="2"/>
        <v>-0.17169999999999999</v>
      </c>
    </row>
    <row r="55" spans="2:11" x14ac:dyDescent="0.2">
      <c r="B55">
        <f>+'Acute Care'!A50</f>
        <v>132</v>
      </c>
      <c r="C55" t="str">
        <f>+'Acute Care'!B50</f>
        <v>ST CLARE HOSPITAL</v>
      </c>
      <c r="D55" s="9">
        <f>ROUND(+'Acute Care'!I50,0)</f>
        <v>46500</v>
      </c>
      <c r="E55" s="9">
        <f>ROUND(+'Acute Care'!F50,0)</f>
        <v>26270</v>
      </c>
      <c r="F55" s="13">
        <f t="shared" si="0"/>
        <v>1.77</v>
      </c>
      <c r="G55" s="9">
        <f>ROUND(+'Acute Care'!I152,0)</f>
        <v>50375</v>
      </c>
      <c r="H55" s="9">
        <f>ROUND(+'Acute Care'!F152,0)</f>
        <v>27379</v>
      </c>
      <c r="I55" s="13">
        <f t="shared" si="1"/>
        <v>1.84</v>
      </c>
      <c r="J55" s="13"/>
      <c r="K55" s="21">
        <f t="shared" si="2"/>
        <v>3.95E-2</v>
      </c>
    </row>
    <row r="56" spans="2:11" x14ac:dyDescent="0.2">
      <c r="B56">
        <f>+'Acute Care'!A51</f>
        <v>134</v>
      </c>
      <c r="C56" t="str">
        <f>+'Acute Care'!B51</f>
        <v>ISLAND HOSPITAL</v>
      </c>
      <c r="D56" s="9">
        <f>ROUND(+'Acute Care'!I51,0)</f>
        <v>542936</v>
      </c>
      <c r="E56" s="9">
        <f>ROUND(+'Acute Care'!F51,0)</f>
        <v>8290</v>
      </c>
      <c r="F56" s="13">
        <f t="shared" si="0"/>
        <v>65.489999999999995</v>
      </c>
      <c r="G56" s="9">
        <f>ROUND(+'Acute Care'!I153,0)</f>
        <v>550169</v>
      </c>
      <c r="H56" s="9">
        <f>ROUND(+'Acute Care'!F153,0)</f>
        <v>7838</v>
      </c>
      <c r="I56" s="13">
        <f t="shared" si="1"/>
        <v>70.19</v>
      </c>
      <c r="J56" s="13"/>
      <c r="K56" s="21">
        <f t="shared" si="2"/>
        <v>7.1800000000000003E-2</v>
      </c>
    </row>
    <row r="57" spans="2:11" x14ac:dyDescent="0.2">
      <c r="B57">
        <f>+'Acute Care'!A52</f>
        <v>137</v>
      </c>
      <c r="C57" t="str">
        <f>+'Acute Care'!B52</f>
        <v>LINCOLN HOSPITAL</v>
      </c>
      <c r="D57" s="9">
        <f>ROUND(+'Acute Care'!I52,0)</f>
        <v>394104</v>
      </c>
      <c r="E57" s="9">
        <f>ROUND(+'Acute Care'!F52,0)</f>
        <v>981</v>
      </c>
      <c r="F57" s="13">
        <f t="shared" si="0"/>
        <v>401.74</v>
      </c>
      <c r="G57" s="9">
        <f>ROUND(+'Acute Care'!I154,0)</f>
        <v>0</v>
      </c>
      <c r="H57" s="9">
        <f>ROUND(+'Acute Care'!F154,0)</f>
        <v>0</v>
      </c>
      <c r="I57" s="13" t="str">
        <f t="shared" si="1"/>
        <v/>
      </c>
      <c r="J57" s="13"/>
      <c r="K57" s="21" t="str">
        <f t="shared" si="2"/>
        <v/>
      </c>
    </row>
    <row r="58" spans="2:11" x14ac:dyDescent="0.2">
      <c r="B58">
        <f>+'Acute Care'!A53</f>
        <v>138</v>
      </c>
      <c r="C58" t="str">
        <f>+'Acute Care'!B53</f>
        <v>SWEDISH EDMONDS</v>
      </c>
      <c r="D58" s="9">
        <f>ROUND(+'Acute Care'!I53,0)</f>
        <v>1728</v>
      </c>
      <c r="E58" s="9">
        <f>ROUND(+'Acute Care'!F53,0)</f>
        <v>0</v>
      </c>
      <c r="F58" s="13" t="str">
        <f t="shared" si="0"/>
        <v/>
      </c>
      <c r="G58" s="9">
        <f>ROUND(+'Acute Care'!I155,0)</f>
        <v>841141</v>
      </c>
      <c r="H58" s="9">
        <f>ROUND(+'Acute Care'!F155,0)</f>
        <v>40914</v>
      </c>
      <c r="I58" s="13">
        <f t="shared" si="1"/>
        <v>20.56</v>
      </c>
      <c r="J58" s="13"/>
      <c r="K58" s="21" t="str">
        <f t="shared" si="2"/>
        <v/>
      </c>
    </row>
    <row r="59" spans="2:11" x14ac:dyDescent="0.2">
      <c r="B59">
        <f>+'Acute Care'!A54</f>
        <v>139</v>
      </c>
      <c r="C59" t="str">
        <f>+'Acute Care'!B54</f>
        <v>PROVIDENCE HOLY FAMILY HOSPITAL</v>
      </c>
      <c r="D59" s="9">
        <f>ROUND(+'Acute Care'!I54,0)</f>
        <v>-91000</v>
      </c>
      <c r="E59" s="9">
        <f>ROUND(+'Acute Care'!F54,0)</f>
        <v>20218</v>
      </c>
      <c r="F59" s="13">
        <f t="shared" si="0"/>
        <v>-4.5</v>
      </c>
      <c r="G59" s="9">
        <f>ROUND(+'Acute Care'!I156,0)</f>
        <v>468800</v>
      </c>
      <c r="H59" s="9">
        <f>ROUND(+'Acute Care'!F156,0)</f>
        <v>32995</v>
      </c>
      <c r="I59" s="13">
        <f t="shared" si="1"/>
        <v>14.21</v>
      </c>
      <c r="J59" s="13"/>
      <c r="K59" s="21">
        <f t="shared" si="2"/>
        <v>-4.1577999999999999</v>
      </c>
    </row>
    <row r="60" spans="2:11" x14ac:dyDescent="0.2">
      <c r="B60">
        <f>+'Acute Care'!A55</f>
        <v>140</v>
      </c>
      <c r="C60" t="str">
        <f>+'Acute Care'!B55</f>
        <v>KITTITAS VALLEY HEALTHCARE</v>
      </c>
      <c r="D60" s="9">
        <f>ROUND(+'Acute Care'!I55,0)</f>
        <v>2529</v>
      </c>
      <c r="E60" s="9">
        <f>ROUND(+'Acute Care'!F55,0)</f>
        <v>2775</v>
      </c>
      <c r="F60" s="13">
        <f t="shared" si="0"/>
        <v>0.91</v>
      </c>
      <c r="G60" s="9">
        <f>ROUND(+'Acute Care'!I157,0)</f>
        <v>714107</v>
      </c>
      <c r="H60" s="9">
        <f>ROUND(+'Acute Care'!F157,0)</f>
        <v>2393</v>
      </c>
      <c r="I60" s="13">
        <f t="shared" si="1"/>
        <v>298.41000000000003</v>
      </c>
      <c r="J60" s="13"/>
      <c r="K60" s="21">
        <f t="shared" si="2"/>
        <v>326.92309999999998</v>
      </c>
    </row>
    <row r="61" spans="2:11" x14ac:dyDescent="0.2">
      <c r="B61">
        <f>+'Acute Care'!A56</f>
        <v>141</v>
      </c>
      <c r="C61" t="str">
        <f>+'Acute Care'!B56</f>
        <v>DAYTON GENERAL HOSPITAL</v>
      </c>
      <c r="D61" s="9">
        <f>ROUND(+'Acute Care'!I56,0)</f>
        <v>3</v>
      </c>
      <c r="E61" s="9">
        <f>ROUND(+'Acute Care'!F56,0)</f>
        <v>216</v>
      </c>
      <c r="F61" s="13">
        <f t="shared" si="0"/>
        <v>0.01</v>
      </c>
      <c r="G61" s="9">
        <f>ROUND(+'Acute Care'!I158,0)</f>
        <v>0</v>
      </c>
      <c r="H61" s="9">
        <f>ROUND(+'Acute Care'!F158,0)</f>
        <v>262</v>
      </c>
      <c r="I61" s="13" t="str">
        <f t="shared" si="1"/>
        <v/>
      </c>
      <c r="J61" s="13"/>
      <c r="K61" s="21" t="str">
        <f t="shared" si="2"/>
        <v/>
      </c>
    </row>
    <row r="62" spans="2:11" x14ac:dyDescent="0.2">
      <c r="B62">
        <f>+'Acute Care'!A57</f>
        <v>142</v>
      </c>
      <c r="C62" t="str">
        <f>+'Acute Care'!B57</f>
        <v>HARRISON MEDICAL CENTER</v>
      </c>
      <c r="D62" s="9">
        <f>ROUND(+'Acute Care'!I57,0)</f>
        <v>3973541</v>
      </c>
      <c r="E62" s="9">
        <f>ROUND(+'Acute Care'!F57,0)</f>
        <v>50590</v>
      </c>
      <c r="F62" s="13">
        <f t="shared" si="0"/>
        <v>78.540000000000006</v>
      </c>
      <c r="G62" s="9">
        <f>ROUND(+'Acute Care'!I159,0)</f>
        <v>1773961</v>
      </c>
      <c r="H62" s="9">
        <f>ROUND(+'Acute Care'!F159,0)</f>
        <v>49820</v>
      </c>
      <c r="I62" s="13">
        <f t="shared" si="1"/>
        <v>35.61</v>
      </c>
      <c r="J62" s="13"/>
      <c r="K62" s="21">
        <f t="shared" si="2"/>
        <v>-0.54659999999999997</v>
      </c>
    </row>
    <row r="63" spans="2:11" x14ac:dyDescent="0.2">
      <c r="B63">
        <f>+'Acute Care'!A58</f>
        <v>145</v>
      </c>
      <c r="C63" t="str">
        <f>+'Acute Care'!B58</f>
        <v>PEACEHEALTH ST JOSEPH MEDICAL CENTER</v>
      </c>
      <c r="D63" s="9">
        <f>ROUND(+'Acute Care'!I58,0)</f>
        <v>0</v>
      </c>
      <c r="E63" s="9">
        <f>ROUND(+'Acute Care'!F58,0)</f>
        <v>41013</v>
      </c>
      <c r="F63" s="13" t="str">
        <f t="shared" si="0"/>
        <v/>
      </c>
      <c r="G63" s="9">
        <f>ROUND(+'Acute Care'!I160,0)</f>
        <v>0</v>
      </c>
      <c r="H63" s="9">
        <f>ROUND(+'Acute Care'!F160,0)</f>
        <v>42141</v>
      </c>
      <c r="I63" s="13" t="str">
        <f t="shared" si="1"/>
        <v/>
      </c>
      <c r="J63" s="13"/>
      <c r="K63" s="21" t="str">
        <f t="shared" si="2"/>
        <v/>
      </c>
    </row>
    <row r="64" spans="2:11" x14ac:dyDescent="0.2">
      <c r="B64">
        <f>+'Acute Care'!A59</f>
        <v>147</v>
      </c>
      <c r="C64" t="str">
        <f>+'Acute Care'!B59</f>
        <v>MID VALLEY HOSPITAL</v>
      </c>
      <c r="D64" s="9">
        <f>ROUND(+'Acute Care'!I59,0)</f>
        <v>223633</v>
      </c>
      <c r="E64" s="9">
        <f>ROUND(+'Acute Care'!F59,0)</f>
        <v>2464</v>
      </c>
      <c r="F64" s="13">
        <f t="shared" si="0"/>
        <v>90.76</v>
      </c>
      <c r="G64" s="9">
        <f>ROUND(+'Acute Care'!I161,0)</f>
        <v>386940</v>
      </c>
      <c r="H64" s="9">
        <f>ROUND(+'Acute Care'!F161,0)</f>
        <v>1976</v>
      </c>
      <c r="I64" s="13">
        <f t="shared" si="1"/>
        <v>195.82</v>
      </c>
      <c r="J64" s="13"/>
      <c r="K64" s="21">
        <f t="shared" si="2"/>
        <v>1.1576</v>
      </c>
    </row>
    <row r="65" spans="2:11" x14ac:dyDescent="0.2">
      <c r="B65">
        <f>+'Acute Care'!A60</f>
        <v>148</v>
      </c>
      <c r="C65" t="str">
        <f>+'Acute Care'!B60</f>
        <v>KINDRED HOSPITAL SEATTLE - NORTHGATE</v>
      </c>
      <c r="D65" s="9">
        <f>ROUND(+'Acute Care'!I60,0)</f>
        <v>1037150</v>
      </c>
      <c r="E65" s="9">
        <f>ROUND(+'Acute Care'!F60,0)</f>
        <v>20825</v>
      </c>
      <c r="F65" s="13">
        <f t="shared" si="0"/>
        <v>49.8</v>
      </c>
      <c r="G65" s="9">
        <f>ROUND(+'Acute Care'!I162,0)</f>
        <v>1028138</v>
      </c>
      <c r="H65" s="9">
        <f>ROUND(+'Acute Care'!F162,0)</f>
        <v>22461</v>
      </c>
      <c r="I65" s="13">
        <f t="shared" si="1"/>
        <v>45.77</v>
      </c>
      <c r="J65" s="13"/>
      <c r="K65" s="21">
        <f t="shared" si="2"/>
        <v>-8.09E-2</v>
      </c>
    </row>
    <row r="66" spans="2:11" x14ac:dyDescent="0.2">
      <c r="B66">
        <f>+'Acute Care'!A61</f>
        <v>150</v>
      </c>
      <c r="C66" t="str">
        <f>+'Acute Care'!B61</f>
        <v>COULEE MEDICAL CENTER</v>
      </c>
      <c r="D66" s="9">
        <f>ROUND(+'Acute Care'!I61,0)</f>
        <v>0</v>
      </c>
      <c r="E66" s="9">
        <f>ROUND(+'Acute Care'!F61,0)</f>
        <v>1163</v>
      </c>
      <c r="F66" s="13" t="str">
        <f t="shared" si="0"/>
        <v/>
      </c>
      <c r="G66" s="9">
        <f>ROUND(+'Acute Care'!I163,0)</f>
        <v>0</v>
      </c>
      <c r="H66" s="9">
        <f>ROUND(+'Acute Care'!F163,0)</f>
        <v>1218</v>
      </c>
      <c r="I66" s="13" t="str">
        <f t="shared" si="1"/>
        <v/>
      </c>
      <c r="J66" s="13"/>
      <c r="K66" s="21" t="str">
        <f t="shared" si="2"/>
        <v/>
      </c>
    </row>
    <row r="67" spans="2:11" x14ac:dyDescent="0.2">
      <c r="B67">
        <f>+'Acute Care'!A62</f>
        <v>152</v>
      </c>
      <c r="C67" t="str">
        <f>+'Acute Care'!B62</f>
        <v>MASON GENERAL HOSPITAL</v>
      </c>
      <c r="D67" s="9">
        <f>ROUND(+'Acute Care'!I62,0)</f>
        <v>0</v>
      </c>
      <c r="E67" s="9">
        <f>ROUND(+'Acute Care'!F62,0)</f>
        <v>3844</v>
      </c>
      <c r="F67" s="13" t="str">
        <f t="shared" si="0"/>
        <v/>
      </c>
      <c r="G67" s="9">
        <f>ROUND(+'Acute Care'!I164,0)</f>
        <v>52474</v>
      </c>
      <c r="H67" s="9">
        <f>ROUND(+'Acute Care'!F164,0)</f>
        <v>3251</v>
      </c>
      <c r="I67" s="13">
        <f t="shared" si="1"/>
        <v>16.14</v>
      </c>
      <c r="J67" s="13"/>
      <c r="K67" s="21" t="str">
        <f t="shared" si="2"/>
        <v/>
      </c>
    </row>
    <row r="68" spans="2:11" x14ac:dyDescent="0.2">
      <c r="B68">
        <f>+'Acute Care'!A63</f>
        <v>153</v>
      </c>
      <c r="C68" t="str">
        <f>+'Acute Care'!B63</f>
        <v>WHITMAN HOSPITAL AND MEDICAL CENTER</v>
      </c>
      <c r="D68" s="9">
        <f>ROUND(+'Acute Care'!I63,0)</f>
        <v>0</v>
      </c>
      <c r="E68" s="9">
        <f>ROUND(+'Acute Care'!F63,0)</f>
        <v>1868</v>
      </c>
      <c r="F68" s="13" t="str">
        <f t="shared" si="0"/>
        <v/>
      </c>
      <c r="G68" s="9">
        <f>ROUND(+'Acute Care'!I165,0)</f>
        <v>0</v>
      </c>
      <c r="H68" s="9">
        <f>ROUND(+'Acute Care'!F165,0)</f>
        <v>1771</v>
      </c>
      <c r="I68" s="13" t="str">
        <f t="shared" si="1"/>
        <v/>
      </c>
      <c r="J68" s="13"/>
      <c r="K68" s="21" t="str">
        <f t="shared" si="2"/>
        <v/>
      </c>
    </row>
    <row r="69" spans="2:11" x14ac:dyDescent="0.2">
      <c r="B69">
        <f>+'Acute Care'!A64</f>
        <v>155</v>
      </c>
      <c r="C69" t="str">
        <f>+'Acute Care'!B64</f>
        <v>UW MEDICINE/VALLEY MEDICAL CENTER</v>
      </c>
      <c r="D69" s="9">
        <f>ROUND(+'Acute Care'!I64,0)</f>
        <v>240962</v>
      </c>
      <c r="E69" s="9">
        <f>ROUND(+'Acute Care'!F64,0)</f>
        <v>53743</v>
      </c>
      <c r="F69" s="13">
        <f t="shared" si="0"/>
        <v>4.4800000000000004</v>
      </c>
      <c r="G69" s="9">
        <f>ROUND(+'Acute Care'!I166,0)</f>
        <v>447243</v>
      </c>
      <c r="H69" s="9">
        <f>ROUND(+'Acute Care'!F166,0)</f>
        <v>57278</v>
      </c>
      <c r="I69" s="13">
        <f t="shared" si="1"/>
        <v>7.81</v>
      </c>
      <c r="J69" s="13"/>
      <c r="K69" s="21">
        <f t="shared" si="2"/>
        <v>0.74329999999999996</v>
      </c>
    </row>
    <row r="70" spans="2:11" x14ac:dyDescent="0.2">
      <c r="B70">
        <f>+'Acute Care'!A65</f>
        <v>156</v>
      </c>
      <c r="C70" t="str">
        <f>+'Acute Care'!B65</f>
        <v>WHIDBEYHEALTH MEDICAL CENTER</v>
      </c>
      <c r="D70" s="9">
        <f>ROUND(+'Acute Care'!I65,0)</f>
        <v>1364433</v>
      </c>
      <c r="E70" s="9">
        <f>ROUND(+'Acute Care'!F65,0)</f>
        <v>4742</v>
      </c>
      <c r="F70" s="13">
        <f t="shared" si="0"/>
        <v>287.73</v>
      </c>
      <c r="G70" s="9">
        <f>ROUND(+'Acute Care'!I167,0)</f>
        <v>1659201</v>
      </c>
      <c r="H70" s="9">
        <f>ROUND(+'Acute Care'!F167,0)</f>
        <v>3978</v>
      </c>
      <c r="I70" s="13">
        <f t="shared" si="1"/>
        <v>417.09</v>
      </c>
      <c r="J70" s="13"/>
      <c r="K70" s="21">
        <f t="shared" si="2"/>
        <v>0.4496</v>
      </c>
    </row>
    <row r="71" spans="2:11" x14ac:dyDescent="0.2">
      <c r="B71">
        <f>+'Acute Care'!A66</f>
        <v>157</v>
      </c>
      <c r="C71" t="str">
        <f>+'Acute Care'!B66</f>
        <v>ST LUKES REHABILIATION INSTITUTE</v>
      </c>
      <c r="D71" s="9">
        <f>ROUND(+'Acute Care'!I66,0)</f>
        <v>0</v>
      </c>
      <c r="E71" s="9">
        <f>ROUND(+'Acute Care'!F66,0)</f>
        <v>0</v>
      </c>
      <c r="F71" s="13" t="str">
        <f t="shared" si="0"/>
        <v/>
      </c>
      <c r="G71" s="9">
        <f>ROUND(+'Acute Care'!I168,0)</f>
        <v>0</v>
      </c>
      <c r="H71" s="9">
        <f>ROUND(+'Acute Care'!F168,0)</f>
        <v>0</v>
      </c>
      <c r="I71" s="13" t="str">
        <f t="shared" si="1"/>
        <v/>
      </c>
      <c r="J71" s="13"/>
      <c r="K71" s="21" t="str">
        <f t="shared" si="2"/>
        <v/>
      </c>
    </row>
    <row r="72" spans="2:11" x14ac:dyDescent="0.2">
      <c r="B72">
        <f>+'Acute Care'!A67</f>
        <v>158</v>
      </c>
      <c r="C72" t="str">
        <f>+'Acute Care'!B67</f>
        <v>CASCADE MEDICAL CENTER</v>
      </c>
      <c r="D72" s="9">
        <f>ROUND(+'Acute Care'!I67,0)</f>
        <v>0</v>
      </c>
      <c r="E72" s="9">
        <f>ROUND(+'Acute Care'!F67,0)</f>
        <v>284</v>
      </c>
      <c r="F72" s="13" t="str">
        <f t="shared" si="0"/>
        <v/>
      </c>
      <c r="G72" s="9">
        <f>ROUND(+'Acute Care'!I169,0)</f>
        <v>0</v>
      </c>
      <c r="H72" s="9">
        <f>ROUND(+'Acute Care'!F169,0)</f>
        <v>246</v>
      </c>
      <c r="I72" s="13" t="str">
        <f t="shared" si="1"/>
        <v/>
      </c>
      <c r="J72" s="13"/>
      <c r="K72" s="21" t="str">
        <f t="shared" si="2"/>
        <v/>
      </c>
    </row>
    <row r="73" spans="2:11" x14ac:dyDescent="0.2">
      <c r="B73">
        <f>+'Acute Care'!A68</f>
        <v>159</v>
      </c>
      <c r="C73" t="str">
        <f>+'Acute Care'!B68</f>
        <v>PROVIDENCE ST PETER HOSPITAL</v>
      </c>
      <c r="D73" s="9">
        <f>ROUND(+'Acute Care'!I68,0)</f>
        <v>183826</v>
      </c>
      <c r="E73" s="9">
        <f>ROUND(+'Acute Care'!F68,0)</f>
        <v>45542</v>
      </c>
      <c r="F73" s="13">
        <f t="shared" si="0"/>
        <v>4.04</v>
      </c>
      <c r="G73" s="9">
        <f>ROUND(+'Acute Care'!I170,0)</f>
        <v>1658611</v>
      </c>
      <c r="H73" s="9">
        <f>ROUND(+'Acute Care'!F170,0)</f>
        <v>74273</v>
      </c>
      <c r="I73" s="13">
        <f t="shared" si="1"/>
        <v>22.33</v>
      </c>
      <c r="J73" s="13"/>
      <c r="K73" s="21">
        <f t="shared" si="2"/>
        <v>4.5271999999999997</v>
      </c>
    </row>
    <row r="74" spans="2:11" x14ac:dyDescent="0.2">
      <c r="B74">
        <f>+'Acute Care'!A69</f>
        <v>161</v>
      </c>
      <c r="C74" t="str">
        <f>+'Acute Care'!B69</f>
        <v>KADLEC REGIONAL MEDICAL CENTER</v>
      </c>
      <c r="D74" s="9">
        <f>ROUND(+'Acute Care'!I69,0)</f>
        <v>1036594</v>
      </c>
      <c r="E74" s="9">
        <f>ROUND(+'Acute Care'!F69,0)</f>
        <v>43532</v>
      </c>
      <c r="F74" s="13">
        <f t="shared" si="0"/>
        <v>23.81</v>
      </c>
      <c r="G74" s="9">
        <f>ROUND(+'Acute Care'!I171,0)</f>
        <v>933936</v>
      </c>
      <c r="H74" s="9">
        <f>ROUND(+'Acute Care'!F171,0)</f>
        <v>54766</v>
      </c>
      <c r="I74" s="13">
        <f t="shared" si="1"/>
        <v>17.05</v>
      </c>
      <c r="J74" s="13"/>
      <c r="K74" s="21">
        <f t="shared" si="2"/>
        <v>-0.28389999999999999</v>
      </c>
    </row>
    <row r="75" spans="2:11" x14ac:dyDescent="0.2">
      <c r="B75">
        <f>+'Acute Care'!A70</f>
        <v>162</v>
      </c>
      <c r="C75" t="str">
        <f>+'Acute Care'!B70</f>
        <v>PROVIDENCE SACRED HEART MEDICAL CENTER</v>
      </c>
      <c r="D75" s="9">
        <f>ROUND(+'Acute Care'!I70,0)</f>
        <v>72250</v>
      </c>
      <c r="E75" s="9">
        <f>ROUND(+'Acute Care'!F70,0)</f>
        <v>104107</v>
      </c>
      <c r="F75" s="13">
        <f t="shared" ref="F75:F107" si="3">IF(D75=0,"",IF(E75=0,"",ROUND(D75/E75,2)))</f>
        <v>0.69</v>
      </c>
      <c r="G75" s="9">
        <f>ROUND(+'Acute Care'!I172,0)</f>
        <v>47750</v>
      </c>
      <c r="H75" s="9">
        <f>ROUND(+'Acute Care'!F172,0)</f>
        <v>125594</v>
      </c>
      <c r="I75" s="13">
        <f t="shared" ref="I75:I107" si="4">IF(G75=0,"",IF(H75=0,"",ROUND(G75/H75,2)))</f>
        <v>0.38</v>
      </c>
      <c r="J75" s="13"/>
      <c r="K75" s="21">
        <f t="shared" ref="K75:K107" si="5">IF(D75=0,"",IF(E75=0,"",IF(G75=0,"",IF(H75=0,"",ROUND(I75/F75-1,4)))))</f>
        <v>-0.44929999999999998</v>
      </c>
    </row>
    <row r="76" spans="2:11" x14ac:dyDescent="0.2">
      <c r="B76">
        <f>+'Acute Care'!A71</f>
        <v>164</v>
      </c>
      <c r="C76" t="str">
        <f>+'Acute Care'!B71</f>
        <v>EVERGREENHEALTH MEDICAL CENTER</v>
      </c>
      <c r="D76" s="9">
        <f>ROUND(+'Acute Care'!I71,0)</f>
        <v>0</v>
      </c>
      <c r="E76" s="9">
        <f>ROUND(+'Acute Care'!F71,0)</f>
        <v>29587</v>
      </c>
      <c r="F76" s="13" t="str">
        <f t="shared" si="3"/>
        <v/>
      </c>
      <c r="G76" s="9">
        <f>ROUND(+'Acute Care'!I173,0)</f>
        <v>403</v>
      </c>
      <c r="H76" s="9">
        <f>ROUND(+'Acute Care'!F173,0)</f>
        <v>30753</v>
      </c>
      <c r="I76" s="13">
        <f t="shared" si="4"/>
        <v>0.01</v>
      </c>
      <c r="J76" s="13"/>
      <c r="K76" s="21" t="str">
        <f t="shared" si="5"/>
        <v/>
      </c>
    </row>
    <row r="77" spans="2:11" x14ac:dyDescent="0.2">
      <c r="B77">
        <f>+'Acute Care'!A72</f>
        <v>165</v>
      </c>
      <c r="C77" t="str">
        <f>+'Acute Care'!B72</f>
        <v>LAKE CHELAN COMMUNITY HOSPITAL</v>
      </c>
      <c r="D77" s="9">
        <f>ROUND(+'Acute Care'!I72,0)</f>
        <v>0</v>
      </c>
      <c r="E77" s="9">
        <f>ROUND(+'Acute Care'!F72,0)</f>
        <v>752</v>
      </c>
      <c r="F77" s="13" t="str">
        <f t="shared" si="3"/>
        <v/>
      </c>
      <c r="G77" s="9">
        <f>ROUND(+'Acute Care'!I174,0)</f>
        <v>82</v>
      </c>
      <c r="H77" s="9">
        <f>ROUND(+'Acute Care'!F174,0)</f>
        <v>700</v>
      </c>
      <c r="I77" s="13">
        <f t="shared" si="4"/>
        <v>0.12</v>
      </c>
      <c r="J77" s="13"/>
      <c r="K77" s="21" t="str">
        <f t="shared" si="5"/>
        <v/>
      </c>
    </row>
    <row r="78" spans="2:11" x14ac:dyDescent="0.2">
      <c r="B78">
        <f>+'Acute Care'!A73</f>
        <v>167</v>
      </c>
      <c r="C78" t="str">
        <f>+'Acute Care'!B73</f>
        <v>FERRY COUNTY MEMORIAL HOSPITAL</v>
      </c>
      <c r="D78" s="9">
        <f>ROUND(+'Acute Care'!I73,0)</f>
        <v>0</v>
      </c>
      <c r="E78" s="9">
        <f>ROUND(+'Acute Care'!F73,0)</f>
        <v>0</v>
      </c>
      <c r="F78" s="13" t="str">
        <f t="shared" si="3"/>
        <v/>
      </c>
      <c r="G78" s="9">
        <f>ROUND(+'Acute Care'!I175,0)</f>
        <v>0</v>
      </c>
      <c r="H78" s="9">
        <f>ROUND(+'Acute Care'!F175,0)</f>
        <v>0</v>
      </c>
      <c r="I78" s="13" t="str">
        <f t="shared" si="4"/>
        <v/>
      </c>
      <c r="J78" s="13"/>
      <c r="K78" s="21" t="str">
        <f t="shared" si="5"/>
        <v/>
      </c>
    </row>
    <row r="79" spans="2:11" x14ac:dyDescent="0.2">
      <c r="B79">
        <f>+'Acute Care'!A74</f>
        <v>168</v>
      </c>
      <c r="C79" t="str">
        <f>+'Acute Care'!B74</f>
        <v>CENTRAL WASHINGTON HOSPITAL</v>
      </c>
      <c r="D79" s="9">
        <f>ROUND(+'Acute Care'!I74,0)</f>
        <v>22330</v>
      </c>
      <c r="E79" s="9">
        <f>ROUND(+'Acute Care'!F74,0)</f>
        <v>26485</v>
      </c>
      <c r="F79" s="13">
        <f t="shared" si="3"/>
        <v>0.84</v>
      </c>
      <c r="G79" s="9">
        <f>ROUND(+'Acute Care'!I176,0)</f>
        <v>263254</v>
      </c>
      <c r="H79" s="9">
        <f>ROUND(+'Acute Care'!F176,0)</f>
        <v>29319</v>
      </c>
      <c r="I79" s="13">
        <f t="shared" si="4"/>
        <v>8.98</v>
      </c>
      <c r="J79" s="13"/>
      <c r="K79" s="21">
        <f t="shared" si="5"/>
        <v>9.6905000000000001</v>
      </c>
    </row>
    <row r="80" spans="2:11" x14ac:dyDescent="0.2">
      <c r="B80">
        <f>+'Acute Care'!A75</f>
        <v>170</v>
      </c>
      <c r="C80" t="str">
        <f>+'Acute Care'!B75</f>
        <v>PEACEHEALTH SOUTHWEST MEDICAL CENTER</v>
      </c>
      <c r="D80" s="9">
        <f>ROUND(+'Acute Care'!I75,0)</f>
        <v>0</v>
      </c>
      <c r="E80" s="9">
        <f>ROUND(+'Acute Care'!F75,0)</f>
        <v>52465</v>
      </c>
      <c r="F80" s="13" t="str">
        <f t="shared" si="3"/>
        <v/>
      </c>
      <c r="G80" s="9">
        <f>ROUND(+'Acute Care'!I177,0)</f>
        <v>0</v>
      </c>
      <c r="H80" s="9">
        <f>ROUND(+'Acute Care'!F177,0)</f>
        <v>56021</v>
      </c>
      <c r="I80" s="13" t="str">
        <f t="shared" si="4"/>
        <v/>
      </c>
      <c r="J80" s="13"/>
      <c r="K80" s="21" t="str">
        <f t="shared" si="5"/>
        <v/>
      </c>
    </row>
    <row r="81" spans="2:11" x14ac:dyDescent="0.2">
      <c r="B81">
        <f>+'Acute Care'!A76</f>
        <v>172</v>
      </c>
      <c r="C81" t="str">
        <f>+'Acute Care'!B76</f>
        <v>PULLMAN REGIONAL HOSPITAL</v>
      </c>
      <c r="D81" s="9">
        <f>ROUND(+'Acute Care'!I76,0)</f>
        <v>280883</v>
      </c>
      <c r="E81" s="9">
        <f>ROUND(+'Acute Care'!F76,0)</f>
        <v>3336</v>
      </c>
      <c r="F81" s="13">
        <f t="shared" si="3"/>
        <v>84.2</v>
      </c>
      <c r="G81" s="9">
        <f>ROUND(+'Acute Care'!I178,0)</f>
        <v>244850</v>
      </c>
      <c r="H81" s="9">
        <f>ROUND(+'Acute Care'!F178,0)</f>
        <v>3102</v>
      </c>
      <c r="I81" s="13">
        <f t="shared" si="4"/>
        <v>78.930000000000007</v>
      </c>
      <c r="J81" s="13"/>
      <c r="K81" s="21">
        <f t="shared" si="5"/>
        <v>-6.2600000000000003E-2</v>
      </c>
    </row>
    <row r="82" spans="2:11" x14ac:dyDescent="0.2">
      <c r="B82">
        <f>+'Acute Care'!A77</f>
        <v>173</v>
      </c>
      <c r="C82" t="str">
        <f>+'Acute Care'!B77</f>
        <v>MORTON GENERAL HOSPITAL</v>
      </c>
      <c r="D82" s="9">
        <f>ROUND(+'Acute Care'!I77,0)</f>
        <v>35000</v>
      </c>
      <c r="E82" s="9">
        <f>ROUND(+'Acute Care'!F77,0)</f>
        <v>743</v>
      </c>
      <c r="F82" s="13">
        <f t="shared" si="3"/>
        <v>47.11</v>
      </c>
      <c r="G82" s="9">
        <f>ROUND(+'Acute Care'!I179,0)</f>
        <v>-3360</v>
      </c>
      <c r="H82" s="9">
        <f>ROUND(+'Acute Care'!F179,0)</f>
        <v>781</v>
      </c>
      <c r="I82" s="13">
        <f t="shared" si="4"/>
        <v>-4.3</v>
      </c>
      <c r="J82" s="13"/>
      <c r="K82" s="21">
        <f t="shared" si="5"/>
        <v>-1.0912999999999999</v>
      </c>
    </row>
    <row r="83" spans="2:11" x14ac:dyDescent="0.2">
      <c r="B83">
        <f>+'Acute Care'!A78</f>
        <v>175</v>
      </c>
      <c r="C83" t="str">
        <f>+'Acute Care'!B78</f>
        <v>MARY BRIDGE CHILDRENS HEALTH CENTER</v>
      </c>
      <c r="D83" s="9">
        <f>ROUND(+'Acute Care'!I78,0)</f>
        <v>0</v>
      </c>
      <c r="E83" s="9">
        <f>ROUND(+'Acute Care'!F78,0)</f>
        <v>9379</v>
      </c>
      <c r="F83" s="13" t="str">
        <f t="shared" si="3"/>
        <v/>
      </c>
      <c r="G83" s="9">
        <f>ROUND(+'Acute Care'!I180,0)</f>
        <v>0</v>
      </c>
      <c r="H83" s="9">
        <f>ROUND(+'Acute Care'!F180,0)</f>
        <v>11820</v>
      </c>
      <c r="I83" s="13" t="str">
        <f t="shared" si="4"/>
        <v/>
      </c>
      <c r="J83" s="13"/>
      <c r="K83" s="21" t="str">
        <f t="shared" si="5"/>
        <v/>
      </c>
    </row>
    <row r="84" spans="2:11" x14ac:dyDescent="0.2">
      <c r="B84">
        <f>+'Acute Care'!A79</f>
        <v>176</v>
      </c>
      <c r="C84" t="str">
        <f>+'Acute Care'!B79</f>
        <v>TACOMA GENERAL/ALLENMORE HOSPITAL</v>
      </c>
      <c r="D84" s="9">
        <f>ROUND(+'Acute Care'!I79,0)</f>
        <v>0</v>
      </c>
      <c r="E84" s="9">
        <f>ROUND(+'Acute Care'!F79,0)</f>
        <v>26017</v>
      </c>
      <c r="F84" s="13" t="str">
        <f t="shared" si="3"/>
        <v/>
      </c>
      <c r="G84" s="9">
        <f>ROUND(+'Acute Care'!I181,0)</f>
        <v>0</v>
      </c>
      <c r="H84" s="9">
        <f>ROUND(+'Acute Care'!F181,0)</f>
        <v>24474</v>
      </c>
      <c r="I84" s="13" t="str">
        <f t="shared" si="4"/>
        <v/>
      </c>
      <c r="J84" s="13"/>
      <c r="K84" s="21" t="str">
        <f t="shared" si="5"/>
        <v/>
      </c>
    </row>
    <row r="85" spans="2:11" x14ac:dyDescent="0.2">
      <c r="B85">
        <f>+'Acute Care'!A80</f>
        <v>180</v>
      </c>
      <c r="C85" t="str">
        <f>+'Acute Care'!B80</f>
        <v>MULTICARE VALLEY HOSPITAL</v>
      </c>
      <c r="D85" s="9">
        <f>ROUND(+'Acute Care'!I80,0)</f>
        <v>208041</v>
      </c>
      <c r="E85" s="9">
        <f>ROUND(+'Acute Care'!F80,0)</f>
        <v>13856</v>
      </c>
      <c r="F85" s="13">
        <f t="shared" si="3"/>
        <v>15.01</v>
      </c>
      <c r="G85" s="9">
        <f>ROUND(+'Acute Care'!I182,0)</f>
        <v>81953</v>
      </c>
      <c r="H85" s="9">
        <f>ROUND(+'Acute Care'!F182,0)</f>
        <v>15766</v>
      </c>
      <c r="I85" s="13">
        <f t="shared" si="4"/>
        <v>5.2</v>
      </c>
      <c r="J85" s="13"/>
      <c r="K85" s="21">
        <f t="shared" si="5"/>
        <v>-0.65359999999999996</v>
      </c>
    </row>
    <row r="86" spans="2:11" x14ac:dyDescent="0.2">
      <c r="B86">
        <f>+'Acute Care'!A81</f>
        <v>183</v>
      </c>
      <c r="C86" t="str">
        <f>+'Acute Care'!B81</f>
        <v>MULTICARE AUBURN MEDICAL CENTER</v>
      </c>
      <c r="D86" s="9">
        <f>ROUND(+'Acute Care'!I81,0)</f>
        <v>0</v>
      </c>
      <c r="E86" s="9">
        <f>ROUND(+'Acute Care'!F81,0)</f>
        <v>10687</v>
      </c>
      <c r="F86" s="13" t="str">
        <f t="shared" si="3"/>
        <v/>
      </c>
      <c r="G86" s="9">
        <f>ROUND(+'Acute Care'!I183,0)</f>
        <v>0</v>
      </c>
      <c r="H86" s="9">
        <f>ROUND(+'Acute Care'!F183,0)</f>
        <v>8087</v>
      </c>
      <c r="I86" s="13" t="str">
        <f t="shared" si="4"/>
        <v/>
      </c>
      <c r="J86" s="13"/>
      <c r="K86" s="21" t="str">
        <f t="shared" si="5"/>
        <v/>
      </c>
    </row>
    <row r="87" spans="2:11" x14ac:dyDescent="0.2">
      <c r="B87">
        <f>+'Acute Care'!A82</f>
        <v>186</v>
      </c>
      <c r="C87" t="str">
        <f>+'Acute Care'!B82</f>
        <v>SUMMIT PACIFIC MEDICAL CENTER</v>
      </c>
      <c r="D87" s="9">
        <f>ROUND(+'Acute Care'!I82,0)</f>
        <v>170270</v>
      </c>
      <c r="E87" s="9">
        <f>ROUND(+'Acute Care'!F82,0)</f>
        <v>474</v>
      </c>
      <c r="F87" s="13">
        <f t="shared" si="3"/>
        <v>359.22</v>
      </c>
      <c r="G87" s="9">
        <f>ROUND(+'Acute Care'!I184,0)</f>
        <v>225295</v>
      </c>
      <c r="H87" s="9">
        <f>ROUND(+'Acute Care'!F184,0)</f>
        <v>712</v>
      </c>
      <c r="I87" s="13">
        <f t="shared" si="4"/>
        <v>316.43</v>
      </c>
      <c r="J87" s="13"/>
      <c r="K87" s="21">
        <f t="shared" si="5"/>
        <v>-0.1191</v>
      </c>
    </row>
    <row r="88" spans="2:11" x14ac:dyDescent="0.2">
      <c r="B88">
        <f>+'Acute Care'!A83</f>
        <v>191</v>
      </c>
      <c r="C88" t="str">
        <f>+'Acute Care'!B83</f>
        <v>PROVIDENCE CENTRALIA HOSPITAL</v>
      </c>
      <c r="D88" s="9">
        <f>ROUND(+'Acute Care'!I83,0)</f>
        <v>20487</v>
      </c>
      <c r="E88" s="9">
        <f>ROUND(+'Acute Care'!F83,0)</f>
        <v>14616</v>
      </c>
      <c r="F88" s="13">
        <f t="shared" si="3"/>
        <v>1.4</v>
      </c>
      <c r="G88" s="9">
        <f>ROUND(+'Acute Care'!I185,0)</f>
        <v>1340</v>
      </c>
      <c r="H88" s="9">
        <f>ROUND(+'Acute Care'!F185,0)</f>
        <v>16914</v>
      </c>
      <c r="I88" s="13">
        <f t="shared" si="4"/>
        <v>0.08</v>
      </c>
      <c r="J88" s="13"/>
      <c r="K88" s="21">
        <f t="shared" si="5"/>
        <v>-0.94289999999999996</v>
      </c>
    </row>
    <row r="89" spans="2:11" x14ac:dyDescent="0.2">
      <c r="B89">
        <f>+'Acute Care'!A84</f>
        <v>193</v>
      </c>
      <c r="C89" t="str">
        <f>+'Acute Care'!B84</f>
        <v>PROVIDENCE MOUNT CARMEL HOSPITAL</v>
      </c>
      <c r="D89" s="9">
        <f>ROUND(+'Acute Care'!I84,0)</f>
        <v>0</v>
      </c>
      <c r="E89" s="9">
        <f>ROUND(+'Acute Care'!F84,0)</f>
        <v>3059</v>
      </c>
      <c r="F89" s="13" t="str">
        <f t="shared" si="3"/>
        <v/>
      </c>
      <c r="G89" s="9">
        <f>ROUND(+'Acute Care'!I186,0)</f>
        <v>1199570</v>
      </c>
      <c r="H89" s="9">
        <f>ROUND(+'Acute Care'!F186,0)</f>
        <v>5289</v>
      </c>
      <c r="I89" s="13">
        <f t="shared" si="4"/>
        <v>226.8</v>
      </c>
      <c r="J89" s="13"/>
      <c r="K89" s="21" t="str">
        <f t="shared" si="5"/>
        <v/>
      </c>
    </row>
    <row r="90" spans="2:11" x14ac:dyDescent="0.2">
      <c r="B90">
        <f>+'Acute Care'!A85</f>
        <v>194</v>
      </c>
      <c r="C90" t="str">
        <f>+'Acute Care'!B85</f>
        <v>PROVIDENCE ST JOSEPHS HOSPITAL</v>
      </c>
      <c r="D90" s="9">
        <f>ROUND(+'Acute Care'!I85,0)</f>
        <v>0</v>
      </c>
      <c r="E90" s="9">
        <f>ROUND(+'Acute Care'!F85,0)</f>
        <v>1264</v>
      </c>
      <c r="F90" s="13" t="str">
        <f t="shared" si="3"/>
        <v/>
      </c>
      <c r="G90" s="9">
        <f>ROUND(+'Acute Care'!I187,0)</f>
        <v>0</v>
      </c>
      <c r="H90" s="9">
        <f>ROUND(+'Acute Care'!F187,0)</f>
        <v>2977</v>
      </c>
      <c r="I90" s="13" t="str">
        <f t="shared" si="4"/>
        <v/>
      </c>
      <c r="J90" s="13"/>
      <c r="K90" s="21" t="str">
        <f t="shared" si="5"/>
        <v/>
      </c>
    </row>
    <row r="91" spans="2:11" x14ac:dyDescent="0.2">
      <c r="B91">
        <f>+'Acute Care'!A86</f>
        <v>195</v>
      </c>
      <c r="C91" t="str">
        <f>+'Acute Care'!B86</f>
        <v>SNOQUALMIE VALLEY HOSPITAL</v>
      </c>
      <c r="D91" s="9">
        <f>ROUND(+'Acute Care'!I86,0)</f>
        <v>351009</v>
      </c>
      <c r="E91" s="9">
        <f>ROUND(+'Acute Care'!F86,0)</f>
        <v>190</v>
      </c>
      <c r="F91" s="13">
        <f t="shared" si="3"/>
        <v>1847.42</v>
      </c>
      <c r="G91" s="9">
        <f>ROUND(+'Acute Care'!I188,0)</f>
        <v>12981</v>
      </c>
      <c r="H91" s="9">
        <f>ROUND(+'Acute Care'!F188,0)</f>
        <v>211</v>
      </c>
      <c r="I91" s="13">
        <f t="shared" si="4"/>
        <v>61.52</v>
      </c>
      <c r="J91" s="13"/>
      <c r="K91" s="21">
        <f t="shared" si="5"/>
        <v>-0.9667</v>
      </c>
    </row>
    <row r="92" spans="2:11" x14ac:dyDescent="0.2">
      <c r="B92">
        <f>+'Acute Care'!A87</f>
        <v>197</v>
      </c>
      <c r="C92" t="str">
        <f>+'Acute Care'!B87</f>
        <v>CAPITAL MEDICAL CENTER</v>
      </c>
      <c r="D92" s="9">
        <f>ROUND(+'Acute Care'!I87,0)</f>
        <v>0</v>
      </c>
      <c r="E92" s="9">
        <f>ROUND(+'Acute Care'!F87,0)</f>
        <v>7589</v>
      </c>
      <c r="F92" s="13" t="str">
        <f t="shared" si="3"/>
        <v/>
      </c>
      <c r="G92" s="9">
        <f>ROUND(+'Acute Care'!I189,0)</f>
        <v>0</v>
      </c>
      <c r="H92" s="9">
        <f>ROUND(+'Acute Care'!F189,0)</f>
        <v>6908</v>
      </c>
      <c r="I92" s="13" t="str">
        <f t="shared" si="4"/>
        <v/>
      </c>
      <c r="J92" s="13"/>
      <c r="K92" s="21" t="str">
        <f t="shared" si="5"/>
        <v/>
      </c>
    </row>
    <row r="93" spans="2:11" x14ac:dyDescent="0.2">
      <c r="B93">
        <f>+'Acute Care'!A88</f>
        <v>198</v>
      </c>
      <c r="C93" t="str">
        <f>+'Acute Care'!B88</f>
        <v>ASTRIA SUNNYSIDE HOSPITAL</v>
      </c>
      <c r="D93" s="9">
        <f>ROUND(+'Acute Care'!I88,0)</f>
        <v>117017</v>
      </c>
      <c r="E93" s="9">
        <f>ROUND(+'Acute Care'!F88,0)</f>
        <v>4779</v>
      </c>
      <c r="F93" s="13">
        <f t="shared" si="3"/>
        <v>24.49</v>
      </c>
      <c r="G93" s="9">
        <f>ROUND(+'Acute Care'!I190,0)</f>
        <v>308745</v>
      </c>
      <c r="H93" s="9">
        <f>ROUND(+'Acute Care'!F190,0)</f>
        <v>4911</v>
      </c>
      <c r="I93" s="13">
        <f t="shared" si="4"/>
        <v>62.87</v>
      </c>
      <c r="J93" s="13"/>
      <c r="K93" s="21">
        <f t="shared" si="5"/>
        <v>1.5671999999999999</v>
      </c>
    </row>
    <row r="94" spans="2:11" x14ac:dyDescent="0.2">
      <c r="B94">
        <f>+'Acute Care'!A89</f>
        <v>199</v>
      </c>
      <c r="C94" t="str">
        <f>+'Acute Care'!B89</f>
        <v>ASTRIA TOPPENISH HOSPITAL</v>
      </c>
      <c r="D94" s="9">
        <f>ROUND(+'Acute Care'!I89,0)</f>
        <v>0</v>
      </c>
      <c r="E94" s="9">
        <f>ROUND(+'Acute Care'!F89,0)</f>
        <v>2460</v>
      </c>
      <c r="F94" s="13" t="str">
        <f t="shared" si="3"/>
        <v/>
      </c>
      <c r="G94" s="9">
        <f>ROUND(+'Acute Care'!I191,0)</f>
        <v>0</v>
      </c>
      <c r="H94" s="9">
        <f>ROUND(+'Acute Care'!F191,0)</f>
        <v>1880</v>
      </c>
      <c r="I94" s="13" t="str">
        <f t="shared" si="4"/>
        <v/>
      </c>
      <c r="J94" s="13"/>
      <c r="K94" s="21" t="str">
        <f t="shared" si="5"/>
        <v/>
      </c>
    </row>
    <row r="95" spans="2:11" x14ac:dyDescent="0.2">
      <c r="B95">
        <f>+'Acute Care'!A90</f>
        <v>201</v>
      </c>
      <c r="C95" t="str">
        <f>+'Acute Care'!B90</f>
        <v>ST FRANCIS COMMUNITY HOSPITAL</v>
      </c>
      <c r="D95" s="9">
        <f>ROUND(+'Acute Care'!I90,0)</f>
        <v>46500</v>
      </c>
      <c r="E95" s="9">
        <f>ROUND(+'Acute Care'!F90,0)</f>
        <v>28344</v>
      </c>
      <c r="F95" s="13">
        <f t="shared" si="3"/>
        <v>1.64</v>
      </c>
      <c r="G95" s="9">
        <f>ROUND(+'Acute Care'!I192,0)</f>
        <v>38750</v>
      </c>
      <c r="H95" s="9">
        <f>ROUND(+'Acute Care'!F192,0)</f>
        <v>29097</v>
      </c>
      <c r="I95" s="13">
        <f t="shared" si="4"/>
        <v>1.33</v>
      </c>
      <c r="J95" s="13"/>
      <c r="K95" s="21">
        <f t="shared" si="5"/>
        <v>-0.189</v>
      </c>
    </row>
    <row r="96" spans="2:11" x14ac:dyDescent="0.2">
      <c r="B96">
        <f>+'Acute Care'!A91</f>
        <v>202</v>
      </c>
      <c r="C96" t="str">
        <f>+'Acute Care'!B91</f>
        <v>REGIONAL HOSPITAL</v>
      </c>
      <c r="D96" s="9">
        <f>ROUND(+'Acute Care'!I91,0)</f>
        <v>0</v>
      </c>
      <c r="E96" s="9">
        <f>ROUND(+'Acute Care'!F91,0)</f>
        <v>7120</v>
      </c>
      <c r="F96" s="13" t="str">
        <f t="shared" si="3"/>
        <v/>
      </c>
      <c r="G96" s="9">
        <f>ROUND(+'Acute Care'!I193,0)</f>
        <v>0</v>
      </c>
      <c r="H96" s="9">
        <f>ROUND(+'Acute Care'!F193,0)</f>
        <v>7217</v>
      </c>
      <c r="I96" s="13" t="str">
        <f t="shared" si="4"/>
        <v/>
      </c>
      <c r="J96" s="13"/>
      <c r="K96" s="21" t="str">
        <f t="shared" si="5"/>
        <v/>
      </c>
    </row>
    <row r="97" spans="2:11" x14ac:dyDescent="0.2">
      <c r="B97">
        <f>+'Acute Care'!A92</f>
        <v>204</v>
      </c>
      <c r="C97" t="str">
        <f>+'Acute Care'!B92</f>
        <v>SEATTLE CANCER CARE ALLIANCE</v>
      </c>
      <c r="D97" s="9">
        <f>ROUND(+'Acute Care'!I92,0)</f>
        <v>0</v>
      </c>
      <c r="E97" s="9">
        <f>ROUND(+'Acute Care'!F92,0)</f>
        <v>0</v>
      </c>
      <c r="F97" s="13" t="str">
        <f t="shared" si="3"/>
        <v/>
      </c>
      <c r="G97" s="9">
        <f>ROUND(+'Acute Care'!I194,0)</f>
        <v>0</v>
      </c>
      <c r="H97" s="9">
        <f>ROUND(+'Acute Care'!F194,0)</f>
        <v>0</v>
      </c>
      <c r="I97" s="13" t="str">
        <f t="shared" si="4"/>
        <v/>
      </c>
      <c r="J97" s="13"/>
      <c r="K97" s="21" t="str">
        <f t="shared" si="5"/>
        <v/>
      </c>
    </row>
    <row r="98" spans="2:11" x14ac:dyDescent="0.2">
      <c r="B98">
        <f>+'Acute Care'!A93</f>
        <v>205</v>
      </c>
      <c r="C98" t="str">
        <f>+'Acute Care'!B93</f>
        <v>WENATCHEE VALLEY HOSPITAL</v>
      </c>
      <c r="D98" s="9">
        <f>ROUND(+'Acute Care'!I93,0)</f>
        <v>0</v>
      </c>
      <c r="E98" s="9">
        <f>ROUND(+'Acute Care'!F93,0)</f>
        <v>559</v>
      </c>
      <c r="F98" s="13" t="str">
        <f t="shared" si="3"/>
        <v/>
      </c>
      <c r="G98" s="9">
        <f>ROUND(+'Acute Care'!I195,0)</f>
        <v>135698</v>
      </c>
      <c r="H98" s="9">
        <f>ROUND(+'Acute Care'!F195,0)</f>
        <v>497</v>
      </c>
      <c r="I98" s="13">
        <f t="shared" si="4"/>
        <v>273.02999999999997</v>
      </c>
      <c r="J98" s="13"/>
      <c r="K98" s="21" t="str">
        <f t="shared" si="5"/>
        <v/>
      </c>
    </row>
    <row r="99" spans="2:11" x14ac:dyDescent="0.2">
      <c r="B99">
        <f>+'Acute Care'!A94</f>
        <v>206</v>
      </c>
      <c r="C99" t="str">
        <f>+'Acute Care'!B94</f>
        <v>PEACEHEALTH UNITED GENERAL MEDICAL CENTER</v>
      </c>
      <c r="D99" s="9">
        <f>ROUND(+'Acute Care'!I94,0)</f>
        <v>-20000</v>
      </c>
      <c r="E99" s="9">
        <f>ROUND(+'Acute Care'!F94,0)</f>
        <v>2240</v>
      </c>
      <c r="F99" s="13">
        <f t="shared" si="3"/>
        <v>-8.93</v>
      </c>
      <c r="G99" s="9">
        <f>ROUND(+'Acute Care'!I196,0)</f>
        <v>0</v>
      </c>
      <c r="H99" s="9">
        <f>ROUND(+'Acute Care'!F196,0)</f>
        <v>2110</v>
      </c>
      <c r="I99" s="13" t="str">
        <f t="shared" si="4"/>
        <v/>
      </c>
      <c r="J99" s="13"/>
      <c r="K99" s="21" t="str">
        <f t="shared" si="5"/>
        <v/>
      </c>
    </row>
    <row r="100" spans="2:11" x14ac:dyDescent="0.2">
      <c r="B100">
        <f>+'Acute Care'!A95</f>
        <v>207</v>
      </c>
      <c r="C100" t="str">
        <f>+'Acute Care'!B95</f>
        <v>SKAGIT REGIONAL HEALTH</v>
      </c>
      <c r="D100" s="9">
        <f>ROUND(+'Acute Care'!I95,0)</f>
        <v>1772666</v>
      </c>
      <c r="E100" s="9">
        <f>ROUND(+'Acute Care'!F95,0)</f>
        <v>20137</v>
      </c>
      <c r="F100" s="13">
        <f t="shared" si="3"/>
        <v>88.03</v>
      </c>
      <c r="G100" s="9">
        <f>ROUND(+'Acute Care'!I197,0)</f>
        <v>52014</v>
      </c>
      <c r="H100" s="9">
        <f>ROUND(+'Acute Care'!F197,0)</f>
        <v>22866</v>
      </c>
      <c r="I100" s="13">
        <f t="shared" si="4"/>
        <v>2.27</v>
      </c>
      <c r="J100" s="13"/>
      <c r="K100" s="21">
        <f t="shared" si="5"/>
        <v>-0.97419999999999995</v>
      </c>
    </row>
    <row r="101" spans="2:11" x14ac:dyDescent="0.2">
      <c r="B101">
        <f>+'Acute Care'!A96</f>
        <v>208</v>
      </c>
      <c r="C101" t="str">
        <f>+'Acute Care'!B96</f>
        <v>LEGACY SALMON CREEK HOSPITAL</v>
      </c>
      <c r="D101" s="9">
        <f>ROUND(+'Acute Care'!I96,0)</f>
        <v>108951</v>
      </c>
      <c r="E101" s="9">
        <f>ROUND(+'Acute Care'!F96,0)</f>
        <v>20567</v>
      </c>
      <c r="F101" s="13">
        <f t="shared" si="3"/>
        <v>5.3</v>
      </c>
      <c r="G101" s="9">
        <f>ROUND(+'Acute Care'!I198,0)</f>
        <v>29300</v>
      </c>
      <c r="H101" s="9">
        <f>ROUND(+'Acute Care'!F198,0)</f>
        <v>19225</v>
      </c>
      <c r="I101" s="13">
        <f t="shared" si="4"/>
        <v>1.52</v>
      </c>
      <c r="J101" s="13"/>
      <c r="K101" s="21">
        <f t="shared" si="5"/>
        <v>-0.71319999999999995</v>
      </c>
    </row>
    <row r="102" spans="2:11" x14ac:dyDescent="0.2">
      <c r="B102">
        <f>+'Acute Care'!A97</f>
        <v>209</v>
      </c>
      <c r="C102" t="str">
        <f>+'Acute Care'!B97</f>
        <v>ST ANTHONY HOSPITAL</v>
      </c>
      <c r="D102" s="9">
        <f>ROUND(+'Acute Care'!I97,0)</f>
        <v>46500</v>
      </c>
      <c r="E102" s="9">
        <f>ROUND(+'Acute Care'!F97,0)</f>
        <v>17662</v>
      </c>
      <c r="F102" s="13">
        <f t="shared" si="3"/>
        <v>2.63</v>
      </c>
      <c r="G102" s="9">
        <f>ROUND(+'Acute Care'!I199,0)</f>
        <v>38750</v>
      </c>
      <c r="H102" s="9">
        <f>ROUND(+'Acute Care'!F199,0)</f>
        <v>18002</v>
      </c>
      <c r="I102" s="13">
        <f t="shared" si="4"/>
        <v>2.15</v>
      </c>
      <c r="J102" s="13"/>
      <c r="K102" s="21">
        <f t="shared" si="5"/>
        <v>-0.1825</v>
      </c>
    </row>
    <row r="103" spans="2:11" x14ac:dyDescent="0.2">
      <c r="B103">
        <f>+'Acute Care'!A98</f>
        <v>210</v>
      </c>
      <c r="C103" t="str">
        <f>+'Acute Care'!B98</f>
        <v>SWEDISH MEDICAL CENTER - ISSAQUAH CAMPUS</v>
      </c>
      <c r="D103" s="9">
        <f>ROUND(+'Acute Care'!I98,0)</f>
        <v>426796</v>
      </c>
      <c r="E103" s="9">
        <f>ROUND(+'Acute Care'!F98,0)</f>
        <v>9333</v>
      </c>
      <c r="F103" s="13">
        <f t="shared" si="3"/>
        <v>45.73</v>
      </c>
      <c r="G103" s="9">
        <f>ROUND(+'Acute Care'!I200,0)</f>
        <v>503003</v>
      </c>
      <c r="H103" s="9">
        <f>ROUND(+'Acute Care'!F200,0)</f>
        <v>16603</v>
      </c>
      <c r="I103" s="13">
        <f t="shared" si="4"/>
        <v>30.3</v>
      </c>
      <c r="J103" s="13"/>
      <c r="K103" s="21">
        <f t="shared" si="5"/>
        <v>-0.33739999999999998</v>
      </c>
    </row>
    <row r="104" spans="2:11" x14ac:dyDescent="0.2">
      <c r="B104">
        <f>+'Acute Care'!A99</f>
        <v>211</v>
      </c>
      <c r="C104" t="str">
        <f>+'Acute Care'!B99</f>
        <v>PEACEHEALTH PEACE ISLAND MEDICAL CENTER</v>
      </c>
      <c r="D104" s="9">
        <f>ROUND(+'Acute Care'!I99,0)</f>
        <v>0</v>
      </c>
      <c r="E104" s="9">
        <f>ROUND(+'Acute Care'!F99,0)</f>
        <v>207</v>
      </c>
      <c r="F104" s="13" t="str">
        <f t="shared" si="3"/>
        <v/>
      </c>
      <c r="G104" s="9">
        <f>ROUND(+'Acute Care'!I201,0)</f>
        <v>0</v>
      </c>
      <c r="H104" s="9">
        <f>ROUND(+'Acute Care'!F201,0)</f>
        <v>245</v>
      </c>
      <c r="I104" s="13" t="str">
        <f t="shared" si="4"/>
        <v/>
      </c>
      <c r="J104" s="13"/>
      <c r="K104" s="21" t="str">
        <f t="shared" si="5"/>
        <v/>
      </c>
    </row>
    <row r="105" spans="2:11" x14ac:dyDescent="0.2">
      <c r="B105">
        <f>+'Acute Care'!A100</f>
        <v>904</v>
      </c>
      <c r="C105" t="str">
        <f>+'Acute Care'!B100</f>
        <v>BHC FAIRFAX HOSPITAL</v>
      </c>
      <c r="D105" s="9">
        <f>ROUND(+'Acute Care'!I100,0)</f>
        <v>0</v>
      </c>
      <c r="E105" s="9">
        <f>ROUND(+'Acute Care'!F100,0)</f>
        <v>0</v>
      </c>
      <c r="F105" s="13" t="str">
        <f t="shared" si="3"/>
        <v/>
      </c>
      <c r="G105" s="9">
        <f>ROUND(+'Acute Care'!I202,0)</f>
        <v>0</v>
      </c>
      <c r="H105" s="9">
        <f>ROUND(+'Acute Care'!F202,0)</f>
        <v>0</v>
      </c>
      <c r="I105" s="13" t="str">
        <f t="shared" si="4"/>
        <v/>
      </c>
      <c r="J105" s="13"/>
      <c r="K105" s="21" t="str">
        <f t="shared" si="5"/>
        <v/>
      </c>
    </row>
    <row r="106" spans="2:11" x14ac:dyDescent="0.2">
      <c r="B106">
        <f>+'Acute Care'!A101</f>
        <v>915</v>
      </c>
      <c r="C106" t="str">
        <f>+'Acute Care'!B101</f>
        <v>LOURDES COUNSELING CENTER</v>
      </c>
      <c r="D106" s="9">
        <f>ROUND(+'Acute Care'!I101,0)</f>
        <v>0</v>
      </c>
      <c r="E106" s="9">
        <f>ROUND(+'Acute Care'!F101,0)</f>
        <v>0</v>
      </c>
      <c r="F106" s="13" t="str">
        <f t="shared" si="3"/>
        <v/>
      </c>
      <c r="G106" s="9">
        <f>ROUND(+'Acute Care'!I203,0)</f>
        <v>0</v>
      </c>
      <c r="H106" s="9">
        <f>ROUND(+'Acute Care'!F203,0)</f>
        <v>0</v>
      </c>
      <c r="I106" s="13" t="str">
        <f t="shared" si="4"/>
        <v/>
      </c>
      <c r="J106" s="13"/>
      <c r="K106" s="21" t="str">
        <f t="shared" si="5"/>
        <v/>
      </c>
    </row>
    <row r="107" spans="2:11" x14ac:dyDescent="0.2">
      <c r="B107">
        <f>+'Acute Care'!A102</f>
        <v>919</v>
      </c>
      <c r="C107" t="str">
        <f>+'Acute Care'!B102</f>
        <v>NAVOS</v>
      </c>
      <c r="D107" s="9">
        <f>ROUND(+'Acute Care'!I102,0)</f>
        <v>0</v>
      </c>
      <c r="E107" s="9">
        <f>ROUND(+'Acute Care'!F102,0)</f>
        <v>0</v>
      </c>
      <c r="F107" s="13" t="str">
        <f t="shared" si="3"/>
        <v/>
      </c>
      <c r="G107" s="9">
        <f>ROUND(+'Acute Care'!I204,0)</f>
        <v>0</v>
      </c>
      <c r="H107" s="9">
        <f>ROUND(+'Acute Care'!F204,0)</f>
        <v>0</v>
      </c>
      <c r="I107" s="13" t="str">
        <f t="shared" si="4"/>
        <v/>
      </c>
      <c r="J107" s="13"/>
      <c r="K107" s="21" t="str">
        <f t="shared" si="5"/>
        <v/>
      </c>
    </row>
    <row r="108" spans="2:11" x14ac:dyDescent="0.2">
      <c r="B108">
        <f>+'Acute Care'!A103</f>
        <v>921</v>
      </c>
      <c r="C108" t="str">
        <f>+'Acute Care'!B103</f>
        <v>CASCADE BEHAVIORAL HOSPITAL</v>
      </c>
      <c r="D108" s="9">
        <f>ROUND(+'Acute Care'!I103,0)</f>
        <v>0</v>
      </c>
      <c r="E108" s="9">
        <f>ROUND(+'Acute Care'!F103,0)</f>
        <v>0</v>
      </c>
      <c r="F108" s="13" t="str">
        <f t="shared" ref="F108" si="6">IF(D108=0,"",IF(E108=0,"",ROUND(D108/E108,2)))</f>
        <v/>
      </c>
      <c r="G108" s="9">
        <f>ROUND(+'Acute Care'!I205,0)</f>
        <v>0</v>
      </c>
      <c r="H108" s="9">
        <f>ROUND(+'Acute Care'!F205,0)</f>
        <v>0</v>
      </c>
      <c r="I108" s="13" t="str">
        <f t="shared" ref="I108" si="7">IF(G108=0,"",IF(H108=0,"",ROUND(G108/H108,2)))</f>
        <v/>
      </c>
      <c r="J108" s="13"/>
      <c r="K108" s="21" t="str">
        <f t="shared" ref="K108" si="8">IF(D108=0,"",IF(E108=0,"",IF(G108=0,"",IF(H108=0,"",ROUND(I108/F108-1,4)))))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108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6.88671875" bestFit="1" customWidth="1"/>
    <col min="6" max="6" width="5.88671875" bestFit="1" customWidth="1"/>
    <col min="7" max="7" width="9.88671875" bestFit="1" customWidth="1"/>
    <col min="8" max="8" width="6.88671875" bestFit="1" customWidth="1"/>
    <col min="9" max="9" width="5.88671875" bestFit="1" customWidth="1"/>
    <col min="10" max="10" width="2.6640625" customWidth="1"/>
    <col min="11" max="11" width="10" bestFit="1" customWidth="1"/>
  </cols>
  <sheetData>
    <row r="1" spans="1:11" x14ac:dyDescent="0.2">
      <c r="A1" s="3" t="s">
        <v>18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F2" s="1"/>
      <c r="K2" s="6" t="s">
        <v>54</v>
      </c>
    </row>
    <row r="3" spans="1:11" x14ac:dyDescent="0.2">
      <c r="D3" s="2">
        <v>71</v>
      </c>
      <c r="F3" s="1"/>
      <c r="K3" s="19">
        <v>71</v>
      </c>
    </row>
    <row r="4" spans="1:11" x14ac:dyDescent="0.2">
      <c r="A4" s="3" t="s">
        <v>1</v>
      </c>
      <c r="B4" s="4"/>
      <c r="C4" s="4"/>
      <c r="D4" s="4"/>
      <c r="E4" s="4"/>
      <c r="F4" s="4"/>
      <c r="G4" s="4"/>
      <c r="H4" s="4"/>
      <c r="I4" s="4"/>
      <c r="J4" s="4"/>
    </row>
    <row r="5" spans="1:11" x14ac:dyDescent="0.2">
      <c r="A5" s="3" t="s">
        <v>44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D7" s="6"/>
      <c r="E7" s="35">
        <f>ROUND(+'Acute Care'!D5,0)</f>
        <v>2015</v>
      </c>
      <c r="F7" s="6">
        <f>+E7</f>
        <v>2015</v>
      </c>
      <c r="G7" s="6"/>
      <c r="H7" s="1">
        <f>+F7+1</f>
        <v>2016</v>
      </c>
      <c r="I7" s="6">
        <f>+H7</f>
        <v>2016</v>
      </c>
      <c r="J7" s="6"/>
    </row>
    <row r="8" spans="1:11" x14ac:dyDescent="0.2">
      <c r="A8" s="10"/>
      <c r="B8" s="9"/>
      <c r="C8" s="9"/>
      <c r="D8" s="6"/>
      <c r="E8" s="6"/>
      <c r="F8" s="1" t="s">
        <v>4</v>
      </c>
      <c r="G8" s="6"/>
      <c r="H8" s="6"/>
      <c r="I8" s="1" t="s">
        <v>4</v>
      </c>
      <c r="J8" s="1"/>
      <c r="K8" s="6" t="s">
        <v>80</v>
      </c>
    </row>
    <row r="9" spans="1:11" x14ac:dyDescent="0.2">
      <c r="A9" s="10"/>
      <c r="B9" s="10" t="s">
        <v>52</v>
      </c>
      <c r="C9" s="10" t="s">
        <v>53</v>
      </c>
      <c r="D9" s="1" t="s">
        <v>19</v>
      </c>
      <c r="E9" s="1" t="s">
        <v>6</v>
      </c>
      <c r="F9" s="1" t="s">
        <v>6</v>
      </c>
      <c r="G9" s="1" t="s">
        <v>19</v>
      </c>
      <c r="H9" s="1" t="s">
        <v>6</v>
      </c>
      <c r="I9" s="1" t="s">
        <v>6</v>
      </c>
      <c r="J9" s="1"/>
      <c r="K9" s="6" t="s">
        <v>81</v>
      </c>
    </row>
    <row r="10" spans="1:11" x14ac:dyDescent="0.2">
      <c r="B10">
        <f>+'Acute Care'!A5</f>
        <v>1</v>
      </c>
      <c r="C10" t="str">
        <f>+'Acute Care'!B5</f>
        <v>SWEDISH MEDICAL CENTER - FIRST HILL</v>
      </c>
      <c r="D10" s="9">
        <f>ROUND(+'Acute Care'!J5,0)</f>
        <v>3142750</v>
      </c>
      <c r="E10" s="9">
        <f>ROUND(+'Acute Care'!F5,0)</f>
        <v>97690</v>
      </c>
      <c r="F10" s="13">
        <f>IF(D10=0,"",IF(E10=0,"",ROUND(D10/E10,2)))</f>
        <v>32.17</v>
      </c>
      <c r="G10" s="9">
        <f>ROUND(+'Acute Care'!J107,0)</f>
        <v>5429458</v>
      </c>
      <c r="H10" s="9">
        <f>ROUND(+'Acute Care'!F107,0)</f>
        <v>142274</v>
      </c>
      <c r="I10" s="13">
        <f>IF(G10=0,"",IF(H10=0,"",ROUND(G10/H10,2)))</f>
        <v>38.159999999999997</v>
      </c>
      <c r="J10" s="13"/>
      <c r="K10" s="21">
        <f>IF(D10=0,"",IF(E10=0,"",IF(G10=0,"",IF(H10=0,"",ROUND(I10/F10-1,4)))))</f>
        <v>0.1862</v>
      </c>
    </row>
    <row r="11" spans="1:11" x14ac:dyDescent="0.2">
      <c r="B11">
        <f>+'Acute Care'!A6</f>
        <v>3</v>
      </c>
      <c r="C11" t="str">
        <f>+'Acute Care'!B6</f>
        <v>SWEDISH MEDICAL CENTER - CHERRY HILL</v>
      </c>
      <c r="D11" s="9">
        <f>ROUND(+'Acute Care'!J6,0)</f>
        <v>1062269</v>
      </c>
      <c r="E11" s="9">
        <f>ROUND(+'Acute Care'!F6,0)</f>
        <v>23513</v>
      </c>
      <c r="F11" s="13">
        <f t="shared" ref="F11:F74" si="0">IF(D11=0,"",IF(E11=0,"",ROUND(D11/E11,2)))</f>
        <v>45.18</v>
      </c>
      <c r="G11" s="9">
        <f>ROUND(+'Acute Care'!J108,0)</f>
        <v>1700467</v>
      </c>
      <c r="H11" s="9">
        <f>ROUND(+'Acute Care'!F108,0)</f>
        <v>40655</v>
      </c>
      <c r="I11" s="13">
        <f t="shared" ref="I11:I74" si="1">IF(G11=0,"",IF(H11=0,"",ROUND(G11/H11,2)))</f>
        <v>41.83</v>
      </c>
      <c r="J11" s="13"/>
      <c r="K11" s="21">
        <f t="shared" ref="K11:K74" si="2">IF(D11=0,"",IF(E11=0,"",IF(G11=0,"",IF(H11=0,"",ROUND(I11/F11-1,4)))))</f>
        <v>-7.4099999999999999E-2</v>
      </c>
    </row>
    <row r="12" spans="1:11" x14ac:dyDescent="0.2">
      <c r="B12">
        <f>+'Acute Care'!A7</f>
        <v>8</v>
      </c>
      <c r="C12" t="str">
        <f>+'Acute Care'!B7</f>
        <v>KLICKITAT VALLEY HEALTH</v>
      </c>
      <c r="D12" s="9">
        <f>ROUND(+'Acute Care'!J7,0)</f>
        <v>121928</v>
      </c>
      <c r="E12" s="9">
        <f>ROUND(+'Acute Care'!F7,0)</f>
        <v>724</v>
      </c>
      <c r="F12" s="13">
        <f t="shared" si="0"/>
        <v>168.41</v>
      </c>
      <c r="G12" s="9">
        <f>ROUND(+'Acute Care'!J109,0)</f>
        <v>88302</v>
      </c>
      <c r="H12" s="9">
        <f>ROUND(+'Acute Care'!F109,0)</f>
        <v>706</v>
      </c>
      <c r="I12" s="13">
        <f t="shared" si="1"/>
        <v>125.07</v>
      </c>
      <c r="J12" s="13"/>
      <c r="K12" s="21">
        <f t="shared" si="2"/>
        <v>-0.25729999999999997</v>
      </c>
    </row>
    <row r="13" spans="1:11" x14ac:dyDescent="0.2">
      <c r="B13">
        <f>+'Acute Care'!A8</f>
        <v>10</v>
      </c>
      <c r="C13" t="str">
        <f>+'Acute Care'!B8</f>
        <v>VIRGINIA MASON MEDICAL CENTER</v>
      </c>
      <c r="D13" s="9">
        <f>ROUND(+'Acute Care'!J8,0)</f>
        <v>3616392</v>
      </c>
      <c r="E13" s="9">
        <f>ROUND(+'Acute Care'!F8,0)</f>
        <v>65799</v>
      </c>
      <c r="F13" s="13">
        <f t="shared" si="0"/>
        <v>54.96</v>
      </c>
      <c r="G13" s="9">
        <f>ROUND(+'Acute Care'!J110,0)</f>
        <v>3015808</v>
      </c>
      <c r="H13" s="9">
        <f>ROUND(+'Acute Care'!F110,0)</f>
        <v>47719</v>
      </c>
      <c r="I13" s="13">
        <f t="shared" si="1"/>
        <v>63.2</v>
      </c>
      <c r="J13" s="13"/>
      <c r="K13" s="21">
        <f t="shared" si="2"/>
        <v>0.14990000000000001</v>
      </c>
    </row>
    <row r="14" spans="1:11" x14ac:dyDescent="0.2">
      <c r="B14">
        <f>+'Acute Care'!A9</f>
        <v>14</v>
      </c>
      <c r="C14" t="str">
        <f>+'Acute Care'!B9</f>
        <v>SEATTLE CHILDRENS HOSPITAL</v>
      </c>
      <c r="D14" s="9">
        <f>ROUND(+'Acute Care'!J9,0)</f>
        <v>3193508</v>
      </c>
      <c r="E14" s="9">
        <f>ROUND(+'Acute Care'!F9,0)</f>
        <v>57055</v>
      </c>
      <c r="F14" s="13">
        <f t="shared" si="0"/>
        <v>55.97</v>
      </c>
      <c r="G14" s="9">
        <f>ROUND(+'Acute Care'!J111,0)</f>
        <v>3262635</v>
      </c>
      <c r="H14" s="9">
        <f>ROUND(+'Acute Care'!F111,0)</f>
        <v>60771</v>
      </c>
      <c r="I14" s="13">
        <f t="shared" si="1"/>
        <v>53.69</v>
      </c>
      <c r="J14" s="13"/>
      <c r="K14" s="21">
        <f t="shared" si="2"/>
        <v>-4.07E-2</v>
      </c>
    </row>
    <row r="15" spans="1:11" x14ac:dyDescent="0.2">
      <c r="B15">
        <f>+'Acute Care'!A10</f>
        <v>20</v>
      </c>
      <c r="C15" t="str">
        <f>+'Acute Care'!B10</f>
        <v>GROUP HEALTH CENTRAL HOSPITAL</v>
      </c>
      <c r="D15" s="9">
        <f>ROUND(+'Acute Care'!J10,0)</f>
        <v>0</v>
      </c>
      <c r="E15" s="9">
        <f>ROUND(+'Acute Care'!F10,0)</f>
        <v>0</v>
      </c>
      <c r="F15" s="13" t="str">
        <f t="shared" si="0"/>
        <v/>
      </c>
      <c r="G15" s="9">
        <f>ROUND(+'Acute Care'!J112,0)</f>
        <v>0</v>
      </c>
      <c r="H15" s="9">
        <f>ROUND(+'Acute Care'!F112,0)</f>
        <v>0</v>
      </c>
      <c r="I15" s="13" t="str">
        <f t="shared" si="1"/>
        <v/>
      </c>
      <c r="J15" s="13"/>
      <c r="K15" s="21" t="str">
        <f t="shared" si="2"/>
        <v/>
      </c>
    </row>
    <row r="16" spans="1:11" x14ac:dyDescent="0.2">
      <c r="B16">
        <f>+'Acute Care'!A11</f>
        <v>21</v>
      </c>
      <c r="C16" t="str">
        <f>+'Acute Care'!B11</f>
        <v>NEWPORT HOSPITAL AND HEALTH SERVICES</v>
      </c>
      <c r="D16" s="9">
        <f>ROUND(+'Acute Care'!J11,0)</f>
        <v>113182</v>
      </c>
      <c r="E16" s="9">
        <f>ROUND(+'Acute Care'!F11,0)</f>
        <v>1280</v>
      </c>
      <c r="F16" s="13">
        <f t="shared" si="0"/>
        <v>88.42</v>
      </c>
      <c r="G16" s="9">
        <f>ROUND(+'Acute Care'!J113,0)</f>
        <v>116389</v>
      </c>
      <c r="H16" s="9">
        <f>ROUND(+'Acute Care'!F113,0)</f>
        <v>1120</v>
      </c>
      <c r="I16" s="13">
        <f t="shared" si="1"/>
        <v>103.92</v>
      </c>
      <c r="J16" s="13"/>
      <c r="K16" s="21">
        <f t="shared" si="2"/>
        <v>0.17530000000000001</v>
      </c>
    </row>
    <row r="17" spans="2:11" x14ac:dyDescent="0.2">
      <c r="B17">
        <f>+'Acute Care'!A12</f>
        <v>22</v>
      </c>
      <c r="C17" t="str">
        <f>+'Acute Care'!B12</f>
        <v>LOURDES MEDICAL CENTER</v>
      </c>
      <c r="D17" s="9">
        <f>ROUND(+'Acute Care'!J12,0)</f>
        <v>160949</v>
      </c>
      <c r="E17" s="9">
        <f>ROUND(+'Acute Care'!F12,0)</f>
        <v>4809</v>
      </c>
      <c r="F17" s="13">
        <f t="shared" si="0"/>
        <v>33.47</v>
      </c>
      <c r="G17" s="9">
        <f>ROUND(+'Acute Care'!J114,0)</f>
        <v>183128</v>
      </c>
      <c r="H17" s="9">
        <f>ROUND(+'Acute Care'!F114,0)</f>
        <v>4111</v>
      </c>
      <c r="I17" s="13">
        <f t="shared" si="1"/>
        <v>44.55</v>
      </c>
      <c r="J17" s="13"/>
      <c r="K17" s="21">
        <f t="shared" si="2"/>
        <v>0.33100000000000002</v>
      </c>
    </row>
    <row r="18" spans="2:11" x14ac:dyDescent="0.2">
      <c r="B18">
        <f>+'Acute Care'!A13</f>
        <v>23</v>
      </c>
      <c r="C18" t="str">
        <f>+'Acute Care'!B13</f>
        <v>THREE RIVERS HOSPITAL</v>
      </c>
      <c r="D18" s="9">
        <f>ROUND(+'Acute Care'!J13,0)</f>
        <v>9539</v>
      </c>
      <c r="E18" s="9">
        <f>ROUND(+'Acute Care'!F13,0)</f>
        <v>737</v>
      </c>
      <c r="F18" s="13">
        <f t="shared" si="0"/>
        <v>12.94</v>
      </c>
      <c r="G18" s="9">
        <f>ROUND(+'Acute Care'!J115,0)</f>
        <v>10630</v>
      </c>
      <c r="H18" s="9">
        <f>ROUND(+'Acute Care'!F115,0)</f>
        <v>685</v>
      </c>
      <c r="I18" s="13">
        <f t="shared" si="1"/>
        <v>15.52</v>
      </c>
      <c r="J18" s="13"/>
      <c r="K18" s="21">
        <f t="shared" si="2"/>
        <v>0.19939999999999999</v>
      </c>
    </row>
    <row r="19" spans="2:11" x14ac:dyDescent="0.2">
      <c r="B19">
        <f>+'Acute Care'!A14</f>
        <v>26</v>
      </c>
      <c r="C19" t="str">
        <f>+'Acute Care'!B14</f>
        <v>PEACEHEALTH ST JOHN MEDICAL CENTER</v>
      </c>
      <c r="D19" s="9">
        <f>ROUND(+'Acute Care'!J14,0)</f>
        <v>873213</v>
      </c>
      <c r="E19" s="9">
        <f>ROUND(+'Acute Care'!F14,0)</f>
        <v>16897</v>
      </c>
      <c r="F19" s="13">
        <f t="shared" si="0"/>
        <v>51.68</v>
      </c>
      <c r="G19" s="9">
        <f>ROUND(+'Acute Care'!J116,0)</f>
        <v>806985</v>
      </c>
      <c r="H19" s="9">
        <f>ROUND(+'Acute Care'!F116,0)</f>
        <v>15465</v>
      </c>
      <c r="I19" s="13">
        <f t="shared" si="1"/>
        <v>52.18</v>
      </c>
      <c r="J19" s="13"/>
      <c r="K19" s="21">
        <f t="shared" si="2"/>
        <v>9.7000000000000003E-3</v>
      </c>
    </row>
    <row r="20" spans="2:11" x14ac:dyDescent="0.2">
      <c r="B20">
        <f>+'Acute Care'!A15</f>
        <v>29</v>
      </c>
      <c r="C20" t="str">
        <f>+'Acute Care'!B15</f>
        <v>HARBORVIEW MEDICAL CENTER</v>
      </c>
      <c r="D20" s="9">
        <f>ROUND(+'Acute Care'!J15,0)</f>
        <v>4261102</v>
      </c>
      <c r="E20" s="9">
        <f>ROUND(+'Acute Care'!F15,0)</f>
        <v>79461</v>
      </c>
      <c r="F20" s="13">
        <f t="shared" si="0"/>
        <v>53.63</v>
      </c>
      <c r="G20" s="9">
        <f>ROUND(+'Acute Care'!J117,0)</f>
        <v>4464946</v>
      </c>
      <c r="H20" s="9">
        <f>ROUND(+'Acute Care'!F117,0)</f>
        <v>82262</v>
      </c>
      <c r="I20" s="13">
        <f t="shared" si="1"/>
        <v>54.28</v>
      </c>
      <c r="J20" s="13"/>
      <c r="K20" s="21">
        <f t="shared" si="2"/>
        <v>1.21E-2</v>
      </c>
    </row>
    <row r="21" spans="2:11" x14ac:dyDescent="0.2">
      <c r="B21">
        <f>+'Acute Care'!A16</f>
        <v>32</v>
      </c>
      <c r="C21" t="str">
        <f>+'Acute Care'!B16</f>
        <v>ST JOSEPH MEDICAL CENTER</v>
      </c>
      <c r="D21" s="9">
        <f>ROUND(+'Acute Care'!J16,0)</f>
        <v>2419185</v>
      </c>
      <c r="E21" s="9">
        <f>ROUND(+'Acute Care'!F16,0)</f>
        <v>75146</v>
      </c>
      <c r="F21" s="13">
        <f t="shared" si="0"/>
        <v>32.19</v>
      </c>
      <c r="G21" s="9">
        <f>ROUND(+'Acute Care'!J118,0)</f>
        <v>2573739</v>
      </c>
      <c r="H21" s="9">
        <f>ROUND(+'Acute Care'!F118,0)</f>
        <v>75844</v>
      </c>
      <c r="I21" s="13">
        <f t="shared" si="1"/>
        <v>33.93</v>
      </c>
      <c r="J21" s="13"/>
      <c r="K21" s="21">
        <f t="shared" si="2"/>
        <v>5.4100000000000002E-2</v>
      </c>
    </row>
    <row r="22" spans="2:11" x14ac:dyDescent="0.2">
      <c r="B22">
        <f>+'Acute Care'!A17</f>
        <v>35</v>
      </c>
      <c r="C22" t="str">
        <f>+'Acute Care'!B17</f>
        <v>ST ELIZABETH HOSPITAL</v>
      </c>
      <c r="D22" s="9">
        <f>ROUND(+'Acute Care'!J17,0)</f>
        <v>208255</v>
      </c>
      <c r="E22" s="9">
        <f>ROUND(+'Acute Care'!F17,0)</f>
        <v>4868</v>
      </c>
      <c r="F22" s="13">
        <f t="shared" si="0"/>
        <v>42.78</v>
      </c>
      <c r="G22" s="9">
        <f>ROUND(+'Acute Care'!J119,0)</f>
        <v>200104</v>
      </c>
      <c r="H22" s="9">
        <f>ROUND(+'Acute Care'!F119,0)</f>
        <v>4749</v>
      </c>
      <c r="I22" s="13">
        <f t="shared" si="1"/>
        <v>42.14</v>
      </c>
      <c r="J22" s="13"/>
      <c r="K22" s="21">
        <f t="shared" si="2"/>
        <v>-1.4999999999999999E-2</v>
      </c>
    </row>
    <row r="23" spans="2:11" x14ac:dyDescent="0.2">
      <c r="B23">
        <f>+'Acute Care'!A18</f>
        <v>37</v>
      </c>
      <c r="C23" t="str">
        <f>+'Acute Care'!B18</f>
        <v>MULTICARE DEACONESS HOSPITAL</v>
      </c>
      <c r="D23" s="9">
        <f>ROUND(+'Acute Care'!J18,0)</f>
        <v>949063</v>
      </c>
      <c r="E23" s="9">
        <f>ROUND(+'Acute Care'!F18,0)</f>
        <v>30307</v>
      </c>
      <c r="F23" s="13">
        <f t="shared" si="0"/>
        <v>31.31</v>
      </c>
      <c r="G23" s="9">
        <f>ROUND(+'Acute Care'!J120,0)</f>
        <v>813007</v>
      </c>
      <c r="H23" s="9">
        <f>ROUND(+'Acute Care'!F120,0)</f>
        <v>26541</v>
      </c>
      <c r="I23" s="13">
        <f t="shared" si="1"/>
        <v>30.63</v>
      </c>
      <c r="J23" s="13"/>
      <c r="K23" s="21">
        <f t="shared" si="2"/>
        <v>-2.1700000000000001E-2</v>
      </c>
    </row>
    <row r="24" spans="2:11" x14ac:dyDescent="0.2">
      <c r="B24">
        <f>+'Acute Care'!A19</f>
        <v>38</v>
      </c>
      <c r="C24" t="str">
        <f>+'Acute Care'!B19</f>
        <v>OLYMPIC MEDICAL CENTER</v>
      </c>
      <c r="D24" s="9">
        <f>ROUND(+'Acute Care'!J19,0)</f>
        <v>344609</v>
      </c>
      <c r="E24" s="9">
        <f>ROUND(+'Acute Care'!F19,0)</f>
        <v>10343</v>
      </c>
      <c r="F24" s="13">
        <f t="shared" si="0"/>
        <v>33.32</v>
      </c>
      <c r="G24" s="9">
        <f>ROUND(+'Acute Care'!J121,0)</f>
        <v>367192</v>
      </c>
      <c r="H24" s="9">
        <f>ROUND(+'Acute Care'!F121,0)</f>
        <v>10285</v>
      </c>
      <c r="I24" s="13">
        <f t="shared" si="1"/>
        <v>35.700000000000003</v>
      </c>
      <c r="J24" s="13"/>
      <c r="K24" s="21">
        <f t="shared" si="2"/>
        <v>7.1400000000000005E-2</v>
      </c>
    </row>
    <row r="25" spans="2:11" x14ac:dyDescent="0.2">
      <c r="B25">
        <f>+'Acute Care'!A20</f>
        <v>39</v>
      </c>
      <c r="C25" t="str">
        <f>+'Acute Care'!B20</f>
        <v>TRIOS HEALTH</v>
      </c>
      <c r="D25" s="9">
        <f>ROUND(+'Acute Care'!J20,0)</f>
        <v>677379</v>
      </c>
      <c r="E25" s="9">
        <f>ROUND(+'Acute Care'!F20,0)</f>
        <v>14467</v>
      </c>
      <c r="F25" s="13">
        <f t="shared" si="0"/>
        <v>46.82</v>
      </c>
      <c r="G25" s="9">
        <f>ROUND(+'Acute Care'!J122,0)</f>
        <v>645397</v>
      </c>
      <c r="H25" s="9">
        <f>ROUND(+'Acute Care'!F122,0)</f>
        <v>13586</v>
      </c>
      <c r="I25" s="13">
        <f t="shared" si="1"/>
        <v>47.5</v>
      </c>
      <c r="J25" s="13"/>
      <c r="K25" s="21">
        <f t="shared" si="2"/>
        <v>1.4500000000000001E-2</v>
      </c>
    </row>
    <row r="26" spans="2:11" x14ac:dyDescent="0.2">
      <c r="B26">
        <f>+'Acute Care'!A21</f>
        <v>42</v>
      </c>
      <c r="C26" t="str">
        <f>+'Acute Care'!B21</f>
        <v>SHRINERS HOSPITAL FOR CHILDREN</v>
      </c>
      <c r="D26" s="9">
        <f>ROUND(+'Acute Care'!J21,0)</f>
        <v>1</v>
      </c>
      <c r="E26" s="9">
        <f>ROUND(+'Acute Care'!F21,0)</f>
        <v>1154</v>
      </c>
      <c r="F26" s="13">
        <f t="shared" si="0"/>
        <v>0</v>
      </c>
      <c r="G26" s="9">
        <f>ROUND(+'Acute Care'!J123,0)</f>
        <v>1</v>
      </c>
      <c r="H26" s="9">
        <f>ROUND(+'Acute Care'!F123,0)</f>
        <v>829</v>
      </c>
      <c r="I26" s="13">
        <f t="shared" si="1"/>
        <v>0</v>
      </c>
      <c r="J26" s="13"/>
      <c r="K26" s="21" t="e">
        <f t="shared" si="2"/>
        <v>#DIV/0!</v>
      </c>
    </row>
    <row r="27" spans="2:11" x14ac:dyDescent="0.2">
      <c r="B27">
        <f>+'Acute Care'!A22</f>
        <v>43</v>
      </c>
      <c r="C27" t="str">
        <f>+'Acute Care'!B22</f>
        <v>WALLA WALLA GENERAL HOSPITAL</v>
      </c>
      <c r="D27" s="9">
        <f>ROUND(+'Acute Care'!J22,0)</f>
        <v>0</v>
      </c>
      <c r="E27" s="9">
        <f>ROUND(+'Acute Care'!F22,0)</f>
        <v>0</v>
      </c>
      <c r="F27" s="13" t="str">
        <f t="shared" si="0"/>
        <v/>
      </c>
      <c r="G27" s="9">
        <f>ROUND(+'Acute Care'!J124,0)</f>
        <v>0</v>
      </c>
      <c r="H27" s="9">
        <f>ROUND(+'Acute Care'!F124,0)</f>
        <v>0</v>
      </c>
      <c r="I27" s="13" t="str">
        <f t="shared" si="1"/>
        <v/>
      </c>
      <c r="J27" s="13"/>
      <c r="K27" s="21" t="str">
        <f t="shared" si="2"/>
        <v/>
      </c>
    </row>
    <row r="28" spans="2:11" x14ac:dyDescent="0.2">
      <c r="B28">
        <f>+'Acute Care'!A23</f>
        <v>45</v>
      </c>
      <c r="C28" t="str">
        <f>+'Acute Care'!B23</f>
        <v>COLUMBIA BASIN HOSPITAL</v>
      </c>
      <c r="D28" s="9">
        <f>ROUND(+'Acute Care'!J23,0)</f>
        <v>21833</v>
      </c>
      <c r="E28" s="9">
        <f>ROUND(+'Acute Care'!F23,0)</f>
        <v>341</v>
      </c>
      <c r="F28" s="13">
        <f t="shared" si="0"/>
        <v>64.03</v>
      </c>
      <c r="G28" s="9">
        <f>ROUND(+'Acute Care'!J125,0)</f>
        <v>11891</v>
      </c>
      <c r="H28" s="9">
        <f>ROUND(+'Acute Care'!F125,0)</f>
        <v>422</v>
      </c>
      <c r="I28" s="13">
        <f t="shared" si="1"/>
        <v>28.18</v>
      </c>
      <c r="J28" s="13"/>
      <c r="K28" s="21">
        <f t="shared" si="2"/>
        <v>-0.55989999999999995</v>
      </c>
    </row>
    <row r="29" spans="2:11" x14ac:dyDescent="0.2">
      <c r="B29">
        <f>+'Acute Care'!A24</f>
        <v>46</v>
      </c>
      <c r="C29" t="str">
        <f>+'Acute Care'!B24</f>
        <v>PMH MEDICAL CENTER</v>
      </c>
      <c r="D29" s="9">
        <f>ROUND(+'Acute Care'!J24,0)</f>
        <v>106510</v>
      </c>
      <c r="E29" s="9">
        <f>ROUND(+'Acute Care'!F24,0)</f>
        <v>4442</v>
      </c>
      <c r="F29" s="13">
        <f t="shared" si="0"/>
        <v>23.98</v>
      </c>
      <c r="G29" s="9">
        <f>ROUND(+'Acute Care'!J126,0)</f>
        <v>152233</v>
      </c>
      <c r="H29" s="9">
        <f>ROUND(+'Acute Care'!F126,0)</f>
        <v>4091</v>
      </c>
      <c r="I29" s="13">
        <f t="shared" si="1"/>
        <v>37.21</v>
      </c>
      <c r="J29" s="13"/>
      <c r="K29" s="21">
        <f t="shared" si="2"/>
        <v>0.55169999999999997</v>
      </c>
    </row>
    <row r="30" spans="2:11" x14ac:dyDescent="0.2">
      <c r="B30">
        <f>+'Acute Care'!A25</f>
        <v>50</v>
      </c>
      <c r="C30" t="str">
        <f>+'Acute Care'!B25</f>
        <v>PROVIDENCE ST MARY MEDICAL CENTER</v>
      </c>
      <c r="D30" s="9">
        <f>ROUND(+'Acute Care'!J25,0)</f>
        <v>328128</v>
      </c>
      <c r="E30" s="9">
        <f>ROUND(+'Acute Care'!F25,0)</f>
        <v>4484</v>
      </c>
      <c r="F30" s="13">
        <f t="shared" si="0"/>
        <v>73.180000000000007</v>
      </c>
      <c r="G30" s="9">
        <f>ROUND(+'Acute Care'!J127,0)</f>
        <v>865645</v>
      </c>
      <c r="H30" s="9">
        <f>ROUND(+'Acute Care'!F127,0)</f>
        <v>11578</v>
      </c>
      <c r="I30" s="13">
        <f t="shared" si="1"/>
        <v>74.77</v>
      </c>
      <c r="J30" s="13"/>
      <c r="K30" s="21">
        <f t="shared" si="2"/>
        <v>2.1700000000000001E-2</v>
      </c>
    </row>
    <row r="31" spans="2:11" x14ac:dyDescent="0.2">
      <c r="B31">
        <f>+'Acute Care'!A26</f>
        <v>54</v>
      </c>
      <c r="C31" t="str">
        <f>+'Acute Care'!B26</f>
        <v>FORKS COMMUNITY HOSPITAL</v>
      </c>
      <c r="D31" s="9">
        <f>ROUND(+'Acute Care'!J26,0)</f>
        <v>63829</v>
      </c>
      <c r="E31" s="9">
        <f>ROUND(+'Acute Care'!F26,0)</f>
        <v>926</v>
      </c>
      <c r="F31" s="13">
        <f t="shared" si="0"/>
        <v>68.930000000000007</v>
      </c>
      <c r="G31" s="9">
        <f>ROUND(+'Acute Care'!J128,0)</f>
        <v>64931</v>
      </c>
      <c r="H31" s="9">
        <f>ROUND(+'Acute Care'!F128,0)</f>
        <v>821</v>
      </c>
      <c r="I31" s="13">
        <f t="shared" si="1"/>
        <v>79.09</v>
      </c>
      <c r="J31" s="13"/>
      <c r="K31" s="21">
        <f t="shared" si="2"/>
        <v>0.1474</v>
      </c>
    </row>
    <row r="32" spans="2:11" x14ac:dyDescent="0.2">
      <c r="B32">
        <f>+'Acute Care'!A27</f>
        <v>56</v>
      </c>
      <c r="C32" t="str">
        <f>+'Acute Care'!B27</f>
        <v>WILLAPA HARBOR HOSPITAL</v>
      </c>
      <c r="D32" s="9">
        <f>ROUND(+'Acute Care'!J27,0)</f>
        <v>66889</v>
      </c>
      <c r="E32" s="9">
        <f>ROUND(+'Acute Care'!F27,0)</f>
        <v>792</v>
      </c>
      <c r="F32" s="13">
        <f t="shared" si="0"/>
        <v>84.46</v>
      </c>
      <c r="G32" s="9">
        <f>ROUND(+'Acute Care'!J129,0)</f>
        <v>55076</v>
      </c>
      <c r="H32" s="9">
        <f>ROUND(+'Acute Care'!F129,0)</f>
        <v>906</v>
      </c>
      <c r="I32" s="13">
        <f t="shared" si="1"/>
        <v>60.79</v>
      </c>
      <c r="J32" s="13"/>
      <c r="K32" s="21">
        <f t="shared" si="2"/>
        <v>-0.28029999999999999</v>
      </c>
    </row>
    <row r="33" spans="2:11" x14ac:dyDescent="0.2">
      <c r="B33">
        <f>+'Acute Care'!A28</f>
        <v>58</v>
      </c>
      <c r="C33" t="str">
        <f>+'Acute Care'!B28</f>
        <v>VIRGINIA MASON MEMORIAL</v>
      </c>
      <c r="D33" s="9">
        <f>ROUND(+'Acute Care'!J28,0)</f>
        <v>738289</v>
      </c>
      <c r="E33" s="9">
        <f>ROUND(+'Acute Care'!F28,0)</f>
        <v>29435</v>
      </c>
      <c r="F33" s="13">
        <f t="shared" si="0"/>
        <v>25.08</v>
      </c>
      <c r="G33" s="9">
        <f>ROUND(+'Acute Care'!J130,0)</f>
        <v>719557</v>
      </c>
      <c r="H33" s="9">
        <f>ROUND(+'Acute Care'!F130,0)</f>
        <v>33302</v>
      </c>
      <c r="I33" s="13">
        <f t="shared" si="1"/>
        <v>21.61</v>
      </c>
      <c r="J33" s="13"/>
      <c r="K33" s="21">
        <f t="shared" si="2"/>
        <v>-0.1384</v>
      </c>
    </row>
    <row r="34" spans="2:11" x14ac:dyDescent="0.2">
      <c r="B34">
        <f>+'Acute Care'!A29</f>
        <v>63</v>
      </c>
      <c r="C34" t="str">
        <f>+'Acute Care'!B29</f>
        <v>GRAYS HARBOR COMMUNITY HOSPITAL</v>
      </c>
      <c r="D34" s="9">
        <f>ROUND(+'Acute Care'!J29,0)</f>
        <v>663342</v>
      </c>
      <c r="E34" s="9">
        <f>ROUND(+'Acute Care'!F29,0)</f>
        <v>8484</v>
      </c>
      <c r="F34" s="13">
        <f t="shared" si="0"/>
        <v>78.19</v>
      </c>
      <c r="G34" s="9">
        <f>ROUND(+'Acute Care'!J131,0)</f>
        <v>685547</v>
      </c>
      <c r="H34" s="9">
        <f>ROUND(+'Acute Care'!F131,0)</f>
        <v>8829</v>
      </c>
      <c r="I34" s="13">
        <f t="shared" si="1"/>
        <v>77.650000000000006</v>
      </c>
      <c r="J34" s="13"/>
      <c r="K34" s="21">
        <f t="shared" si="2"/>
        <v>-6.8999999999999999E-3</v>
      </c>
    </row>
    <row r="35" spans="2:11" x14ac:dyDescent="0.2">
      <c r="B35">
        <f>+'Acute Care'!A30</f>
        <v>78</v>
      </c>
      <c r="C35" t="str">
        <f>+'Acute Care'!B30</f>
        <v>SAMARITAN HEALTHCARE</v>
      </c>
      <c r="D35" s="9">
        <f>ROUND(+'Acute Care'!J30,0)</f>
        <v>189880</v>
      </c>
      <c r="E35" s="9">
        <f>ROUND(+'Acute Care'!F30,0)</f>
        <v>3539</v>
      </c>
      <c r="F35" s="13">
        <f t="shared" si="0"/>
        <v>53.65</v>
      </c>
      <c r="G35" s="9">
        <f>ROUND(+'Acute Care'!J132,0)</f>
        <v>196782</v>
      </c>
      <c r="H35" s="9">
        <f>ROUND(+'Acute Care'!F132,0)</f>
        <v>3772</v>
      </c>
      <c r="I35" s="13">
        <f t="shared" si="1"/>
        <v>52.17</v>
      </c>
      <c r="J35" s="13"/>
      <c r="K35" s="21">
        <f t="shared" si="2"/>
        <v>-2.76E-2</v>
      </c>
    </row>
    <row r="36" spans="2:11" x14ac:dyDescent="0.2">
      <c r="B36">
        <f>+'Acute Care'!A31</f>
        <v>79</v>
      </c>
      <c r="C36" t="str">
        <f>+'Acute Care'!B31</f>
        <v>OCEAN BEACH HOSPITAL</v>
      </c>
      <c r="D36" s="9">
        <f>ROUND(+'Acute Care'!J31,0)</f>
        <v>670617</v>
      </c>
      <c r="E36" s="9">
        <f>ROUND(+'Acute Care'!F31,0)</f>
        <v>559</v>
      </c>
      <c r="F36" s="13">
        <f t="shared" si="0"/>
        <v>1199.67</v>
      </c>
      <c r="G36" s="9">
        <f>ROUND(+'Acute Care'!J133,0)</f>
        <v>475431</v>
      </c>
      <c r="H36" s="9">
        <f>ROUND(+'Acute Care'!F133,0)</f>
        <v>933</v>
      </c>
      <c r="I36" s="13">
        <f t="shared" si="1"/>
        <v>509.57</v>
      </c>
      <c r="J36" s="13"/>
      <c r="K36" s="21">
        <f t="shared" si="2"/>
        <v>-0.57520000000000004</v>
      </c>
    </row>
    <row r="37" spans="2:11" x14ac:dyDescent="0.2">
      <c r="B37">
        <f>+'Acute Care'!A32</f>
        <v>80</v>
      </c>
      <c r="C37" t="str">
        <f>+'Acute Care'!B32</f>
        <v>ODESSA MEMORIAL HEALTHCARE CENTER</v>
      </c>
      <c r="D37" s="9">
        <f>ROUND(+'Acute Care'!J32,0)</f>
        <v>4629</v>
      </c>
      <c r="E37" s="9">
        <f>ROUND(+'Acute Care'!F32,0)</f>
        <v>40</v>
      </c>
      <c r="F37" s="13">
        <f t="shared" si="0"/>
        <v>115.73</v>
      </c>
      <c r="G37" s="9">
        <f>ROUND(+'Acute Care'!J134,0)</f>
        <v>1016</v>
      </c>
      <c r="H37" s="9">
        <f>ROUND(+'Acute Care'!F134,0)</f>
        <v>28</v>
      </c>
      <c r="I37" s="13">
        <f t="shared" si="1"/>
        <v>36.29</v>
      </c>
      <c r="J37" s="13"/>
      <c r="K37" s="21">
        <f t="shared" si="2"/>
        <v>-0.68640000000000001</v>
      </c>
    </row>
    <row r="38" spans="2:11" x14ac:dyDescent="0.2">
      <c r="B38">
        <f>+'Acute Care'!A33</f>
        <v>81</v>
      </c>
      <c r="C38" t="str">
        <f>+'Acute Care'!B33</f>
        <v>MULTICARE GOOD SAMARITAN</v>
      </c>
      <c r="D38" s="9">
        <f>ROUND(+'Acute Care'!J33,0)</f>
        <v>1092586</v>
      </c>
      <c r="E38" s="9">
        <f>ROUND(+'Acute Care'!F33,0)</f>
        <v>20490</v>
      </c>
      <c r="F38" s="13">
        <f t="shared" si="0"/>
        <v>53.32</v>
      </c>
      <c r="G38" s="9">
        <f>ROUND(+'Acute Care'!J135,0)</f>
        <v>1306385</v>
      </c>
      <c r="H38" s="9">
        <f>ROUND(+'Acute Care'!F135,0)</f>
        <v>21449</v>
      </c>
      <c r="I38" s="13">
        <f t="shared" si="1"/>
        <v>60.91</v>
      </c>
      <c r="J38" s="13"/>
      <c r="K38" s="21">
        <f t="shared" si="2"/>
        <v>0.14230000000000001</v>
      </c>
    </row>
    <row r="39" spans="2:11" x14ac:dyDescent="0.2">
      <c r="B39">
        <f>+'Acute Care'!A34</f>
        <v>82</v>
      </c>
      <c r="C39" t="str">
        <f>+'Acute Care'!B34</f>
        <v>GARFIELD COUNTY MEMORIAL HOSPITAL</v>
      </c>
      <c r="D39" s="9">
        <f>ROUND(+'Acute Care'!J34,0)</f>
        <v>0</v>
      </c>
      <c r="E39" s="9">
        <f>ROUND(+'Acute Care'!F34,0)</f>
        <v>0</v>
      </c>
      <c r="F39" s="13" t="str">
        <f t="shared" si="0"/>
        <v/>
      </c>
      <c r="G39" s="9">
        <f>ROUND(+'Acute Care'!J136,0)</f>
        <v>0</v>
      </c>
      <c r="H39" s="9">
        <f>ROUND(+'Acute Care'!F136,0)</f>
        <v>0</v>
      </c>
      <c r="I39" s="13" t="str">
        <f t="shared" si="1"/>
        <v/>
      </c>
      <c r="J39" s="13"/>
      <c r="K39" s="21" t="str">
        <f t="shared" si="2"/>
        <v/>
      </c>
    </row>
    <row r="40" spans="2:11" x14ac:dyDescent="0.2">
      <c r="B40">
        <f>+'Acute Care'!A35</f>
        <v>84</v>
      </c>
      <c r="C40" t="str">
        <f>+'Acute Care'!B35</f>
        <v>PROVIDENCE REGIONAL MEDICAL CENTER EVERETT</v>
      </c>
      <c r="D40" s="9">
        <f>ROUND(+'Acute Care'!J35,0)</f>
        <v>2938490</v>
      </c>
      <c r="E40" s="9">
        <f>ROUND(+'Acute Care'!F35,0)</f>
        <v>90120</v>
      </c>
      <c r="F40" s="13">
        <f t="shared" si="0"/>
        <v>32.61</v>
      </c>
      <c r="G40" s="9">
        <f>ROUND(+'Acute Care'!J137,0)</f>
        <v>4211793</v>
      </c>
      <c r="H40" s="9">
        <f>ROUND(+'Acute Care'!F137,0)</f>
        <v>117921</v>
      </c>
      <c r="I40" s="13">
        <f t="shared" si="1"/>
        <v>35.72</v>
      </c>
      <c r="J40" s="13"/>
      <c r="K40" s="21">
        <f t="shared" si="2"/>
        <v>9.5399999999999999E-2</v>
      </c>
    </row>
    <row r="41" spans="2:11" x14ac:dyDescent="0.2">
      <c r="B41">
        <f>+'Acute Care'!A36</f>
        <v>85</v>
      </c>
      <c r="C41" t="str">
        <f>+'Acute Care'!B36</f>
        <v>JEFFERSON HEALTHCARE</v>
      </c>
      <c r="D41" s="9">
        <f>ROUND(+'Acute Care'!J36,0)</f>
        <v>244283</v>
      </c>
      <c r="E41" s="9">
        <f>ROUND(+'Acute Care'!F36,0)</f>
        <v>3928</v>
      </c>
      <c r="F41" s="13">
        <f t="shared" si="0"/>
        <v>62.19</v>
      </c>
      <c r="G41" s="9">
        <f>ROUND(+'Acute Care'!J138,0)</f>
        <v>284426</v>
      </c>
      <c r="H41" s="9">
        <f>ROUND(+'Acute Care'!F138,0)</f>
        <v>3718</v>
      </c>
      <c r="I41" s="13">
        <f t="shared" si="1"/>
        <v>76.5</v>
      </c>
      <c r="J41" s="13"/>
      <c r="K41" s="21">
        <f t="shared" si="2"/>
        <v>0.2301</v>
      </c>
    </row>
    <row r="42" spans="2:11" x14ac:dyDescent="0.2">
      <c r="B42">
        <f>+'Acute Care'!A37</f>
        <v>96</v>
      </c>
      <c r="C42" t="str">
        <f>+'Acute Care'!B37</f>
        <v>SKYLINE HOSPITAL</v>
      </c>
      <c r="D42" s="9">
        <f>ROUND(+'Acute Care'!J37,0)</f>
        <v>82774</v>
      </c>
      <c r="E42" s="9">
        <f>ROUND(+'Acute Care'!F37,0)</f>
        <v>821</v>
      </c>
      <c r="F42" s="13">
        <f t="shared" si="0"/>
        <v>100.82</v>
      </c>
      <c r="G42" s="9">
        <f>ROUND(+'Acute Care'!J139,0)</f>
        <v>93429</v>
      </c>
      <c r="H42" s="9">
        <f>ROUND(+'Acute Care'!F139,0)</f>
        <v>644</v>
      </c>
      <c r="I42" s="13">
        <f t="shared" si="1"/>
        <v>145.08000000000001</v>
      </c>
      <c r="J42" s="13"/>
      <c r="K42" s="21">
        <f t="shared" si="2"/>
        <v>0.439</v>
      </c>
    </row>
    <row r="43" spans="2:11" x14ac:dyDescent="0.2">
      <c r="B43">
        <f>+'Acute Care'!A38</f>
        <v>102</v>
      </c>
      <c r="C43" t="str">
        <f>+'Acute Care'!B38</f>
        <v>ASTRIA REGIONAL MEDICAL CENTER</v>
      </c>
      <c r="D43" s="9">
        <f>ROUND(+'Acute Care'!J38,0)</f>
        <v>111502</v>
      </c>
      <c r="E43" s="9">
        <f>ROUND(+'Acute Care'!F38,0)</f>
        <v>5792</v>
      </c>
      <c r="F43" s="13">
        <f t="shared" si="0"/>
        <v>19.25</v>
      </c>
      <c r="G43" s="9">
        <f>ROUND(+'Acute Care'!J140,0)</f>
        <v>205792</v>
      </c>
      <c r="H43" s="9">
        <f>ROUND(+'Acute Care'!F140,0)</f>
        <v>5251</v>
      </c>
      <c r="I43" s="13">
        <f t="shared" si="1"/>
        <v>39.19</v>
      </c>
      <c r="J43" s="13"/>
      <c r="K43" s="21">
        <f t="shared" si="2"/>
        <v>1.0358000000000001</v>
      </c>
    </row>
    <row r="44" spans="2:11" x14ac:dyDescent="0.2">
      <c r="B44">
        <f>+'Acute Care'!A39</f>
        <v>104</v>
      </c>
      <c r="C44" t="str">
        <f>+'Acute Care'!B39</f>
        <v>VALLEY GENERAL HOSPITAL</v>
      </c>
      <c r="D44" s="9">
        <f>ROUND(+'Acute Care'!J39,0)</f>
        <v>0</v>
      </c>
      <c r="E44" s="9">
        <f>ROUND(+'Acute Care'!F39,0)</f>
        <v>0</v>
      </c>
      <c r="F44" s="13" t="str">
        <f t="shared" si="0"/>
        <v/>
      </c>
      <c r="G44" s="9">
        <f>ROUND(+'Acute Care'!J141,0)</f>
        <v>83136</v>
      </c>
      <c r="H44" s="9">
        <f>ROUND(+'Acute Care'!F141,0)</f>
        <v>3917</v>
      </c>
      <c r="I44" s="13">
        <f t="shared" si="1"/>
        <v>21.22</v>
      </c>
      <c r="J44" s="13"/>
      <c r="K44" s="21" t="str">
        <f t="shared" si="2"/>
        <v/>
      </c>
    </row>
    <row r="45" spans="2:11" x14ac:dyDescent="0.2">
      <c r="B45">
        <f>+'Acute Care'!A40</f>
        <v>106</v>
      </c>
      <c r="C45" t="str">
        <f>+'Acute Care'!B40</f>
        <v>CASCADE VALLEY HOSPITAL</v>
      </c>
      <c r="D45" s="9">
        <f>ROUND(+'Acute Care'!J40,0)</f>
        <v>0</v>
      </c>
      <c r="E45" s="9">
        <f>ROUND(+'Acute Care'!F40,0)</f>
        <v>0</v>
      </c>
      <c r="F45" s="13" t="str">
        <f t="shared" si="0"/>
        <v/>
      </c>
      <c r="G45" s="9">
        <f>ROUND(+'Acute Care'!J142,0)</f>
        <v>104206</v>
      </c>
      <c r="H45" s="9">
        <f>ROUND(+'Acute Care'!F142,0)</f>
        <v>1813</v>
      </c>
      <c r="I45" s="13">
        <f t="shared" si="1"/>
        <v>57.48</v>
      </c>
      <c r="J45" s="13"/>
      <c r="K45" s="21" t="str">
        <f t="shared" si="2"/>
        <v/>
      </c>
    </row>
    <row r="46" spans="2:11" x14ac:dyDescent="0.2">
      <c r="B46">
        <f>+'Acute Care'!A41</f>
        <v>107</v>
      </c>
      <c r="C46" t="str">
        <f>+'Acute Care'!B41</f>
        <v>NORTH VALLEY HOSPITAL</v>
      </c>
      <c r="D46" s="9">
        <f>ROUND(+'Acute Care'!J41,0)</f>
        <v>40802</v>
      </c>
      <c r="E46" s="9">
        <f>ROUND(+'Acute Care'!F41,0)</f>
        <v>1026</v>
      </c>
      <c r="F46" s="13">
        <f t="shared" si="0"/>
        <v>39.770000000000003</v>
      </c>
      <c r="G46" s="9">
        <f>ROUND(+'Acute Care'!J143,0)</f>
        <v>16657</v>
      </c>
      <c r="H46" s="9">
        <f>ROUND(+'Acute Care'!F143,0)</f>
        <v>850</v>
      </c>
      <c r="I46" s="13">
        <f t="shared" si="1"/>
        <v>19.600000000000001</v>
      </c>
      <c r="J46" s="13"/>
      <c r="K46" s="21">
        <f t="shared" si="2"/>
        <v>-0.50719999999999998</v>
      </c>
    </row>
    <row r="47" spans="2:11" x14ac:dyDescent="0.2">
      <c r="B47">
        <f>+'Acute Care'!A42</f>
        <v>108</v>
      </c>
      <c r="C47" t="str">
        <f>+'Acute Care'!B42</f>
        <v>TRI-STATE MEMORIAL HOSPITAL</v>
      </c>
      <c r="D47" s="9">
        <f>ROUND(+'Acute Care'!J42,0)</f>
        <v>146006</v>
      </c>
      <c r="E47" s="9">
        <f>ROUND(+'Acute Care'!F42,0)</f>
        <v>2471</v>
      </c>
      <c r="F47" s="13">
        <f t="shared" si="0"/>
        <v>59.09</v>
      </c>
      <c r="G47" s="9">
        <f>ROUND(+'Acute Care'!J144,0)</f>
        <v>136481</v>
      </c>
      <c r="H47" s="9">
        <f>ROUND(+'Acute Care'!F144,0)</f>
        <v>2369</v>
      </c>
      <c r="I47" s="13">
        <f t="shared" si="1"/>
        <v>57.61</v>
      </c>
      <c r="J47" s="13"/>
      <c r="K47" s="21">
        <f t="shared" si="2"/>
        <v>-2.5000000000000001E-2</v>
      </c>
    </row>
    <row r="48" spans="2:11" x14ac:dyDescent="0.2">
      <c r="B48">
        <f>+'Acute Care'!A43</f>
        <v>111</v>
      </c>
      <c r="C48" t="str">
        <f>+'Acute Care'!B43</f>
        <v>EAST ADAMS RURAL HEALTHCARE</v>
      </c>
      <c r="D48" s="9">
        <f>ROUND(+'Acute Care'!J43,0)</f>
        <v>5496</v>
      </c>
      <c r="E48" s="9">
        <f>ROUND(+'Acute Care'!F43,0)</f>
        <v>77</v>
      </c>
      <c r="F48" s="13">
        <f t="shared" si="0"/>
        <v>71.38</v>
      </c>
      <c r="G48" s="9">
        <f>ROUND(+'Acute Care'!J145,0)</f>
        <v>1441</v>
      </c>
      <c r="H48" s="9">
        <f>ROUND(+'Acute Care'!F145,0)</f>
        <v>29</v>
      </c>
      <c r="I48" s="13">
        <f t="shared" si="1"/>
        <v>49.69</v>
      </c>
      <c r="J48" s="13"/>
      <c r="K48" s="21">
        <f t="shared" si="2"/>
        <v>-0.3039</v>
      </c>
    </row>
    <row r="49" spans="2:11" x14ac:dyDescent="0.2">
      <c r="B49">
        <f>+'Acute Care'!A44</f>
        <v>125</v>
      </c>
      <c r="C49" t="str">
        <f>+'Acute Care'!B44</f>
        <v>OTHELLO COMMUNITY HOSPITAL</v>
      </c>
      <c r="D49" s="9">
        <f>ROUND(+'Acute Care'!J44,0)</f>
        <v>0</v>
      </c>
      <c r="E49" s="9">
        <f>ROUND(+'Acute Care'!F44,0)</f>
        <v>0</v>
      </c>
      <c r="F49" s="13" t="str">
        <f t="shared" si="0"/>
        <v/>
      </c>
      <c r="G49" s="9">
        <f>ROUND(+'Acute Care'!J146,0)</f>
        <v>0</v>
      </c>
      <c r="H49" s="9">
        <f>ROUND(+'Acute Care'!F146,0)</f>
        <v>0</v>
      </c>
      <c r="I49" s="13" t="str">
        <f t="shared" si="1"/>
        <v/>
      </c>
      <c r="J49" s="13"/>
      <c r="K49" s="21" t="str">
        <f t="shared" si="2"/>
        <v/>
      </c>
    </row>
    <row r="50" spans="2:11" x14ac:dyDescent="0.2">
      <c r="B50">
        <f>+'Acute Care'!A45</f>
        <v>126</v>
      </c>
      <c r="C50" t="str">
        <f>+'Acute Care'!B45</f>
        <v>HIGHLINE MEDICAL CENTER</v>
      </c>
      <c r="D50" s="9">
        <f>ROUND(+'Acute Care'!J45,0)</f>
        <v>1008138</v>
      </c>
      <c r="E50" s="9">
        <f>ROUND(+'Acute Care'!F45,0)</f>
        <v>23161</v>
      </c>
      <c r="F50" s="13">
        <f t="shared" si="0"/>
        <v>43.53</v>
      </c>
      <c r="G50" s="9">
        <f>ROUND(+'Acute Care'!J147,0)</f>
        <v>1236816</v>
      </c>
      <c r="H50" s="9">
        <f>ROUND(+'Acute Care'!F147,0)</f>
        <v>22761</v>
      </c>
      <c r="I50" s="13">
        <f t="shared" si="1"/>
        <v>54.34</v>
      </c>
      <c r="J50" s="13"/>
      <c r="K50" s="21">
        <f t="shared" si="2"/>
        <v>0.24829999999999999</v>
      </c>
    </row>
    <row r="51" spans="2:11" x14ac:dyDescent="0.2">
      <c r="B51">
        <f>+'Acute Care'!A46</f>
        <v>128</v>
      </c>
      <c r="C51" t="str">
        <f>+'Acute Care'!B46</f>
        <v>UNIVERSITY OF WASHINGTON MEDICAL CENTER</v>
      </c>
      <c r="D51" s="9">
        <f>ROUND(+'Acute Care'!J46,0)</f>
        <v>4638889</v>
      </c>
      <c r="E51" s="9">
        <f>ROUND(+'Acute Care'!F46,0)</f>
        <v>85560</v>
      </c>
      <c r="F51" s="13">
        <f t="shared" si="0"/>
        <v>54.22</v>
      </c>
      <c r="G51" s="9">
        <f>ROUND(+'Acute Care'!J148,0)</f>
        <v>4794095</v>
      </c>
      <c r="H51" s="9">
        <f>ROUND(+'Acute Care'!F148,0)</f>
        <v>89690</v>
      </c>
      <c r="I51" s="13">
        <f t="shared" si="1"/>
        <v>53.45</v>
      </c>
      <c r="J51" s="13"/>
      <c r="K51" s="21">
        <f t="shared" si="2"/>
        <v>-1.4200000000000001E-2</v>
      </c>
    </row>
    <row r="52" spans="2:11" x14ac:dyDescent="0.2">
      <c r="B52">
        <f>+'Acute Care'!A47</f>
        <v>129</v>
      </c>
      <c r="C52" t="str">
        <f>+'Acute Care'!B47</f>
        <v>QUINCY VALLEY MEDICAL CENTER</v>
      </c>
      <c r="D52" s="9">
        <f>ROUND(+'Acute Care'!J47,0)</f>
        <v>1892</v>
      </c>
      <c r="E52" s="9">
        <f>ROUND(+'Acute Care'!F47,0)</f>
        <v>141</v>
      </c>
      <c r="F52" s="13">
        <f t="shared" si="0"/>
        <v>13.42</v>
      </c>
      <c r="G52" s="9">
        <f>ROUND(+'Acute Care'!J149,0)</f>
        <v>2588</v>
      </c>
      <c r="H52" s="9">
        <f>ROUND(+'Acute Care'!F149,0)</f>
        <v>122</v>
      </c>
      <c r="I52" s="13">
        <f t="shared" si="1"/>
        <v>21.21</v>
      </c>
      <c r="J52" s="13"/>
      <c r="K52" s="21">
        <f t="shared" si="2"/>
        <v>0.58050000000000002</v>
      </c>
    </row>
    <row r="53" spans="2:11" x14ac:dyDescent="0.2">
      <c r="B53">
        <f>+'Acute Care'!A48</f>
        <v>130</v>
      </c>
      <c r="C53" t="str">
        <f>+'Acute Care'!B48</f>
        <v>UW MEDICINE/NORTHWEST HOSPITAL</v>
      </c>
      <c r="D53" s="9">
        <f>ROUND(+'Acute Care'!J48,0)</f>
        <v>689835</v>
      </c>
      <c r="E53" s="9">
        <f>ROUND(+'Acute Care'!F48,0)</f>
        <v>26193</v>
      </c>
      <c r="F53" s="13">
        <f t="shared" si="0"/>
        <v>26.34</v>
      </c>
      <c r="G53" s="9">
        <f>ROUND(+'Acute Care'!J150,0)</f>
        <v>759951</v>
      </c>
      <c r="H53" s="9">
        <f>ROUND(+'Acute Care'!F150,0)</f>
        <v>26872</v>
      </c>
      <c r="I53" s="13">
        <f t="shared" si="1"/>
        <v>28.28</v>
      </c>
      <c r="J53" s="13"/>
      <c r="K53" s="21">
        <f t="shared" si="2"/>
        <v>7.3700000000000002E-2</v>
      </c>
    </row>
    <row r="54" spans="2:11" x14ac:dyDescent="0.2">
      <c r="B54">
        <f>+'Acute Care'!A49</f>
        <v>131</v>
      </c>
      <c r="C54" t="str">
        <f>+'Acute Care'!B49</f>
        <v>OVERLAKE HOSPITAL MEDICAL CENTER</v>
      </c>
      <c r="D54" s="9">
        <f>ROUND(+'Acute Care'!J49,0)</f>
        <v>2624167</v>
      </c>
      <c r="E54" s="9">
        <f>ROUND(+'Acute Care'!F49,0)</f>
        <v>47825</v>
      </c>
      <c r="F54" s="13">
        <f t="shared" si="0"/>
        <v>54.87</v>
      </c>
      <c r="G54" s="9">
        <f>ROUND(+'Acute Care'!J151,0)</f>
        <v>2775818</v>
      </c>
      <c r="H54" s="9">
        <f>ROUND(+'Acute Care'!F151,0)</f>
        <v>49435</v>
      </c>
      <c r="I54" s="13">
        <f t="shared" si="1"/>
        <v>56.15</v>
      </c>
      <c r="J54" s="13"/>
      <c r="K54" s="21">
        <f t="shared" si="2"/>
        <v>2.3300000000000001E-2</v>
      </c>
    </row>
    <row r="55" spans="2:11" x14ac:dyDescent="0.2">
      <c r="B55">
        <f>+'Acute Care'!A50</f>
        <v>132</v>
      </c>
      <c r="C55" t="str">
        <f>+'Acute Care'!B50</f>
        <v>ST CLARE HOSPITAL</v>
      </c>
      <c r="D55" s="9">
        <f>ROUND(+'Acute Care'!J50,0)</f>
        <v>1104199</v>
      </c>
      <c r="E55" s="9">
        <f>ROUND(+'Acute Care'!F50,0)</f>
        <v>26270</v>
      </c>
      <c r="F55" s="13">
        <f t="shared" si="0"/>
        <v>42.03</v>
      </c>
      <c r="G55" s="9">
        <f>ROUND(+'Acute Care'!J152,0)</f>
        <v>1007408</v>
      </c>
      <c r="H55" s="9">
        <f>ROUND(+'Acute Care'!F152,0)</f>
        <v>27379</v>
      </c>
      <c r="I55" s="13">
        <f t="shared" si="1"/>
        <v>36.79</v>
      </c>
      <c r="J55" s="13"/>
      <c r="K55" s="21">
        <f t="shared" si="2"/>
        <v>-0.12470000000000001</v>
      </c>
    </row>
    <row r="56" spans="2:11" x14ac:dyDescent="0.2">
      <c r="B56">
        <f>+'Acute Care'!A51</f>
        <v>134</v>
      </c>
      <c r="C56" t="str">
        <f>+'Acute Care'!B51</f>
        <v>ISLAND HOSPITAL</v>
      </c>
      <c r="D56" s="9">
        <f>ROUND(+'Acute Care'!J51,0)</f>
        <v>231481</v>
      </c>
      <c r="E56" s="9">
        <f>ROUND(+'Acute Care'!F51,0)</f>
        <v>8290</v>
      </c>
      <c r="F56" s="13">
        <f t="shared" si="0"/>
        <v>27.92</v>
      </c>
      <c r="G56" s="9">
        <f>ROUND(+'Acute Care'!J153,0)</f>
        <v>246936</v>
      </c>
      <c r="H56" s="9">
        <f>ROUND(+'Acute Care'!F153,0)</f>
        <v>7838</v>
      </c>
      <c r="I56" s="13">
        <f t="shared" si="1"/>
        <v>31.5</v>
      </c>
      <c r="J56" s="13"/>
      <c r="K56" s="21">
        <f t="shared" si="2"/>
        <v>0.12820000000000001</v>
      </c>
    </row>
    <row r="57" spans="2:11" x14ac:dyDescent="0.2">
      <c r="B57">
        <f>+'Acute Care'!A52</f>
        <v>137</v>
      </c>
      <c r="C57" t="str">
        <f>+'Acute Care'!B52</f>
        <v>LINCOLN HOSPITAL</v>
      </c>
      <c r="D57" s="9">
        <f>ROUND(+'Acute Care'!J52,0)</f>
        <v>134114</v>
      </c>
      <c r="E57" s="9">
        <f>ROUND(+'Acute Care'!F52,0)</f>
        <v>981</v>
      </c>
      <c r="F57" s="13">
        <f t="shared" si="0"/>
        <v>136.71</v>
      </c>
      <c r="G57" s="9">
        <f>ROUND(+'Acute Care'!J154,0)</f>
        <v>0</v>
      </c>
      <c r="H57" s="9">
        <f>ROUND(+'Acute Care'!F154,0)</f>
        <v>0</v>
      </c>
      <c r="I57" s="13" t="str">
        <f t="shared" si="1"/>
        <v/>
      </c>
      <c r="J57" s="13"/>
      <c r="K57" s="21" t="str">
        <f t="shared" si="2"/>
        <v/>
      </c>
    </row>
    <row r="58" spans="2:11" x14ac:dyDescent="0.2">
      <c r="B58">
        <f>+'Acute Care'!A53</f>
        <v>138</v>
      </c>
      <c r="C58" t="str">
        <f>+'Acute Care'!B53</f>
        <v>SWEDISH EDMONDS</v>
      </c>
      <c r="D58" s="9">
        <f>ROUND(+'Acute Care'!J53,0)</f>
        <v>362401</v>
      </c>
      <c r="E58" s="9">
        <f>ROUND(+'Acute Care'!F53,0)</f>
        <v>0</v>
      </c>
      <c r="F58" s="13" t="str">
        <f t="shared" si="0"/>
        <v/>
      </c>
      <c r="G58" s="9">
        <f>ROUND(+'Acute Care'!J155,0)</f>
        <v>1832745</v>
      </c>
      <c r="H58" s="9">
        <f>ROUND(+'Acute Care'!F155,0)</f>
        <v>40914</v>
      </c>
      <c r="I58" s="13">
        <f t="shared" si="1"/>
        <v>44.8</v>
      </c>
      <c r="J58" s="13"/>
      <c r="K58" s="21" t="str">
        <f t="shared" si="2"/>
        <v/>
      </c>
    </row>
    <row r="59" spans="2:11" x14ac:dyDescent="0.2">
      <c r="B59">
        <f>+'Acute Care'!A54</f>
        <v>139</v>
      </c>
      <c r="C59" t="str">
        <f>+'Acute Care'!B54</f>
        <v>PROVIDENCE HOLY FAMILY HOSPITAL</v>
      </c>
      <c r="D59" s="9">
        <f>ROUND(+'Acute Care'!J54,0)</f>
        <v>673672</v>
      </c>
      <c r="E59" s="9">
        <f>ROUND(+'Acute Care'!F54,0)</f>
        <v>20218</v>
      </c>
      <c r="F59" s="13">
        <f t="shared" si="0"/>
        <v>33.32</v>
      </c>
      <c r="G59" s="9">
        <f>ROUND(+'Acute Care'!J156,0)</f>
        <v>1429545</v>
      </c>
      <c r="H59" s="9">
        <f>ROUND(+'Acute Care'!F156,0)</f>
        <v>32995</v>
      </c>
      <c r="I59" s="13">
        <f t="shared" si="1"/>
        <v>43.33</v>
      </c>
      <c r="J59" s="13"/>
      <c r="K59" s="21">
        <f t="shared" si="2"/>
        <v>0.3004</v>
      </c>
    </row>
    <row r="60" spans="2:11" x14ac:dyDescent="0.2">
      <c r="B60">
        <f>+'Acute Care'!A55</f>
        <v>140</v>
      </c>
      <c r="C60" t="str">
        <f>+'Acute Care'!B55</f>
        <v>KITTITAS VALLEY HEALTHCARE</v>
      </c>
      <c r="D60" s="9">
        <f>ROUND(+'Acute Care'!J55,0)</f>
        <v>98200</v>
      </c>
      <c r="E60" s="9">
        <f>ROUND(+'Acute Care'!F55,0)</f>
        <v>2775</v>
      </c>
      <c r="F60" s="13">
        <f t="shared" si="0"/>
        <v>35.39</v>
      </c>
      <c r="G60" s="9">
        <f>ROUND(+'Acute Care'!J157,0)</f>
        <v>69394</v>
      </c>
      <c r="H60" s="9">
        <f>ROUND(+'Acute Care'!F157,0)</f>
        <v>2393</v>
      </c>
      <c r="I60" s="13">
        <f t="shared" si="1"/>
        <v>29</v>
      </c>
      <c r="J60" s="13"/>
      <c r="K60" s="21">
        <f t="shared" si="2"/>
        <v>-0.18060000000000001</v>
      </c>
    </row>
    <row r="61" spans="2:11" x14ac:dyDescent="0.2">
      <c r="B61">
        <f>+'Acute Care'!A56</f>
        <v>141</v>
      </c>
      <c r="C61" t="str">
        <f>+'Acute Care'!B56</f>
        <v>DAYTON GENERAL HOSPITAL</v>
      </c>
      <c r="D61" s="9">
        <f>ROUND(+'Acute Care'!J56,0)</f>
        <v>2959</v>
      </c>
      <c r="E61" s="9">
        <f>ROUND(+'Acute Care'!F56,0)</f>
        <v>216</v>
      </c>
      <c r="F61" s="13">
        <f t="shared" si="0"/>
        <v>13.7</v>
      </c>
      <c r="G61" s="9">
        <f>ROUND(+'Acute Care'!J158,0)</f>
        <v>6014</v>
      </c>
      <c r="H61" s="9">
        <f>ROUND(+'Acute Care'!F158,0)</f>
        <v>262</v>
      </c>
      <c r="I61" s="13">
        <f t="shared" si="1"/>
        <v>22.95</v>
      </c>
      <c r="J61" s="13"/>
      <c r="K61" s="21">
        <f t="shared" si="2"/>
        <v>0.67520000000000002</v>
      </c>
    </row>
    <row r="62" spans="2:11" x14ac:dyDescent="0.2">
      <c r="B62">
        <f>+'Acute Care'!A57</f>
        <v>142</v>
      </c>
      <c r="C62" t="str">
        <f>+'Acute Care'!B57</f>
        <v>HARRISON MEDICAL CENTER</v>
      </c>
      <c r="D62" s="9">
        <f>ROUND(+'Acute Care'!J57,0)</f>
        <v>152383</v>
      </c>
      <c r="E62" s="9">
        <f>ROUND(+'Acute Care'!F57,0)</f>
        <v>50590</v>
      </c>
      <c r="F62" s="13">
        <f t="shared" si="0"/>
        <v>3.01</v>
      </c>
      <c r="G62" s="9">
        <f>ROUND(+'Acute Care'!J159,0)</f>
        <v>1659571</v>
      </c>
      <c r="H62" s="9">
        <f>ROUND(+'Acute Care'!F159,0)</f>
        <v>49820</v>
      </c>
      <c r="I62" s="13">
        <f t="shared" si="1"/>
        <v>33.31</v>
      </c>
      <c r="J62" s="13"/>
      <c r="K62" s="21">
        <f t="shared" si="2"/>
        <v>10.0664</v>
      </c>
    </row>
    <row r="63" spans="2:11" x14ac:dyDescent="0.2">
      <c r="B63">
        <f>+'Acute Care'!A58</f>
        <v>145</v>
      </c>
      <c r="C63" t="str">
        <f>+'Acute Care'!B58</f>
        <v>PEACEHEALTH ST JOSEPH MEDICAL CENTER</v>
      </c>
      <c r="D63" s="9">
        <f>ROUND(+'Acute Care'!J58,0)</f>
        <v>1840005</v>
      </c>
      <c r="E63" s="9">
        <f>ROUND(+'Acute Care'!F58,0)</f>
        <v>41013</v>
      </c>
      <c r="F63" s="13">
        <f t="shared" si="0"/>
        <v>44.86</v>
      </c>
      <c r="G63" s="9">
        <f>ROUND(+'Acute Care'!J160,0)</f>
        <v>1991090</v>
      </c>
      <c r="H63" s="9">
        <f>ROUND(+'Acute Care'!F160,0)</f>
        <v>42141</v>
      </c>
      <c r="I63" s="13">
        <f t="shared" si="1"/>
        <v>47.25</v>
      </c>
      <c r="J63" s="13"/>
      <c r="K63" s="21">
        <f t="shared" si="2"/>
        <v>5.33E-2</v>
      </c>
    </row>
    <row r="64" spans="2:11" x14ac:dyDescent="0.2">
      <c r="B64">
        <f>+'Acute Care'!A59</f>
        <v>147</v>
      </c>
      <c r="C64" t="str">
        <f>+'Acute Care'!B59</f>
        <v>MID VALLEY HOSPITAL</v>
      </c>
      <c r="D64" s="9">
        <f>ROUND(+'Acute Care'!J59,0)</f>
        <v>126636</v>
      </c>
      <c r="E64" s="9">
        <f>ROUND(+'Acute Care'!F59,0)</f>
        <v>2464</v>
      </c>
      <c r="F64" s="13">
        <f t="shared" si="0"/>
        <v>51.39</v>
      </c>
      <c r="G64" s="9">
        <f>ROUND(+'Acute Care'!J161,0)</f>
        <v>104223</v>
      </c>
      <c r="H64" s="9">
        <f>ROUND(+'Acute Care'!F161,0)</f>
        <v>1976</v>
      </c>
      <c r="I64" s="13">
        <f t="shared" si="1"/>
        <v>52.74</v>
      </c>
      <c r="J64" s="13"/>
      <c r="K64" s="21">
        <f t="shared" si="2"/>
        <v>2.63E-2</v>
      </c>
    </row>
    <row r="65" spans="2:11" x14ac:dyDescent="0.2">
      <c r="B65">
        <f>+'Acute Care'!A60</f>
        <v>148</v>
      </c>
      <c r="C65" t="str">
        <f>+'Acute Care'!B60</f>
        <v>KINDRED HOSPITAL SEATTLE - NORTHGATE</v>
      </c>
      <c r="D65" s="9">
        <f>ROUND(+'Acute Care'!J60,0)</f>
        <v>845223</v>
      </c>
      <c r="E65" s="9">
        <f>ROUND(+'Acute Care'!F60,0)</f>
        <v>20825</v>
      </c>
      <c r="F65" s="13">
        <f t="shared" si="0"/>
        <v>40.590000000000003</v>
      </c>
      <c r="G65" s="9">
        <f>ROUND(+'Acute Care'!J162,0)</f>
        <v>876096</v>
      </c>
      <c r="H65" s="9">
        <f>ROUND(+'Acute Care'!F162,0)</f>
        <v>22461</v>
      </c>
      <c r="I65" s="13">
        <f t="shared" si="1"/>
        <v>39.01</v>
      </c>
      <c r="J65" s="13"/>
      <c r="K65" s="21">
        <f t="shared" si="2"/>
        <v>-3.8899999999999997E-2</v>
      </c>
    </row>
    <row r="66" spans="2:11" x14ac:dyDescent="0.2">
      <c r="B66">
        <f>+'Acute Care'!A61</f>
        <v>150</v>
      </c>
      <c r="C66" t="str">
        <f>+'Acute Care'!B61</f>
        <v>COULEE MEDICAL CENTER</v>
      </c>
      <c r="D66" s="9">
        <f>ROUND(+'Acute Care'!J61,0)</f>
        <v>157540</v>
      </c>
      <c r="E66" s="9">
        <f>ROUND(+'Acute Care'!F61,0)</f>
        <v>1163</v>
      </c>
      <c r="F66" s="13">
        <f t="shared" si="0"/>
        <v>135.46</v>
      </c>
      <c r="G66" s="9">
        <f>ROUND(+'Acute Care'!J163,0)</f>
        <v>176527</v>
      </c>
      <c r="H66" s="9">
        <f>ROUND(+'Acute Care'!F163,0)</f>
        <v>1218</v>
      </c>
      <c r="I66" s="13">
        <f t="shared" si="1"/>
        <v>144.93</v>
      </c>
      <c r="J66" s="13"/>
      <c r="K66" s="21">
        <f t="shared" si="2"/>
        <v>6.9900000000000004E-2</v>
      </c>
    </row>
    <row r="67" spans="2:11" x14ac:dyDescent="0.2">
      <c r="B67">
        <f>+'Acute Care'!A62</f>
        <v>152</v>
      </c>
      <c r="C67" t="str">
        <f>+'Acute Care'!B62</f>
        <v>MASON GENERAL HOSPITAL</v>
      </c>
      <c r="D67" s="9">
        <f>ROUND(+'Acute Care'!J62,0)</f>
        <v>191128</v>
      </c>
      <c r="E67" s="9">
        <f>ROUND(+'Acute Care'!F62,0)</f>
        <v>3844</v>
      </c>
      <c r="F67" s="13">
        <f t="shared" si="0"/>
        <v>49.72</v>
      </c>
      <c r="G67" s="9">
        <f>ROUND(+'Acute Care'!J164,0)</f>
        <v>171791</v>
      </c>
      <c r="H67" s="9">
        <f>ROUND(+'Acute Care'!F164,0)</f>
        <v>3251</v>
      </c>
      <c r="I67" s="13">
        <f t="shared" si="1"/>
        <v>52.84</v>
      </c>
      <c r="J67" s="13"/>
      <c r="K67" s="21">
        <f t="shared" si="2"/>
        <v>6.2799999999999995E-2</v>
      </c>
    </row>
    <row r="68" spans="2:11" x14ac:dyDescent="0.2">
      <c r="B68">
        <f>+'Acute Care'!A63</f>
        <v>153</v>
      </c>
      <c r="C68" t="str">
        <f>+'Acute Care'!B63</f>
        <v>WHITMAN HOSPITAL AND MEDICAL CENTER</v>
      </c>
      <c r="D68" s="9">
        <f>ROUND(+'Acute Care'!J63,0)</f>
        <v>189071</v>
      </c>
      <c r="E68" s="9">
        <f>ROUND(+'Acute Care'!F63,0)</f>
        <v>1868</v>
      </c>
      <c r="F68" s="13">
        <f t="shared" si="0"/>
        <v>101.22</v>
      </c>
      <c r="G68" s="9">
        <f>ROUND(+'Acute Care'!J165,0)</f>
        <v>170528</v>
      </c>
      <c r="H68" s="9">
        <f>ROUND(+'Acute Care'!F165,0)</f>
        <v>1771</v>
      </c>
      <c r="I68" s="13">
        <f t="shared" si="1"/>
        <v>96.29</v>
      </c>
      <c r="J68" s="13"/>
      <c r="K68" s="21">
        <f t="shared" si="2"/>
        <v>-4.87E-2</v>
      </c>
    </row>
    <row r="69" spans="2:11" x14ac:dyDescent="0.2">
      <c r="B69">
        <f>+'Acute Care'!A64</f>
        <v>155</v>
      </c>
      <c r="C69" t="str">
        <f>+'Acute Care'!B64</f>
        <v>UW MEDICINE/VALLEY MEDICAL CENTER</v>
      </c>
      <c r="D69" s="9">
        <f>ROUND(+'Acute Care'!J64,0)</f>
        <v>1888508</v>
      </c>
      <c r="E69" s="9">
        <f>ROUND(+'Acute Care'!F64,0)</f>
        <v>53743</v>
      </c>
      <c r="F69" s="13">
        <f t="shared" si="0"/>
        <v>35.14</v>
      </c>
      <c r="G69" s="9">
        <f>ROUND(+'Acute Care'!J166,0)</f>
        <v>1681905</v>
      </c>
      <c r="H69" s="9">
        <f>ROUND(+'Acute Care'!F166,0)</f>
        <v>57278</v>
      </c>
      <c r="I69" s="13">
        <f t="shared" si="1"/>
        <v>29.36</v>
      </c>
      <c r="J69" s="13"/>
      <c r="K69" s="21">
        <f t="shared" si="2"/>
        <v>-0.16450000000000001</v>
      </c>
    </row>
    <row r="70" spans="2:11" x14ac:dyDescent="0.2">
      <c r="B70">
        <f>+'Acute Care'!A65</f>
        <v>156</v>
      </c>
      <c r="C70" t="str">
        <f>+'Acute Care'!B65</f>
        <v>WHIDBEYHEALTH MEDICAL CENTER</v>
      </c>
      <c r="D70" s="9">
        <f>ROUND(+'Acute Care'!J65,0)</f>
        <v>237703</v>
      </c>
      <c r="E70" s="9">
        <f>ROUND(+'Acute Care'!F65,0)</f>
        <v>4742</v>
      </c>
      <c r="F70" s="13">
        <f t="shared" si="0"/>
        <v>50.13</v>
      </c>
      <c r="G70" s="9">
        <f>ROUND(+'Acute Care'!J167,0)</f>
        <v>246075</v>
      </c>
      <c r="H70" s="9">
        <f>ROUND(+'Acute Care'!F167,0)</f>
        <v>3978</v>
      </c>
      <c r="I70" s="13">
        <f t="shared" si="1"/>
        <v>61.86</v>
      </c>
      <c r="J70" s="13"/>
      <c r="K70" s="21">
        <f t="shared" si="2"/>
        <v>0.23400000000000001</v>
      </c>
    </row>
    <row r="71" spans="2:11" x14ac:dyDescent="0.2">
      <c r="B71">
        <f>+'Acute Care'!A66</f>
        <v>157</v>
      </c>
      <c r="C71" t="str">
        <f>+'Acute Care'!B66</f>
        <v>ST LUKES REHABILIATION INSTITUTE</v>
      </c>
      <c r="D71" s="9">
        <f>ROUND(+'Acute Care'!J66,0)</f>
        <v>0</v>
      </c>
      <c r="E71" s="9">
        <f>ROUND(+'Acute Care'!F66,0)</f>
        <v>0</v>
      </c>
      <c r="F71" s="13" t="str">
        <f t="shared" si="0"/>
        <v/>
      </c>
      <c r="G71" s="9">
        <f>ROUND(+'Acute Care'!J168,0)</f>
        <v>0</v>
      </c>
      <c r="H71" s="9">
        <f>ROUND(+'Acute Care'!F168,0)</f>
        <v>0</v>
      </c>
      <c r="I71" s="13" t="str">
        <f t="shared" si="1"/>
        <v/>
      </c>
      <c r="J71" s="13"/>
      <c r="K71" s="21" t="str">
        <f t="shared" si="2"/>
        <v/>
      </c>
    </row>
    <row r="72" spans="2:11" x14ac:dyDescent="0.2">
      <c r="B72">
        <f>+'Acute Care'!A67</f>
        <v>158</v>
      </c>
      <c r="C72" t="str">
        <f>+'Acute Care'!B67</f>
        <v>CASCADE MEDICAL CENTER</v>
      </c>
      <c r="D72" s="9">
        <f>ROUND(+'Acute Care'!J67,0)</f>
        <v>13988</v>
      </c>
      <c r="E72" s="9">
        <f>ROUND(+'Acute Care'!F67,0)</f>
        <v>284</v>
      </c>
      <c r="F72" s="13">
        <f t="shared" si="0"/>
        <v>49.25</v>
      </c>
      <c r="G72" s="9">
        <f>ROUND(+'Acute Care'!J169,0)</f>
        <v>11994</v>
      </c>
      <c r="H72" s="9">
        <f>ROUND(+'Acute Care'!F169,0)</f>
        <v>246</v>
      </c>
      <c r="I72" s="13">
        <f t="shared" si="1"/>
        <v>48.76</v>
      </c>
      <c r="J72" s="13"/>
      <c r="K72" s="21">
        <f t="shared" si="2"/>
        <v>-9.9000000000000008E-3</v>
      </c>
    </row>
    <row r="73" spans="2:11" x14ac:dyDescent="0.2">
      <c r="B73">
        <f>+'Acute Care'!A68</f>
        <v>159</v>
      </c>
      <c r="C73" t="str">
        <f>+'Acute Care'!B68</f>
        <v>PROVIDENCE ST PETER HOSPITAL</v>
      </c>
      <c r="D73" s="9">
        <f>ROUND(+'Acute Care'!J68,0)</f>
        <v>1553937</v>
      </c>
      <c r="E73" s="9">
        <f>ROUND(+'Acute Care'!F68,0)</f>
        <v>45542</v>
      </c>
      <c r="F73" s="13">
        <f t="shared" si="0"/>
        <v>34.119999999999997</v>
      </c>
      <c r="G73" s="9">
        <f>ROUND(+'Acute Care'!J170,0)</f>
        <v>3048178</v>
      </c>
      <c r="H73" s="9">
        <f>ROUND(+'Acute Care'!F170,0)</f>
        <v>74273</v>
      </c>
      <c r="I73" s="13">
        <f t="shared" si="1"/>
        <v>41.04</v>
      </c>
      <c r="J73" s="13"/>
      <c r="K73" s="21">
        <f t="shared" si="2"/>
        <v>0.20280000000000001</v>
      </c>
    </row>
    <row r="74" spans="2:11" x14ac:dyDescent="0.2">
      <c r="B74">
        <f>+'Acute Care'!A69</f>
        <v>161</v>
      </c>
      <c r="C74" t="str">
        <f>+'Acute Care'!B69</f>
        <v>KADLEC REGIONAL MEDICAL CENTER</v>
      </c>
      <c r="D74" s="9">
        <f>ROUND(+'Acute Care'!J69,0)</f>
        <v>2498919</v>
      </c>
      <c r="E74" s="9">
        <f>ROUND(+'Acute Care'!F69,0)</f>
        <v>43532</v>
      </c>
      <c r="F74" s="13">
        <f t="shared" si="0"/>
        <v>57.4</v>
      </c>
      <c r="G74" s="9">
        <f>ROUND(+'Acute Care'!J171,0)</f>
        <v>3732380</v>
      </c>
      <c r="H74" s="9">
        <f>ROUND(+'Acute Care'!F171,0)</f>
        <v>54766</v>
      </c>
      <c r="I74" s="13">
        <f t="shared" si="1"/>
        <v>68.150000000000006</v>
      </c>
      <c r="J74" s="13"/>
      <c r="K74" s="21">
        <f t="shared" si="2"/>
        <v>0.18729999999999999</v>
      </c>
    </row>
    <row r="75" spans="2:11" x14ac:dyDescent="0.2">
      <c r="B75">
        <f>+'Acute Care'!A70</f>
        <v>162</v>
      </c>
      <c r="C75" t="str">
        <f>+'Acute Care'!B70</f>
        <v>PROVIDENCE SACRED HEART MEDICAL CENTER</v>
      </c>
      <c r="D75" s="9">
        <f>ROUND(+'Acute Care'!J70,0)</f>
        <v>3092687</v>
      </c>
      <c r="E75" s="9">
        <f>ROUND(+'Acute Care'!F70,0)</f>
        <v>104107</v>
      </c>
      <c r="F75" s="13">
        <f t="shared" ref="F75:F107" si="3">IF(D75=0,"",IF(E75=0,"",ROUND(D75/E75,2)))</f>
        <v>29.71</v>
      </c>
      <c r="G75" s="9">
        <f>ROUND(+'Acute Care'!J172,0)</f>
        <v>4931917</v>
      </c>
      <c r="H75" s="9">
        <f>ROUND(+'Acute Care'!F172,0)</f>
        <v>125594</v>
      </c>
      <c r="I75" s="13">
        <f t="shared" ref="I75:I107" si="4">IF(G75=0,"",IF(H75=0,"",ROUND(G75/H75,2)))</f>
        <v>39.270000000000003</v>
      </c>
      <c r="J75" s="13"/>
      <c r="K75" s="21">
        <f t="shared" ref="K75:K107" si="5">IF(D75=0,"",IF(E75=0,"",IF(G75=0,"",IF(H75=0,"",ROUND(I75/F75-1,4)))))</f>
        <v>0.32179999999999997</v>
      </c>
    </row>
    <row r="76" spans="2:11" x14ac:dyDescent="0.2">
      <c r="B76">
        <f>+'Acute Care'!A71</f>
        <v>164</v>
      </c>
      <c r="C76" t="str">
        <f>+'Acute Care'!B71</f>
        <v>EVERGREENHEALTH MEDICAL CENTER</v>
      </c>
      <c r="D76" s="9">
        <f>ROUND(+'Acute Care'!J71,0)</f>
        <v>1559164</v>
      </c>
      <c r="E76" s="9">
        <f>ROUND(+'Acute Care'!F71,0)</f>
        <v>29587</v>
      </c>
      <c r="F76" s="13">
        <f t="shared" si="3"/>
        <v>52.7</v>
      </c>
      <c r="G76" s="9">
        <f>ROUND(+'Acute Care'!J173,0)</f>
        <v>1710989</v>
      </c>
      <c r="H76" s="9">
        <f>ROUND(+'Acute Care'!F173,0)</f>
        <v>30753</v>
      </c>
      <c r="I76" s="13">
        <f t="shared" si="4"/>
        <v>55.64</v>
      </c>
      <c r="J76" s="13"/>
      <c r="K76" s="21">
        <f t="shared" si="5"/>
        <v>5.5800000000000002E-2</v>
      </c>
    </row>
    <row r="77" spans="2:11" x14ac:dyDescent="0.2">
      <c r="B77">
        <f>+'Acute Care'!A72</f>
        <v>165</v>
      </c>
      <c r="C77" t="str">
        <f>+'Acute Care'!B72</f>
        <v>LAKE CHELAN COMMUNITY HOSPITAL</v>
      </c>
      <c r="D77" s="9">
        <f>ROUND(+'Acute Care'!J72,0)</f>
        <v>30856</v>
      </c>
      <c r="E77" s="9">
        <f>ROUND(+'Acute Care'!F72,0)</f>
        <v>752</v>
      </c>
      <c r="F77" s="13">
        <f t="shared" si="3"/>
        <v>41.03</v>
      </c>
      <c r="G77" s="9">
        <f>ROUND(+'Acute Care'!J174,0)</f>
        <v>25923</v>
      </c>
      <c r="H77" s="9">
        <f>ROUND(+'Acute Care'!F174,0)</f>
        <v>700</v>
      </c>
      <c r="I77" s="13">
        <f t="shared" si="4"/>
        <v>37.03</v>
      </c>
      <c r="J77" s="13"/>
      <c r="K77" s="21">
        <f t="shared" si="5"/>
        <v>-9.7500000000000003E-2</v>
      </c>
    </row>
    <row r="78" spans="2:11" x14ac:dyDescent="0.2">
      <c r="B78">
        <f>+'Acute Care'!A73</f>
        <v>167</v>
      </c>
      <c r="C78" t="str">
        <f>+'Acute Care'!B73</f>
        <v>FERRY COUNTY MEMORIAL HOSPITAL</v>
      </c>
      <c r="D78" s="9">
        <f>ROUND(+'Acute Care'!J73,0)</f>
        <v>0</v>
      </c>
      <c r="E78" s="9">
        <f>ROUND(+'Acute Care'!F73,0)</f>
        <v>0</v>
      </c>
      <c r="F78" s="13" t="str">
        <f t="shared" si="3"/>
        <v/>
      </c>
      <c r="G78" s="9">
        <f>ROUND(+'Acute Care'!J175,0)</f>
        <v>0</v>
      </c>
      <c r="H78" s="9">
        <f>ROUND(+'Acute Care'!F175,0)</f>
        <v>0</v>
      </c>
      <c r="I78" s="13" t="str">
        <f t="shared" si="4"/>
        <v/>
      </c>
      <c r="J78" s="13"/>
      <c r="K78" s="21" t="str">
        <f t="shared" si="5"/>
        <v/>
      </c>
    </row>
    <row r="79" spans="2:11" x14ac:dyDescent="0.2">
      <c r="B79">
        <f>+'Acute Care'!A74</f>
        <v>168</v>
      </c>
      <c r="C79" t="str">
        <f>+'Acute Care'!B74</f>
        <v>CENTRAL WASHINGTON HOSPITAL</v>
      </c>
      <c r="D79" s="9">
        <f>ROUND(+'Acute Care'!J74,0)</f>
        <v>914388</v>
      </c>
      <c r="E79" s="9">
        <f>ROUND(+'Acute Care'!F74,0)</f>
        <v>26485</v>
      </c>
      <c r="F79" s="13">
        <f t="shared" si="3"/>
        <v>34.520000000000003</v>
      </c>
      <c r="G79" s="9">
        <f>ROUND(+'Acute Care'!J176,0)</f>
        <v>889234</v>
      </c>
      <c r="H79" s="9">
        <f>ROUND(+'Acute Care'!F176,0)</f>
        <v>29319</v>
      </c>
      <c r="I79" s="13">
        <f t="shared" si="4"/>
        <v>30.33</v>
      </c>
      <c r="J79" s="13"/>
      <c r="K79" s="21">
        <f t="shared" si="5"/>
        <v>-0.12139999999999999</v>
      </c>
    </row>
    <row r="80" spans="2:11" x14ac:dyDescent="0.2">
      <c r="B80">
        <f>+'Acute Care'!A75</f>
        <v>170</v>
      </c>
      <c r="C80" t="str">
        <f>+'Acute Care'!B75</f>
        <v>PEACEHEALTH SOUTHWEST MEDICAL CENTER</v>
      </c>
      <c r="D80" s="9">
        <f>ROUND(+'Acute Care'!J75,0)</f>
        <v>2116597</v>
      </c>
      <c r="E80" s="9">
        <f>ROUND(+'Acute Care'!F75,0)</f>
        <v>52465</v>
      </c>
      <c r="F80" s="13">
        <f t="shared" si="3"/>
        <v>40.340000000000003</v>
      </c>
      <c r="G80" s="9">
        <f>ROUND(+'Acute Care'!J177,0)</f>
        <v>2301718</v>
      </c>
      <c r="H80" s="9">
        <f>ROUND(+'Acute Care'!F177,0)</f>
        <v>56021</v>
      </c>
      <c r="I80" s="13">
        <f t="shared" si="4"/>
        <v>41.09</v>
      </c>
      <c r="J80" s="13"/>
      <c r="K80" s="21">
        <f t="shared" si="5"/>
        <v>1.8599999999999998E-2</v>
      </c>
    </row>
    <row r="81" spans="2:11" x14ac:dyDescent="0.2">
      <c r="B81">
        <f>+'Acute Care'!A76</f>
        <v>172</v>
      </c>
      <c r="C81" t="str">
        <f>+'Acute Care'!B76</f>
        <v>PULLMAN REGIONAL HOSPITAL</v>
      </c>
      <c r="D81" s="9">
        <f>ROUND(+'Acute Care'!J76,0)</f>
        <v>97902</v>
      </c>
      <c r="E81" s="9">
        <f>ROUND(+'Acute Care'!F76,0)</f>
        <v>3336</v>
      </c>
      <c r="F81" s="13">
        <f t="shared" si="3"/>
        <v>29.35</v>
      </c>
      <c r="G81" s="9">
        <f>ROUND(+'Acute Care'!J178,0)</f>
        <v>94774</v>
      </c>
      <c r="H81" s="9">
        <f>ROUND(+'Acute Care'!F178,0)</f>
        <v>3102</v>
      </c>
      <c r="I81" s="13">
        <f t="shared" si="4"/>
        <v>30.55</v>
      </c>
      <c r="J81" s="13"/>
      <c r="K81" s="21">
        <f t="shared" si="5"/>
        <v>4.0899999999999999E-2</v>
      </c>
    </row>
    <row r="82" spans="2:11" x14ac:dyDescent="0.2">
      <c r="B82">
        <f>+'Acute Care'!A77</f>
        <v>173</v>
      </c>
      <c r="C82" t="str">
        <f>+'Acute Care'!B77</f>
        <v>MORTON GENERAL HOSPITAL</v>
      </c>
      <c r="D82" s="9">
        <f>ROUND(+'Acute Care'!J77,0)</f>
        <v>84388</v>
      </c>
      <c r="E82" s="9">
        <f>ROUND(+'Acute Care'!F77,0)</f>
        <v>743</v>
      </c>
      <c r="F82" s="13">
        <f t="shared" si="3"/>
        <v>113.58</v>
      </c>
      <c r="G82" s="9">
        <f>ROUND(+'Acute Care'!J179,0)</f>
        <v>74454</v>
      </c>
      <c r="H82" s="9">
        <f>ROUND(+'Acute Care'!F179,0)</f>
        <v>781</v>
      </c>
      <c r="I82" s="13">
        <f t="shared" si="4"/>
        <v>95.33</v>
      </c>
      <c r="J82" s="13"/>
      <c r="K82" s="21">
        <f t="shared" si="5"/>
        <v>-0.16070000000000001</v>
      </c>
    </row>
    <row r="83" spans="2:11" x14ac:dyDescent="0.2">
      <c r="B83">
        <f>+'Acute Care'!A78</f>
        <v>175</v>
      </c>
      <c r="C83" t="str">
        <f>+'Acute Care'!B78</f>
        <v>MARY BRIDGE CHILDRENS HEALTH CENTER</v>
      </c>
      <c r="D83" s="9">
        <f>ROUND(+'Acute Care'!J78,0)</f>
        <v>482126</v>
      </c>
      <c r="E83" s="9">
        <f>ROUND(+'Acute Care'!F78,0)</f>
        <v>9379</v>
      </c>
      <c r="F83" s="13">
        <f t="shared" si="3"/>
        <v>51.4</v>
      </c>
      <c r="G83" s="9">
        <f>ROUND(+'Acute Care'!J180,0)</f>
        <v>545561</v>
      </c>
      <c r="H83" s="9">
        <f>ROUND(+'Acute Care'!F180,0)</f>
        <v>11820</v>
      </c>
      <c r="I83" s="13">
        <f t="shared" si="4"/>
        <v>46.16</v>
      </c>
      <c r="J83" s="13"/>
      <c r="K83" s="21">
        <f t="shared" si="5"/>
        <v>-0.1019</v>
      </c>
    </row>
    <row r="84" spans="2:11" x14ac:dyDescent="0.2">
      <c r="B84">
        <f>+'Acute Care'!A79</f>
        <v>176</v>
      </c>
      <c r="C84" t="str">
        <f>+'Acute Care'!B79</f>
        <v>TACOMA GENERAL/ALLENMORE HOSPITAL</v>
      </c>
      <c r="D84" s="9">
        <f>ROUND(+'Acute Care'!J79,0)</f>
        <v>1038642</v>
      </c>
      <c r="E84" s="9">
        <f>ROUND(+'Acute Care'!F79,0)</f>
        <v>26017</v>
      </c>
      <c r="F84" s="13">
        <f t="shared" si="3"/>
        <v>39.92</v>
      </c>
      <c r="G84" s="9">
        <f>ROUND(+'Acute Care'!J181,0)</f>
        <v>1267781</v>
      </c>
      <c r="H84" s="9">
        <f>ROUND(+'Acute Care'!F181,0)</f>
        <v>24474</v>
      </c>
      <c r="I84" s="13">
        <f t="shared" si="4"/>
        <v>51.8</v>
      </c>
      <c r="J84" s="13"/>
      <c r="K84" s="21">
        <f t="shared" si="5"/>
        <v>0.29759999999999998</v>
      </c>
    </row>
    <row r="85" spans="2:11" x14ac:dyDescent="0.2">
      <c r="B85">
        <f>+'Acute Care'!A80</f>
        <v>180</v>
      </c>
      <c r="C85" t="str">
        <f>+'Acute Care'!B80</f>
        <v>MULTICARE VALLEY HOSPITAL</v>
      </c>
      <c r="D85" s="9">
        <f>ROUND(+'Acute Care'!J80,0)</f>
        <v>516027</v>
      </c>
      <c r="E85" s="9">
        <f>ROUND(+'Acute Care'!F80,0)</f>
        <v>13856</v>
      </c>
      <c r="F85" s="13">
        <f t="shared" si="3"/>
        <v>37.24</v>
      </c>
      <c r="G85" s="9">
        <f>ROUND(+'Acute Care'!J182,0)</f>
        <v>574430</v>
      </c>
      <c r="H85" s="9">
        <f>ROUND(+'Acute Care'!F182,0)</f>
        <v>15766</v>
      </c>
      <c r="I85" s="13">
        <f t="shared" si="4"/>
        <v>36.43</v>
      </c>
      <c r="J85" s="13"/>
      <c r="K85" s="21">
        <f t="shared" si="5"/>
        <v>-2.18E-2</v>
      </c>
    </row>
    <row r="86" spans="2:11" x14ac:dyDescent="0.2">
      <c r="B86">
        <f>+'Acute Care'!A81</f>
        <v>183</v>
      </c>
      <c r="C86" t="str">
        <f>+'Acute Care'!B81</f>
        <v>MULTICARE AUBURN MEDICAL CENTER</v>
      </c>
      <c r="D86" s="9">
        <f>ROUND(+'Acute Care'!J81,0)</f>
        <v>537707</v>
      </c>
      <c r="E86" s="9">
        <f>ROUND(+'Acute Care'!F81,0)</f>
        <v>10687</v>
      </c>
      <c r="F86" s="13">
        <f t="shared" si="3"/>
        <v>50.31</v>
      </c>
      <c r="G86" s="9">
        <f>ROUND(+'Acute Care'!J183,0)</f>
        <v>482187</v>
      </c>
      <c r="H86" s="9">
        <f>ROUND(+'Acute Care'!F183,0)</f>
        <v>8087</v>
      </c>
      <c r="I86" s="13">
        <f t="shared" si="4"/>
        <v>59.62</v>
      </c>
      <c r="J86" s="13"/>
      <c r="K86" s="21">
        <f t="shared" si="5"/>
        <v>0.18509999999999999</v>
      </c>
    </row>
    <row r="87" spans="2:11" x14ac:dyDescent="0.2">
      <c r="B87">
        <f>+'Acute Care'!A82</f>
        <v>186</v>
      </c>
      <c r="C87" t="str">
        <f>+'Acute Care'!B82</f>
        <v>SUMMIT PACIFIC MEDICAL CENTER</v>
      </c>
      <c r="D87" s="9">
        <f>ROUND(+'Acute Care'!J82,0)</f>
        <v>68444</v>
      </c>
      <c r="E87" s="9">
        <f>ROUND(+'Acute Care'!F82,0)</f>
        <v>474</v>
      </c>
      <c r="F87" s="13">
        <f t="shared" si="3"/>
        <v>144.4</v>
      </c>
      <c r="G87" s="9">
        <f>ROUND(+'Acute Care'!J184,0)</f>
        <v>77722</v>
      </c>
      <c r="H87" s="9">
        <f>ROUND(+'Acute Care'!F184,0)</f>
        <v>712</v>
      </c>
      <c r="I87" s="13">
        <f t="shared" si="4"/>
        <v>109.16</v>
      </c>
      <c r="J87" s="13"/>
      <c r="K87" s="21">
        <f t="shared" si="5"/>
        <v>-0.24399999999999999</v>
      </c>
    </row>
    <row r="88" spans="2:11" x14ac:dyDescent="0.2">
      <c r="B88">
        <f>+'Acute Care'!A83</f>
        <v>191</v>
      </c>
      <c r="C88" t="str">
        <f>+'Acute Care'!B83</f>
        <v>PROVIDENCE CENTRALIA HOSPITAL</v>
      </c>
      <c r="D88" s="9">
        <f>ROUND(+'Acute Care'!J83,0)</f>
        <v>664836</v>
      </c>
      <c r="E88" s="9">
        <f>ROUND(+'Acute Care'!F83,0)</f>
        <v>14616</v>
      </c>
      <c r="F88" s="13">
        <f t="shared" si="3"/>
        <v>45.49</v>
      </c>
      <c r="G88" s="9">
        <f>ROUND(+'Acute Care'!J185,0)</f>
        <v>693981</v>
      </c>
      <c r="H88" s="9">
        <f>ROUND(+'Acute Care'!F185,0)</f>
        <v>16914</v>
      </c>
      <c r="I88" s="13">
        <f t="shared" si="4"/>
        <v>41.03</v>
      </c>
      <c r="J88" s="13"/>
      <c r="K88" s="21">
        <f t="shared" si="5"/>
        <v>-9.8000000000000004E-2</v>
      </c>
    </row>
    <row r="89" spans="2:11" x14ac:dyDescent="0.2">
      <c r="B89">
        <f>+'Acute Care'!A84</f>
        <v>193</v>
      </c>
      <c r="C89" t="str">
        <f>+'Acute Care'!B84</f>
        <v>PROVIDENCE MOUNT CARMEL HOSPITAL</v>
      </c>
      <c r="D89" s="9">
        <f>ROUND(+'Acute Care'!J84,0)</f>
        <v>145820</v>
      </c>
      <c r="E89" s="9">
        <f>ROUND(+'Acute Care'!F84,0)</f>
        <v>3059</v>
      </c>
      <c r="F89" s="13">
        <f t="shared" si="3"/>
        <v>47.67</v>
      </c>
      <c r="G89" s="9">
        <f>ROUND(+'Acute Care'!J186,0)</f>
        <v>173253</v>
      </c>
      <c r="H89" s="9">
        <f>ROUND(+'Acute Care'!F186,0)</f>
        <v>5289</v>
      </c>
      <c r="I89" s="13">
        <f t="shared" si="4"/>
        <v>32.76</v>
      </c>
      <c r="J89" s="13"/>
      <c r="K89" s="21">
        <f t="shared" si="5"/>
        <v>-0.31280000000000002</v>
      </c>
    </row>
    <row r="90" spans="2:11" x14ac:dyDescent="0.2">
      <c r="B90">
        <f>+'Acute Care'!A85</f>
        <v>194</v>
      </c>
      <c r="C90" t="str">
        <f>+'Acute Care'!B85</f>
        <v>PROVIDENCE ST JOSEPHS HOSPITAL</v>
      </c>
      <c r="D90" s="9">
        <f>ROUND(+'Acute Care'!J85,0)</f>
        <v>68056</v>
      </c>
      <c r="E90" s="9">
        <f>ROUND(+'Acute Care'!F85,0)</f>
        <v>1264</v>
      </c>
      <c r="F90" s="13">
        <f t="shared" si="3"/>
        <v>53.84</v>
      </c>
      <c r="G90" s="9">
        <f>ROUND(+'Acute Care'!J187,0)</f>
        <v>79057</v>
      </c>
      <c r="H90" s="9">
        <f>ROUND(+'Acute Care'!F187,0)</f>
        <v>2977</v>
      </c>
      <c r="I90" s="13">
        <f t="shared" si="4"/>
        <v>26.56</v>
      </c>
      <c r="J90" s="13"/>
      <c r="K90" s="21">
        <f t="shared" si="5"/>
        <v>-0.50670000000000004</v>
      </c>
    </row>
    <row r="91" spans="2:11" x14ac:dyDescent="0.2">
      <c r="B91">
        <f>+'Acute Care'!A86</f>
        <v>195</v>
      </c>
      <c r="C91" t="str">
        <f>+'Acute Care'!B86</f>
        <v>SNOQUALMIE VALLEY HOSPITAL</v>
      </c>
      <c r="D91" s="9">
        <f>ROUND(+'Acute Care'!J86,0)</f>
        <v>207150</v>
      </c>
      <c r="E91" s="9">
        <f>ROUND(+'Acute Care'!F86,0)</f>
        <v>190</v>
      </c>
      <c r="F91" s="13">
        <f t="shared" si="3"/>
        <v>1090.26</v>
      </c>
      <c r="G91" s="9">
        <f>ROUND(+'Acute Care'!J188,0)</f>
        <v>7780</v>
      </c>
      <c r="H91" s="9">
        <f>ROUND(+'Acute Care'!F188,0)</f>
        <v>211</v>
      </c>
      <c r="I91" s="13">
        <f t="shared" si="4"/>
        <v>36.869999999999997</v>
      </c>
      <c r="J91" s="13"/>
      <c r="K91" s="21">
        <f t="shared" si="5"/>
        <v>-0.96619999999999995</v>
      </c>
    </row>
    <row r="92" spans="2:11" x14ac:dyDescent="0.2">
      <c r="B92">
        <f>+'Acute Care'!A87</f>
        <v>197</v>
      </c>
      <c r="C92" t="str">
        <f>+'Acute Care'!B87</f>
        <v>CAPITAL MEDICAL CENTER</v>
      </c>
      <c r="D92" s="9">
        <f>ROUND(+'Acute Care'!J87,0)</f>
        <v>231503</v>
      </c>
      <c r="E92" s="9">
        <f>ROUND(+'Acute Care'!F87,0)</f>
        <v>7589</v>
      </c>
      <c r="F92" s="13">
        <f t="shared" si="3"/>
        <v>30.51</v>
      </c>
      <c r="G92" s="9">
        <f>ROUND(+'Acute Care'!J189,0)</f>
        <v>166390</v>
      </c>
      <c r="H92" s="9">
        <f>ROUND(+'Acute Care'!F189,0)</f>
        <v>6908</v>
      </c>
      <c r="I92" s="13">
        <f t="shared" si="4"/>
        <v>24.09</v>
      </c>
      <c r="J92" s="13"/>
      <c r="K92" s="21">
        <f t="shared" si="5"/>
        <v>-0.2104</v>
      </c>
    </row>
    <row r="93" spans="2:11" x14ac:dyDescent="0.2">
      <c r="B93">
        <f>+'Acute Care'!A88</f>
        <v>198</v>
      </c>
      <c r="C93" t="str">
        <f>+'Acute Care'!B88</f>
        <v>ASTRIA SUNNYSIDE HOSPITAL</v>
      </c>
      <c r="D93" s="9">
        <f>ROUND(+'Acute Care'!J88,0)</f>
        <v>240668</v>
      </c>
      <c r="E93" s="9">
        <f>ROUND(+'Acute Care'!F88,0)</f>
        <v>4779</v>
      </c>
      <c r="F93" s="13">
        <f t="shared" si="3"/>
        <v>50.36</v>
      </c>
      <c r="G93" s="9">
        <f>ROUND(+'Acute Care'!J190,0)</f>
        <v>256583</v>
      </c>
      <c r="H93" s="9">
        <f>ROUND(+'Acute Care'!F190,0)</f>
        <v>4911</v>
      </c>
      <c r="I93" s="13">
        <f t="shared" si="4"/>
        <v>52.25</v>
      </c>
      <c r="J93" s="13"/>
      <c r="K93" s="21">
        <f t="shared" si="5"/>
        <v>3.7499999999999999E-2</v>
      </c>
    </row>
    <row r="94" spans="2:11" x14ac:dyDescent="0.2">
      <c r="B94">
        <f>+'Acute Care'!A89</f>
        <v>199</v>
      </c>
      <c r="C94" t="str">
        <f>+'Acute Care'!B89</f>
        <v>ASTRIA TOPPENISH HOSPITAL</v>
      </c>
      <c r="D94" s="9">
        <f>ROUND(+'Acute Care'!J89,0)</f>
        <v>17733</v>
      </c>
      <c r="E94" s="9">
        <f>ROUND(+'Acute Care'!F89,0)</f>
        <v>2460</v>
      </c>
      <c r="F94" s="13">
        <f t="shared" si="3"/>
        <v>7.21</v>
      </c>
      <c r="G94" s="9">
        <f>ROUND(+'Acute Care'!J191,0)</f>
        <v>14048</v>
      </c>
      <c r="H94" s="9">
        <f>ROUND(+'Acute Care'!F191,0)</f>
        <v>1880</v>
      </c>
      <c r="I94" s="13">
        <f t="shared" si="4"/>
        <v>7.47</v>
      </c>
      <c r="J94" s="13"/>
      <c r="K94" s="21">
        <f t="shared" si="5"/>
        <v>3.61E-2</v>
      </c>
    </row>
    <row r="95" spans="2:11" x14ac:dyDescent="0.2">
      <c r="B95">
        <f>+'Acute Care'!A90</f>
        <v>201</v>
      </c>
      <c r="C95" t="str">
        <f>+'Acute Care'!B90</f>
        <v>ST FRANCIS COMMUNITY HOSPITAL</v>
      </c>
      <c r="D95" s="9">
        <f>ROUND(+'Acute Care'!J90,0)</f>
        <v>1124422</v>
      </c>
      <c r="E95" s="9">
        <f>ROUND(+'Acute Care'!F90,0)</f>
        <v>28344</v>
      </c>
      <c r="F95" s="13">
        <f t="shared" si="3"/>
        <v>39.67</v>
      </c>
      <c r="G95" s="9">
        <f>ROUND(+'Acute Care'!J192,0)</f>
        <v>1044613</v>
      </c>
      <c r="H95" s="9">
        <f>ROUND(+'Acute Care'!F192,0)</f>
        <v>29097</v>
      </c>
      <c r="I95" s="13">
        <f t="shared" si="4"/>
        <v>35.9</v>
      </c>
      <c r="J95" s="13"/>
      <c r="K95" s="21">
        <f t="shared" si="5"/>
        <v>-9.5000000000000001E-2</v>
      </c>
    </row>
    <row r="96" spans="2:11" x14ac:dyDescent="0.2">
      <c r="B96">
        <f>+'Acute Care'!A91</f>
        <v>202</v>
      </c>
      <c r="C96" t="str">
        <f>+'Acute Care'!B91</f>
        <v>REGIONAL HOSPITAL</v>
      </c>
      <c r="D96" s="9">
        <f>ROUND(+'Acute Care'!J91,0)</f>
        <v>790366</v>
      </c>
      <c r="E96" s="9">
        <f>ROUND(+'Acute Care'!F91,0)</f>
        <v>7120</v>
      </c>
      <c r="F96" s="13">
        <f t="shared" si="3"/>
        <v>111.01</v>
      </c>
      <c r="G96" s="9">
        <f>ROUND(+'Acute Care'!J193,0)</f>
        <v>668432</v>
      </c>
      <c r="H96" s="9">
        <f>ROUND(+'Acute Care'!F193,0)</f>
        <v>7217</v>
      </c>
      <c r="I96" s="13">
        <f t="shared" si="4"/>
        <v>92.62</v>
      </c>
      <c r="J96" s="13"/>
      <c r="K96" s="21">
        <f t="shared" si="5"/>
        <v>-0.16569999999999999</v>
      </c>
    </row>
    <row r="97" spans="2:11" x14ac:dyDescent="0.2">
      <c r="B97">
        <f>+'Acute Care'!A92</f>
        <v>204</v>
      </c>
      <c r="C97" t="str">
        <f>+'Acute Care'!B92</f>
        <v>SEATTLE CANCER CARE ALLIANCE</v>
      </c>
      <c r="D97" s="9">
        <f>ROUND(+'Acute Care'!J92,0)</f>
        <v>0</v>
      </c>
      <c r="E97" s="9">
        <f>ROUND(+'Acute Care'!F92,0)</f>
        <v>0</v>
      </c>
      <c r="F97" s="13" t="str">
        <f t="shared" si="3"/>
        <v/>
      </c>
      <c r="G97" s="9">
        <f>ROUND(+'Acute Care'!J194,0)</f>
        <v>0</v>
      </c>
      <c r="H97" s="9">
        <f>ROUND(+'Acute Care'!F194,0)</f>
        <v>0</v>
      </c>
      <c r="I97" s="13" t="str">
        <f t="shared" si="4"/>
        <v/>
      </c>
      <c r="J97" s="13"/>
      <c r="K97" s="21" t="str">
        <f t="shared" si="5"/>
        <v/>
      </c>
    </row>
    <row r="98" spans="2:11" x14ac:dyDescent="0.2">
      <c r="B98">
        <f>+'Acute Care'!A93</f>
        <v>205</v>
      </c>
      <c r="C98" t="str">
        <f>+'Acute Care'!B93</f>
        <v>WENATCHEE VALLEY HOSPITAL</v>
      </c>
      <c r="D98" s="9">
        <f>ROUND(+'Acute Care'!J93,0)</f>
        <v>309722</v>
      </c>
      <c r="E98" s="9">
        <f>ROUND(+'Acute Care'!F93,0)</f>
        <v>559</v>
      </c>
      <c r="F98" s="13">
        <f t="shared" si="3"/>
        <v>554.05999999999995</v>
      </c>
      <c r="G98" s="9">
        <f>ROUND(+'Acute Care'!J195,0)</f>
        <v>411932</v>
      </c>
      <c r="H98" s="9">
        <f>ROUND(+'Acute Care'!F195,0)</f>
        <v>497</v>
      </c>
      <c r="I98" s="13">
        <f t="shared" si="4"/>
        <v>828.84</v>
      </c>
      <c r="J98" s="13"/>
      <c r="K98" s="21">
        <f t="shared" si="5"/>
        <v>0.49590000000000001</v>
      </c>
    </row>
    <row r="99" spans="2:11" x14ac:dyDescent="0.2">
      <c r="B99">
        <f>+'Acute Care'!A94</f>
        <v>206</v>
      </c>
      <c r="C99" t="str">
        <f>+'Acute Care'!B94</f>
        <v>PEACEHEALTH UNITED GENERAL MEDICAL CENTER</v>
      </c>
      <c r="D99" s="9">
        <f>ROUND(+'Acute Care'!J94,0)</f>
        <v>106673</v>
      </c>
      <c r="E99" s="9">
        <f>ROUND(+'Acute Care'!F94,0)</f>
        <v>2240</v>
      </c>
      <c r="F99" s="13">
        <f t="shared" si="3"/>
        <v>47.62</v>
      </c>
      <c r="G99" s="9">
        <f>ROUND(+'Acute Care'!J196,0)</f>
        <v>94666</v>
      </c>
      <c r="H99" s="9">
        <f>ROUND(+'Acute Care'!F196,0)</f>
        <v>2110</v>
      </c>
      <c r="I99" s="13">
        <f t="shared" si="4"/>
        <v>44.87</v>
      </c>
      <c r="J99" s="13"/>
      <c r="K99" s="21">
        <f t="shared" si="5"/>
        <v>-5.7700000000000001E-2</v>
      </c>
    </row>
    <row r="100" spans="2:11" x14ac:dyDescent="0.2">
      <c r="B100">
        <f>+'Acute Care'!A95</f>
        <v>207</v>
      </c>
      <c r="C100" t="str">
        <f>+'Acute Care'!B95</f>
        <v>SKAGIT REGIONAL HEALTH</v>
      </c>
      <c r="D100" s="9">
        <f>ROUND(+'Acute Care'!J95,0)</f>
        <v>940897</v>
      </c>
      <c r="E100" s="9">
        <f>ROUND(+'Acute Care'!F95,0)</f>
        <v>20137</v>
      </c>
      <c r="F100" s="13">
        <f t="shared" si="3"/>
        <v>46.72</v>
      </c>
      <c r="G100" s="9">
        <f>ROUND(+'Acute Care'!J197,0)</f>
        <v>1028595</v>
      </c>
      <c r="H100" s="9">
        <f>ROUND(+'Acute Care'!F197,0)</f>
        <v>22866</v>
      </c>
      <c r="I100" s="13">
        <f t="shared" si="4"/>
        <v>44.98</v>
      </c>
      <c r="J100" s="13"/>
      <c r="K100" s="21">
        <f t="shared" si="5"/>
        <v>-3.7199999999999997E-2</v>
      </c>
    </row>
    <row r="101" spans="2:11" x14ac:dyDescent="0.2">
      <c r="B101">
        <f>+'Acute Care'!A96</f>
        <v>208</v>
      </c>
      <c r="C101" t="str">
        <f>+'Acute Care'!B96</f>
        <v>LEGACY SALMON CREEK HOSPITAL</v>
      </c>
      <c r="D101" s="9">
        <f>ROUND(+'Acute Care'!J96,0)</f>
        <v>1022194</v>
      </c>
      <c r="E101" s="9">
        <f>ROUND(+'Acute Care'!F96,0)</f>
        <v>20567</v>
      </c>
      <c r="F101" s="13">
        <f t="shared" si="3"/>
        <v>49.7</v>
      </c>
      <c r="G101" s="9">
        <f>ROUND(+'Acute Care'!J198,0)</f>
        <v>1029159</v>
      </c>
      <c r="H101" s="9">
        <f>ROUND(+'Acute Care'!F198,0)</f>
        <v>19225</v>
      </c>
      <c r="I101" s="13">
        <f t="shared" si="4"/>
        <v>53.53</v>
      </c>
      <c r="J101" s="13"/>
      <c r="K101" s="21">
        <f t="shared" si="5"/>
        <v>7.7100000000000002E-2</v>
      </c>
    </row>
    <row r="102" spans="2:11" x14ac:dyDescent="0.2">
      <c r="B102">
        <f>+'Acute Care'!A97</f>
        <v>209</v>
      </c>
      <c r="C102" t="str">
        <f>+'Acute Care'!B97</f>
        <v>ST ANTHONY HOSPITAL</v>
      </c>
      <c r="D102" s="9">
        <f>ROUND(+'Acute Care'!J97,0)</f>
        <v>744768</v>
      </c>
      <c r="E102" s="9">
        <f>ROUND(+'Acute Care'!F97,0)</f>
        <v>17662</v>
      </c>
      <c r="F102" s="13">
        <f t="shared" si="3"/>
        <v>42.17</v>
      </c>
      <c r="G102" s="9">
        <f>ROUND(+'Acute Care'!J199,0)</f>
        <v>841290</v>
      </c>
      <c r="H102" s="9">
        <f>ROUND(+'Acute Care'!F199,0)</f>
        <v>18002</v>
      </c>
      <c r="I102" s="13">
        <f t="shared" si="4"/>
        <v>46.73</v>
      </c>
      <c r="J102" s="13"/>
      <c r="K102" s="21">
        <f t="shared" si="5"/>
        <v>0.1081</v>
      </c>
    </row>
    <row r="103" spans="2:11" x14ac:dyDescent="0.2">
      <c r="B103">
        <f>+'Acute Care'!A98</f>
        <v>210</v>
      </c>
      <c r="C103" t="str">
        <f>+'Acute Care'!B98</f>
        <v>SWEDISH MEDICAL CENTER - ISSAQUAH CAMPUS</v>
      </c>
      <c r="D103" s="9">
        <f>ROUND(+'Acute Care'!J98,0)</f>
        <v>410279</v>
      </c>
      <c r="E103" s="9">
        <f>ROUND(+'Acute Care'!F98,0)</f>
        <v>9333</v>
      </c>
      <c r="F103" s="13">
        <f t="shared" si="3"/>
        <v>43.96</v>
      </c>
      <c r="G103" s="9">
        <f>ROUND(+'Acute Care'!J200,0)</f>
        <v>781597</v>
      </c>
      <c r="H103" s="9">
        <f>ROUND(+'Acute Care'!F200,0)</f>
        <v>16603</v>
      </c>
      <c r="I103" s="13">
        <f t="shared" si="4"/>
        <v>47.08</v>
      </c>
      <c r="J103" s="13"/>
      <c r="K103" s="21">
        <f t="shared" si="5"/>
        <v>7.0999999999999994E-2</v>
      </c>
    </row>
    <row r="104" spans="2:11" x14ac:dyDescent="0.2">
      <c r="B104">
        <f>+'Acute Care'!A99</f>
        <v>211</v>
      </c>
      <c r="C104" t="str">
        <f>+'Acute Care'!B99</f>
        <v>PEACEHEALTH PEACE ISLAND MEDICAL CENTER</v>
      </c>
      <c r="D104" s="9">
        <f>ROUND(+'Acute Care'!J99,0)</f>
        <v>11580</v>
      </c>
      <c r="E104" s="9">
        <f>ROUND(+'Acute Care'!F99,0)</f>
        <v>207</v>
      </c>
      <c r="F104" s="13">
        <f t="shared" si="3"/>
        <v>55.94</v>
      </c>
      <c r="G104" s="9">
        <f>ROUND(+'Acute Care'!J201,0)</f>
        <v>14957</v>
      </c>
      <c r="H104" s="9">
        <f>ROUND(+'Acute Care'!F201,0)</f>
        <v>245</v>
      </c>
      <c r="I104" s="13">
        <f t="shared" si="4"/>
        <v>61.05</v>
      </c>
      <c r="J104" s="13"/>
      <c r="K104" s="21">
        <f t="shared" si="5"/>
        <v>9.1300000000000006E-2</v>
      </c>
    </row>
    <row r="105" spans="2:11" x14ac:dyDescent="0.2">
      <c r="B105">
        <f>+'Acute Care'!A100</f>
        <v>904</v>
      </c>
      <c r="C105" t="str">
        <f>+'Acute Care'!B100</f>
        <v>BHC FAIRFAX HOSPITAL</v>
      </c>
      <c r="D105" s="9">
        <f>ROUND(+'Acute Care'!J100,0)</f>
        <v>0</v>
      </c>
      <c r="E105" s="9">
        <f>ROUND(+'Acute Care'!F100,0)</f>
        <v>0</v>
      </c>
      <c r="F105" s="13" t="str">
        <f t="shared" si="3"/>
        <v/>
      </c>
      <c r="G105" s="9">
        <f>ROUND(+'Acute Care'!J202,0)</f>
        <v>0</v>
      </c>
      <c r="H105" s="9">
        <f>ROUND(+'Acute Care'!F202,0)</f>
        <v>0</v>
      </c>
      <c r="I105" s="13" t="str">
        <f t="shared" si="4"/>
        <v/>
      </c>
      <c r="J105" s="13"/>
      <c r="K105" s="21" t="str">
        <f t="shared" si="5"/>
        <v/>
      </c>
    </row>
    <row r="106" spans="2:11" x14ac:dyDescent="0.2">
      <c r="B106">
        <f>+'Acute Care'!A101</f>
        <v>915</v>
      </c>
      <c r="C106" t="str">
        <f>+'Acute Care'!B101</f>
        <v>LOURDES COUNSELING CENTER</v>
      </c>
      <c r="D106" s="9">
        <f>ROUND(+'Acute Care'!J101,0)</f>
        <v>0</v>
      </c>
      <c r="E106" s="9">
        <f>ROUND(+'Acute Care'!F101,0)</f>
        <v>0</v>
      </c>
      <c r="F106" s="13" t="str">
        <f t="shared" si="3"/>
        <v/>
      </c>
      <c r="G106" s="9">
        <f>ROUND(+'Acute Care'!J203,0)</f>
        <v>0</v>
      </c>
      <c r="H106" s="9">
        <f>ROUND(+'Acute Care'!F203,0)</f>
        <v>0</v>
      </c>
      <c r="I106" s="13" t="str">
        <f t="shared" si="4"/>
        <v/>
      </c>
      <c r="J106" s="13"/>
      <c r="K106" s="21" t="str">
        <f t="shared" si="5"/>
        <v/>
      </c>
    </row>
    <row r="107" spans="2:11" x14ac:dyDescent="0.2">
      <c r="B107">
        <f>+'Acute Care'!A102</f>
        <v>919</v>
      </c>
      <c r="C107" t="str">
        <f>+'Acute Care'!B102</f>
        <v>NAVOS</v>
      </c>
      <c r="D107" s="9">
        <f>ROUND(+'Acute Care'!J102,0)</f>
        <v>0</v>
      </c>
      <c r="E107" s="9">
        <f>ROUND(+'Acute Care'!F102,0)</f>
        <v>0</v>
      </c>
      <c r="F107" s="13" t="str">
        <f t="shared" si="3"/>
        <v/>
      </c>
      <c r="G107" s="9">
        <f>ROUND(+'Acute Care'!J204,0)</f>
        <v>0</v>
      </c>
      <c r="H107" s="9">
        <f>ROUND(+'Acute Care'!F204,0)</f>
        <v>0</v>
      </c>
      <c r="I107" s="13" t="str">
        <f t="shared" si="4"/>
        <v/>
      </c>
      <c r="J107" s="13"/>
      <c r="K107" s="21" t="str">
        <f t="shared" si="5"/>
        <v/>
      </c>
    </row>
    <row r="108" spans="2:11" x14ac:dyDescent="0.2">
      <c r="B108">
        <f>+'Acute Care'!A103</f>
        <v>921</v>
      </c>
      <c r="C108" t="str">
        <f>+'Acute Care'!B103</f>
        <v>CASCADE BEHAVIORAL HOSPITAL</v>
      </c>
      <c r="D108" s="9">
        <f>ROUND(+'Acute Care'!J103,0)</f>
        <v>0</v>
      </c>
      <c r="E108" s="9">
        <f>ROUND(+'Acute Care'!F103,0)</f>
        <v>0</v>
      </c>
      <c r="F108" s="13" t="str">
        <f t="shared" ref="F108" si="6">IF(D108=0,"",IF(E108=0,"",ROUND(D108/E108,2)))</f>
        <v/>
      </c>
      <c r="G108" s="9">
        <f>ROUND(+'Acute Care'!J205,0)</f>
        <v>0</v>
      </c>
      <c r="H108" s="9">
        <f>ROUND(+'Acute Care'!F205,0)</f>
        <v>0</v>
      </c>
      <c r="I108" s="13" t="str">
        <f t="shared" ref="I108" si="7">IF(G108=0,"",IF(H108=0,"",ROUND(G108/H108,2)))</f>
        <v/>
      </c>
      <c r="J108" s="13"/>
      <c r="K108" s="21" t="str">
        <f t="shared" ref="K108" si="8">IF(D108=0,"",IF(E108=0,"",IF(G108=0,"",IF(H108=0,"",ROUND(I108/F108-1,4)))))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K108"/>
  <sheetViews>
    <sheetView zoomScale="75" workbookViewId="0">
      <selection activeCell="C27" sqref="C27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6" width="6.88671875" bestFit="1" customWidth="1"/>
    <col min="7" max="7" width="11.44140625" bestFit="1" customWidth="1"/>
    <col min="8" max="8" width="6.88671875" bestFit="1" customWidth="1"/>
    <col min="9" max="9" width="8.88671875" bestFit="1" customWidth="1"/>
    <col min="10" max="10" width="2.6640625" customWidth="1"/>
    <col min="11" max="11" width="9.5546875" customWidth="1"/>
  </cols>
  <sheetData>
    <row r="1" spans="1:11" x14ac:dyDescent="0.2">
      <c r="A1" s="3" t="s">
        <v>20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F2" s="1"/>
      <c r="K2" s="6" t="s">
        <v>54</v>
      </c>
    </row>
    <row r="3" spans="1:11" x14ac:dyDescent="0.2">
      <c r="D3" s="2">
        <v>73</v>
      </c>
      <c r="F3" s="1"/>
      <c r="K3" s="19">
        <v>73</v>
      </c>
    </row>
    <row r="4" spans="1:11" x14ac:dyDescent="0.2">
      <c r="A4" s="3" t="s">
        <v>1</v>
      </c>
      <c r="B4" s="4"/>
      <c r="C4" s="4"/>
      <c r="D4" s="4"/>
      <c r="E4" s="4"/>
      <c r="F4" s="4"/>
      <c r="G4" s="4"/>
      <c r="H4" s="4"/>
      <c r="I4" s="4"/>
      <c r="J4" s="4"/>
    </row>
    <row r="5" spans="1:11" x14ac:dyDescent="0.2">
      <c r="A5" s="3" t="s">
        <v>45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D7" s="6"/>
      <c r="E7" s="35">
        <f>ROUND(+'Acute Care'!D5,0)</f>
        <v>2015</v>
      </c>
      <c r="F7" s="6">
        <f>+E7</f>
        <v>2015</v>
      </c>
      <c r="G7" s="6"/>
      <c r="H7" s="1">
        <f>+F7+1</f>
        <v>2016</v>
      </c>
      <c r="I7" s="6">
        <f>+H7</f>
        <v>2016</v>
      </c>
      <c r="J7" s="6"/>
    </row>
    <row r="8" spans="1:11" x14ac:dyDescent="0.2">
      <c r="A8" s="10"/>
      <c r="B8" s="9"/>
      <c r="C8" s="9"/>
      <c r="D8" s="1" t="s">
        <v>21</v>
      </c>
      <c r="E8" s="6"/>
      <c r="F8" s="1" t="s">
        <v>4</v>
      </c>
      <c r="G8" s="1" t="s">
        <v>21</v>
      </c>
      <c r="H8" s="6"/>
      <c r="I8" s="1" t="s">
        <v>4</v>
      </c>
      <c r="J8" s="1"/>
      <c r="K8" s="6" t="s">
        <v>80</v>
      </c>
    </row>
    <row r="9" spans="1:11" x14ac:dyDescent="0.2">
      <c r="A9" s="10"/>
      <c r="B9" s="10" t="s">
        <v>52</v>
      </c>
      <c r="C9" s="10" t="s">
        <v>53</v>
      </c>
      <c r="D9" s="1" t="s">
        <v>22</v>
      </c>
      <c r="E9" s="1" t="s">
        <v>6</v>
      </c>
      <c r="F9" s="1" t="s">
        <v>6</v>
      </c>
      <c r="G9" s="1" t="s">
        <v>22</v>
      </c>
      <c r="H9" s="1" t="s">
        <v>6</v>
      </c>
      <c r="I9" s="1" t="s">
        <v>6</v>
      </c>
      <c r="J9" s="1"/>
      <c r="K9" s="6" t="s">
        <v>81</v>
      </c>
    </row>
    <row r="10" spans="1:11" x14ac:dyDescent="0.2">
      <c r="B10">
        <f>+'Acute Care'!A5</f>
        <v>1</v>
      </c>
      <c r="C10" t="str">
        <f>+'Acute Care'!B5</f>
        <v>SWEDISH MEDICAL CENTER - FIRST HILL</v>
      </c>
      <c r="D10" s="9">
        <f>ROUND(SUM('Acute Care'!K5:L5),0)</f>
        <v>1313472</v>
      </c>
      <c r="E10" s="9">
        <f>ROUND(+'Acute Care'!F5,0)</f>
        <v>97690</v>
      </c>
      <c r="F10" s="13">
        <f>IF(D10=0,"",IF(E10=0,"",ROUND(D10/E10,2)))</f>
        <v>13.45</v>
      </c>
      <c r="G10" s="9">
        <f>ROUND(SUM('Acute Care'!K107:L107),0)</f>
        <v>1526599</v>
      </c>
      <c r="H10" s="9">
        <f>ROUND(+'Acute Care'!F107,0)</f>
        <v>142274</v>
      </c>
      <c r="I10" s="13">
        <f>IF(G10=0,"",IF(H10=0,"",ROUND(G10/H10,2)))</f>
        <v>10.73</v>
      </c>
      <c r="J10" s="13"/>
      <c r="K10" s="21">
        <f>IF(D10=0,"",IF(E10=0,"",IF(G10=0,"",IF(H10=0,"",ROUND(I10/F10-1,4)))))</f>
        <v>-0.20219999999999999</v>
      </c>
    </row>
    <row r="11" spans="1:11" x14ac:dyDescent="0.2">
      <c r="B11">
        <f>+'Acute Care'!A6</f>
        <v>3</v>
      </c>
      <c r="C11" t="str">
        <f>+'Acute Care'!B6</f>
        <v>SWEDISH MEDICAL CENTER - CHERRY HILL</v>
      </c>
      <c r="D11" s="9">
        <f>ROUND(SUM('Acute Care'!K6:L6),0)</f>
        <v>313252</v>
      </c>
      <c r="E11" s="9">
        <f>ROUND(+'Acute Care'!F6,0)</f>
        <v>23513</v>
      </c>
      <c r="F11" s="13">
        <f t="shared" ref="F11:F74" si="0">IF(D11=0,"",IF(E11=0,"",ROUND(D11/E11,2)))</f>
        <v>13.32</v>
      </c>
      <c r="G11" s="9">
        <f>ROUND(SUM('Acute Care'!K108:L108),0)</f>
        <v>643865</v>
      </c>
      <c r="H11" s="9">
        <f>ROUND(+'Acute Care'!F108,0)</f>
        <v>40655</v>
      </c>
      <c r="I11" s="13">
        <f t="shared" ref="I11:I74" si="1">IF(G11=0,"",IF(H11=0,"",ROUND(G11/H11,2)))</f>
        <v>15.84</v>
      </c>
      <c r="J11" s="13"/>
      <c r="K11" s="21">
        <f t="shared" ref="K11:K74" si="2">IF(D11=0,"",IF(E11=0,"",IF(G11=0,"",IF(H11=0,"",ROUND(I11/F11-1,4)))))</f>
        <v>0.18920000000000001</v>
      </c>
    </row>
    <row r="12" spans="1:11" x14ac:dyDescent="0.2">
      <c r="B12">
        <f>+'Acute Care'!A7</f>
        <v>8</v>
      </c>
      <c r="C12" t="str">
        <f>+'Acute Care'!B7</f>
        <v>KLICKITAT VALLEY HEALTH</v>
      </c>
      <c r="D12" s="9">
        <f>ROUND(SUM('Acute Care'!K7:L7),0)</f>
        <v>144192</v>
      </c>
      <c r="E12" s="9">
        <f>ROUND(+'Acute Care'!F7,0)</f>
        <v>724</v>
      </c>
      <c r="F12" s="13">
        <f t="shared" si="0"/>
        <v>199.16</v>
      </c>
      <c r="G12" s="9">
        <f>ROUND(SUM('Acute Care'!K109:L109),0)</f>
        <v>239185</v>
      </c>
      <c r="H12" s="9">
        <f>ROUND(+'Acute Care'!F109,0)</f>
        <v>706</v>
      </c>
      <c r="I12" s="13">
        <f t="shared" si="1"/>
        <v>338.79</v>
      </c>
      <c r="J12" s="13"/>
      <c r="K12" s="21">
        <f t="shared" si="2"/>
        <v>0.70109999999999995</v>
      </c>
    </row>
    <row r="13" spans="1:11" x14ac:dyDescent="0.2">
      <c r="B13">
        <f>+'Acute Care'!A8</f>
        <v>10</v>
      </c>
      <c r="C13" t="str">
        <f>+'Acute Care'!B8</f>
        <v>VIRGINIA MASON MEDICAL CENTER</v>
      </c>
      <c r="D13" s="9">
        <f>ROUND(SUM('Acute Care'!K8:L8),0)</f>
        <v>575012</v>
      </c>
      <c r="E13" s="9">
        <f>ROUND(+'Acute Care'!F8,0)</f>
        <v>65799</v>
      </c>
      <c r="F13" s="13">
        <f t="shared" si="0"/>
        <v>8.74</v>
      </c>
      <c r="G13" s="9">
        <f>ROUND(SUM('Acute Care'!K110:L110),0)</f>
        <v>604171</v>
      </c>
      <c r="H13" s="9">
        <f>ROUND(+'Acute Care'!F110,0)</f>
        <v>47719</v>
      </c>
      <c r="I13" s="13">
        <f t="shared" si="1"/>
        <v>12.66</v>
      </c>
      <c r="J13" s="13"/>
      <c r="K13" s="21">
        <f t="shared" si="2"/>
        <v>0.44850000000000001</v>
      </c>
    </row>
    <row r="14" spans="1:11" x14ac:dyDescent="0.2">
      <c r="B14">
        <f>+'Acute Care'!A9</f>
        <v>14</v>
      </c>
      <c r="C14" t="str">
        <f>+'Acute Care'!B9</f>
        <v>SEATTLE CHILDRENS HOSPITAL</v>
      </c>
      <c r="D14" s="9">
        <f>ROUND(SUM('Acute Care'!K9:L9),0)</f>
        <v>216774</v>
      </c>
      <c r="E14" s="9">
        <f>ROUND(+'Acute Care'!F9,0)</f>
        <v>57055</v>
      </c>
      <c r="F14" s="13">
        <f t="shared" si="0"/>
        <v>3.8</v>
      </c>
      <c r="G14" s="9">
        <f>ROUND(SUM('Acute Care'!K111:L111),0)</f>
        <v>446623</v>
      </c>
      <c r="H14" s="9">
        <f>ROUND(+'Acute Care'!F111,0)</f>
        <v>60771</v>
      </c>
      <c r="I14" s="13">
        <f t="shared" si="1"/>
        <v>7.35</v>
      </c>
      <c r="J14" s="13"/>
      <c r="K14" s="21">
        <f t="shared" si="2"/>
        <v>0.93420000000000003</v>
      </c>
    </row>
    <row r="15" spans="1:11" x14ac:dyDescent="0.2">
      <c r="B15">
        <f>+'Acute Care'!A10</f>
        <v>20</v>
      </c>
      <c r="C15" t="str">
        <f>+'Acute Care'!B10</f>
        <v>GROUP HEALTH CENTRAL HOSPITAL</v>
      </c>
      <c r="D15" s="9">
        <f>ROUND(SUM('Acute Care'!K10:L10),0)</f>
        <v>0</v>
      </c>
      <c r="E15" s="9">
        <f>ROUND(+'Acute Care'!F10,0)</f>
        <v>0</v>
      </c>
      <c r="F15" s="13" t="str">
        <f t="shared" si="0"/>
        <v/>
      </c>
      <c r="G15" s="9">
        <f>ROUND(SUM('Acute Care'!K112:L112),0)</f>
        <v>0</v>
      </c>
      <c r="H15" s="9">
        <f>ROUND(+'Acute Care'!F112,0)</f>
        <v>0</v>
      </c>
      <c r="I15" s="13" t="str">
        <f t="shared" si="1"/>
        <v/>
      </c>
      <c r="J15" s="13"/>
      <c r="K15" s="21" t="str">
        <f t="shared" si="2"/>
        <v/>
      </c>
    </row>
    <row r="16" spans="1:11" x14ac:dyDescent="0.2">
      <c r="B16">
        <f>+'Acute Care'!A11</f>
        <v>21</v>
      </c>
      <c r="C16" t="str">
        <f>+'Acute Care'!B11</f>
        <v>NEWPORT HOSPITAL AND HEALTH SERVICES</v>
      </c>
      <c r="D16" s="9">
        <f>ROUND(SUM('Acute Care'!K11:L11),0)</f>
        <v>36204</v>
      </c>
      <c r="E16" s="9">
        <f>ROUND(+'Acute Care'!F11,0)</f>
        <v>1280</v>
      </c>
      <c r="F16" s="13">
        <f t="shared" si="0"/>
        <v>28.28</v>
      </c>
      <c r="G16" s="9">
        <f>ROUND(SUM('Acute Care'!K113:L113),0)</f>
        <v>43325</v>
      </c>
      <c r="H16" s="9">
        <f>ROUND(+'Acute Care'!F113,0)</f>
        <v>1120</v>
      </c>
      <c r="I16" s="13">
        <f t="shared" si="1"/>
        <v>38.68</v>
      </c>
      <c r="J16" s="13"/>
      <c r="K16" s="21">
        <f t="shared" si="2"/>
        <v>0.36780000000000002</v>
      </c>
    </row>
    <row r="17" spans="2:11" x14ac:dyDescent="0.2">
      <c r="B17">
        <f>+'Acute Care'!A12</f>
        <v>22</v>
      </c>
      <c r="C17" t="str">
        <f>+'Acute Care'!B12</f>
        <v>LOURDES MEDICAL CENTER</v>
      </c>
      <c r="D17" s="9">
        <f>ROUND(SUM('Acute Care'!K12:L12),0)</f>
        <v>0</v>
      </c>
      <c r="E17" s="9">
        <f>ROUND(+'Acute Care'!F12,0)</f>
        <v>4809</v>
      </c>
      <c r="F17" s="13" t="str">
        <f t="shared" si="0"/>
        <v/>
      </c>
      <c r="G17" s="9">
        <f>ROUND(SUM('Acute Care'!K114:L114),0)</f>
        <v>0</v>
      </c>
      <c r="H17" s="9">
        <f>ROUND(+'Acute Care'!F114,0)</f>
        <v>4111</v>
      </c>
      <c r="I17" s="13" t="str">
        <f t="shared" si="1"/>
        <v/>
      </c>
      <c r="J17" s="13"/>
      <c r="K17" s="21" t="str">
        <f t="shared" si="2"/>
        <v/>
      </c>
    </row>
    <row r="18" spans="2:11" x14ac:dyDescent="0.2">
      <c r="B18">
        <f>+'Acute Care'!A13</f>
        <v>23</v>
      </c>
      <c r="C18" t="str">
        <f>+'Acute Care'!B13</f>
        <v>THREE RIVERS HOSPITAL</v>
      </c>
      <c r="D18" s="9">
        <f>ROUND(SUM('Acute Care'!K13:L13),0)</f>
        <v>3301</v>
      </c>
      <c r="E18" s="9">
        <f>ROUND(+'Acute Care'!F13,0)</f>
        <v>737</v>
      </c>
      <c r="F18" s="13">
        <f t="shared" si="0"/>
        <v>4.4800000000000004</v>
      </c>
      <c r="G18" s="9">
        <f>ROUND(SUM('Acute Care'!K115:L115),0)</f>
        <v>1635</v>
      </c>
      <c r="H18" s="9">
        <f>ROUND(+'Acute Care'!F115,0)</f>
        <v>685</v>
      </c>
      <c r="I18" s="13">
        <f t="shared" si="1"/>
        <v>2.39</v>
      </c>
      <c r="J18" s="13"/>
      <c r="K18" s="21">
        <f t="shared" si="2"/>
        <v>-0.46650000000000003</v>
      </c>
    </row>
    <row r="19" spans="2:11" x14ac:dyDescent="0.2">
      <c r="B19">
        <f>+'Acute Care'!A14</f>
        <v>26</v>
      </c>
      <c r="C19" t="str">
        <f>+'Acute Care'!B14</f>
        <v>PEACEHEALTH ST JOHN MEDICAL CENTER</v>
      </c>
      <c r="D19" s="9">
        <f>ROUND(SUM('Acute Care'!K14:L14),0)</f>
        <v>3853</v>
      </c>
      <c r="E19" s="9">
        <f>ROUND(+'Acute Care'!F14,0)</f>
        <v>16897</v>
      </c>
      <c r="F19" s="13">
        <f t="shared" si="0"/>
        <v>0.23</v>
      </c>
      <c r="G19" s="9">
        <f>ROUND(SUM('Acute Care'!K116:L116),0)</f>
        <v>11592</v>
      </c>
      <c r="H19" s="9">
        <f>ROUND(+'Acute Care'!F116,0)</f>
        <v>15465</v>
      </c>
      <c r="I19" s="13">
        <f t="shared" si="1"/>
        <v>0.75</v>
      </c>
      <c r="J19" s="13"/>
      <c r="K19" s="21">
        <f t="shared" si="2"/>
        <v>2.2608999999999999</v>
      </c>
    </row>
    <row r="20" spans="2:11" x14ac:dyDescent="0.2">
      <c r="B20">
        <f>+'Acute Care'!A15</f>
        <v>29</v>
      </c>
      <c r="C20" t="str">
        <f>+'Acute Care'!B15</f>
        <v>HARBORVIEW MEDICAL CENTER</v>
      </c>
      <c r="D20" s="9">
        <f>ROUND(SUM('Acute Care'!K15:L15),0)</f>
        <v>711310</v>
      </c>
      <c r="E20" s="9">
        <f>ROUND(+'Acute Care'!F15,0)</f>
        <v>79461</v>
      </c>
      <c r="F20" s="13">
        <f t="shared" si="0"/>
        <v>8.9499999999999993</v>
      </c>
      <c r="G20" s="9">
        <f>ROUND(SUM('Acute Care'!K117:L117),0)</f>
        <v>754087</v>
      </c>
      <c r="H20" s="9">
        <f>ROUND(+'Acute Care'!F117,0)</f>
        <v>82262</v>
      </c>
      <c r="I20" s="13">
        <f t="shared" si="1"/>
        <v>9.17</v>
      </c>
      <c r="J20" s="13"/>
      <c r="K20" s="21">
        <f t="shared" si="2"/>
        <v>2.46E-2</v>
      </c>
    </row>
    <row r="21" spans="2:11" x14ac:dyDescent="0.2">
      <c r="B21">
        <f>+'Acute Care'!A16</f>
        <v>32</v>
      </c>
      <c r="C21" t="str">
        <f>+'Acute Care'!B16</f>
        <v>ST JOSEPH MEDICAL CENTER</v>
      </c>
      <c r="D21" s="9">
        <f>ROUND(SUM('Acute Care'!K16:L16),0)</f>
        <v>1424672</v>
      </c>
      <c r="E21" s="9">
        <f>ROUND(+'Acute Care'!F16,0)</f>
        <v>75146</v>
      </c>
      <c r="F21" s="13">
        <f t="shared" si="0"/>
        <v>18.96</v>
      </c>
      <c r="G21" s="9">
        <f>ROUND(SUM('Acute Care'!K118:L118),0)</f>
        <v>1438807</v>
      </c>
      <c r="H21" s="9">
        <f>ROUND(+'Acute Care'!F118,0)</f>
        <v>75844</v>
      </c>
      <c r="I21" s="13">
        <f t="shared" si="1"/>
        <v>18.97</v>
      </c>
      <c r="J21" s="13"/>
      <c r="K21" s="21">
        <f t="shared" si="2"/>
        <v>5.0000000000000001E-4</v>
      </c>
    </row>
    <row r="22" spans="2:11" x14ac:dyDescent="0.2">
      <c r="B22">
        <f>+'Acute Care'!A17</f>
        <v>35</v>
      </c>
      <c r="C22" t="str">
        <f>+'Acute Care'!B17</f>
        <v>ST ELIZABETH HOSPITAL</v>
      </c>
      <c r="D22" s="9">
        <f>ROUND(SUM('Acute Care'!K17:L17),0)</f>
        <v>28091</v>
      </c>
      <c r="E22" s="9">
        <f>ROUND(+'Acute Care'!F17,0)</f>
        <v>4868</v>
      </c>
      <c r="F22" s="13">
        <f t="shared" si="0"/>
        <v>5.77</v>
      </c>
      <c r="G22" s="9">
        <f>ROUND(SUM('Acute Care'!K119:L119),0)</f>
        <v>10568</v>
      </c>
      <c r="H22" s="9">
        <f>ROUND(+'Acute Care'!F119,0)</f>
        <v>4749</v>
      </c>
      <c r="I22" s="13">
        <f t="shared" si="1"/>
        <v>2.23</v>
      </c>
      <c r="J22" s="13"/>
      <c r="K22" s="21">
        <f t="shared" si="2"/>
        <v>-0.61350000000000005</v>
      </c>
    </row>
    <row r="23" spans="2:11" x14ac:dyDescent="0.2">
      <c r="B23">
        <f>+'Acute Care'!A18</f>
        <v>37</v>
      </c>
      <c r="C23" t="str">
        <f>+'Acute Care'!B18</f>
        <v>MULTICARE DEACONESS HOSPITAL</v>
      </c>
      <c r="D23" s="9">
        <f>ROUND(SUM('Acute Care'!K18:L18),0)</f>
        <v>21364</v>
      </c>
      <c r="E23" s="9">
        <f>ROUND(+'Acute Care'!F18,0)</f>
        <v>30307</v>
      </c>
      <c r="F23" s="13">
        <f t="shared" si="0"/>
        <v>0.7</v>
      </c>
      <c r="G23" s="9">
        <f>ROUND(SUM('Acute Care'!K120:L120),0)</f>
        <v>12497</v>
      </c>
      <c r="H23" s="9">
        <f>ROUND(+'Acute Care'!F120,0)</f>
        <v>26541</v>
      </c>
      <c r="I23" s="13">
        <f t="shared" si="1"/>
        <v>0.47</v>
      </c>
      <c r="J23" s="13"/>
      <c r="K23" s="21">
        <f t="shared" si="2"/>
        <v>-0.3286</v>
      </c>
    </row>
    <row r="24" spans="2:11" x14ac:dyDescent="0.2">
      <c r="B24">
        <f>+'Acute Care'!A19</f>
        <v>38</v>
      </c>
      <c r="C24" t="str">
        <f>+'Acute Care'!B19</f>
        <v>OLYMPIC MEDICAL CENTER</v>
      </c>
      <c r="D24" s="9">
        <f>ROUND(SUM('Acute Care'!K19:L19),0)</f>
        <v>29077</v>
      </c>
      <c r="E24" s="9">
        <f>ROUND(+'Acute Care'!F19,0)</f>
        <v>10343</v>
      </c>
      <c r="F24" s="13">
        <f t="shared" si="0"/>
        <v>2.81</v>
      </c>
      <c r="G24" s="9">
        <f>ROUND(SUM('Acute Care'!K121:L121),0)</f>
        <v>165021</v>
      </c>
      <c r="H24" s="9">
        <f>ROUND(+'Acute Care'!F121,0)</f>
        <v>10285</v>
      </c>
      <c r="I24" s="13">
        <f t="shared" si="1"/>
        <v>16.04</v>
      </c>
      <c r="J24" s="13"/>
      <c r="K24" s="21">
        <f t="shared" si="2"/>
        <v>4.7081999999999997</v>
      </c>
    </row>
    <row r="25" spans="2:11" x14ac:dyDescent="0.2">
      <c r="B25">
        <f>+'Acute Care'!A20</f>
        <v>39</v>
      </c>
      <c r="C25" t="str">
        <f>+'Acute Care'!B20</f>
        <v>TRIOS HEALTH</v>
      </c>
      <c r="D25" s="9">
        <f>ROUND(SUM('Acute Care'!K20:L20),0)</f>
        <v>263217</v>
      </c>
      <c r="E25" s="9">
        <f>ROUND(+'Acute Care'!F20,0)</f>
        <v>14467</v>
      </c>
      <c r="F25" s="13">
        <f t="shared" si="0"/>
        <v>18.190000000000001</v>
      </c>
      <c r="G25" s="9">
        <f>ROUND(SUM('Acute Care'!K122:L122),0)</f>
        <v>478050</v>
      </c>
      <c r="H25" s="9">
        <f>ROUND(+'Acute Care'!F122,0)</f>
        <v>13586</v>
      </c>
      <c r="I25" s="13">
        <f t="shared" si="1"/>
        <v>35.19</v>
      </c>
      <c r="J25" s="13"/>
      <c r="K25" s="21">
        <f t="shared" si="2"/>
        <v>0.93459999999999999</v>
      </c>
    </row>
    <row r="26" spans="2:11" x14ac:dyDescent="0.2">
      <c r="B26">
        <f>+'Acute Care'!A21</f>
        <v>42</v>
      </c>
      <c r="C26" t="str">
        <f>+'Acute Care'!B21</f>
        <v>SHRINERS HOSPITAL FOR CHILDREN</v>
      </c>
      <c r="D26" s="9">
        <f>ROUND(SUM('Acute Care'!K21:L21),0)</f>
        <v>0</v>
      </c>
      <c r="E26" s="9">
        <f>ROUND(+'Acute Care'!F21,0)</f>
        <v>1154</v>
      </c>
      <c r="F26" s="13" t="str">
        <f t="shared" si="0"/>
        <v/>
      </c>
      <c r="G26" s="9">
        <f>ROUND(SUM('Acute Care'!K123:L123),0)</f>
        <v>0</v>
      </c>
      <c r="H26" s="9">
        <f>ROUND(+'Acute Care'!F123,0)</f>
        <v>829</v>
      </c>
      <c r="I26" s="13" t="str">
        <f t="shared" si="1"/>
        <v/>
      </c>
      <c r="J26" s="13"/>
      <c r="K26" s="21" t="str">
        <f t="shared" si="2"/>
        <v/>
      </c>
    </row>
    <row r="27" spans="2:11" x14ac:dyDescent="0.2">
      <c r="B27">
        <f>+'Acute Care'!A22</f>
        <v>43</v>
      </c>
      <c r="C27" t="str">
        <f>+'Acute Care'!B22</f>
        <v>WALLA WALLA GENERAL HOSPITAL</v>
      </c>
      <c r="D27" s="9">
        <f>ROUND(SUM('Acute Care'!K22:L22),0)</f>
        <v>0</v>
      </c>
      <c r="E27" s="9">
        <f>ROUND(+'Acute Care'!F22,0)</f>
        <v>0</v>
      </c>
      <c r="F27" s="13" t="str">
        <f t="shared" si="0"/>
        <v/>
      </c>
      <c r="G27" s="9">
        <f>ROUND(SUM('Acute Care'!K124:L124),0)</f>
        <v>0</v>
      </c>
      <c r="H27" s="9">
        <f>ROUND(+'Acute Care'!F124,0)</f>
        <v>0</v>
      </c>
      <c r="I27" s="13" t="str">
        <f t="shared" si="1"/>
        <v/>
      </c>
      <c r="J27" s="13"/>
      <c r="K27" s="21" t="str">
        <f t="shared" si="2"/>
        <v/>
      </c>
    </row>
    <row r="28" spans="2:11" x14ac:dyDescent="0.2">
      <c r="B28">
        <f>+'Acute Care'!A23</f>
        <v>45</v>
      </c>
      <c r="C28" t="str">
        <f>+'Acute Care'!B23</f>
        <v>COLUMBIA BASIN HOSPITAL</v>
      </c>
      <c r="D28" s="9">
        <f>ROUND(SUM('Acute Care'!K23:L23),0)</f>
        <v>2486</v>
      </c>
      <c r="E28" s="9">
        <f>ROUND(+'Acute Care'!F23,0)</f>
        <v>341</v>
      </c>
      <c r="F28" s="13">
        <f t="shared" si="0"/>
        <v>7.29</v>
      </c>
      <c r="G28" s="9">
        <f>ROUND(SUM('Acute Care'!K125:L125),0)</f>
        <v>6066</v>
      </c>
      <c r="H28" s="9">
        <f>ROUND(+'Acute Care'!F125,0)</f>
        <v>422</v>
      </c>
      <c r="I28" s="13">
        <f t="shared" si="1"/>
        <v>14.37</v>
      </c>
      <c r="J28" s="13"/>
      <c r="K28" s="21">
        <f t="shared" si="2"/>
        <v>0.97119999999999995</v>
      </c>
    </row>
    <row r="29" spans="2:11" x14ac:dyDescent="0.2">
      <c r="B29">
        <f>+'Acute Care'!A24</f>
        <v>46</v>
      </c>
      <c r="C29" t="str">
        <f>+'Acute Care'!B24</f>
        <v>PMH MEDICAL CENTER</v>
      </c>
      <c r="D29" s="9">
        <f>ROUND(SUM('Acute Care'!K24:L24),0)</f>
        <v>69199</v>
      </c>
      <c r="E29" s="9">
        <f>ROUND(+'Acute Care'!F24,0)</f>
        <v>4442</v>
      </c>
      <c r="F29" s="13">
        <f t="shared" si="0"/>
        <v>15.58</v>
      </c>
      <c r="G29" s="9">
        <f>ROUND(SUM('Acute Care'!K126:L126),0)</f>
        <v>20738</v>
      </c>
      <c r="H29" s="9">
        <f>ROUND(+'Acute Care'!F126,0)</f>
        <v>4091</v>
      </c>
      <c r="I29" s="13">
        <f t="shared" si="1"/>
        <v>5.07</v>
      </c>
      <c r="J29" s="13"/>
      <c r="K29" s="21">
        <f t="shared" si="2"/>
        <v>-0.67459999999999998</v>
      </c>
    </row>
    <row r="30" spans="2:11" x14ac:dyDescent="0.2">
      <c r="B30">
        <f>+'Acute Care'!A25</f>
        <v>50</v>
      </c>
      <c r="C30" t="str">
        <f>+'Acute Care'!B25</f>
        <v>PROVIDENCE ST MARY MEDICAL CENTER</v>
      </c>
      <c r="D30" s="9">
        <f>ROUND(SUM('Acute Care'!K25:L25),0)</f>
        <v>10556</v>
      </c>
      <c r="E30" s="9">
        <f>ROUND(+'Acute Care'!F25,0)</f>
        <v>4484</v>
      </c>
      <c r="F30" s="13">
        <f t="shared" si="0"/>
        <v>2.35</v>
      </c>
      <c r="G30" s="9">
        <f>ROUND(SUM('Acute Care'!K127:L127),0)</f>
        <v>80820</v>
      </c>
      <c r="H30" s="9">
        <f>ROUND(+'Acute Care'!F127,0)</f>
        <v>11578</v>
      </c>
      <c r="I30" s="13">
        <f t="shared" si="1"/>
        <v>6.98</v>
      </c>
      <c r="J30" s="13"/>
      <c r="K30" s="21">
        <f t="shared" si="2"/>
        <v>1.9702</v>
      </c>
    </row>
    <row r="31" spans="2:11" x14ac:dyDescent="0.2">
      <c r="B31">
        <f>+'Acute Care'!A26</f>
        <v>54</v>
      </c>
      <c r="C31" t="str">
        <f>+'Acute Care'!B26</f>
        <v>FORKS COMMUNITY HOSPITAL</v>
      </c>
      <c r="D31" s="9">
        <f>ROUND(SUM('Acute Care'!K26:L26),0)</f>
        <v>17509</v>
      </c>
      <c r="E31" s="9">
        <f>ROUND(+'Acute Care'!F26,0)</f>
        <v>926</v>
      </c>
      <c r="F31" s="13">
        <f t="shared" si="0"/>
        <v>18.91</v>
      </c>
      <c r="G31" s="9">
        <f>ROUND(SUM('Acute Care'!K128:L128),0)</f>
        <v>19399</v>
      </c>
      <c r="H31" s="9">
        <f>ROUND(+'Acute Care'!F128,0)</f>
        <v>821</v>
      </c>
      <c r="I31" s="13">
        <f t="shared" si="1"/>
        <v>23.63</v>
      </c>
      <c r="J31" s="13"/>
      <c r="K31" s="21">
        <f t="shared" si="2"/>
        <v>0.24959999999999999</v>
      </c>
    </row>
    <row r="32" spans="2:11" x14ac:dyDescent="0.2">
      <c r="B32">
        <f>+'Acute Care'!A27</f>
        <v>56</v>
      </c>
      <c r="C32" t="str">
        <f>+'Acute Care'!B27</f>
        <v>WILLAPA HARBOR HOSPITAL</v>
      </c>
      <c r="D32" s="9">
        <f>ROUND(SUM('Acute Care'!K27:L27),0)</f>
        <v>64155</v>
      </c>
      <c r="E32" s="9">
        <f>ROUND(+'Acute Care'!F27,0)</f>
        <v>792</v>
      </c>
      <c r="F32" s="13">
        <f t="shared" si="0"/>
        <v>81</v>
      </c>
      <c r="G32" s="9">
        <f>ROUND(SUM('Acute Care'!K129:L129),0)</f>
        <v>146675</v>
      </c>
      <c r="H32" s="9">
        <f>ROUND(+'Acute Care'!F129,0)</f>
        <v>906</v>
      </c>
      <c r="I32" s="13">
        <f t="shared" si="1"/>
        <v>161.88999999999999</v>
      </c>
      <c r="J32" s="13"/>
      <c r="K32" s="21">
        <f t="shared" si="2"/>
        <v>0.99860000000000004</v>
      </c>
    </row>
    <row r="33" spans="2:11" x14ac:dyDescent="0.2">
      <c r="B33">
        <f>+'Acute Care'!A28</f>
        <v>58</v>
      </c>
      <c r="C33" t="str">
        <f>+'Acute Care'!B28</f>
        <v>VIRGINIA MASON MEMORIAL</v>
      </c>
      <c r="D33" s="9">
        <f>ROUND(SUM('Acute Care'!K28:L28),0)</f>
        <v>613063</v>
      </c>
      <c r="E33" s="9">
        <f>ROUND(+'Acute Care'!F28,0)</f>
        <v>29435</v>
      </c>
      <c r="F33" s="13">
        <f t="shared" si="0"/>
        <v>20.83</v>
      </c>
      <c r="G33" s="9">
        <f>ROUND(SUM('Acute Care'!K130:L130),0)</f>
        <v>165589</v>
      </c>
      <c r="H33" s="9">
        <f>ROUND(+'Acute Care'!F130,0)</f>
        <v>33302</v>
      </c>
      <c r="I33" s="13">
        <f t="shared" si="1"/>
        <v>4.97</v>
      </c>
      <c r="J33" s="13"/>
      <c r="K33" s="21">
        <f t="shared" si="2"/>
        <v>-0.76139999999999997</v>
      </c>
    </row>
    <row r="34" spans="2:11" x14ac:dyDescent="0.2">
      <c r="B34">
        <f>+'Acute Care'!A29</f>
        <v>63</v>
      </c>
      <c r="C34" t="str">
        <f>+'Acute Care'!B29</f>
        <v>GRAYS HARBOR COMMUNITY HOSPITAL</v>
      </c>
      <c r="D34" s="9">
        <f>ROUND(SUM('Acute Care'!K29:L29),0)</f>
        <v>258924</v>
      </c>
      <c r="E34" s="9">
        <f>ROUND(+'Acute Care'!F29,0)</f>
        <v>8484</v>
      </c>
      <c r="F34" s="13">
        <f t="shared" si="0"/>
        <v>30.52</v>
      </c>
      <c r="G34" s="9">
        <f>ROUND(SUM('Acute Care'!K131:L131),0)</f>
        <v>536363</v>
      </c>
      <c r="H34" s="9">
        <f>ROUND(+'Acute Care'!F131,0)</f>
        <v>8829</v>
      </c>
      <c r="I34" s="13">
        <f t="shared" si="1"/>
        <v>60.75</v>
      </c>
      <c r="J34" s="13"/>
      <c r="K34" s="21">
        <f t="shared" si="2"/>
        <v>0.99050000000000005</v>
      </c>
    </row>
    <row r="35" spans="2:11" x14ac:dyDescent="0.2">
      <c r="B35">
        <f>+'Acute Care'!A30</f>
        <v>78</v>
      </c>
      <c r="C35" t="str">
        <f>+'Acute Care'!B30</f>
        <v>SAMARITAN HEALTHCARE</v>
      </c>
      <c r="D35" s="9">
        <f>ROUND(SUM('Acute Care'!K30:L30),0)</f>
        <v>15168</v>
      </c>
      <c r="E35" s="9">
        <f>ROUND(+'Acute Care'!F30,0)</f>
        <v>3539</v>
      </c>
      <c r="F35" s="13">
        <f t="shared" si="0"/>
        <v>4.29</v>
      </c>
      <c r="G35" s="9">
        <f>ROUND(SUM('Acute Care'!K132:L132),0)</f>
        <v>18907</v>
      </c>
      <c r="H35" s="9">
        <f>ROUND(+'Acute Care'!F132,0)</f>
        <v>3772</v>
      </c>
      <c r="I35" s="13">
        <f t="shared" si="1"/>
        <v>5.01</v>
      </c>
      <c r="J35" s="13"/>
      <c r="K35" s="21">
        <f t="shared" si="2"/>
        <v>0.1678</v>
      </c>
    </row>
    <row r="36" spans="2:11" x14ac:dyDescent="0.2">
      <c r="B36">
        <f>+'Acute Care'!A31</f>
        <v>79</v>
      </c>
      <c r="C36" t="str">
        <f>+'Acute Care'!B31</f>
        <v>OCEAN BEACH HOSPITAL</v>
      </c>
      <c r="D36" s="9">
        <f>ROUND(SUM('Acute Care'!K31:L31),0)</f>
        <v>33297</v>
      </c>
      <c r="E36" s="9">
        <f>ROUND(+'Acute Care'!F31,0)</f>
        <v>559</v>
      </c>
      <c r="F36" s="13">
        <f t="shared" si="0"/>
        <v>59.57</v>
      </c>
      <c r="G36" s="9">
        <f>ROUND(SUM('Acute Care'!K133:L133),0)</f>
        <v>98108</v>
      </c>
      <c r="H36" s="9">
        <f>ROUND(+'Acute Care'!F133,0)</f>
        <v>933</v>
      </c>
      <c r="I36" s="13">
        <f t="shared" si="1"/>
        <v>105.15</v>
      </c>
      <c r="J36" s="13"/>
      <c r="K36" s="21">
        <f t="shared" si="2"/>
        <v>0.76519999999999999</v>
      </c>
    </row>
    <row r="37" spans="2:11" x14ac:dyDescent="0.2">
      <c r="B37">
        <f>+'Acute Care'!A32</f>
        <v>80</v>
      </c>
      <c r="C37" t="str">
        <f>+'Acute Care'!B32</f>
        <v>ODESSA MEMORIAL HEALTHCARE CENTER</v>
      </c>
      <c r="D37" s="9">
        <f>ROUND(SUM('Acute Care'!K32:L32),0)</f>
        <v>1372</v>
      </c>
      <c r="E37" s="9">
        <f>ROUND(+'Acute Care'!F32,0)</f>
        <v>40</v>
      </c>
      <c r="F37" s="13">
        <f t="shared" si="0"/>
        <v>34.299999999999997</v>
      </c>
      <c r="G37" s="9">
        <f>ROUND(SUM('Acute Care'!K134:L134),0)</f>
        <v>473</v>
      </c>
      <c r="H37" s="9">
        <f>ROUND(+'Acute Care'!F134,0)</f>
        <v>28</v>
      </c>
      <c r="I37" s="13">
        <f t="shared" si="1"/>
        <v>16.89</v>
      </c>
      <c r="J37" s="13"/>
      <c r="K37" s="21">
        <f t="shared" si="2"/>
        <v>-0.50760000000000005</v>
      </c>
    </row>
    <row r="38" spans="2:11" x14ac:dyDescent="0.2">
      <c r="B38">
        <f>+'Acute Care'!A33</f>
        <v>81</v>
      </c>
      <c r="C38" t="str">
        <f>+'Acute Care'!B33</f>
        <v>MULTICARE GOOD SAMARITAN</v>
      </c>
      <c r="D38" s="9">
        <f>ROUND(SUM('Acute Care'!K33:L33),0)</f>
        <v>253904</v>
      </c>
      <c r="E38" s="9">
        <f>ROUND(+'Acute Care'!F33,0)</f>
        <v>20490</v>
      </c>
      <c r="F38" s="13">
        <f t="shared" si="0"/>
        <v>12.39</v>
      </c>
      <c r="G38" s="9">
        <f>ROUND(SUM('Acute Care'!K135:L135),0)</f>
        <v>249738</v>
      </c>
      <c r="H38" s="9">
        <f>ROUND(+'Acute Care'!F135,0)</f>
        <v>21449</v>
      </c>
      <c r="I38" s="13">
        <f t="shared" si="1"/>
        <v>11.64</v>
      </c>
      <c r="J38" s="13"/>
      <c r="K38" s="21">
        <f t="shared" si="2"/>
        <v>-6.0499999999999998E-2</v>
      </c>
    </row>
    <row r="39" spans="2:11" x14ac:dyDescent="0.2">
      <c r="B39">
        <f>+'Acute Care'!A34</f>
        <v>82</v>
      </c>
      <c r="C39" t="str">
        <f>+'Acute Care'!B34</f>
        <v>GARFIELD COUNTY MEMORIAL HOSPITAL</v>
      </c>
      <c r="D39" s="9">
        <f>ROUND(SUM('Acute Care'!K34:L34),0)</f>
        <v>0</v>
      </c>
      <c r="E39" s="9">
        <f>ROUND(+'Acute Care'!F34,0)</f>
        <v>0</v>
      </c>
      <c r="F39" s="13" t="str">
        <f t="shared" si="0"/>
        <v/>
      </c>
      <c r="G39" s="9">
        <f>ROUND(SUM('Acute Care'!K136:L136),0)</f>
        <v>0</v>
      </c>
      <c r="H39" s="9">
        <f>ROUND(+'Acute Care'!F136,0)</f>
        <v>0</v>
      </c>
      <c r="I39" s="13" t="str">
        <f t="shared" si="1"/>
        <v/>
      </c>
      <c r="J39" s="13"/>
      <c r="K39" s="21" t="str">
        <f t="shared" si="2"/>
        <v/>
      </c>
    </row>
    <row r="40" spans="2:11" x14ac:dyDescent="0.2">
      <c r="B40">
        <f>+'Acute Care'!A35</f>
        <v>84</v>
      </c>
      <c r="C40" t="str">
        <f>+'Acute Care'!B35</f>
        <v>PROVIDENCE REGIONAL MEDICAL CENTER EVERETT</v>
      </c>
      <c r="D40" s="9">
        <f>ROUND(SUM('Acute Care'!K35:L35),0)</f>
        <v>69701</v>
      </c>
      <c r="E40" s="9">
        <f>ROUND(+'Acute Care'!F35,0)</f>
        <v>90120</v>
      </c>
      <c r="F40" s="13">
        <f t="shared" si="0"/>
        <v>0.77</v>
      </c>
      <c r="G40" s="9">
        <f>ROUND(SUM('Acute Care'!K137:L137),0)</f>
        <v>95836</v>
      </c>
      <c r="H40" s="9">
        <f>ROUND(+'Acute Care'!F137,0)</f>
        <v>117921</v>
      </c>
      <c r="I40" s="13">
        <f t="shared" si="1"/>
        <v>0.81</v>
      </c>
      <c r="J40" s="13"/>
      <c r="K40" s="21">
        <f t="shared" si="2"/>
        <v>5.1900000000000002E-2</v>
      </c>
    </row>
    <row r="41" spans="2:11" x14ac:dyDescent="0.2">
      <c r="B41">
        <f>+'Acute Care'!A36</f>
        <v>85</v>
      </c>
      <c r="C41" t="str">
        <f>+'Acute Care'!B36</f>
        <v>JEFFERSON HEALTHCARE</v>
      </c>
      <c r="D41" s="9">
        <f>ROUND(SUM('Acute Care'!K36:L36),0)</f>
        <v>4433</v>
      </c>
      <c r="E41" s="9">
        <f>ROUND(+'Acute Care'!F36,0)</f>
        <v>3928</v>
      </c>
      <c r="F41" s="13">
        <f t="shared" si="0"/>
        <v>1.1299999999999999</v>
      </c>
      <c r="G41" s="9">
        <f>ROUND(SUM('Acute Care'!K138:L138),0)</f>
        <v>3816</v>
      </c>
      <c r="H41" s="9">
        <f>ROUND(+'Acute Care'!F138,0)</f>
        <v>3718</v>
      </c>
      <c r="I41" s="13">
        <f t="shared" si="1"/>
        <v>1.03</v>
      </c>
      <c r="J41" s="13"/>
      <c r="K41" s="21">
        <f t="shared" si="2"/>
        <v>-8.8499999999999995E-2</v>
      </c>
    </row>
    <row r="42" spans="2:11" x14ac:dyDescent="0.2">
      <c r="B42">
        <f>+'Acute Care'!A37</f>
        <v>96</v>
      </c>
      <c r="C42" t="str">
        <f>+'Acute Care'!B37</f>
        <v>SKYLINE HOSPITAL</v>
      </c>
      <c r="D42" s="9">
        <f>ROUND(SUM('Acute Care'!K37:L37),0)</f>
        <v>61748</v>
      </c>
      <c r="E42" s="9">
        <f>ROUND(+'Acute Care'!F37,0)</f>
        <v>821</v>
      </c>
      <c r="F42" s="13">
        <f t="shared" si="0"/>
        <v>75.209999999999994</v>
      </c>
      <c r="G42" s="9">
        <f>ROUND(SUM('Acute Care'!K139:L139),0)</f>
        <v>50967</v>
      </c>
      <c r="H42" s="9">
        <f>ROUND(+'Acute Care'!F139,0)</f>
        <v>644</v>
      </c>
      <c r="I42" s="13">
        <f t="shared" si="1"/>
        <v>79.14</v>
      </c>
      <c r="J42" s="13"/>
      <c r="K42" s="21">
        <f t="shared" si="2"/>
        <v>5.2299999999999999E-2</v>
      </c>
    </row>
    <row r="43" spans="2:11" x14ac:dyDescent="0.2">
      <c r="B43">
        <f>+'Acute Care'!A38</f>
        <v>102</v>
      </c>
      <c r="C43" t="str">
        <f>+'Acute Care'!B38</f>
        <v>ASTRIA REGIONAL MEDICAL CENTER</v>
      </c>
      <c r="D43" s="9">
        <f>ROUND(SUM('Acute Care'!K38:L38),0)</f>
        <v>7039</v>
      </c>
      <c r="E43" s="9">
        <f>ROUND(+'Acute Care'!F38,0)</f>
        <v>5792</v>
      </c>
      <c r="F43" s="13">
        <f t="shared" si="0"/>
        <v>1.22</v>
      </c>
      <c r="G43" s="9">
        <f>ROUND(SUM('Acute Care'!K140:L140),0)</f>
        <v>5771</v>
      </c>
      <c r="H43" s="9">
        <f>ROUND(+'Acute Care'!F140,0)</f>
        <v>5251</v>
      </c>
      <c r="I43" s="13">
        <f t="shared" si="1"/>
        <v>1.1000000000000001</v>
      </c>
      <c r="J43" s="13"/>
      <c r="K43" s="21">
        <f t="shared" si="2"/>
        <v>-9.8400000000000001E-2</v>
      </c>
    </row>
    <row r="44" spans="2:11" x14ac:dyDescent="0.2">
      <c r="B44">
        <f>+'Acute Care'!A39</f>
        <v>104</v>
      </c>
      <c r="C44" t="str">
        <f>+'Acute Care'!B39</f>
        <v>VALLEY GENERAL HOSPITAL</v>
      </c>
      <c r="D44" s="9">
        <f>ROUND(SUM('Acute Care'!K39:L39),0)</f>
        <v>0</v>
      </c>
      <c r="E44" s="9">
        <f>ROUND(+'Acute Care'!F39,0)</f>
        <v>0</v>
      </c>
      <c r="F44" s="13" t="str">
        <f t="shared" si="0"/>
        <v/>
      </c>
      <c r="G44" s="9">
        <f>ROUND(SUM('Acute Care'!K141:L141),0)</f>
        <v>6777</v>
      </c>
      <c r="H44" s="9">
        <f>ROUND(+'Acute Care'!F141,0)</f>
        <v>3917</v>
      </c>
      <c r="I44" s="13">
        <f t="shared" si="1"/>
        <v>1.73</v>
      </c>
      <c r="J44" s="13"/>
      <c r="K44" s="21" t="str">
        <f t="shared" si="2"/>
        <v/>
      </c>
    </row>
    <row r="45" spans="2:11" x14ac:dyDescent="0.2">
      <c r="B45">
        <f>+'Acute Care'!A40</f>
        <v>106</v>
      </c>
      <c r="C45" t="str">
        <f>+'Acute Care'!B40</f>
        <v>CASCADE VALLEY HOSPITAL</v>
      </c>
      <c r="D45" s="9">
        <f>ROUND(SUM('Acute Care'!K40:L40),0)</f>
        <v>0</v>
      </c>
      <c r="E45" s="9">
        <f>ROUND(+'Acute Care'!F40,0)</f>
        <v>0</v>
      </c>
      <c r="F45" s="13" t="str">
        <f t="shared" si="0"/>
        <v/>
      </c>
      <c r="G45" s="9">
        <f>ROUND(SUM('Acute Care'!K142:L142),0)</f>
        <v>596530</v>
      </c>
      <c r="H45" s="9">
        <f>ROUND(+'Acute Care'!F142,0)</f>
        <v>1813</v>
      </c>
      <c r="I45" s="13">
        <f t="shared" si="1"/>
        <v>329.03</v>
      </c>
      <c r="J45" s="13"/>
      <c r="K45" s="21" t="str">
        <f t="shared" si="2"/>
        <v/>
      </c>
    </row>
    <row r="46" spans="2:11" x14ac:dyDescent="0.2">
      <c r="B46">
        <f>+'Acute Care'!A41</f>
        <v>107</v>
      </c>
      <c r="C46" t="str">
        <f>+'Acute Care'!B41</f>
        <v>NORTH VALLEY HOSPITAL</v>
      </c>
      <c r="D46" s="9">
        <f>ROUND(SUM('Acute Care'!K41:L41),0)</f>
        <v>219735</v>
      </c>
      <c r="E46" s="9">
        <f>ROUND(+'Acute Care'!F41,0)</f>
        <v>1026</v>
      </c>
      <c r="F46" s="13">
        <f t="shared" si="0"/>
        <v>214.17</v>
      </c>
      <c r="G46" s="9">
        <f>ROUND(SUM('Acute Care'!K143:L143),0)</f>
        <v>86846</v>
      </c>
      <c r="H46" s="9">
        <f>ROUND(+'Acute Care'!F143,0)</f>
        <v>850</v>
      </c>
      <c r="I46" s="13">
        <f t="shared" si="1"/>
        <v>102.17</v>
      </c>
      <c r="J46" s="13"/>
      <c r="K46" s="21">
        <f t="shared" si="2"/>
        <v>-0.52290000000000003</v>
      </c>
    </row>
    <row r="47" spans="2:11" x14ac:dyDescent="0.2">
      <c r="B47">
        <f>+'Acute Care'!A42</f>
        <v>108</v>
      </c>
      <c r="C47" t="str">
        <f>+'Acute Care'!B42</f>
        <v>TRI-STATE MEMORIAL HOSPITAL</v>
      </c>
      <c r="D47" s="9">
        <f>ROUND(SUM('Acute Care'!K42:L42),0)</f>
        <v>7712</v>
      </c>
      <c r="E47" s="9">
        <f>ROUND(+'Acute Care'!F42,0)</f>
        <v>2471</v>
      </c>
      <c r="F47" s="13">
        <f t="shared" si="0"/>
        <v>3.12</v>
      </c>
      <c r="G47" s="9">
        <f>ROUND(SUM('Acute Care'!K144:L144),0)</f>
        <v>60990</v>
      </c>
      <c r="H47" s="9">
        <f>ROUND(+'Acute Care'!F144,0)</f>
        <v>2369</v>
      </c>
      <c r="I47" s="13">
        <f t="shared" si="1"/>
        <v>25.75</v>
      </c>
      <c r="J47" s="13"/>
      <c r="K47" s="21">
        <f t="shared" si="2"/>
        <v>7.2531999999999996</v>
      </c>
    </row>
    <row r="48" spans="2:11" x14ac:dyDescent="0.2">
      <c r="B48">
        <f>+'Acute Care'!A43</f>
        <v>111</v>
      </c>
      <c r="C48" t="str">
        <f>+'Acute Care'!B43</f>
        <v>EAST ADAMS RURAL HEALTHCARE</v>
      </c>
      <c r="D48" s="9">
        <f>ROUND(SUM('Acute Care'!K43:L43),0)</f>
        <v>134699</v>
      </c>
      <c r="E48" s="9">
        <f>ROUND(+'Acute Care'!F43,0)</f>
        <v>77</v>
      </c>
      <c r="F48" s="13">
        <f t="shared" si="0"/>
        <v>1749.34</v>
      </c>
      <c r="G48" s="9">
        <f>ROUND(SUM('Acute Care'!K145:L145),0)</f>
        <v>22198</v>
      </c>
      <c r="H48" s="9">
        <f>ROUND(+'Acute Care'!F145,0)</f>
        <v>29</v>
      </c>
      <c r="I48" s="13">
        <f t="shared" si="1"/>
        <v>765.45</v>
      </c>
      <c r="J48" s="13"/>
      <c r="K48" s="21">
        <f t="shared" si="2"/>
        <v>-0.56240000000000001</v>
      </c>
    </row>
    <row r="49" spans="2:11" x14ac:dyDescent="0.2">
      <c r="B49">
        <f>+'Acute Care'!A44</f>
        <v>125</v>
      </c>
      <c r="C49" t="str">
        <f>+'Acute Care'!B44</f>
        <v>OTHELLO COMMUNITY HOSPITAL</v>
      </c>
      <c r="D49" s="9">
        <f>ROUND(SUM('Acute Care'!K44:L44),0)</f>
        <v>0</v>
      </c>
      <c r="E49" s="9">
        <f>ROUND(+'Acute Care'!F44,0)</f>
        <v>0</v>
      </c>
      <c r="F49" s="13" t="str">
        <f t="shared" si="0"/>
        <v/>
      </c>
      <c r="G49" s="9">
        <f>ROUND(SUM('Acute Care'!K146:L146),0)</f>
        <v>0</v>
      </c>
      <c r="H49" s="9">
        <f>ROUND(+'Acute Care'!F146,0)</f>
        <v>0</v>
      </c>
      <c r="I49" s="13" t="str">
        <f t="shared" si="1"/>
        <v/>
      </c>
      <c r="J49" s="13"/>
      <c r="K49" s="21" t="str">
        <f t="shared" si="2"/>
        <v/>
      </c>
    </row>
    <row r="50" spans="2:11" x14ac:dyDescent="0.2">
      <c r="B50">
        <f>+'Acute Care'!A45</f>
        <v>126</v>
      </c>
      <c r="C50" t="str">
        <f>+'Acute Care'!B45</f>
        <v>HIGHLINE MEDICAL CENTER</v>
      </c>
      <c r="D50" s="9">
        <f>ROUND(SUM('Acute Care'!K45:L45),0)</f>
        <v>123743</v>
      </c>
      <c r="E50" s="9">
        <f>ROUND(+'Acute Care'!F45,0)</f>
        <v>23161</v>
      </c>
      <c r="F50" s="13">
        <f t="shared" si="0"/>
        <v>5.34</v>
      </c>
      <c r="G50" s="9">
        <f>ROUND(SUM('Acute Care'!K147:L147),0)</f>
        <v>127919</v>
      </c>
      <c r="H50" s="9">
        <f>ROUND(+'Acute Care'!F147,0)</f>
        <v>22761</v>
      </c>
      <c r="I50" s="13">
        <f t="shared" si="1"/>
        <v>5.62</v>
      </c>
      <c r="J50" s="13"/>
      <c r="K50" s="21">
        <f t="shared" si="2"/>
        <v>5.2400000000000002E-2</v>
      </c>
    </row>
    <row r="51" spans="2:11" x14ac:dyDescent="0.2">
      <c r="B51">
        <f>+'Acute Care'!A46</f>
        <v>128</v>
      </c>
      <c r="C51" t="str">
        <f>+'Acute Care'!B46</f>
        <v>UNIVERSITY OF WASHINGTON MEDICAL CENTER</v>
      </c>
      <c r="D51" s="9">
        <f>ROUND(SUM('Acute Care'!K46:L46),0)</f>
        <v>1157608</v>
      </c>
      <c r="E51" s="9">
        <f>ROUND(+'Acute Care'!F46,0)</f>
        <v>85560</v>
      </c>
      <c r="F51" s="13">
        <f t="shared" si="0"/>
        <v>13.53</v>
      </c>
      <c r="G51" s="9">
        <f>ROUND(SUM('Acute Care'!K148:L148),0)</f>
        <v>1164627</v>
      </c>
      <c r="H51" s="9">
        <f>ROUND(+'Acute Care'!F148,0)</f>
        <v>89690</v>
      </c>
      <c r="I51" s="13">
        <f t="shared" si="1"/>
        <v>12.99</v>
      </c>
      <c r="J51" s="13"/>
      <c r="K51" s="21">
        <f t="shared" si="2"/>
        <v>-3.9899999999999998E-2</v>
      </c>
    </row>
    <row r="52" spans="2:11" x14ac:dyDescent="0.2">
      <c r="B52">
        <f>+'Acute Care'!A47</f>
        <v>129</v>
      </c>
      <c r="C52" t="str">
        <f>+'Acute Care'!B47</f>
        <v>QUINCY VALLEY MEDICAL CENTER</v>
      </c>
      <c r="D52" s="9">
        <f>ROUND(SUM('Acute Care'!K47:L47),0)</f>
        <v>350</v>
      </c>
      <c r="E52" s="9">
        <f>ROUND(+'Acute Care'!F47,0)</f>
        <v>141</v>
      </c>
      <c r="F52" s="13">
        <f t="shared" si="0"/>
        <v>2.48</v>
      </c>
      <c r="G52" s="9">
        <f>ROUND(SUM('Acute Care'!K149:L149),0)</f>
        <v>948</v>
      </c>
      <c r="H52" s="9">
        <f>ROUND(+'Acute Care'!F149,0)</f>
        <v>122</v>
      </c>
      <c r="I52" s="13">
        <f t="shared" si="1"/>
        <v>7.77</v>
      </c>
      <c r="J52" s="13"/>
      <c r="K52" s="21">
        <f t="shared" si="2"/>
        <v>2.1331000000000002</v>
      </c>
    </row>
    <row r="53" spans="2:11" x14ac:dyDescent="0.2">
      <c r="B53">
        <f>+'Acute Care'!A48</f>
        <v>130</v>
      </c>
      <c r="C53" t="str">
        <f>+'Acute Care'!B48</f>
        <v>UW MEDICINE/NORTHWEST HOSPITAL</v>
      </c>
      <c r="D53" s="9">
        <f>ROUND(SUM('Acute Care'!K48:L48),0)</f>
        <v>671659</v>
      </c>
      <c r="E53" s="9">
        <f>ROUND(+'Acute Care'!F48,0)</f>
        <v>26193</v>
      </c>
      <c r="F53" s="13">
        <f t="shared" si="0"/>
        <v>25.64</v>
      </c>
      <c r="G53" s="9">
        <f>ROUND(SUM('Acute Care'!K150:L150),0)</f>
        <v>594480</v>
      </c>
      <c r="H53" s="9">
        <f>ROUND(+'Acute Care'!F150,0)</f>
        <v>26872</v>
      </c>
      <c r="I53" s="13">
        <f t="shared" si="1"/>
        <v>22.12</v>
      </c>
      <c r="J53" s="13"/>
      <c r="K53" s="21">
        <f t="shared" si="2"/>
        <v>-0.13730000000000001</v>
      </c>
    </row>
    <row r="54" spans="2:11" x14ac:dyDescent="0.2">
      <c r="B54">
        <f>+'Acute Care'!A49</f>
        <v>131</v>
      </c>
      <c r="C54" t="str">
        <f>+'Acute Care'!B49</f>
        <v>OVERLAKE HOSPITAL MEDICAL CENTER</v>
      </c>
      <c r="D54" s="9">
        <f>ROUND(SUM('Acute Care'!K49:L49),0)</f>
        <v>557726</v>
      </c>
      <c r="E54" s="9">
        <f>ROUND(+'Acute Care'!F49,0)</f>
        <v>47825</v>
      </c>
      <c r="F54" s="13">
        <f t="shared" si="0"/>
        <v>11.66</v>
      </c>
      <c r="G54" s="9">
        <f>ROUND(SUM('Acute Care'!K151:L151),0)</f>
        <v>455369</v>
      </c>
      <c r="H54" s="9">
        <f>ROUND(+'Acute Care'!F151,0)</f>
        <v>49435</v>
      </c>
      <c r="I54" s="13">
        <f t="shared" si="1"/>
        <v>9.2100000000000009</v>
      </c>
      <c r="J54" s="13"/>
      <c r="K54" s="21">
        <f t="shared" si="2"/>
        <v>-0.21010000000000001</v>
      </c>
    </row>
    <row r="55" spans="2:11" x14ac:dyDescent="0.2">
      <c r="B55">
        <f>+'Acute Care'!A50</f>
        <v>132</v>
      </c>
      <c r="C55" t="str">
        <f>+'Acute Care'!B50</f>
        <v>ST CLARE HOSPITAL</v>
      </c>
      <c r="D55" s="9">
        <f>ROUND(SUM('Acute Care'!K50:L50),0)</f>
        <v>10796</v>
      </c>
      <c r="E55" s="9">
        <f>ROUND(+'Acute Care'!F50,0)</f>
        <v>26270</v>
      </c>
      <c r="F55" s="13">
        <f t="shared" si="0"/>
        <v>0.41</v>
      </c>
      <c r="G55" s="9">
        <f>ROUND(SUM('Acute Care'!K152:L152),0)</f>
        <v>14920</v>
      </c>
      <c r="H55" s="9">
        <f>ROUND(+'Acute Care'!F152,0)</f>
        <v>27379</v>
      </c>
      <c r="I55" s="13">
        <f t="shared" si="1"/>
        <v>0.54</v>
      </c>
      <c r="J55" s="13"/>
      <c r="K55" s="21">
        <f t="shared" si="2"/>
        <v>0.31709999999999999</v>
      </c>
    </row>
    <row r="56" spans="2:11" x14ac:dyDescent="0.2">
      <c r="B56">
        <f>+'Acute Care'!A51</f>
        <v>134</v>
      </c>
      <c r="C56" t="str">
        <f>+'Acute Care'!B51</f>
        <v>ISLAND HOSPITAL</v>
      </c>
      <c r="D56" s="9">
        <f>ROUND(SUM('Acute Care'!K51:L51),0)</f>
        <v>44745</v>
      </c>
      <c r="E56" s="9">
        <f>ROUND(+'Acute Care'!F51,0)</f>
        <v>8290</v>
      </c>
      <c r="F56" s="13">
        <f t="shared" si="0"/>
        <v>5.4</v>
      </c>
      <c r="G56" s="9">
        <f>ROUND(SUM('Acute Care'!K153:L153),0)</f>
        <v>20882</v>
      </c>
      <c r="H56" s="9">
        <f>ROUND(+'Acute Care'!F153,0)</f>
        <v>7838</v>
      </c>
      <c r="I56" s="13">
        <f t="shared" si="1"/>
        <v>2.66</v>
      </c>
      <c r="J56" s="13"/>
      <c r="K56" s="21">
        <f t="shared" si="2"/>
        <v>-0.50739999999999996</v>
      </c>
    </row>
    <row r="57" spans="2:11" x14ac:dyDescent="0.2">
      <c r="B57">
        <f>+'Acute Care'!A52</f>
        <v>137</v>
      </c>
      <c r="C57" t="str">
        <f>+'Acute Care'!B52</f>
        <v>LINCOLN HOSPITAL</v>
      </c>
      <c r="D57" s="9">
        <f>ROUND(SUM('Acute Care'!K52:L52),0)</f>
        <v>143627</v>
      </c>
      <c r="E57" s="9">
        <f>ROUND(+'Acute Care'!F52,0)</f>
        <v>981</v>
      </c>
      <c r="F57" s="13">
        <f t="shared" si="0"/>
        <v>146.41</v>
      </c>
      <c r="G57" s="9">
        <f>ROUND(SUM('Acute Care'!K154:L154),0)</f>
        <v>0</v>
      </c>
      <c r="H57" s="9">
        <f>ROUND(+'Acute Care'!F154,0)</f>
        <v>0</v>
      </c>
      <c r="I57" s="13" t="str">
        <f t="shared" si="1"/>
        <v/>
      </c>
      <c r="J57" s="13"/>
      <c r="K57" s="21" t="str">
        <f t="shared" si="2"/>
        <v/>
      </c>
    </row>
    <row r="58" spans="2:11" x14ac:dyDescent="0.2">
      <c r="B58">
        <f>+'Acute Care'!A53</f>
        <v>138</v>
      </c>
      <c r="C58" t="str">
        <f>+'Acute Care'!B53</f>
        <v>SWEDISH EDMONDS</v>
      </c>
      <c r="D58" s="9">
        <f>ROUND(SUM('Acute Care'!K53:L53),0)</f>
        <v>108874</v>
      </c>
      <c r="E58" s="9">
        <f>ROUND(+'Acute Care'!F53,0)</f>
        <v>0</v>
      </c>
      <c r="F58" s="13" t="str">
        <f t="shared" si="0"/>
        <v/>
      </c>
      <c r="G58" s="9">
        <f>ROUND(SUM('Acute Care'!K155:L155),0)</f>
        <v>430887</v>
      </c>
      <c r="H58" s="9">
        <f>ROUND(+'Acute Care'!F155,0)</f>
        <v>40914</v>
      </c>
      <c r="I58" s="13">
        <f t="shared" si="1"/>
        <v>10.53</v>
      </c>
      <c r="J58" s="13"/>
      <c r="K58" s="21" t="str">
        <f t="shared" si="2"/>
        <v/>
      </c>
    </row>
    <row r="59" spans="2:11" x14ac:dyDescent="0.2">
      <c r="B59">
        <f>+'Acute Care'!A54</f>
        <v>139</v>
      </c>
      <c r="C59" t="str">
        <f>+'Acute Care'!B54</f>
        <v>PROVIDENCE HOLY FAMILY HOSPITAL</v>
      </c>
      <c r="D59" s="9">
        <f>ROUND(SUM('Acute Care'!K54:L54),0)</f>
        <v>524847</v>
      </c>
      <c r="E59" s="9">
        <f>ROUND(+'Acute Care'!F54,0)</f>
        <v>20218</v>
      </c>
      <c r="F59" s="13">
        <f t="shared" si="0"/>
        <v>25.96</v>
      </c>
      <c r="G59" s="9">
        <f>ROUND(SUM('Acute Care'!K156:L156),0)</f>
        <v>628331</v>
      </c>
      <c r="H59" s="9">
        <f>ROUND(+'Acute Care'!F156,0)</f>
        <v>32995</v>
      </c>
      <c r="I59" s="13">
        <f t="shared" si="1"/>
        <v>19.04</v>
      </c>
      <c r="J59" s="13"/>
      <c r="K59" s="21">
        <f t="shared" si="2"/>
        <v>-0.2666</v>
      </c>
    </row>
    <row r="60" spans="2:11" x14ac:dyDescent="0.2">
      <c r="B60">
        <f>+'Acute Care'!A55</f>
        <v>140</v>
      </c>
      <c r="C60" t="str">
        <f>+'Acute Care'!B55</f>
        <v>KITTITAS VALLEY HEALTHCARE</v>
      </c>
      <c r="D60" s="9">
        <f>ROUND(SUM('Acute Care'!K55:L55),0)</f>
        <v>138154</v>
      </c>
      <c r="E60" s="9">
        <f>ROUND(+'Acute Care'!F55,0)</f>
        <v>2775</v>
      </c>
      <c r="F60" s="13">
        <f t="shared" si="0"/>
        <v>49.79</v>
      </c>
      <c r="G60" s="9">
        <f>ROUND(SUM('Acute Care'!K157:L157),0)</f>
        <v>66833</v>
      </c>
      <c r="H60" s="9">
        <f>ROUND(+'Acute Care'!F157,0)</f>
        <v>2393</v>
      </c>
      <c r="I60" s="13">
        <f t="shared" si="1"/>
        <v>27.93</v>
      </c>
      <c r="J60" s="13"/>
      <c r="K60" s="21">
        <f t="shared" si="2"/>
        <v>-0.439</v>
      </c>
    </row>
    <row r="61" spans="2:11" x14ac:dyDescent="0.2">
      <c r="B61">
        <f>+'Acute Care'!A56</f>
        <v>141</v>
      </c>
      <c r="C61" t="str">
        <f>+'Acute Care'!B56</f>
        <v>DAYTON GENERAL HOSPITAL</v>
      </c>
      <c r="D61" s="9">
        <f>ROUND(SUM('Acute Care'!K56:L56),0)</f>
        <v>1542</v>
      </c>
      <c r="E61" s="9">
        <f>ROUND(+'Acute Care'!F56,0)</f>
        <v>216</v>
      </c>
      <c r="F61" s="13">
        <f t="shared" si="0"/>
        <v>7.14</v>
      </c>
      <c r="G61" s="9">
        <f>ROUND(SUM('Acute Care'!K158:L158),0)</f>
        <v>20191</v>
      </c>
      <c r="H61" s="9">
        <f>ROUND(+'Acute Care'!F158,0)</f>
        <v>262</v>
      </c>
      <c r="I61" s="13">
        <f t="shared" si="1"/>
        <v>77.06</v>
      </c>
      <c r="J61" s="13"/>
      <c r="K61" s="21">
        <f t="shared" si="2"/>
        <v>9.7927</v>
      </c>
    </row>
    <row r="62" spans="2:11" x14ac:dyDescent="0.2">
      <c r="B62">
        <f>+'Acute Care'!A57</f>
        <v>142</v>
      </c>
      <c r="C62" t="str">
        <f>+'Acute Care'!B57</f>
        <v>HARRISON MEDICAL CENTER</v>
      </c>
      <c r="D62" s="9">
        <f>ROUND(SUM('Acute Care'!K57:L57),0)</f>
        <v>6880640</v>
      </c>
      <c r="E62" s="9">
        <f>ROUND(+'Acute Care'!F57,0)</f>
        <v>50590</v>
      </c>
      <c r="F62" s="13">
        <f t="shared" si="0"/>
        <v>136.01</v>
      </c>
      <c r="G62" s="9">
        <f>ROUND(SUM('Acute Care'!K159:L159),0)</f>
        <v>1052948</v>
      </c>
      <c r="H62" s="9">
        <f>ROUND(+'Acute Care'!F159,0)</f>
        <v>49820</v>
      </c>
      <c r="I62" s="13">
        <f t="shared" si="1"/>
        <v>21.14</v>
      </c>
      <c r="J62" s="13"/>
      <c r="K62" s="21">
        <f t="shared" si="2"/>
        <v>-0.84460000000000002</v>
      </c>
    </row>
    <row r="63" spans="2:11" x14ac:dyDescent="0.2">
      <c r="B63">
        <f>+'Acute Care'!A58</f>
        <v>145</v>
      </c>
      <c r="C63" t="str">
        <f>+'Acute Care'!B58</f>
        <v>PEACEHEALTH ST JOSEPH MEDICAL CENTER</v>
      </c>
      <c r="D63" s="9">
        <f>ROUND(SUM('Acute Care'!K58:L58),0)</f>
        <v>646242</v>
      </c>
      <c r="E63" s="9">
        <f>ROUND(+'Acute Care'!F58,0)</f>
        <v>41013</v>
      </c>
      <c r="F63" s="13">
        <f t="shared" si="0"/>
        <v>15.76</v>
      </c>
      <c r="G63" s="9">
        <f>ROUND(SUM('Acute Care'!K160:L160),0)</f>
        <v>1626777</v>
      </c>
      <c r="H63" s="9">
        <f>ROUND(+'Acute Care'!F160,0)</f>
        <v>42141</v>
      </c>
      <c r="I63" s="13">
        <f t="shared" si="1"/>
        <v>38.6</v>
      </c>
      <c r="J63" s="13"/>
      <c r="K63" s="21">
        <f t="shared" si="2"/>
        <v>1.4492</v>
      </c>
    </row>
    <row r="64" spans="2:11" x14ac:dyDescent="0.2">
      <c r="B64">
        <f>+'Acute Care'!A59</f>
        <v>147</v>
      </c>
      <c r="C64" t="str">
        <f>+'Acute Care'!B59</f>
        <v>MID VALLEY HOSPITAL</v>
      </c>
      <c r="D64" s="9">
        <f>ROUND(SUM('Acute Care'!K59:L59),0)</f>
        <v>165169</v>
      </c>
      <c r="E64" s="9">
        <f>ROUND(+'Acute Care'!F59,0)</f>
        <v>2464</v>
      </c>
      <c r="F64" s="13">
        <f t="shared" si="0"/>
        <v>67.03</v>
      </c>
      <c r="G64" s="9">
        <f>ROUND(SUM('Acute Care'!K161:L161),0)</f>
        <v>183812</v>
      </c>
      <c r="H64" s="9">
        <f>ROUND(+'Acute Care'!F161,0)</f>
        <v>1976</v>
      </c>
      <c r="I64" s="13">
        <f t="shared" si="1"/>
        <v>93.02</v>
      </c>
      <c r="J64" s="13"/>
      <c r="K64" s="21">
        <f t="shared" si="2"/>
        <v>0.38769999999999999</v>
      </c>
    </row>
    <row r="65" spans="2:11" x14ac:dyDescent="0.2">
      <c r="B65">
        <f>+'Acute Care'!A60</f>
        <v>148</v>
      </c>
      <c r="C65" t="str">
        <f>+'Acute Care'!B60</f>
        <v>KINDRED HOSPITAL SEATTLE - NORTHGATE</v>
      </c>
      <c r="D65" s="9">
        <f>ROUND(SUM('Acute Care'!K60:L60),0)</f>
        <v>74761</v>
      </c>
      <c r="E65" s="9">
        <f>ROUND(+'Acute Care'!F60,0)</f>
        <v>20825</v>
      </c>
      <c r="F65" s="13">
        <f t="shared" si="0"/>
        <v>3.59</v>
      </c>
      <c r="G65" s="9">
        <f>ROUND(SUM('Acute Care'!K162:L162),0)</f>
        <v>89449</v>
      </c>
      <c r="H65" s="9">
        <f>ROUND(+'Acute Care'!F162,0)</f>
        <v>22461</v>
      </c>
      <c r="I65" s="13">
        <f t="shared" si="1"/>
        <v>3.98</v>
      </c>
      <c r="J65" s="13"/>
      <c r="K65" s="21">
        <f t="shared" si="2"/>
        <v>0.1086</v>
      </c>
    </row>
    <row r="66" spans="2:11" x14ac:dyDescent="0.2">
      <c r="B66">
        <f>+'Acute Care'!A61</f>
        <v>150</v>
      </c>
      <c r="C66" t="str">
        <f>+'Acute Care'!B61</f>
        <v>COULEE MEDICAL CENTER</v>
      </c>
      <c r="D66" s="9">
        <f>ROUND(SUM('Acute Care'!K61:L61),0)</f>
        <v>114747</v>
      </c>
      <c r="E66" s="9">
        <f>ROUND(+'Acute Care'!F61,0)</f>
        <v>1163</v>
      </c>
      <c r="F66" s="13">
        <f t="shared" si="0"/>
        <v>98.66</v>
      </c>
      <c r="G66" s="9">
        <f>ROUND(SUM('Acute Care'!K163:L163),0)</f>
        <v>34414</v>
      </c>
      <c r="H66" s="9">
        <f>ROUND(+'Acute Care'!F163,0)</f>
        <v>1218</v>
      </c>
      <c r="I66" s="13">
        <f t="shared" si="1"/>
        <v>28.25</v>
      </c>
      <c r="J66" s="13"/>
      <c r="K66" s="21">
        <f t="shared" si="2"/>
        <v>-0.7137</v>
      </c>
    </row>
    <row r="67" spans="2:11" x14ac:dyDescent="0.2">
      <c r="B67">
        <f>+'Acute Care'!A62</f>
        <v>152</v>
      </c>
      <c r="C67" t="str">
        <f>+'Acute Care'!B62</f>
        <v>MASON GENERAL HOSPITAL</v>
      </c>
      <c r="D67" s="9">
        <f>ROUND(SUM('Acute Care'!K62:L62),0)</f>
        <v>13402</v>
      </c>
      <c r="E67" s="9">
        <f>ROUND(+'Acute Care'!F62,0)</f>
        <v>3844</v>
      </c>
      <c r="F67" s="13">
        <f t="shared" si="0"/>
        <v>3.49</v>
      </c>
      <c r="G67" s="9">
        <f>ROUND(SUM('Acute Care'!K164:L164),0)</f>
        <v>19806</v>
      </c>
      <c r="H67" s="9">
        <f>ROUND(+'Acute Care'!F164,0)</f>
        <v>3251</v>
      </c>
      <c r="I67" s="13">
        <f t="shared" si="1"/>
        <v>6.09</v>
      </c>
      <c r="J67" s="13"/>
      <c r="K67" s="21">
        <f t="shared" si="2"/>
        <v>0.745</v>
      </c>
    </row>
    <row r="68" spans="2:11" x14ac:dyDescent="0.2">
      <c r="B68">
        <f>+'Acute Care'!A63</f>
        <v>153</v>
      </c>
      <c r="C68" t="str">
        <f>+'Acute Care'!B63</f>
        <v>WHITMAN HOSPITAL AND MEDICAL CENTER</v>
      </c>
      <c r="D68" s="9">
        <f>ROUND(SUM('Acute Care'!K63:L63),0)</f>
        <v>218711</v>
      </c>
      <c r="E68" s="9">
        <f>ROUND(+'Acute Care'!F63,0)</f>
        <v>1868</v>
      </c>
      <c r="F68" s="13">
        <f t="shared" si="0"/>
        <v>117.08</v>
      </c>
      <c r="G68" s="9">
        <f>ROUND(SUM('Acute Care'!K165:L165),0)</f>
        <v>192855</v>
      </c>
      <c r="H68" s="9">
        <f>ROUND(+'Acute Care'!F165,0)</f>
        <v>1771</v>
      </c>
      <c r="I68" s="13">
        <f t="shared" si="1"/>
        <v>108.9</v>
      </c>
      <c r="J68" s="13"/>
      <c r="K68" s="21">
        <f t="shared" si="2"/>
        <v>-6.9900000000000004E-2</v>
      </c>
    </row>
    <row r="69" spans="2:11" x14ac:dyDescent="0.2">
      <c r="B69">
        <f>+'Acute Care'!A64</f>
        <v>155</v>
      </c>
      <c r="C69" t="str">
        <f>+'Acute Care'!B64</f>
        <v>UW MEDICINE/VALLEY MEDICAL CENTER</v>
      </c>
      <c r="D69" s="9">
        <f>ROUND(SUM('Acute Care'!K64:L64),0)</f>
        <v>256415</v>
      </c>
      <c r="E69" s="9">
        <f>ROUND(+'Acute Care'!F64,0)</f>
        <v>53743</v>
      </c>
      <c r="F69" s="13">
        <f t="shared" si="0"/>
        <v>4.7699999999999996</v>
      </c>
      <c r="G69" s="9">
        <f>ROUND(SUM('Acute Care'!K166:L166),0)</f>
        <v>302963</v>
      </c>
      <c r="H69" s="9">
        <f>ROUND(+'Acute Care'!F166,0)</f>
        <v>57278</v>
      </c>
      <c r="I69" s="13">
        <f t="shared" si="1"/>
        <v>5.29</v>
      </c>
      <c r="J69" s="13"/>
      <c r="K69" s="21">
        <f t="shared" si="2"/>
        <v>0.109</v>
      </c>
    </row>
    <row r="70" spans="2:11" x14ac:dyDescent="0.2">
      <c r="B70">
        <f>+'Acute Care'!A65</f>
        <v>156</v>
      </c>
      <c r="C70" t="str">
        <f>+'Acute Care'!B65</f>
        <v>WHIDBEYHEALTH MEDICAL CENTER</v>
      </c>
      <c r="D70" s="9">
        <f>ROUND(SUM('Acute Care'!K65:L65),0)</f>
        <v>200718</v>
      </c>
      <c r="E70" s="9">
        <f>ROUND(+'Acute Care'!F65,0)</f>
        <v>4742</v>
      </c>
      <c r="F70" s="13">
        <f t="shared" si="0"/>
        <v>42.33</v>
      </c>
      <c r="G70" s="9">
        <f>ROUND(SUM('Acute Care'!K167:L167),0)</f>
        <v>393440</v>
      </c>
      <c r="H70" s="9">
        <f>ROUND(+'Acute Care'!F167,0)</f>
        <v>3978</v>
      </c>
      <c r="I70" s="13">
        <f t="shared" si="1"/>
        <v>98.9</v>
      </c>
      <c r="J70" s="13"/>
      <c r="K70" s="21">
        <f t="shared" si="2"/>
        <v>1.3364</v>
      </c>
    </row>
    <row r="71" spans="2:11" x14ac:dyDescent="0.2">
      <c r="B71">
        <f>+'Acute Care'!A66</f>
        <v>157</v>
      </c>
      <c r="C71" t="str">
        <f>+'Acute Care'!B66</f>
        <v>ST LUKES REHABILIATION INSTITUTE</v>
      </c>
      <c r="D71" s="9">
        <f>ROUND(SUM('Acute Care'!K66:L66),0)</f>
        <v>0</v>
      </c>
      <c r="E71" s="9">
        <f>ROUND(+'Acute Care'!F66,0)</f>
        <v>0</v>
      </c>
      <c r="F71" s="13" t="str">
        <f t="shared" si="0"/>
        <v/>
      </c>
      <c r="G71" s="9">
        <f>ROUND(SUM('Acute Care'!K168:L168),0)</f>
        <v>0</v>
      </c>
      <c r="H71" s="9">
        <f>ROUND(+'Acute Care'!F168,0)</f>
        <v>0</v>
      </c>
      <c r="I71" s="13" t="str">
        <f t="shared" si="1"/>
        <v/>
      </c>
      <c r="J71" s="13"/>
      <c r="K71" s="21" t="str">
        <f t="shared" si="2"/>
        <v/>
      </c>
    </row>
    <row r="72" spans="2:11" x14ac:dyDescent="0.2">
      <c r="B72">
        <f>+'Acute Care'!A67</f>
        <v>158</v>
      </c>
      <c r="C72" t="str">
        <f>+'Acute Care'!B67</f>
        <v>CASCADE MEDICAL CENTER</v>
      </c>
      <c r="D72" s="9">
        <f>ROUND(SUM('Acute Care'!K67:L67),0)</f>
        <v>17809</v>
      </c>
      <c r="E72" s="9">
        <f>ROUND(+'Acute Care'!F67,0)</f>
        <v>284</v>
      </c>
      <c r="F72" s="13">
        <f t="shared" si="0"/>
        <v>62.71</v>
      </c>
      <c r="G72" s="9">
        <f>ROUND(SUM('Acute Care'!K169:L169),0)</f>
        <v>37054</v>
      </c>
      <c r="H72" s="9">
        <f>ROUND(+'Acute Care'!F169,0)</f>
        <v>246</v>
      </c>
      <c r="I72" s="13">
        <f t="shared" si="1"/>
        <v>150.63</v>
      </c>
      <c r="J72" s="13"/>
      <c r="K72" s="21">
        <f t="shared" si="2"/>
        <v>1.4019999999999999</v>
      </c>
    </row>
    <row r="73" spans="2:11" x14ac:dyDescent="0.2">
      <c r="B73">
        <f>+'Acute Care'!A68</f>
        <v>159</v>
      </c>
      <c r="C73" t="str">
        <f>+'Acute Care'!B68</f>
        <v>PROVIDENCE ST PETER HOSPITAL</v>
      </c>
      <c r="D73" s="9">
        <f>ROUND(SUM('Acute Care'!K68:L68),0)</f>
        <v>1720803</v>
      </c>
      <c r="E73" s="9">
        <f>ROUND(+'Acute Care'!F68,0)</f>
        <v>45542</v>
      </c>
      <c r="F73" s="13">
        <f t="shared" si="0"/>
        <v>37.78</v>
      </c>
      <c r="G73" s="9">
        <f>ROUND(SUM('Acute Care'!K170:L170),0)</f>
        <v>2157263</v>
      </c>
      <c r="H73" s="9">
        <f>ROUND(+'Acute Care'!F170,0)</f>
        <v>74273</v>
      </c>
      <c r="I73" s="13">
        <f t="shared" si="1"/>
        <v>29.05</v>
      </c>
      <c r="J73" s="13"/>
      <c r="K73" s="21">
        <f t="shared" si="2"/>
        <v>-0.2311</v>
      </c>
    </row>
    <row r="74" spans="2:11" x14ac:dyDescent="0.2">
      <c r="B74">
        <f>+'Acute Care'!A69</f>
        <v>161</v>
      </c>
      <c r="C74" t="str">
        <f>+'Acute Care'!B69</f>
        <v>KADLEC REGIONAL MEDICAL CENTER</v>
      </c>
      <c r="D74" s="9">
        <f>ROUND(SUM('Acute Care'!K69:L69),0)</f>
        <v>1200640</v>
      </c>
      <c r="E74" s="9">
        <f>ROUND(+'Acute Care'!F69,0)</f>
        <v>43532</v>
      </c>
      <c r="F74" s="13">
        <f t="shared" si="0"/>
        <v>27.58</v>
      </c>
      <c r="G74" s="9">
        <f>ROUND(SUM('Acute Care'!K171:L171),0)</f>
        <v>1041390</v>
      </c>
      <c r="H74" s="9">
        <f>ROUND(+'Acute Care'!F171,0)</f>
        <v>54766</v>
      </c>
      <c r="I74" s="13">
        <f t="shared" si="1"/>
        <v>19.02</v>
      </c>
      <c r="J74" s="13"/>
      <c r="K74" s="21">
        <f t="shared" si="2"/>
        <v>-0.31040000000000001</v>
      </c>
    </row>
    <row r="75" spans="2:11" x14ac:dyDescent="0.2">
      <c r="B75">
        <f>+'Acute Care'!A70</f>
        <v>162</v>
      </c>
      <c r="C75" t="str">
        <f>+'Acute Care'!B70</f>
        <v>PROVIDENCE SACRED HEART MEDICAL CENTER</v>
      </c>
      <c r="D75" s="9">
        <f>ROUND(SUM('Acute Care'!K70:L70),0)</f>
        <v>298802</v>
      </c>
      <c r="E75" s="9">
        <f>ROUND(+'Acute Care'!F70,0)</f>
        <v>104107</v>
      </c>
      <c r="F75" s="13">
        <f t="shared" ref="F75:F107" si="3">IF(D75=0,"",IF(E75=0,"",ROUND(D75/E75,2)))</f>
        <v>2.87</v>
      </c>
      <c r="G75" s="9">
        <f>ROUND(SUM('Acute Care'!K172:L172),0)</f>
        <v>493935</v>
      </c>
      <c r="H75" s="9">
        <f>ROUND(+'Acute Care'!F172,0)</f>
        <v>125594</v>
      </c>
      <c r="I75" s="13">
        <f t="shared" ref="I75:I107" si="4">IF(G75=0,"",IF(H75=0,"",ROUND(G75/H75,2)))</f>
        <v>3.93</v>
      </c>
      <c r="J75" s="13"/>
      <c r="K75" s="21">
        <f t="shared" ref="K75:K107" si="5">IF(D75=0,"",IF(E75=0,"",IF(G75=0,"",IF(H75=0,"",ROUND(I75/F75-1,4)))))</f>
        <v>0.36930000000000002</v>
      </c>
    </row>
    <row r="76" spans="2:11" x14ac:dyDescent="0.2">
      <c r="B76">
        <f>+'Acute Care'!A71</f>
        <v>164</v>
      </c>
      <c r="C76" t="str">
        <f>+'Acute Care'!B71</f>
        <v>EVERGREENHEALTH MEDICAL CENTER</v>
      </c>
      <c r="D76" s="9">
        <f>ROUND(SUM('Acute Care'!K71:L71),0)</f>
        <v>871401</v>
      </c>
      <c r="E76" s="9">
        <f>ROUND(+'Acute Care'!F71,0)</f>
        <v>29587</v>
      </c>
      <c r="F76" s="13">
        <f t="shared" si="3"/>
        <v>29.45</v>
      </c>
      <c r="G76" s="9">
        <f>ROUND(SUM('Acute Care'!K173:L173),0)</f>
        <v>1766339</v>
      </c>
      <c r="H76" s="9">
        <f>ROUND(+'Acute Care'!F173,0)</f>
        <v>30753</v>
      </c>
      <c r="I76" s="13">
        <f t="shared" si="4"/>
        <v>57.44</v>
      </c>
      <c r="J76" s="13"/>
      <c r="K76" s="21">
        <f t="shared" si="5"/>
        <v>0.95040000000000002</v>
      </c>
    </row>
    <row r="77" spans="2:11" x14ac:dyDescent="0.2">
      <c r="B77">
        <f>+'Acute Care'!A72</f>
        <v>165</v>
      </c>
      <c r="C77" t="str">
        <f>+'Acute Care'!B72</f>
        <v>LAKE CHELAN COMMUNITY HOSPITAL</v>
      </c>
      <c r="D77" s="9">
        <f>ROUND(SUM('Acute Care'!K72:L72),0)</f>
        <v>48200</v>
      </c>
      <c r="E77" s="9">
        <f>ROUND(+'Acute Care'!F72,0)</f>
        <v>752</v>
      </c>
      <c r="F77" s="13">
        <f t="shared" si="3"/>
        <v>64.099999999999994</v>
      </c>
      <c r="G77" s="9">
        <f>ROUND(SUM('Acute Care'!K174:L174),0)</f>
        <v>14791</v>
      </c>
      <c r="H77" s="9">
        <f>ROUND(+'Acute Care'!F174,0)</f>
        <v>700</v>
      </c>
      <c r="I77" s="13">
        <f t="shared" si="4"/>
        <v>21.13</v>
      </c>
      <c r="J77" s="13"/>
      <c r="K77" s="21">
        <f t="shared" si="5"/>
        <v>-0.6704</v>
      </c>
    </row>
    <row r="78" spans="2:11" x14ac:dyDescent="0.2">
      <c r="B78">
        <f>+'Acute Care'!A73</f>
        <v>167</v>
      </c>
      <c r="C78" t="str">
        <f>+'Acute Care'!B73</f>
        <v>FERRY COUNTY MEMORIAL HOSPITAL</v>
      </c>
      <c r="D78" s="9">
        <f>ROUND(SUM('Acute Care'!K73:L73),0)</f>
        <v>0</v>
      </c>
      <c r="E78" s="9">
        <f>ROUND(+'Acute Care'!F73,0)</f>
        <v>0</v>
      </c>
      <c r="F78" s="13" t="str">
        <f t="shared" si="3"/>
        <v/>
      </c>
      <c r="G78" s="9">
        <f>ROUND(SUM('Acute Care'!K175:L175),0)</f>
        <v>0</v>
      </c>
      <c r="H78" s="9">
        <f>ROUND(+'Acute Care'!F175,0)</f>
        <v>0</v>
      </c>
      <c r="I78" s="13" t="str">
        <f t="shared" si="4"/>
        <v/>
      </c>
      <c r="J78" s="13"/>
      <c r="K78" s="21" t="str">
        <f t="shared" si="5"/>
        <v/>
      </c>
    </row>
    <row r="79" spans="2:11" x14ac:dyDescent="0.2">
      <c r="B79">
        <f>+'Acute Care'!A74</f>
        <v>168</v>
      </c>
      <c r="C79" t="str">
        <f>+'Acute Care'!B74</f>
        <v>CENTRAL WASHINGTON HOSPITAL</v>
      </c>
      <c r="D79" s="9">
        <f>ROUND(SUM('Acute Care'!K74:L74),0)</f>
        <v>94710</v>
      </c>
      <c r="E79" s="9">
        <f>ROUND(+'Acute Care'!F74,0)</f>
        <v>26485</v>
      </c>
      <c r="F79" s="13">
        <f t="shared" si="3"/>
        <v>3.58</v>
      </c>
      <c r="G79" s="9">
        <f>ROUND(SUM('Acute Care'!K176:L176),0)</f>
        <v>273021</v>
      </c>
      <c r="H79" s="9">
        <f>ROUND(+'Acute Care'!F176,0)</f>
        <v>29319</v>
      </c>
      <c r="I79" s="13">
        <f t="shared" si="4"/>
        <v>9.31</v>
      </c>
      <c r="J79" s="13"/>
      <c r="K79" s="21">
        <f t="shared" si="5"/>
        <v>1.6006</v>
      </c>
    </row>
    <row r="80" spans="2:11" x14ac:dyDescent="0.2">
      <c r="B80">
        <f>+'Acute Care'!A75</f>
        <v>170</v>
      </c>
      <c r="C80" t="str">
        <f>+'Acute Care'!B75</f>
        <v>PEACEHEALTH SOUTHWEST MEDICAL CENTER</v>
      </c>
      <c r="D80" s="9">
        <f>ROUND(SUM('Acute Care'!K75:L75),0)</f>
        <v>141665</v>
      </c>
      <c r="E80" s="9">
        <f>ROUND(+'Acute Care'!F75,0)</f>
        <v>52465</v>
      </c>
      <c r="F80" s="13">
        <f t="shared" si="3"/>
        <v>2.7</v>
      </c>
      <c r="G80" s="9">
        <f>ROUND(SUM('Acute Care'!K177:L177),0)</f>
        <v>116253</v>
      </c>
      <c r="H80" s="9">
        <f>ROUND(+'Acute Care'!F177,0)</f>
        <v>56021</v>
      </c>
      <c r="I80" s="13">
        <f t="shared" si="4"/>
        <v>2.08</v>
      </c>
      <c r="J80" s="13"/>
      <c r="K80" s="21">
        <f t="shared" si="5"/>
        <v>-0.2296</v>
      </c>
    </row>
    <row r="81" spans="2:11" x14ac:dyDescent="0.2">
      <c r="B81">
        <f>+'Acute Care'!A76</f>
        <v>172</v>
      </c>
      <c r="C81" t="str">
        <f>+'Acute Care'!B76</f>
        <v>PULLMAN REGIONAL HOSPITAL</v>
      </c>
      <c r="D81" s="9">
        <f>ROUND(SUM('Acute Care'!K76:L76),0)</f>
        <v>9972</v>
      </c>
      <c r="E81" s="9">
        <f>ROUND(+'Acute Care'!F76,0)</f>
        <v>3336</v>
      </c>
      <c r="F81" s="13">
        <f t="shared" si="3"/>
        <v>2.99</v>
      </c>
      <c r="G81" s="9">
        <f>ROUND(SUM('Acute Care'!K178:L178),0)</f>
        <v>19175</v>
      </c>
      <c r="H81" s="9">
        <f>ROUND(+'Acute Care'!F178,0)</f>
        <v>3102</v>
      </c>
      <c r="I81" s="13">
        <f t="shared" si="4"/>
        <v>6.18</v>
      </c>
      <c r="J81" s="13"/>
      <c r="K81" s="21">
        <f t="shared" si="5"/>
        <v>1.0669</v>
      </c>
    </row>
    <row r="82" spans="2:11" x14ac:dyDescent="0.2">
      <c r="B82">
        <f>+'Acute Care'!A77</f>
        <v>173</v>
      </c>
      <c r="C82" t="str">
        <f>+'Acute Care'!B77</f>
        <v>MORTON GENERAL HOSPITAL</v>
      </c>
      <c r="D82" s="9">
        <f>ROUND(SUM('Acute Care'!K77:L77),0)</f>
        <v>55966</v>
      </c>
      <c r="E82" s="9">
        <f>ROUND(+'Acute Care'!F77,0)</f>
        <v>743</v>
      </c>
      <c r="F82" s="13">
        <f t="shared" si="3"/>
        <v>75.319999999999993</v>
      </c>
      <c r="G82" s="9">
        <f>ROUND(SUM('Acute Care'!K179:L179),0)</f>
        <v>61422</v>
      </c>
      <c r="H82" s="9">
        <f>ROUND(+'Acute Care'!F179,0)</f>
        <v>781</v>
      </c>
      <c r="I82" s="13">
        <f t="shared" si="4"/>
        <v>78.650000000000006</v>
      </c>
      <c r="J82" s="13"/>
      <c r="K82" s="21">
        <f t="shared" si="5"/>
        <v>4.4200000000000003E-2</v>
      </c>
    </row>
    <row r="83" spans="2:11" x14ac:dyDescent="0.2">
      <c r="B83">
        <f>+'Acute Care'!A78</f>
        <v>175</v>
      </c>
      <c r="C83" t="str">
        <f>+'Acute Care'!B78</f>
        <v>MARY BRIDGE CHILDRENS HEALTH CENTER</v>
      </c>
      <c r="D83" s="9">
        <f>ROUND(SUM('Acute Care'!K78:L78),0)</f>
        <v>174902</v>
      </c>
      <c r="E83" s="9">
        <f>ROUND(+'Acute Care'!F78,0)</f>
        <v>9379</v>
      </c>
      <c r="F83" s="13">
        <f t="shared" si="3"/>
        <v>18.649999999999999</v>
      </c>
      <c r="G83" s="9">
        <f>ROUND(SUM('Acute Care'!K180:L180),0)</f>
        <v>131893</v>
      </c>
      <c r="H83" s="9">
        <f>ROUND(+'Acute Care'!F180,0)</f>
        <v>11820</v>
      </c>
      <c r="I83" s="13">
        <f t="shared" si="4"/>
        <v>11.16</v>
      </c>
      <c r="J83" s="13"/>
      <c r="K83" s="21">
        <f t="shared" si="5"/>
        <v>-0.40160000000000001</v>
      </c>
    </row>
    <row r="84" spans="2:11" x14ac:dyDescent="0.2">
      <c r="B84">
        <f>+'Acute Care'!A79</f>
        <v>176</v>
      </c>
      <c r="C84" t="str">
        <f>+'Acute Care'!B79</f>
        <v>TACOMA GENERAL/ALLENMORE HOSPITAL</v>
      </c>
      <c r="D84" s="9">
        <f>ROUND(SUM('Acute Care'!K79:L79),0)</f>
        <v>268279</v>
      </c>
      <c r="E84" s="9">
        <f>ROUND(+'Acute Care'!F79,0)</f>
        <v>26017</v>
      </c>
      <c r="F84" s="13">
        <f t="shared" si="3"/>
        <v>10.31</v>
      </c>
      <c r="G84" s="9">
        <f>ROUND(SUM('Acute Care'!K181:L181),0)</f>
        <v>293603</v>
      </c>
      <c r="H84" s="9">
        <f>ROUND(+'Acute Care'!F181,0)</f>
        <v>24474</v>
      </c>
      <c r="I84" s="13">
        <f t="shared" si="4"/>
        <v>12</v>
      </c>
      <c r="J84" s="13"/>
      <c r="K84" s="21">
        <f t="shared" si="5"/>
        <v>0.16389999999999999</v>
      </c>
    </row>
    <row r="85" spans="2:11" x14ac:dyDescent="0.2">
      <c r="B85">
        <f>+'Acute Care'!A80</f>
        <v>180</v>
      </c>
      <c r="C85" t="str">
        <f>+'Acute Care'!B80</f>
        <v>MULTICARE VALLEY HOSPITAL</v>
      </c>
      <c r="D85" s="9">
        <f>ROUND(SUM('Acute Care'!K80:L80),0)</f>
        <v>61</v>
      </c>
      <c r="E85" s="9">
        <f>ROUND(+'Acute Care'!F80,0)</f>
        <v>13856</v>
      </c>
      <c r="F85" s="13">
        <f t="shared" si="3"/>
        <v>0</v>
      </c>
      <c r="G85" s="9">
        <f>ROUND(SUM('Acute Care'!K182:L182),0)</f>
        <v>544</v>
      </c>
      <c r="H85" s="9">
        <f>ROUND(+'Acute Care'!F182,0)</f>
        <v>15766</v>
      </c>
      <c r="I85" s="13">
        <f t="shared" si="4"/>
        <v>0.03</v>
      </c>
      <c r="J85" s="13"/>
      <c r="K85" s="21" t="e">
        <f t="shared" si="5"/>
        <v>#DIV/0!</v>
      </c>
    </row>
    <row r="86" spans="2:11" x14ac:dyDescent="0.2">
      <c r="B86">
        <f>+'Acute Care'!A81</f>
        <v>183</v>
      </c>
      <c r="C86" t="str">
        <f>+'Acute Care'!B81</f>
        <v>MULTICARE AUBURN MEDICAL CENTER</v>
      </c>
      <c r="D86" s="9">
        <f>ROUND(SUM('Acute Care'!K81:L81),0)</f>
        <v>63001</v>
      </c>
      <c r="E86" s="9">
        <f>ROUND(+'Acute Care'!F81,0)</f>
        <v>10687</v>
      </c>
      <c r="F86" s="13">
        <f t="shared" si="3"/>
        <v>5.9</v>
      </c>
      <c r="G86" s="9">
        <f>ROUND(SUM('Acute Care'!K183:L183),0)</f>
        <v>78913</v>
      </c>
      <c r="H86" s="9">
        <f>ROUND(+'Acute Care'!F183,0)</f>
        <v>8087</v>
      </c>
      <c r="I86" s="13">
        <f t="shared" si="4"/>
        <v>9.76</v>
      </c>
      <c r="J86" s="13"/>
      <c r="K86" s="21">
        <f t="shared" si="5"/>
        <v>0.6542</v>
      </c>
    </row>
    <row r="87" spans="2:11" x14ac:dyDescent="0.2">
      <c r="B87">
        <f>+'Acute Care'!A82</f>
        <v>186</v>
      </c>
      <c r="C87" t="str">
        <f>+'Acute Care'!B82</f>
        <v>SUMMIT PACIFIC MEDICAL CENTER</v>
      </c>
      <c r="D87" s="9">
        <f>ROUND(SUM('Acute Care'!K82:L82),0)</f>
        <v>61355</v>
      </c>
      <c r="E87" s="9">
        <f>ROUND(+'Acute Care'!F82,0)</f>
        <v>474</v>
      </c>
      <c r="F87" s="13">
        <f t="shared" si="3"/>
        <v>129.44</v>
      </c>
      <c r="G87" s="9">
        <f>ROUND(SUM('Acute Care'!K184:L184),0)</f>
        <v>166662</v>
      </c>
      <c r="H87" s="9">
        <f>ROUND(+'Acute Care'!F184,0)</f>
        <v>712</v>
      </c>
      <c r="I87" s="13">
        <f t="shared" si="4"/>
        <v>234.08</v>
      </c>
      <c r="J87" s="13"/>
      <c r="K87" s="21">
        <f t="shared" si="5"/>
        <v>0.80840000000000001</v>
      </c>
    </row>
    <row r="88" spans="2:11" x14ac:dyDescent="0.2">
      <c r="B88">
        <f>+'Acute Care'!A83</f>
        <v>191</v>
      </c>
      <c r="C88" t="str">
        <f>+'Acute Care'!B83</f>
        <v>PROVIDENCE CENTRALIA HOSPITAL</v>
      </c>
      <c r="D88" s="9">
        <f>ROUND(SUM('Acute Care'!K83:L83),0)</f>
        <v>152192</v>
      </c>
      <c r="E88" s="9">
        <f>ROUND(+'Acute Care'!F83,0)</f>
        <v>14616</v>
      </c>
      <c r="F88" s="13">
        <f t="shared" si="3"/>
        <v>10.41</v>
      </c>
      <c r="G88" s="9">
        <f>ROUND(SUM('Acute Care'!K185:L185),0)</f>
        <v>190820</v>
      </c>
      <c r="H88" s="9">
        <f>ROUND(+'Acute Care'!F185,0)</f>
        <v>16914</v>
      </c>
      <c r="I88" s="13">
        <f t="shared" si="4"/>
        <v>11.28</v>
      </c>
      <c r="J88" s="13"/>
      <c r="K88" s="21">
        <f t="shared" si="5"/>
        <v>8.3599999999999994E-2</v>
      </c>
    </row>
    <row r="89" spans="2:11" x14ac:dyDescent="0.2">
      <c r="B89">
        <f>+'Acute Care'!A84</f>
        <v>193</v>
      </c>
      <c r="C89" t="str">
        <f>+'Acute Care'!B84</f>
        <v>PROVIDENCE MOUNT CARMEL HOSPITAL</v>
      </c>
      <c r="D89" s="9">
        <f>ROUND(SUM('Acute Care'!K84:L84),0)</f>
        <v>216898</v>
      </c>
      <c r="E89" s="9">
        <f>ROUND(+'Acute Care'!F84,0)</f>
        <v>3059</v>
      </c>
      <c r="F89" s="13">
        <f t="shared" si="3"/>
        <v>70.900000000000006</v>
      </c>
      <c r="G89" s="9">
        <f>ROUND(SUM('Acute Care'!K186:L186),0)</f>
        <v>348794</v>
      </c>
      <c r="H89" s="9">
        <f>ROUND(+'Acute Care'!F186,0)</f>
        <v>5289</v>
      </c>
      <c r="I89" s="13">
        <f t="shared" si="4"/>
        <v>65.95</v>
      </c>
      <c r="J89" s="13"/>
      <c r="K89" s="21">
        <f t="shared" si="5"/>
        <v>-6.9800000000000001E-2</v>
      </c>
    </row>
    <row r="90" spans="2:11" x14ac:dyDescent="0.2">
      <c r="B90">
        <f>+'Acute Care'!A85</f>
        <v>194</v>
      </c>
      <c r="C90" t="str">
        <f>+'Acute Care'!B85</f>
        <v>PROVIDENCE ST JOSEPHS HOSPITAL</v>
      </c>
      <c r="D90" s="9">
        <f>ROUND(SUM('Acute Care'!K85:L85),0)</f>
        <v>27523</v>
      </c>
      <c r="E90" s="9">
        <f>ROUND(+'Acute Care'!F85,0)</f>
        <v>1264</v>
      </c>
      <c r="F90" s="13">
        <f t="shared" si="3"/>
        <v>21.77</v>
      </c>
      <c r="G90" s="9">
        <f>ROUND(SUM('Acute Care'!K187:L187),0)</f>
        <v>36253</v>
      </c>
      <c r="H90" s="9">
        <f>ROUND(+'Acute Care'!F187,0)</f>
        <v>2977</v>
      </c>
      <c r="I90" s="13">
        <f t="shared" si="4"/>
        <v>12.18</v>
      </c>
      <c r="J90" s="13"/>
      <c r="K90" s="21">
        <f t="shared" si="5"/>
        <v>-0.4405</v>
      </c>
    </row>
    <row r="91" spans="2:11" x14ac:dyDescent="0.2">
      <c r="B91">
        <f>+'Acute Care'!A86</f>
        <v>195</v>
      </c>
      <c r="C91" t="str">
        <f>+'Acute Care'!B86</f>
        <v>SNOQUALMIE VALLEY HOSPITAL</v>
      </c>
      <c r="D91" s="9">
        <f>ROUND(SUM('Acute Care'!K86:L86),0)</f>
        <v>104591</v>
      </c>
      <c r="E91" s="9">
        <f>ROUND(+'Acute Care'!F86,0)</f>
        <v>190</v>
      </c>
      <c r="F91" s="13">
        <f t="shared" si="3"/>
        <v>550.48</v>
      </c>
      <c r="G91" s="9">
        <f>ROUND(SUM('Acute Care'!K188:L188),0)</f>
        <v>3379</v>
      </c>
      <c r="H91" s="9">
        <f>ROUND(+'Acute Care'!F188,0)</f>
        <v>211</v>
      </c>
      <c r="I91" s="13">
        <f t="shared" si="4"/>
        <v>16.010000000000002</v>
      </c>
      <c r="J91" s="13"/>
      <c r="K91" s="21">
        <f t="shared" si="5"/>
        <v>-0.97089999999999999</v>
      </c>
    </row>
    <row r="92" spans="2:11" x14ac:dyDescent="0.2">
      <c r="B92">
        <f>+'Acute Care'!A87</f>
        <v>197</v>
      </c>
      <c r="C92" t="str">
        <f>+'Acute Care'!B87</f>
        <v>CAPITAL MEDICAL CENTER</v>
      </c>
      <c r="D92" s="9">
        <f>ROUND(SUM('Acute Care'!K87:L87),0)</f>
        <v>446</v>
      </c>
      <c r="E92" s="9">
        <f>ROUND(+'Acute Care'!F87,0)</f>
        <v>7589</v>
      </c>
      <c r="F92" s="13">
        <f t="shared" si="3"/>
        <v>0.06</v>
      </c>
      <c r="G92" s="9">
        <f>ROUND(SUM('Acute Care'!K189:L189),0)</f>
        <v>164</v>
      </c>
      <c r="H92" s="9">
        <f>ROUND(+'Acute Care'!F189,0)</f>
        <v>6908</v>
      </c>
      <c r="I92" s="13">
        <f t="shared" si="4"/>
        <v>0.02</v>
      </c>
      <c r="J92" s="13"/>
      <c r="K92" s="21">
        <f t="shared" si="5"/>
        <v>-0.66669999999999996</v>
      </c>
    </row>
    <row r="93" spans="2:11" x14ac:dyDescent="0.2">
      <c r="B93">
        <f>+'Acute Care'!A88</f>
        <v>198</v>
      </c>
      <c r="C93" t="str">
        <f>+'Acute Care'!B88</f>
        <v>ASTRIA SUNNYSIDE HOSPITAL</v>
      </c>
      <c r="D93" s="9">
        <f>ROUND(SUM('Acute Care'!K88:L88),0)</f>
        <v>162657</v>
      </c>
      <c r="E93" s="9">
        <f>ROUND(+'Acute Care'!F88,0)</f>
        <v>4779</v>
      </c>
      <c r="F93" s="13">
        <f t="shared" si="3"/>
        <v>34.04</v>
      </c>
      <c r="G93" s="9">
        <f>ROUND(SUM('Acute Care'!K190:L190),0)</f>
        <v>253292</v>
      </c>
      <c r="H93" s="9">
        <f>ROUND(+'Acute Care'!F190,0)</f>
        <v>4911</v>
      </c>
      <c r="I93" s="13">
        <f t="shared" si="4"/>
        <v>51.58</v>
      </c>
      <c r="J93" s="13"/>
      <c r="K93" s="21">
        <f t="shared" si="5"/>
        <v>0.51529999999999998</v>
      </c>
    </row>
    <row r="94" spans="2:11" x14ac:dyDescent="0.2">
      <c r="B94">
        <f>+'Acute Care'!A89</f>
        <v>199</v>
      </c>
      <c r="C94" t="str">
        <f>+'Acute Care'!B89</f>
        <v>ASTRIA TOPPENISH HOSPITAL</v>
      </c>
      <c r="D94" s="9">
        <f>ROUND(SUM('Acute Care'!K89:L89),0)</f>
        <v>10075</v>
      </c>
      <c r="E94" s="9">
        <f>ROUND(+'Acute Care'!F89,0)</f>
        <v>2460</v>
      </c>
      <c r="F94" s="13">
        <f t="shared" si="3"/>
        <v>4.0999999999999996</v>
      </c>
      <c r="G94" s="9">
        <f>ROUND(SUM('Acute Care'!K191:L191),0)</f>
        <v>9778</v>
      </c>
      <c r="H94" s="9">
        <f>ROUND(+'Acute Care'!F191,0)</f>
        <v>1880</v>
      </c>
      <c r="I94" s="13">
        <f t="shared" si="4"/>
        <v>5.2</v>
      </c>
      <c r="J94" s="13"/>
      <c r="K94" s="21">
        <f t="shared" si="5"/>
        <v>0.26829999999999998</v>
      </c>
    </row>
    <row r="95" spans="2:11" x14ac:dyDescent="0.2">
      <c r="B95">
        <f>+'Acute Care'!A90</f>
        <v>201</v>
      </c>
      <c r="C95" t="str">
        <f>+'Acute Care'!B90</f>
        <v>ST FRANCIS COMMUNITY HOSPITAL</v>
      </c>
      <c r="D95" s="9">
        <f>ROUND(SUM('Acute Care'!K90:L90),0)</f>
        <v>38438</v>
      </c>
      <c r="E95" s="9">
        <f>ROUND(+'Acute Care'!F90,0)</f>
        <v>28344</v>
      </c>
      <c r="F95" s="13">
        <f t="shared" si="3"/>
        <v>1.36</v>
      </c>
      <c r="G95" s="9">
        <f>ROUND(SUM('Acute Care'!K192:L192),0)</f>
        <v>57065</v>
      </c>
      <c r="H95" s="9">
        <f>ROUND(+'Acute Care'!F192,0)</f>
        <v>29097</v>
      </c>
      <c r="I95" s="13">
        <f t="shared" si="4"/>
        <v>1.96</v>
      </c>
      <c r="J95" s="13"/>
      <c r="K95" s="21">
        <f t="shared" si="5"/>
        <v>0.44119999999999998</v>
      </c>
    </row>
    <row r="96" spans="2:11" x14ac:dyDescent="0.2">
      <c r="B96">
        <f>+'Acute Care'!A91</f>
        <v>202</v>
      </c>
      <c r="C96" t="str">
        <f>+'Acute Care'!B91</f>
        <v>REGIONAL HOSPITAL</v>
      </c>
      <c r="D96" s="9">
        <f>ROUND(SUM('Acute Care'!K91:L91),0)</f>
        <v>4525</v>
      </c>
      <c r="E96" s="9">
        <f>ROUND(+'Acute Care'!F91,0)</f>
        <v>7120</v>
      </c>
      <c r="F96" s="13">
        <f t="shared" si="3"/>
        <v>0.64</v>
      </c>
      <c r="G96" s="9">
        <f>ROUND(SUM('Acute Care'!K193:L193),0)</f>
        <v>459707</v>
      </c>
      <c r="H96" s="9">
        <f>ROUND(+'Acute Care'!F193,0)</f>
        <v>7217</v>
      </c>
      <c r="I96" s="13">
        <f t="shared" si="4"/>
        <v>63.7</v>
      </c>
      <c r="J96" s="13"/>
      <c r="K96" s="21">
        <f t="shared" si="5"/>
        <v>98.531300000000002</v>
      </c>
    </row>
    <row r="97" spans="2:11" x14ac:dyDescent="0.2">
      <c r="B97">
        <f>+'Acute Care'!A92</f>
        <v>204</v>
      </c>
      <c r="C97" t="str">
        <f>+'Acute Care'!B92</f>
        <v>SEATTLE CANCER CARE ALLIANCE</v>
      </c>
      <c r="D97" s="9">
        <f>ROUND(SUM('Acute Care'!K92:L92),0)</f>
        <v>0</v>
      </c>
      <c r="E97" s="9">
        <f>ROUND(+'Acute Care'!F92,0)</f>
        <v>0</v>
      </c>
      <c r="F97" s="13" t="str">
        <f t="shared" si="3"/>
        <v/>
      </c>
      <c r="G97" s="9">
        <f>ROUND(SUM('Acute Care'!K194:L194),0)</f>
        <v>0</v>
      </c>
      <c r="H97" s="9">
        <f>ROUND(+'Acute Care'!F194,0)</f>
        <v>0</v>
      </c>
      <c r="I97" s="13" t="str">
        <f t="shared" si="4"/>
        <v/>
      </c>
      <c r="J97" s="13"/>
      <c r="K97" s="21" t="str">
        <f t="shared" si="5"/>
        <v/>
      </c>
    </row>
    <row r="98" spans="2:11" x14ac:dyDescent="0.2">
      <c r="B98">
        <f>+'Acute Care'!A93</f>
        <v>205</v>
      </c>
      <c r="C98" t="str">
        <f>+'Acute Care'!B93</f>
        <v>WENATCHEE VALLEY HOSPITAL</v>
      </c>
      <c r="D98" s="9">
        <f>ROUND(SUM('Acute Care'!K93:L93),0)</f>
        <v>59595</v>
      </c>
      <c r="E98" s="9">
        <f>ROUND(+'Acute Care'!F93,0)</f>
        <v>559</v>
      </c>
      <c r="F98" s="13">
        <f t="shared" si="3"/>
        <v>106.61</v>
      </c>
      <c r="G98" s="9">
        <f>ROUND(SUM('Acute Care'!K195:L195),0)</f>
        <v>30777</v>
      </c>
      <c r="H98" s="9">
        <f>ROUND(+'Acute Care'!F195,0)</f>
        <v>497</v>
      </c>
      <c r="I98" s="13">
        <f t="shared" si="4"/>
        <v>61.93</v>
      </c>
      <c r="J98" s="13"/>
      <c r="K98" s="21">
        <f t="shared" si="5"/>
        <v>-0.41909999999999997</v>
      </c>
    </row>
    <row r="99" spans="2:11" x14ac:dyDescent="0.2">
      <c r="B99">
        <f>+'Acute Care'!A94</f>
        <v>206</v>
      </c>
      <c r="C99" t="str">
        <f>+'Acute Care'!B94</f>
        <v>PEACEHEALTH UNITED GENERAL MEDICAL CENTER</v>
      </c>
      <c r="D99" s="9">
        <f>ROUND(SUM('Acute Care'!K94:L94),0)</f>
        <v>422789</v>
      </c>
      <c r="E99" s="9">
        <f>ROUND(+'Acute Care'!F94,0)</f>
        <v>2240</v>
      </c>
      <c r="F99" s="13">
        <f t="shared" si="3"/>
        <v>188.75</v>
      </c>
      <c r="G99" s="9">
        <f>ROUND(SUM('Acute Care'!K196:L196),0)</f>
        <v>490125</v>
      </c>
      <c r="H99" s="9">
        <f>ROUND(+'Acute Care'!F196,0)</f>
        <v>2110</v>
      </c>
      <c r="I99" s="13">
        <f t="shared" si="4"/>
        <v>232.29</v>
      </c>
      <c r="J99" s="13"/>
      <c r="K99" s="21">
        <f t="shared" si="5"/>
        <v>0.23069999999999999</v>
      </c>
    </row>
    <row r="100" spans="2:11" x14ac:dyDescent="0.2">
      <c r="B100">
        <f>+'Acute Care'!A95</f>
        <v>207</v>
      </c>
      <c r="C100" t="str">
        <f>+'Acute Care'!B95</f>
        <v>SKAGIT REGIONAL HEALTH</v>
      </c>
      <c r="D100" s="9">
        <f>ROUND(SUM('Acute Care'!K95:L95),0)</f>
        <v>357818</v>
      </c>
      <c r="E100" s="9">
        <f>ROUND(+'Acute Care'!F95,0)</f>
        <v>20137</v>
      </c>
      <c r="F100" s="13">
        <f t="shared" si="3"/>
        <v>17.77</v>
      </c>
      <c r="G100" s="9">
        <f>ROUND(SUM('Acute Care'!K197:L197),0)</f>
        <v>5528205</v>
      </c>
      <c r="H100" s="9">
        <f>ROUND(+'Acute Care'!F197,0)</f>
        <v>22866</v>
      </c>
      <c r="I100" s="13">
        <f t="shared" si="4"/>
        <v>241.77</v>
      </c>
      <c r="J100" s="13"/>
      <c r="K100" s="21">
        <f t="shared" si="5"/>
        <v>12.605499999999999</v>
      </c>
    </row>
    <row r="101" spans="2:11" x14ac:dyDescent="0.2">
      <c r="B101">
        <f>+'Acute Care'!A96</f>
        <v>208</v>
      </c>
      <c r="C101" t="str">
        <f>+'Acute Care'!B96</f>
        <v>LEGACY SALMON CREEK HOSPITAL</v>
      </c>
      <c r="D101" s="9">
        <f>ROUND(SUM('Acute Care'!K96:L96),0)</f>
        <v>176178</v>
      </c>
      <c r="E101" s="9">
        <f>ROUND(+'Acute Care'!F96,0)</f>
        <v>20567</v>
      </c>
      <c r="F101" s="13">
        <f t="shared" si="3"/>
        <v>8.57</v>
      </c>
      <c r="G101" s="9">
        <f>ROUND(SUM('Acute Care'!K198:L198),0)</f>
        <v>156558</v>
      </c>
      <c r="H101" s="9">
        <f>ROUND(+'Acute Care'!F198,0)</f>
        <v>19225</v>
      </c>
      <c r="I101" s="13">
        <f t="shared" si="4"/>
        <v>8.14</v>
      </c>
      <c r="J101" s="13"/>
      <c r="K101" s="21">
        <f t="shared" si="5"/>
        <v>-5.0200000000000002E-2</v>
      </c>
    </row>
    <row r="102" spans="2:11" x14ac:dyDescent="0.2">
      <c r="B102">
        <f>+'Acute Care'!A97</f>
        <v>209</v>
      </c>
      <c r="C102" t="str">
        <f>+'Acute Care'!B97</f>
        <v>ST ANTHONY HOSPITAL</v>
      </c>
      <c r="D102" s="9">
        <f>ROUND(SUM('Acute Care'!K97:L97),0)</f>
        <v>3124</v>
      </c>
      <c r="E102" s="9">
        <f>ROUND(+'Acute Care'!F97,0)</f>
        <v>17662</v>
      </c>
      <c r="F102" s="13">
        <f t="shared" si="3"/>
        <v>0.18</v>
      </c>
      <c r="G102" s="9">
        <f>ROUND(SUM('Acute Care'!K199:L199),0)</f>
        <v>4757</v>
      </c>
      <c r="H102" s="9">
        <f>ROUND(+'Acute Care'!F199,0)</f>
        <v>18002</v>
      </c>
      <c r="I102" s="13">
        <f t="shared" si="4"/>
        <v>0.26</v>
      </c>
      <c r="J102" s="13"/>
      <c r="K102" s="21">
        <f t="shared" si="5"/>
        <v>0.44440000000000002</v>
      </c>
    </row>
    <row r="103" spans="2:11" x14ac:dyDescent="0.2">
      <c r="B103">
        <f>+'Acute Care'!A98</f>
        <v>210</v>
      </c>
      <c r="C103" t="str">
        <f>+'Acute Care'!B98</f>
        <v>SWEDISH MEDICAL CENTER - ISSAQUAH CAMPUS</v>
      </c>
      <c r="D103" s="9">
        <f>ROUND(SUM('Acute Care'!K98:L98),0)</f>
        <v>72773</v>
      </c>
      <c r="E103" s="9">
        <f>ROUND(+'Acute Care'!F98,0)</f>
        <v>9333</v>
      </c>
      <c r="F103" s="13">
        <f t="shared" si="3"/>
        <v>7.8</v>
      </c>
      <c r="G103" s="9">
        <f>ROUND(SUM('Acute Care'!K200:L200),0)</f>
        <v>270849</v>
      </c>
      <c r="H103" s="9">
        <f>ROUND(+'Acute Care'!F200,0)</f>
        <v>16603</v>
      </c>
      <c r="I103" s="13">
        <f t="shared" si="4"/>
        <v>16.309999999999999</v>
      </c>
      <c r="J103" s="13"/>
      <c r="K103" s="21">
        <f t="shared" si="5"/>
        <v>1.091</v>
      </c>
    </row>
    <row r="104" spans="2:11" x14ac:dyDescent="0.2">
      <c r="B104">
        <f>+'Acute Care'!A99</f>
        <v>211</v>
      </c>
      <c r="C104" t="str">
        <f>+'Acute Care'!B99</f>
        <v>PEACEHEALTH PEACE ISLAND MEDICAL CENTER</v>
      </c>
      <c r="D104" s="9">
        <f>ROUND(SUM('Acute Care'!K99:L99),0)</f>
        <v>36811</v>
      </c>
      <c r="E104" s="9">
        <f>ROUND(+'Acute Care'!F99,0)</f>
        <v>207</v>
      </c>
      <c r="F104" s="13">
        <f t="shared" si="3"/>
        <v>177.83</v>
      </c>
      <c r="G104" s="9">
        <f>ROUND(SUM('Acute Care'!K201:L201),0)</f>
        <v>22186</v>
      </c>
      <c r="H104" s="9">
        <f>ROUND(+'Acute Care'!F201,0)</f>
        <v>245</v>
      </c>
      <c r="I104" s="13">
        <f t="shared" si="4"/>
        <v>90.56</v>
      </c>
      <c r="J104" s="13"/>
      <c r="K104" s="21">
        <f t="shared" si="5"/>
        <v>-0.49070000000000003</v>
      </c>
    </row>
    <row r="105" spans="2:11" x14ac:dyDescent="0.2">
      <c r="B105">
        <f>+'Acute Care'!A100</f>
        <v>904</v>
      </c>
      <c r="C105" t="str">
        <f>+'Acute Care'!B100</f>
        <v>BHC FAIRFAX HOSPITAL</v>
      </c>
      <c r="D105" s="9">
        <f>ROUND(SUM('Acute Care'!K100:L100),0)</f>
        <v>0</v>
      </c>
      <c r="E105" s="9">
        <f>ROUND(+'Acute Care'!F100,0)</f>
        <v>0</v>
      </c>
      <c r="F105" s="13" t="str">
        <f t="shared" si="3"/>
        <v/>
      </c>
      <c r="G105" s="9">
        <f>ROUND(SUM('Acute Care'!K202:L202),0)</f>
        <v>0</v>
      </c>
      <c r="H105" s="9">
        <f>ROUND(+'Acute Care'!F202,0)</f>
        <v>0</v>
      </c>
      <c r="I105" s="13" t="str">
        <f t="shared" si="4"/>
        <v/>
      </c>
      <c r="J105" s="13"/>
      <c r="K105" s="21" t="str">
        <f t="shared" si="5"/>
        <v/>
      </c>
    </row>
    <row r="106" spans="2:11" x14ac:dyDescent="0.2">
      <c r="B106">
        <f>+'Acute Care'!A101</f>
        <v>915</v>
      </c>
      <c r="C106" t="str">
        <f>+'Acute Care'!B101</f>
        <v>LOURDES COUNSELING CENTER</v>
      </c>
      <c r="D106" s="9">
        <f>ROUND(SUM('Acute Care'!K101:L101),0)</f>
        <v>0</v>
      </c>
      <c r="E106" s="9">
        <f>ROUND(+'Acute Care'!F101,0)</f>
        <v>0</v>
      </c>
      <c r="F106" s="13" t="str">
        <f t="shared" si="3"/>
        <v/>
      </c>
      <c r="G106" s="9">
        <f>ROUND(SUM('Acute Care'!K203:L203),0)</f>
        <v>0</v>
      </c>
      <c r="H106" s="9">
        <f>ROUND(+'Acute Care'!F203,0)</f>
        <v>0</v>
      </c>
      <c r="I106" s="13" t="str">
        <f t="shared" si="4"/>
        <v/>
      </c>
      <c r="J106" s="13"/>
      <c r="K106" s="21" t="str">
        <f t="shared" si="5"/>
        <v/>
      </c>
    </row>
    <row r="107" spans="2:11" x14ac:dyDescent="0.2">
      <c r="B107">
        <f>+'Acute Care'!A102</f>
        <v>919</v>
      </c>
      <c r="C107" t="str">
        <f>+'Acute Care'!B102</f>
        <v>NAVOS</v>
      </c>
      <c r="D107" s="9">
        <f>ROUND(SUM('Acute Care'!K102:L102),0)</f>
        <v>0</v>
      </c>
      <c r="E107" s="9">
        <f>ROUND(+'Acute Care'!F102,0)</f>
        <v>0</v>
      </c>
      <c r="F107" s="13" t="str">
        <f t="shared" si="3"/>
        <v/>
      </c>
      <c r="G107" s="9">
        <f>ROUND(SUM('Acute Care'!K204:L204),0)</f>
        <v>0</v>
      </c>
      <c r="H107" s="9">
        <f>ROUND(+'Acute Care'!F204,0)</f>
        <v>0</v>
      </c>
      <c r="I107" s="13" t="str">
        <f t="shared" si="4"/>
        <v/>
      </c>
      <c r="J107" s="13"/>
      <c r="K107" s="21" t="str">
        <f t="shared" si="5"/>
        <v/>
      </c>
    </row>
    <row r="108" spans="2:11" x14ac:dyDescent="0.2">
      <c r="B108">
        <f>+'Acute Care'!A103</f>
        <v>921</v>
      </c>
      <c r="C108" t="str">
        <f>+'Acute Care'!B103</f>
        <v>CASCADE BEHAVIORAL HOSPITAL</v>
      </c>
      <c r="D108" s="9">
        <f>ROUND(SUM('Acute Care'!K103:L103),0)</f>
        <v>0</v>
      </c>
      <c r="E108" s="9">
        <f>ROUND(+'Acute Care'!F103,0)</f>
        <v>0</v>
      </c>
      <c r="F108" s="13" t="str">
        <f t="shared" ref="F108" si="6">IF(D108=0,"",IF(E108=0,"",ROUND(D108/E108,2)))</f>
        <v/>
      </c>
      <c r="G108" s="9">
        <f>ROUND(SUM('Acute Care'!K205:L205),0)</f>
        <v>0</v>
      </c>
      <c r="H108" s="9">
        <f>ROUND(+'Acute Care'!F205,0)</f>
        <v>0</v>
      </c>
      <c r="I108" s="13" t="str">
        <f t="shared" ref="I108" si="7">IF(G108=0,"",IF(H108=0,"",ROUND(G108/H108,2)))</f>
        <v/>
      </c>
      <c r="J108" s="13"/>
      <c r="K108" s="21" t="str">
        <f t="shared" ref="K108" si="8">IF(D108=0,"",IF(E108=0,"",IF(G108=0,"",IF(H108=0,"",ROUND(I108/F108-1,4)))))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K108"/>
  <sheetViews>
    <sheetView zoomScale="75" workbookViewId="0">
      <selection activeCell="A108" sqref="A108:XFD108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6" width="6.88671875" bestFit="1" customWidth="1"/>
    <col min="7" max="7" width="11.4414062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23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F2" s="1"/>
      <c r="K2" s="6" t="s">
        <v>54</v>
      </c>
    </row>
    <row r="3" spans="1:11" x14ac:dyDescent="0.2">
      <c r="D3" s="2">
        <v>75</v>
      </c>
      <c r="F3" s="1"/>
      <c r="K3" s="19">
        <v>75</v>
      </c>
    </row>
    <row r="4" spans="1:11" x14ac:dyDescent="0.2">
      <c r="A4" s="3" t="s">
        <v>1</v>
      </c>
      <c r="B4" s="4"/>
      <c r="C4" s="4"/>
      <c r="D4" s="4"/>
      <c r="E4" s="4"/>
      <c r="F4" s="4"/>
      <c r="G4" s="4"/>
      <c r="H4" s="4"/>
      <c r="I4" s="4"/>
      <c r="J4" s="4"/>
    </row>
    <row r="5" spans="1:11" x14ac:dyDescent="0.2">
      <c r="A5" s="3" t="s">
        <v>46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D7" s="6"/>
      <c r="E7" s="35">
        <f>ROUND(+'Acute Care'!D5,0)</f>
        <v>2015</v>
      </c>
      <c r="F7" s="6">
        <f>+E7</f>
        <v>2015</v>
      </c>
      <c r="G7" s="6"/>
      <c r="H7" s="1">
        <f>+F7+1</f>
        <v>2016</v>
      </c>
      <c r="I7" s="6">
        <f>+H7</f>
        <v>2016</v>
      </c>
      <c r="J7" s="6"/>
    </row>
    <row r="8" spans="1:11" x14ac:dyDescent="0.2">
      <c r="A8" s="10"/>
      <c r="B8" s="9"/>
      <c r="C8" s="9"/>
      <c r="D8" s="1" t="s">
        <v>24</v>
      </c>
      <c r="E8" s="6"/>
      <c r="F8" s="1" t="s">
        <v>4</v>
      </c>
      <c r="G8" s="1" t="s">
        <v>24</v>
      </c>
      <c r="H8" s="6"/>
      <c r="I8" s="1" t="s">
        <v>4</v>
      </c>
      <c r="J8" s="1"/>
      <c r="K8" s="6" t="s">
        <v>80</v>
      </c>
    </row>
    <row r="9" spans="1:11" x14ac:dyDescent="0.2">
      <c r="A9" s="10"/>
      <c r="B9" s="10" t="s">
        <v>52</v>
      </c>
      <c r="C9" s="10" t="s">
        <v>53</v>
      </c>
      <c r="D9" s="1" t="s">
        <v>25</v>
      </c>
      <c r="E9" s="1" t="s">
        <v>6</v>
      </c>
      <c r="F9" s="1" t="s">
        <v>6</v>
      </c>
      <c r="G9" s="1" t="s">
        <v>25</v>
      </c>
      <c r="H9" s="1" t="s">
        <v>6</v>
      </c>
      <c r="I9" s="1" t="s">
        <v>6</v>
      </c>
      <c r="J9" s="1"/>
      <c r="K9" s="6" t="s">
        <v>81</v>
      </c>
    </row>
    <row r="10" spans="1:11" x14ac:dyDescent="0.2">
      <c r="B10">
        <f>+'Acute Care'!A5</f>
        <v>1</v>
      </c>
      <c r="C10" t="str">
        <f>+'Acute Care'!B5</f>
        <v>SWEDISH MEDICAL CENTER - FIRST HILL</v>
      </c>
      <c r="D10" s="9">
        <f>ROUND(SUM('Acute Care'!M5:N5),0)</f>
        <v>3179969</v>
      </c>
      <c r="E10" s="9">
        <f>ROUND(+'Acute Care'!F5,0)</f>
        <v>97690</v>
      </c>
      <c r="F10" s="13">
        <f>IF(D10=0,"",IF(E10=0,"",ROUND(D10/E10,2)))</f>
        <v>32.549999999999997</v>
      </c>
      <c r="G10" s="9">
        <f>ROUND(SUM('Acute Care'!M107:N107),0)</f>
        <v>6827272</v>
      </c>
      <c r="H10" s="9">
        <f>ROUND(+'Acute Care'!F107,0)</f>
        <v>142274</v>
      </c>
      <c r="I10" s="13">
        <f>IF(G10=0,"",IF(H10=0,"",ROUND(G10/H10,2)))</f>
        <v>47.99</v>
      </c>
      <c r="J10" s="13"/>
      <c r="K10" s="21">
        <f>IF(D10=0,"",IF(E10=0,"",IF(G10=0,"",IF(H10=0,"",ROUND(I10/F10-1,4)))))</f>
        <v>0.4743</v>
      </c>
    </row>
    <row r="11" spans="1:11" x14ac:dyDescent="0.2">
      <c r="B11">
        <f>+'Acute Care'!A6</f>
        <v>3</v>
      </c>
      <c r="C11" t="str">
        <f>+'Acute Care'!B6</f>
        <v>SWEDISH MEDICAL CENTER - CHERRY HILL</v>
      </c>
      <c r="D11" s="9">
        <f>ROUND(SUM('Acute Care'!M6:N6),0)</f>
        <v>50292</v>
      </c>
      <c r="E11" s="9">
        <f>ROUND(+'Acute Care'!F6,0)</f>
        <v>23513</v>
      </c>
      <c r="F11" s="13">
        <f t="shared" ref="F11:F74" si="0">IF(D11=0,"",IF(E11=0,"",ROUND(D11/E11,2)))</f>
        <v>2.14</v>
      </c>
      <c r="G11" s="9">
        <f>ROUND(SUM('Acute Care'!M108:N108),0)</f>
        <v>1654644</v>
      </c>
      <c r="H11" s="9">
        <f>ROUND(+'Acute Care'!F108,0)</f>
        <v>40655</v>
      </c>
      <c r="I11" s="13">
        <f t="shared" ref="I11:I74" si="1">IF(G11=0,"",IF(H11=0,"",ROUND(G11/H11,2)))</f>
        <v>40.700000000000003</v>
      </c>
      <c r="J11" s="13"/>
      <c r="K11" s="21">
        <f t="shared" ref="K11:K74" si="2">IF(D11=0,"",IF(E11=0,"",IF(G11=0,"",IF(H11=0,"",ROUND(I11/F11-1,4)))))</f>
        <v>18.018699999999999</v>
      </c>
    </row>
    <row r="12" spans="1:11" x14ac:dyDescent="0.2">
      <c r="B12">
        <f>+'Acute Care'!A7</f>
        <v>8</v>
      </c>
      <c r="C12" t="str">
        <f>+'Acute Care'!B7</f>
        <v>KLICKITAT VALLEY HEALTH</v>
      </c>
      <c r="D12" s="9">
        <f>ROUND(SUM('Acute Care'!M7:N7),0)</f>
        <v>40286</v>
      </c>
      <c r="E12" s="9">
        <f>ROUND(+'Acute Care'!F7,0)</f>
        <v>724</v>
      </c>
      <c r="F12" s="13">
        <f t="shared" si="0"/>
        <v>55.64</v>
      </c>
      <c r="G12" s="9">
        <f>ROUND(SUM('Acute Care'!M109:N109),0)</f>
        <v>44791</v>
      </c>
      <c r="H12" s="9">
        <f>ROUND(+'Acute Care'!F109,0)</f>
        <v>706</v>
      </c>
      <c r="I12" s="13">
        <f t="shared" si="1"/>
        <v>63.44</v>
      </c>
      <c r="J12" s="13"/>
      <c r="K12" s="21">
        <f t="shared" si="2"/>
        <v>0.14019999999999999</v>
      </c>
    </row>
    <row r="13" spans="1:11" x14ac:dyDescent="0.2">
      <c r="B13">
        <f>+'Acute Care'!A8</f>
        <v>10</v>
      </c>
      <c r="C13" t="str">
        <f>+'Acute Care'!B8</f>
        <v>VIRGINIA MASON MEDICAL CENTER</v>
      </c>
      <c r="D13" s="9">
        <f>ROUND(SUM('Acute Care'!M8:N8),0)</f>
        <v>5843489</v>
      </c>
      <c r="E13" s="9">
        <f>ROUND(+'Acute Care'!F8,0)</f>
        <v>65799</v>
      </c>
      <c r="F13" s="13">
        <f t="shared" si="0"/>
        <v>88.81</v>
      </c>
      <c r="G13" s="9">
        <f>ROUND(SUM('Acute Care'!M110:N110),0)</f>
        <v>5176584</v>
      </c>
      <c r="H13" s="9">
        <f>ROUND(+'Acute Care'!F110,0)</f>
        <v>47719</v>
      </c>
      <c r="I13" s="13">
        <f t="shared" si="1"/>
        <v>108.48</v>
      </c>
      <c r="J13" s="13"/>
      <c r="K13" s="21">
        <f t="shared" si="2"/>
        <v>0.2215</v>
      </c>
    </row>
    <row r="14" spans="1:11" x14ac:dyDescent="0.2">
      <c r="B14">
        <f>+'Acute Care'!A9</f>
        <v>14</v>
      </c>
      <c r="C14" t="str">
        <f>+'Acute Care'!B9</f>
        <v>SEATTLE CHILDRENS HOSPITAL</v>
      </c>
      <c r="D14" s="9">
        <f>ROUND(SUM('Acute Care'!M9:N9),0)</f>
        <v>10652127</v>
      </c>
      <c r="E14" s="9">
        <f>ROUND(+'Acute Care'!F9,0)</f>
        <v>57055</v>
      </c>
      <c r="F14" s="13">
        <f t="shared" si="0"/>
        <v>186.7</v>
      </c>
      <c r="G14" s="9">
        <f>ROUND(SUM('Acute Care'!M111:N111),0)</f>
        <v>11735239</v>
      </c>
      <c r="H14" s="9">
        <f>ROUND(+'Acute Care'!F111,0)</f>
        <v>60771</v>
      </c>
      <c r="I14" s="13">
        <f t="shared" si="1"/>
        <v>193.11</v>
      </c>
      <c r="J14" s="13"/>
      <c r="K14" s="21">
        <f t="shared" si="2"/>
        <v>3.4299999999999997E-2</v>
      </c>
    </row>
    <row r="15" spans="1:11" x14ac:dyDescent="0.2">
      <c r="B15">
        <f>+'Acute Care'!A10</f>
        <v>20</v>
      </c>
      <c r="C15" t="str">
        <f>+'Acute Care'!B10</f>
        <v>GROUP HEALTH CENTRAL HOSPITAL</v>
      </c>
      <c r="D15" s="9">
        <f>ROUND(SUM('Acute Care'!M10:N10),0)</f>
        <v>0</v>
      </c>
      <c r="E15" s="9">
        <f>ROUND(+'Acute Care'!F10,0)</f>
        <v>0</v>
      </c>
      <c r="F15" s="13" t="str">
        <f t="shared" si="0"/>
        <v/>
      </c>
      <c r="G15" s="9">
        <f>ROUND(SUM('Acute Care'!M112:N112),0)</f>
        <v>0</v>
      </c>
      <c r="H15" s="9">
        <f>ROUND(+'Acute Care'!F112,0)</f>
        <v>0</v>
      </c>
      <c r="I15" s="13" t="str">
        <f t="shared" si="1"/>
        <v/>
      </c>
      <c r="J15" s="13"/>
      <c r="K15" s="21" t="str">
        <f t="shared" si="2"/>
        <v/>
      </c>
    </row>
    <row r="16" spans="1:11" x14ac:dyDescent="0.2">
      <c r="B16">
        <f>+'Acute Care'!A11</f>
        <v>21</v>
      </c>
      <c r="C16" t="str">
        <f>+'Acute Care'!B11</f>
        <v>NEWPORT HOSPITAL AND HEALTH SERVICES</v>
      </c>
      <c r="D16" s="9">
        <f>ROUND(SUM('Acute Care'!M11:N11),0)</f>
        <v>68504</v>
      </c>
      <c r="E16" s="9">
        <f>ROUND(+'Acute Care'!F11,0)</f>
        <v>1280</v>
      </c>
      <c r="F16" s="13">
        <f t="shared" si="0"/>
        <v>53.52</v>
      </c>
      <c r="G16" s="9">
        <f>ROUND(SUM('Acute Care'!M113:N113),0)</f>
        <v>64733</v>
      </c>
      <c r="H16" s="9">
        <f>ROUND(+'Acute Care'!F113,0)</f>
        <v>1120</v>
      </c>
      <c r="I16" s="13">
        <f t="shared" si="1"/>
        <v>57.8</v>
      </c>
      <c r="J16" s="13"/>
      <c r="K16" s="21">
        <f t="shared" si="2"/>
        <v>0.08</v>
      </c>
    </row>
    <row r="17" spans="2:11" x14ac:dyDescent="0.2">
      <c r="B17">
        <f>+'Acute Care'!A12</f>
        <v>22</v>
      </c>
      <c r="C17" t="str">
        <f>+'Acute Care'!B12</f>
        <v>LOURDES MEDICAL CENTER</v>
      </c>
      <c r="D17" s="9">
        <f>ROUND(SUM('Acute Care'!M12:N12),0)</f>
        <v>66872</v>
      </c>
      <c r="E17" s="9">
        <f>ROUND(+'Acute Care'!F12,0)</f>
        <v>4809</v>
      </c>
      <c r="F17" s="13">
        <f t="shared" si="0"/>
        <v>13.91</v>
      </c>
      <c r="G17" s="9">
        <f>ROUND(SUM('Acute Care'!M114:N114),0)</f>
        <v>24995</v>
      </c>
      <c r="H17" s="9">
        <f>ROUND(+'Acute Care'!F114,0)</f>
        <v>4111</v>
      </c>
      <c r="I17" s="13">
        <f t="shared" si="1"/>
        <v>6.08</v>
      </c>
      <c r="J17" s="13"/>
      <c r="K17" s="21">
        <f t="shared" si="2"/>
        <v>-0.56289999999999996</v>
      </c>
    </row>
    <row r="18" spans="2:11" x14ac:dyDescent="0.2">
      <c r="B18">
        <f>+'Acute Care'!A13</f>
        <v>23</v>
      </c>
      <c r="C18" t="str">
        <f>+'Acute Care'!B13</f>
        <v>THREE RIVERS HOSPITAL</v>
      </c>
      <c r="D18" s="9">
        <f>ROUND(SUM('Acute Care'!M13:N13),0)</f>
        <v>66833</v>
      </c>
      <c r="E18" s="9">
        <f>ROUND(+'Acute Care'!F13,0)</f>
        <v>737</v>
      </c>
      <c r="F18" s="13">
        <f t="shared" si="0"/>
        <v>90.68</v>
      </c>
      <c r="G18" s="9">
        <f>ROUND(SUM('Acute Care'!M115:N115),0)</f>
        <v>62869</v>
      </c>
      <c r="H18" s="9">
        <f>ROUND(+'Acute Care'!F115,0)</f>
        <v>685</v>
      </c>
      <c r="I18" s="13">
        <f t="shared" si="1"/>
        <v>91.78</v>
      </c>
      <c r="J18" s="13"/>
      <c r="K18" s="21">
        <f t="shared" si="2"/>
        <v>1.21E-2</v>
      </c>
    </row>
    <row r="19" spans="2:11" x14ac:dyDescent="0.2">
      <c r="B19">
        <f>+'Acute Care'!A14</f>
        <v>26</v>
      </c>
      <c r="C19" t="str">
        <f>+'Acute Care'!B14</f>
        <v>PEACEHEALTH ST JOHN MEDICAL CENTER</v>
      </c>
      <c r="D19" s="9">
        <f>ROUND(SUM('Acute Care'!M14:N14),0)</f>
        <v>856414</v>
      </c>
      <c r="E19" s="9">
        <f>ROUND(+'Acute Care'!F14,0)</f>
        <v>16897</v>
      </c>
      <c r="F19" s="13">
        <f t="shared" si="0"/>
        <v>50.68</v>
      </c>
      <c r="G19" s="9">
        <f>ROUND(SUM('Acute Care'!M116:N116),0)</f>
        <v>884243</v>
      </c>
      <c r="H19" s="9">
        <f>ROUND(+'Acute Care'!F116,0)</f>
        <v>15465</v>
      </c>
      <c r="I19" s="13">
        <f t="shared" si="1"/>
        <v>57.18</v>
      </c>
      <c r="J19" s="13"/>
      <c r="K19" s="21">
        <f t="shared" si="2"/>
        <v>0.1283</v>
      </c>
    </row>
    <row r="20" spans="2:11" x14ac:dyDescent="0.2">
      <c r="B20">
        <f>+'Acute Care'!A15</f>
        <v>29</v>
      </c>
      <c r="C20" t="str">
        <f>+'Acute Care'!B15</f>
        <v>HARBORVIEW MEDICAL CENTER</v>
      </c>
      <c r="D20" s="9">
        <f>ROUND(SUM('Acute Care'!M15:N15),0)</f>
        <v>312703</v>
      </c>
      <c r="E20" s="9">
        <f>ROUND(+'Acute Care'!F15,0)</f>
        <v>79461</v>
      </c>
      <c r="F20" s="13">
        <f t="shared" si="0"/>
        <v>3.94</v>
      </c>
      <c r="G20" s="9">
        <f>ROUND(SUM('Acute Care'!M117:N117),0)</f>
        <v>268091</v>
      </c>
      <c r="H20" s="9">
        <f>ROUND(+'Acute Care'!F117,0)</f>
        <v>82262</v>
      </c>
      <c r="I20" s="13">
        <f t="shared" si="1"/>
        <v>3.26</v>
      </c>
      <c r="J20" s="13"/>
      <c r="K20" s="21">
        <f t="shared" si="2"/>
        <v>-0.1726</v>
      </c>
    </row>
    <row r="21" spans="2:11" x14ac:dyDescent="0.2">
      <c r="B21">
        <f>+'Acute Care'!A16</f>
        <v>32</v>
      </c>
      <c r="C21" t="str">
        <f>+'Acute Care'!B16</f>
        <v>ST JOSEPH MEDICAL CENTER</v>
      </c>
      <c r="D21" s="9">
        <f>ROUND(SUM('Acute Care'!M16:N16),0)</f>
        <v>2082982</v>
      </c>
      <c r="E21" s="9">
        <f>ROUND(+'Acute Care'!F16,0)</f>
        <v>75146</v>
      </c>
      <c r="F21" s="13">
        <f t="shared" si="0"/>
        <v>27.72</v>
      </c>
      <c r="G21" s="9">
        <f>ROUND(SUM('Acute Care'!M118:N118),0)</f>
        <v>2163074</v>
      </c>
      <c r="H21" s="9">
        <f>ROUND(+'Acute Care'!F118,0)</f>
        <v>75844</v>
      </c>
      <c r="I21" s="13">
        <f t="shared" si="1"/>
        <v>28.52</v>
      </c>
      <c r="J21" s="13"/>
      <c r="K21" s="21">
        <f t="shared" si="2"/>
        <v>2.8899999999999999E-2</v>
      </c>
    </row>
    <row r="22" spans="2:11" x14ac:dyDescent="0.2">
      <c r="B22">
        <f>+'Acute Care'!A17</f>
        <v>35</v>
      </c>
      <c r="C22" t="str">
        <f>+'Acute Care'!B17</f>
        <v>ST ELIZABETH HOSPITAL</v>
      </c>
      <c r="D22" s="9">
        <f>ROUND(SUM('Acute Care'!M17:N17),0)</f>
        <v>644169</v>
      </c>
      <c r="E22" s="9">
        <f>ROUND(+'Acute Care'!F17,0)</f>
        <v>4868</v>
      </c>
      <c r="F22" s="13">
        <f t="shared" si="0"/>
        <v>132.33000000000001</v>
      </c>
      <c r="G22" s="9">
        <f>ROUND(SUM('Acute Care'!M119:N119),0)</f>
        <v>580594</v>
      </c>
      <c r="H22" s="9">
        <f>ROUND(+'Acute Care'!F119,0)</f>
        <v>4749</v>
      </c>
      <c r="I22" s="13">
        <f t="shared" si="1"/>
        <v>122.26</v>
      </c>
      <c r="J22" s="13"/>
      <c r="K22" s="21">
        <f t="shared" si="2"/>
        <v>-7.6100000000000001E-2</v>
      </c>
    </row>
    <row r="23" spans="2:11" x14ac:dyDescent="0.2">
      <c r="B23">
        <f>+'Acute Care'!A18</f>
        <v>37</v>
      </c>
      <c r="C23" t="str">
        <f>+'Acute Care'!B18</f>
        <v>MULTICARE DEACONESS HOSPITAL</v>
      </c>
      <c r="D23" s="9">
        <f>ROUND(SUM('Acute Care'!M18:N18),0)</f>
        <v>2001740</v>
      </c>
      <c r="E23" s="9">
        <f>ROUND(+'Acute Care'!F18,0)</f>
        <v>30307</v>
      </c>
      <c r="F23" s="13">
        <f t="shared" si="0"/>
        <v>66.05</v>
      </c>
      <c r="G23" s="9">
        <f>ROUND(SUM('Acute Care'!M120:N120),0)</f>
        <v>2474256</v>
      </c>
      <c r="H23" s="9">
        <f>ROUND(+'Acute Care'!F120,0)</f>
        <v>26541</v>
      </c>
      <c r="I23" s="13">
        <f t="shared" si="1"/>
        <v>93.22</v>
      </c>
      <c r="J23" s="13"/>
      <c r="K23" s="21">
        <f t="shared" si="2"/>
        <v>0.41139999999999999</v>
      </c>
    </row>
    <row r="24" spans="2:11" x14ac:dyDescent="0.2">
      <c r="B24">
        <f>+'Acute Care'!A19</f>
        <v>38</v>
      </c>
      <c r="C24" t="str">
        <f>+'Acute Care'!B19</f>
        <v>OLYMPIC MEDICAL CENTER</v>
      </c>
      <c r="D24" s="9">
        <f>ROUND(SUM('Acute Care'!M19:N19),0)</f>
        <v>804934</v>
      </c>
      <c r="E24" s="9">
        <f>ROUND(+'Acute Care'!F19,0)</f>
        <v>10343</v>
      </c>
      <c r="F24" s="13">
        <f t="shared" si="0"/>
        <v>77.819999999999993</v>
      </c>
      <c r="G24" s="9">
        <f>ROUND(SUM('Acute Care'!M121:N121),0)</f>
        <v>834941</v>
      </c>
      <c r="H24" s="9">
        <f>ROUND(+'Acute Care'!F121,0)</f>
        <v>10285</v>
      </c>
      <c r="I24" s="13">
        <f t="shared" si="1"/>
        <v>81.180000000000007</v>
      </c>
      <c r="J24" s="13"/>
      <c r="K24" s="21">
        <f t="shared" si="2"/>
        <v>4.3200000000000002E-2</v>
      </c>
    </row>
    <row r="25" spans="2:11" x14ac:dyDescent="0.2">
      <c r="B25">
        <f>+'Acute Care'!A20</f>
        <v>39</v>
      </c>
      <c r="C25" t="str">
        <f>+'Acute Care'!B20</f>
        <v>TRIOS HEALTH</v>
      </c>
      <c r="D25" s="9">
        <f>ROUND(SUM('Acute Care'!M20:N20),0)</f>
        <v>724705</v>
      </c>
      <c r="E25" s="9">
        <f>ROUND(+'Acute Care'!F20,0)</f>
        <v>14467</v>
      </c>
      <c r="F25" s="13">
        <f t="shared" si="0"/>
        <v>50.09</v>
      </c>
      <c r="G25" s="9">
        <f>ROUND(SUM('Acute Care'!M122:N122),0)</f>
        <v>740333</v>
      </c>
      <c r="H25" s="9">
        <f>ROUND(+'Acute Care'!F122,0)</f>
        <v>13586</v>
      </c>
      <c r="I25" s="13">
        <f t="shared" si="1"/>
        <v>54.49</v>
      </c>
      <c r="J25" s="13"/>
      <c r="K25" s="21">
        <f t="shared" si="2"/>
        <v>8.7800000000000003E-2</v>
      </c>
    </row>
    <row r="26" spans="2:11" x14ac:dyDescent="0.2">
      <c r="B26">
        <f>+'Acute Care'!A21</f>
        <v>42</v>
      </c>
      <c r="C26" t="str">
        <f>+'Acute Care'!B21</f>
        <v>SHRINERS HOSPITAL FOR CHILDREN</v>
      </c>
      <c r="D26" s="9">
        <f>ROUND(SUM('Acute Care'!M21:N21),0)</f>
        <v>360075</v>
      </c>
      <c r="E26" s="9">
        <f>ROUND(+'Acute Care'!F21,0)</f>
        <v>1154</v>
      </c>
      <c r="F26" s="13">
        <f t="shared" si="0"/>
        <v>312.02</v>
      </c>
      <c r="G26" s="9">
        <f>ROUND(SUM('Acute Care'!M123:N123),0)</f>
        <v>185512</v>
      </c>
      <c r="H26" s="9">
        <f>ROUND(+'Acute Care'!F123,0)</f>
        <v>829</v>
      </c>
      <c r="I26" s="13">
        <f t="shared" si="1"/>
        <v>223.78</v>
      </c>
      <c r="J26" s="13"/>
      <c r="K26" s="21">
        <f t="shared" si="2"/>
        <v>-0.2828</v>
      </c>
    </row>
    <row r="27" spans="2:11" x14ac:dyDescent="0.2">
      <c r="B27">
        <f>+'Acute Care'!A22</f>
        <v>43</v>
      </c>
      <c r="C27" t="str">
        <f>+'Acute Care'!B22</f>
        <v>WALLA WALLA GENERAL HOSPITAL</v>
      </c>
      <c r="D27" s="9">
        <f>ROUND(SUM('Acute Care'!M22:N22),0)</f>
        <v>0</v>
      </c>
      <c r="E27" s="9">
        <f>ROUND(+'Acute Care'!F22,0)</f>
        <v>0</v>
      </c>
      <c r="F27" s="13" t="str">
        <f t="shared" si="0"/>
        <v/>
      </c>
      <c r="G27" s="9">
        <f>ROUND(SUM('Acute Care'!M124:N124),0)</f>
        <v>0</v>
      </c>
      <c r="H27" s="9">
        <f>ROUND(+'Acute Care'!F124,0)</f>
        <v>0</v>
      </c>
      <c r="I27" s="13" t="str">
        <f t="shared" si="1"/>
        <v/>
      </c>
      <c r="J27" s="13"/>
      <c r="K27" s="21" t="str">
        <f t="shared" si="2"/>
        <v/>
      </c>
    </row>
    <row r="28" spans="2:11" x14ac:dyDescent="0.2">
      <c r="B28">
        <f>+'Acute Care'!A23</f>
        <v>45</v>
      </c>
      <c r="C28" t="str">
        <f>+'Acute Care'!B23</f>
        <v>COLUMBIA BASIN HOSPITAL</v>
      </c>
      <c r="D28" s="9">
        <f>ROUND(SUM('Acute Care'!M23:N23),0)</f>
        <v>227895</v>
      </c>
      <c r="E28" s="9">
        <f>ROUND(+'Acute Care'!F23,0)</f>
        <v>341</v>
      </c>
      <c r="F28" s="13">
        <f t="shared" si="0"/>
        <v>668.31</v>
      </c>
      <c r="G28" s="9">
        <f>ROUND(SUM('Acute Care'!M125:N125),0)</f>
        <v>232247</v>
      </c>
      <c r="H28" s="9">
        <f>ROUND(+'Acute Care'!F125,0)</f>
        <v>422</v>
      </c>
      <c r="I28" s="13">
        <f t="shared" si="1"/>
        <v>550.35</v>
      </c>
      <c r="J28" s="13"/>
      <c r="K28" s="21">
        <f t="shared" si="2"/>
        <v>-0.17649999999999999</v>
      </c>
    </row>
    <row r="29" spans="2:11" x14ac:dyDescent="0.2">
      <c r="B29">
        <f>+'Acute Care'!A24</f>
        <v>46</v>
      </c>
      <c r="C29" t="str">
        <f>+'Acute Care'!B24</f>
        <v>PMH MEDICAL CENTER</v>
      </c>
      <c r="D29" s="9">
        <f>ROUND(SUM('Acute Care'!M24:N24),0)</f>
        <v>238248</v>
      </c>
      <c r="E29" s="9">
        <f>ROUND(+'Acute Care'!F24,0)</f>
        <v>4442</v>
      </c>
      <c r="F29" s="13">
        <f t="shared" si="0"/>
        <v>53.64</v>
      </c>
      <c r="G29" s="9">
        <f>ROUND(SUM('Acute Care'!M126:N126),0)</f>
        <v>330408</v>
      </c>
      <c r="H29" s="9">
        <f>ROUND(+'Acute Care'!F126,0)</f>
        <v>4091</v>
      </c>
      <c r="I29" s="13">
        <f t="shared" si="1"/>
        <v>80.760000000000005</v>
      </c>
      <c r="J29" s="13"/>
      <c r="K29" s="21">
        <f t="shared" si="2"/>
        <v>0.50560000000000005</v>
      </c>
    </row>
    <row r="30" spans="2:11" x14ac:dyDescent="0.2">
      <c r="B30">
        <f>+'Acute Care'!A25</f>
        <v>50</v>
      </c>
      <c r="C30" t="str">
        <f>+'Acute Care'!B25</f>
        <v>PROVIDENCE ST MARY MEDICAL CENTER</v>
      </c>
      <c r="D30" s="9">
        <f>ROUND(SUM('Acute Care'!M25:N25),0)</f>
        <v>167801</v>
      </c>
      <c r="E30" s="9">
        <f>ROUND(+'Acute Care'!F25,0)</f>
        <v>4484</v>
      </c>
      <c r="F30" s="13">
        <f t="shared" si="0"/>
        <v>37.42</v>
      </c>
      <c r="G30" s="9">
        <f>ROUND(SUM('Acute Care'!M127:N127),0)</f>
        <v>555873</v>
      </c>
      <c r="H30" s="9">
        <f>ROUND(+'Acute Care'!F127,0)</f>
        <v>11578</v>
      </c>
      <c r="I30" s="13">
        <f t="shared" si="1"/>
        <v>48.01</v>
      </c>
      <c r="J30" s="13"/>
      <c r="K30" s="21">
        <f t="shared" si="2"/>
        <v>0.28299999999999997</v>
      </c>
    </row>
    <row r="31" spans="2:11" x14ac:dyDescent="0.2">
      <c r="B31">
        <f>+'Acute Care'!A26</f>
        <v>54</v>
      </c>
      <c r="C31" t="str">
        <f>+'Acute Care'!B26</f>
        <v>FORKS COMMUNITY HOSPITAL</v>
      </c>
      <c r="D31" s="9">
        <f>ROUND(SUM('Acute Care'!M26:N26),0)</f>
        <v>111695</v>
      </c>
      <c r="E31" s="9">
        <f>ROUND(+'Acute Care'!F26,0)</f>
        <v>926</v>
      </c>
      <c r="F31" s="13">
        <f t="shared" si="0"/>
        <v>120.62</v>
      </c>
      <c r="G31" s="9">
        <f>ROUND(SUM('Acute Care'!M128:N128),0)</f>
        <v>59618</v>
      </c>
      <c r="H31" s="9">
        <f>ROUND(+'Acute Care'!F128,0)</f>
        <v>821</v>
      </c>
      <c r="I31" s="13">
        <f t="shared" si="1"/>
        <v>72.62</v>
      </c>
      <c r="J31" s="13"/>
      <c r="K31" s="21">
        <f t="shared" si="2"/>
        <v>-0.39789999999999998</v>
      </c>
    </row>
    <row r="32" spans="2:11" x14ac:dyDescent="0.2">
      <c r="B32">
        <f>+'Acute Care'!A27</f>
        <v>56</v>
      </c>
      <c r="C32" t="str">
        <f>+'Acute Care'!B27</f>
        <v>WILLAPA HARBOR HOSPITAL</v>
      </c>
      <c r="D32" s="9">
        <f>ROUND(SUM('Acute Care'!M27:N27),0)</f>
        <v>68512</v>
      </c>
      <c r="E32" s="9">
        <f>ROUND(+'Acute Care'!F27,0)</f>
        <v>792</v>
      </c>
      <c r="F32" s="13">
        <f t="shared" si="0"/>
        <v>86.51</v>
      </c>
      <c r="G32" s="9">
        <f>ROUND(SUM('Acute Care'!M129:N129),0)</f>
        <v>112004</v>
      </c>
      <c r="H32" s="9">
        <f>ROUND(+'Acute Care'!F129,0)</f>
        <v>906</v>
      </c>
      <c r="I32" s="13">
        <f t="shared" si="1"/>
        <v>123.62</v>
      </c>
      <c r="J32" s="13"/>
      <c r="K32" s="21">
        <f t="shared" si="2"/>
        <v>0.42899999999999999</v>
      </c>
    </row>
    <row r="33" spans="2:11" x14ac:dyDescent="0.2">
      <c r="B33">
        <f>+'Acute Care'!A28</f>
        <v>58</v>
      </c>
      <c r="C33" t="str">
        <f>+'Acute Care'!B28</f>
        <v>VIRGINIA MASON MEMORIAL</v>
      </c>
      <c r="D33" s="9">
        <f>ROUND(SUM('Acute Care'!M28:N28),0)</f>
        <v>884286</v>
      </c>
      <c r="E33" s="9">
        <f>ROUND(+'Acute Care'!F28,0)</f>
        <v>29435</v>
      </c>
      <c r="F33" s="13">
        <f t="shared" si="0"/>
        <v>30.04</v>
      </c>
      <c r="G33" s="9">
        <f>ROUND(SUM('Acute Care'!M130:N130),0)</f>
        <v>2298567</v>
      </c>
      <c r="H33" s="9">
        <f>ROUND(+'Acute Care'!F130,0)</f>
        <v>33302</v>
      </c>
      <c r="I33" s="13">
        <f t="shared" si="1"/>
        <v>69.02</v>
      </c>
      <c r="J33" s="13"/>
      <c r="K33" s="21">
        <f t="shared" si="2"/>
        <v>1.2976000000000001</v>
      </c>
    </row>
    <row r="34" spans="2:11" x14ac:dyDescent="0.2">
      <c r="B34">
        <f>+'Acute Care'!A29</f>
        <v>63</v>
      </c>
      <c r="C34" t="str">
        <f>+'Acute Care'!B29</f>
        <v>GRAYS HARBOR COMMUNITY HOSPITAL</v>
      </c>
      <c r="D34" s="9">
        <f>ROUND(SUM('Acute Care'!M29:N29),0)</f>
        <v>391066</v>
      </c>
      <c r="E34" s="9">
        <f>ROUND(+'Acute Care'!F29,0)</f>
        <v>8484</v>
      </c>
      <c r="F34" s="13">
        <f t="shared" si="0"/>
        <v>46.09</v>
      </c>
      <c r="G34" s="9">
        <f>ROUND(SUM('Acute Care'!M131:N131),0)</f>
        <v>442709</v>
      </c>
      <c r="H34" s="9">
        <f>ROUND(+'Acute Care'!F131,0)</f>
        <v>8829</v>
      </c>
      <c r="I34" s="13">
        <f t="shared" si="1"/>
        <v>50.14</v>
      </c>
      <c r="J34" s="13"/>
      <c r="K34" s="21">
        <f t="shared" si="2"/>
        <v>8.7900000000000006E-2</v>
      </c>
    </row>
    <row r="35" spans="2:11" x14ac:dyDescent="0.2">
      <c r="B35">
        <f>+'Acute Care'!A30</f>
        <v>78</v>
      </c>
      <c r="C35" t="str">
        <f>+'Acute Care'!B30</f>
        <v>SAMARITAN HEALTHCARE</v>
      </c>
      <c r="D35" s="9">
        <f>ROUND(SUM('Acute Care'!M30:N30),0)</f>
        <v>299976</v>
      </c>
      <c r="E35" s="9">
        <f>ROUND(+'Acute Care'!F30,0)</f>
        <v>3539</v>
      </c>
      <c r="F35" s="13">
        <f t="shared" si="0"/>
        <v>84.76</v>
      </c>
      <c r="G35" s="9">
        <f>ROUND(SUM('Acute Care'!M132:N132),0)</f>
        <v>288482</v>
      </c>
      <c r="H35" s="9">
        <f>ROUND(+'Acute Care'!F132,0)</f>
        <v>3772</v>
      </c>
      <c r="I35" s="13">
        <f t="shared" si="1"/>
        <v>76.48</v>
      </c>
      <c r="J35" s="13"/>
      <c r="K35" s="21">
        <f t="shared" si="2"/>
        <v>-9.7699999999999995E-2</v>
      </c>
    </row>
    <row r="36" spans="2:11" x14ac:dyDescent="0.2">
      <c r="B36">
        <f>+'Acute Care'!A31</f>
        <v>79</v>
      </c>
      <c r="C36" t="str">
        <f>+'Acute Care'!B31</f>
        <v>OCEAN BEACH HOSPITAL</v>
      </c>
      <c r="D36" s="9">
        <f>ROUND(SUM('Acute Care'!M31:N31),0)</f>
        <v>176314</v>
      </c>
      <c r="E36" s="9">
        <f>ROUND(+'Acute Care'!F31,0)</f>
        <v>559</v>
      </c>
      <c r="F36" s="13">
        <f t="shared" si="0"/>
        <v>315.41000000000003</v>
      </c>
      <c r="G36" s="9">
        <f>ROUND(SUM('Acute Care'!M133:N133),0)</f>
        <v>108516</v>
      </c>
      <c r="H36" s="9">
        <f>ROUND(+'Acute Care'!F133,0)</f>
        <v>933</v>
      </c>
      <c r="I36" s="13">
        <f t="shared" si="1"/>
        <v>116.31</v>
      </c>
      <c r="J36" s="13"/>
      <c r="K36" s="21">
        <f t="shared" si="2"/>
        <v>-0.63119999999999998</v>
      </c>
    </row>
    <row r="37" spans="2:11" x14ac:dyDescent="0.2">
      <c r="B37">
        <f>+'Acute Care'!A32</f>
        <v>80</v>
      </c>
      <c r="C37" t="str">
        <f>+'Acute Care'!B32</f>
        <v>ODESSA MEMORIAL HEALTHCARE CENTER</v>
      </c>
      <c r="D37" s="9">
        <f>ROUND(SUM('Acute Care'!M32:N32),0)</f>
        <v>119195</v>
      </c>
      <c r="E37" s="9">
        <f>ROUND(+'Acute Care'!F32,0)</f>
        <v>40</v>
      </c>
      <c r="F37" s="13">
        <f t="shared" si="0"/>
        <v>2979.88</v>
      </c>
      <c r="G37" s="9">
        <f>ROUND(SUM('Acute Care'!M134:N134),0)</f>
        <v>2025</v>
      </c>
      <c r="H37" s="9">
        <f>ROUND(+'Acute Care'!F134,0)</f>
        <v>28</v>
      </c>
      <c r="I37" s="13">
        <f t="shared" si="1"/>
        <v>72.319999999999993</v>
      </c>
      <c r="J37" s="13"/>
      <c r="K37" s="21">
        <f t="shared" si="2"/>
        <v>-0.97570000000000001</v>
      </c>
    </row>
    <row r="38" spans="2:11" x14ac:dyDescent="0.2">
      <c r="B38">
        <f>+'Acute Care'!A33</f>
        <v>81</v>
      </c>
      <c r="C38" t="str">
        <f>+'Acute Care'!B33</f>
        <v>MULTICARE GOOD SAMARITAN</v>
      </c>
      <c r="D38" s="9">
        <f>ROUND(SUM('Acute Care'!M33:N33),0)</f>
        <v>1142150</v>
      </c>
      <c r="E38" s="9">
        <f>ROUND(+'Acute Care'!F33,0)</f>
        <v>20490</v>
      </c>
      <c r="F38" s="13">
        <f t="shared" si="0"/>
        <v>55.74</v>
      </c>
      <c r="G38" s="9">
        <f>ROUND(SUM('Acute Care'!M135:N135),0)</f>
        <v>1116662</v>
      </c>
      <c r="H38" s="9">
        <f>ROUND(+'Acute Care'!F135,0)</f>
        <v>21449</v>
      </c>
      <c r="I38" s="13">
        <f t="shared" si="1"/>
        <v>52.06</v>
      </c>
      <c r="J38" s="13"/>
      <c r="K38" s="21">
        <f t="shared" si="2"/>
        <v>-6.6000000000000003E-2</v>
      </c>
    </row>
    <row r="39" spans="2:11" x14ac:dyDescent="0.2">
      <c r="B39">
        <f>+'Acute Care'!A34</f>
        <v>82</v>
      </c>
      <c r="C39" t="str">
        <f>+'Acute Care'!B34</f>
        <v>GARFIELD COUNTY MEMORIAL HOSPITAL</v>
      </c>
      <c r="D39" s="9">
        <f>ROUND(SUM('Acute Care'!M34:N34),0)</f>
        <v>0</v>
      </c>
      <c r="E39" s="9">
        <f>ROUND(+'Acute Care'!F34,0)</f>
        <v>0</v>
      </c>
      <c r="F39" s="13" t="str">
        <f t="shared" si="0"/>
        <v/>
      </c>
      <c r="G39" s="9">
        <f>ROUND(SUM('Acute Care'!M136:N136),0)</f>
        <v>0</v>
      </c>
      <c r="H39" s="9">
        <f>ROUND(+'Acute Care'!F136,0)</f>
        <v>0</v>
      </c>
      <c r="I39" s="13" t="str">
        <f t="shared" si="1"/>
        <v/>
      </c>
      <c r="J39" s="13"/>
      <c r="K39" s="21" t="str">
        <f t="shared" si="2"/>
        <v/>
      </c>
    </row>
    <row r="40" spans="2:11" x14ac:dyDescent="0.2">
      <c r="B40">
        <f>+'Acute Care'!A35</f>
        <v>84</v>
      </c>
      <c r="C40" t="str">
        <f>+'Acute Care'!B35</f>
        <v>PROVIDENCE REGIONAL MEDICAL CENTER EVERETT</v>
      </c>
      <c r="D40" s="9">
        <f>ROUND(SUM('Acute Care'!M35:N35),0)</f>
        <v>1068837</v>
      </c>
      <c r="E40" s="9">
        <f>ROUND(+'Acute Care'!F35,0)</f>
        <v>90120</v>
      </c>
      <c r="F40" s="13">
        <f t="shared" si="0"/>
        <v>11.86</v>
      </c>
      <c r="G40" s="9">
        <f>ROUND(SUM('Acute Care'!M137:N137),0)</f>
        <v>3014072</v>
      </c>
      <c r="H40" s="9">
        <f>ROUND(+'Acute Care'!F137,0)</f>
        <v>117921</v>
      </c>
      <c r="I40" s="13">
        <f t="shared" si="1"/>
        <v>25.56</v>
      </c>
      <c r="J40" s="13"/>
      <c r="K40" s="21">
        <f t="shared" si="2"/>
        <v>1.1551</v>
      </c>
    </row>
    <row r="41" spans="2:11" x14ac:dyDescent="0.2">
      <c r="B41">
        <f>+'Acute Care'!A36</f>
        <v>85</v>
      </c>
      <c r="C41" t="str">
        <f>+'Acute Care'!B36</f>
        <v>JEFFERSON HEALTHCARE</v>
      </c>
      <c r="D41" s="9">
        <f>ROUND(SUM('Acute Care'!M36:N36),0)</f>
        <v>223450</v>
      </c>
      <c r="E41" s="9">
        <f>ROUND(+'Acute Care'!F36,0)</f>
        <v>3928</v>
      </c>
      <c r="F41" s="13">
        <f t="shared" si="0"/>
        <v>56.89</v>
      </c>
      <c r="G41" s="9">
        <f>ROUND(SUM('Acute Care'!M138:N138),0)</f>
        <v>225527</v>
      </c>
      <c r="H41" s="9">
        <f>ROUND(+'Acute Care'!F138,0)</f>
        <v>3718</v>
      </c>
      <c r="I41" s="13">
        <f t="shared" si="1"/>
        <v>60.66</v>
      </c>
      <c r="J41" s="13"/>
      <c r="K41" s="21">
        <f t="shared" si="2"/>
        <v>6.6299999999999998E-2</v>
      </c>
    </row>
    <row r="42" spans="2:11" x14ac:dyDescent="0.2">
      <c r="B42">
        <f>+'Acute Care'!A37</f>
        <v>96</v>
      </c>
      <c r="C42" t="str">
        <f>+'Acute Care'!B37</f>
        <v>SKYLINE HOSPITAL</v>
      </c>
      <c r="D42" s="9">
        <f>ROUND(SUM('Acute Care'!M37:N37),0)</f>
        <v>196937</v>
      </c>
      <c r="E42" s="9">
        <f>ROUND(+'Acute Care'!F37,0)</f>
        <v>821</v>
      </c>
      <c r="F42" s="13">
        <f t="shared" si="0"/>
        <v>239.87</v>
      </c>
      <c r="G42" s="9">
        <f>ROUND(SUM('Acute Care'!M139:N139),0)</f>
        <v>203862</v>
      </c>
      <c r="H42" s="9">
        <f>ROUND(+'Acute Care'!F139,0)</f>
        <v>644</v>
      </c>
      <c r="I42" s="13">
        <f t="shared" si="1"/>
        <v>316.56</v>
      </c>
      <c r="J42" s="13"/>
      <c r="K42" s="21">
        <f t="shared" si="2"/>
        <v>0.31969999999999998</v>
      </c>
    </row>
    <row r="43" spans="2:11" x14ac:dyDescent="0.2">
      <c r="B43">
        <f>+'Acute Care'!A38</f>
        <v>102</v>
      </c>
      <c r="C43" t="str">
        <f>+'Acute Care'!B38</f>
        <v>ASTRIA REGIONAL MEDICAL CENTER</v>
      </c>
      <c r="D43" s="9">
        <f>ROUND(SUM('Acute Care'!M38:N38),0)</f>
        <v>554449</v>
      </c>
      <c r="E43" s="9">
        <f>ROUND(+'Acute Care'!F38,0)</f>
        <v>5792</v>
      </c>
      <c r="F43" s="13">
        <f t="shared" si="0"/>
        <v>95.73</v>
      </c>
      <c r="G43" s="9">
        <f>ROUND(SUM('Acute Care'!M140:N140),0)</f>
        <v>569040</v>
      </c>
      <c r="H43" s="9">
        <f>ROUND(+'Acute Care'!F140,0)</f>
        <v>5251</v>
      </c>
      <c r="I43" s="13">
        <f t="shared" si="1"/>
        <v>108.37</v>
      </c>
      <c r="J43" s="13"/>
      <c r="K43" s="21">
        <f t="shared" si="2"/>
        <v>0.13200000000000001</v>
      </c>
    </row>
    <row r="44" spans="2:11" x14ac:dyDescent="0.2">
      <c r="B44">
        <f>+'Acute Care'!A39</f>
        <v>104</v>
      </c>
      <c r="C44" t="str">
        <f>+'Acute Care'!B39</f>
        <v>VALLEY GENERAL HOSPITAL</v>
      </c>
      <c r="D44" s="9">
        <f>ROUND(SUM('Acute Care'!M39:N39),0)</f>
        <v>0</v>
      </c>
      <c r="E44" s="9">
        <f>ROUND(+'Acute Care'!F39,0)</f>
        <v>0</v>
      </c>
      <c r="F44" s="13" t="str">
        <f t="shared" si="0"/>
        <v/>
      </c>
      <c r="G44" s="9">
        <f>ROUND(SUM('Acute Care'!M141:N141),0)</f>
        <v>205911</v>
      </c>
      <c r="H44" s="9">
        <f>ROUND(+'Acute Care'!F141,0)</f>
        <v>3917</v>
      </c>
      <c r="I44" s="13">
        <f t="shared" si="1"/>
        <v>52.57</v>
      </c>
      <c r="J44" s="13"/>
      <c r="K44" s="21" t="str">
        <f t="shared" si="2"/>
        <v/>
      </c>
    </row>
    <row r="45" spans="2:11" x14ac:dyDescent="0.2">
      <c r="B45">
        <f>+'Acute Care'!A40</f>
        <v>106</v>
      </c>
      <c r="C45" t="str">
        <f>+'Acute Care'!B40</f>
        <v>CASCADE VALLEY HOSPITAL</v>
      </c>
      <c r="D45" s="9">
        <f>ROUND(SUM('Acute Care'!M40:N40),0)</f>
        <v>0</v>
      </c>
      <c r="E45" s="9">
        <f>ROUND(+'Acute Care'!F40,0)</f>
        <v>0</v>
      </c>
      <c r="F45" s="13" t="str">
        <f t="shared" si="0"/>
        <v/>
      </c>
      <c r="G45" s="9">
        <f>ROUND(SUM('Acute Care'!M142:N142),0)</f>
        <v>15914</v>
      </c>
      <c r="H45" s="9">
        <f>ROUND(+'Acute Care'!F142,0)</f>
        <v>1813</v>
      </c>
      <c r="I45" s="13">
        <f t="shared" si="1"/>
        <v>8.7799999999999994</v>
      </c>
      <c r="J45" s="13"/>
      <c r="K45" s="21" t="str">
        <f t="shared" si="2"/>
        <v/>
      </c>
    </row>
    <row r="46" spans="2:11" x14ac:dyDescent="0.2">
      <c r="B46">
        <f>+'Acute Care'!A41</f>
        <v>107</v>
      </c>
      <c r="C46" t="str">
        <f>+'Acute Care'!B41</f>
        <v>NORTH VALLEY HOSPITAL</v>
      </c>
      <c r="D46" s="9">
        <f>ROUND(SUM('Acute Care'!M41:N41),0)</f>
        <v>37347</v>
      </c>
      <c r="E46" s="9">
        <f>ROUND(+'Acute Care'!F41,0)</f>
        <v>1026</v>
      </c>
      <c r="F46" s="13">
        <f t="shared" si="0"/>
        <v>36.4</v>
      </c>
      <c r="G46" s="9">
        <f>ROUND(SUM('Acute Care'!M143:N143),0)</f>
        <v>40122</v>
      </c>
      <c r="H46" s="9">
        <f>ROUND(+'Acute Care'!F143,0)</f>
        <v>850</v>
      </c>
      <c r="I46" s="13">
        <f t="shared" si="1"/>
        <v>47.2</v>
      </c>
      <c r="J46" s="13"/>
      <c r="K46" s="21">
        <f t="shared" si="2"/>
        <v>0.29670000000000002</v>
      </c>
    </row>
    <row r="47" spans="2:11" x14ac:dyDescent="0.2">
      <c r="B47">
        <f>+'Acute Care'!A42</f>
        <v>108</v>
      </c>
      <c r="C47" t="str">
        <f>+'Acute Care'!B42</f>
        <v>TRI-STATE MEMORIAL HOSPITAL</v>
      </c>
      <c r="D47" s="9">
        <f>ROUND(SUM('Acute Care'!M42:N42),0)</f>
        <v>192939</v>
      </c>
      <c r="E47" s="9">
        <f>ROUND(+'Acute Care'!F42,0)</f>
        <v>2471</v>
      </c>
      <c r="F47" s="13">
        <f t="shared" si="0"/>
        <v>78.08</v>
      </c>
      <c r="G47" s="9">
        <f>ROUND(SUM('Acute Care'!M144:N144),0)</f>
        <v>204880</v>
      </c>
      <c r="H47" s="9">
        <f>ROUND(+'Acute Care'!F144,0)</f>
        <v>2369</v>
      </c>
      <c r="I47" s="13">
        <f t="shared" si="1"/>
        <v>86.48</v>
      </c>
      <c r="J47" s="13"/>
      <c r="K47" s="21">
        <f t="shared" si="2"/>
        <v>0.1076</v>
      </c>
    </row>
    <row r="48" spans="2:11" x14ac:dyDescent="0.2">
      <c r="B48">
        <f>+'Acute Care'!A43</f>
        <v>111</v>
      </c>
      <c r="C48" t="str">
        <f>+'Acute Care'!B43</f>
        <v>EAST ADAMS RURAL HEALTHCARE</v>
      </c>
      <c r="D48" s="9">
        <f>ROUND(SUM('Acute Care'!M43:N43),0)</f>
        <v>14480</v>
      </c>
      <c r="E48" s="9">
        <f>ROUND(+'Acute Care'!F43,0)</f>
        <v>77</v>
      </c>
      <c r="F48" s="13">
        <f t="shared" si="0"/>
        <v>188.05</v>
      </c>
      <c r="G48" s="9">
        <f>ROUND(SUM('Acute Care'!M145:N145),0)</f>
        <v>4091</v>
      </c>
      <c r="H48" s="9">
        <f>ROUND(+'Acute Care'!F145,0)</f>
        <v>29</v>
      </c>
      <c r="I48" s="13">
        <f t="shared" si="1"/>
        <v>141.07</v>
      </c>
      <c r="J48" s="13"/>
      <c r="K48" s="21">
        <f t="shared" si="2"/>
        <v>-0.24979999999999999</v>
      </c>
    </row>
    <row r="49" spans="2:11" x14ac:dyDescent="0.2">
      <c r="B49">
        <f>+'Acute Care'!A44</f>
        <v>125</v>
      </c>
      <c r="C49" t="str">
        <f>+'Acute Care'!B44</f>
        <v>OTHELLO COMMUNITY HOSPITAL</v>
      </c>
      <c r="D49" s="9">
        <f>ROUND(SUM('Acute Care'!M44:N44),0)</f>
        <v>0</v>
      </c>
      <c r="E49" s="9">
        <f>ROUND(+'Acute Care'!F44,0)</f>
        <v>0</v>
      </c>
      <c r="F49" s="13" t="str">
        <f t="shared" si="0"/>
        <v/>
      </c>
      <c r="G49" s="9">
        <f>ROUND(SUM('Acute Care'!M146:N146),0)</f>
        <v>0</v>
      </c>
      <c r="H49" s="9">
        <f>ROUND(+'Acute Care'!F146,0)</f>
        <v>0</v>
      </c>
      <c r="I49" s="13" t="str">
        <f t="shared" si="1"/>
        <v/>
      </c>
      <c r="J49" s="13"/>
      <c r="K49" s="21" t="str">
        <f t="shared" si="2"/>
        <v/>
      </c>
    </row>
    <row r="50" spans="2:11" x14ac:dyDescent="0.2">
      <c r="B50">
        <f>+'Acute Care'!A45</f>
        <v>126</v>
      </c>
      <c r="C50" t="str">
        <f>+'Acute Care'!B45</f>
        <v>HIGHLINE MEDICAL CENTER</v>
      </c>
      <c r="D50" s="9">
        <f>ROUND(SUM('Acute Care'!M45:N45),0)</f>
        <v>368526</v>
      </c>
      <c r="E50" s="9">
        <f>ROUND(+'Acute Care'!F45,0)</f>
        <v>23161</v>
      </c>
      <c r="F50" s="13">
        <f t="shared" si="0"/>
        <v>15.91</v>
      </c>
      <c r="G50" s="9">
        <f>ROUND(SUM('Acute Care'!M147:N147),0)</f>
        <v>359672</v>
      </c>
      <c r="H50" s="9">
        <f>ROUND(+'Acute Care'!F147,0)</f>
        <v>22761</v>
      </c>
      <c r="I50" s="13">
        <f t="shared" si="1"/>
        <v>15.8</v>
      </c>
      <c r="J50" s="13"/>
      <c r="K50" s="21">
        <f t="shared" si="2"/>
        <v>-6.8999999999999999E-3</v>
      </c>
    </row>
    <row r="51" spans="2:11" x14ac:dyDescent="0.2">
      <c r="B51">
        <f>+'Acute Care'!A46</f>
        <v>128</v>
      </c>
      <c r="C51" t="str">
        <f>+'Acute Care'!B46</f>
        <v>UNIVERSITY OF WASHINGTON MEDICAL CENTER</v>
      </c>
      <c r="D51" s="9">
        <f>ROUND(SUM('Acute Care'!M46:N46),0)</f>
        <v>3927492</v>
      </c>
      <c r="E51" s="9">
        <f>ROUND(+'Acute Care'!F46,0)</f>
        <v>85560</v>
      </c>
      <c r="F51" s="13">
        <f t="shared" si="0"/>
        <v>45.9</v>
      </c>
      <c r="G51" s="9">
        <f>ROUND(SUM('Acute Care'!M148:N148),0)</f>
        <v>4298747</v>
      </c>
      <c r="H51" s="9">
        <f>ROUND(+'Acute Care'!F148,0)</f>
        <v>89690</v>
      </c>
      <c r="I51" s="13">
        <f t="shared" si="1"/>
        <v>47.93</v>
      </c>
      <c r="J51" s="13"/>
      <c r="K51" s="21">
        <f t="shared" si="2"/>
        <v>4.4200000000000003E-2</v>
      </c>
    </row>
    <row r="52" spans="2:11" x14ac:dyDescent="0.2">
      <c r="B52">
        <f>+'Acute Care'!A47</f>
        <v>129</v>
      </c>
      <c r="C52" t="str">
        <f>+'Acute Care'!B47</f>
        <v>QUINCY VALLEY MEDICAL CENTER</v>
      </c>
      <c r="D52" s="9">
        <f>ROUND(SUM('Acute Care'!M47:N47),0)</f>
        <v>6404</v>
      </c>
      <c r="E52" s="9">
        <f>ROUND(+'Acute Care'!F47,0)</f>
        <v>141</v>
      </c>
      <c r="F52" s="13">
        <f t="shared" si="0"/>
        <v>45.42</v>
      </c>
      <c r="G52" s="9">
        <f>ROUND(SUM('Acute Care'!M149:N149),0)</f>
        <v>12338</v>
      </c>
      <c r="H52" s="9">
        <f>ROUND(+'Acute Care'!F149,0)</f>
        <v>122</v>
      </c>
      <c r="I52" s="13">
        <f t="shared" si="1"/>
        <v>101.13</v>
      </c>
      <c r="J52" s="13"/>
      <c r="K52" s="21">
        <f t="shared" si="2"/>
        <v>1.2265999999999999</v>
      </c>
    </row>
    <row r="53" spans="2:11" x14ac:dyDescent="0.2">
      <c r="B53">
        <f>+'Acute Care'!A48</f>
        <v>130</v>
      </c>
      <c r="C53" t="str">
        <f>+'Acute Care'!B48</f>
        <v>UW MEDICINE/NORTHWEST HOSPITAL</v>
      </c>
      <c r="D53" s="9">
        <f>ROUND(SUM('Acute Care'!M48:N48),0)</f>
        <v>277491</v>
      </c>
      <c r="E53" s="9">
        <f>ROUND(+'Acute Care'!F48,0)</f>
        <v>26193</v>
      </c>
      <c r="F53" s="13">
        <f t="shared" si="0"/>
        <v>10.59</v>
      </c>
      <c r="G53" s="9">
        <f>ROUND(SUM('Acute Care'!M150:N150),0)</f>
        <v>164899</v>
      </c>
      <c r="H53" s="9">
        <f>ROUND(+'Acute Care'!F150,0)</f>
        <v>26872</v>
      </c>
      <c r="I53" s="13">
        <f t="shared" si="1"/>
        <v>6.14</v>
      </c>
      <c r="J53" s="13"/>
      <c r="K53" s="21">
        <f t="shared" si="2"/>
        <v>-0.42020000000000002</v>
      </c>
    </row>
    <row r="54" spans="2:11" x14ac:dyDescent="0.2">
      <c r="B54">
        <f>+'Acute Care'!A49</f>
        <v>131</v>
      </c>
      <c r="C54" t="str">
        <f>+'Acute Care'!B49</f>
        <v>OVERLAKE HOSPITAL MEDICAL CENTER</v>
      </c>
      <c r="D54" s="9">
        <f>ROUND(SUM('Acute Care'!M49:N49),0)</f>
        <v>2999184</v>
      </c>
      <c r="E54" s="9">
        <f>ROUND(+'Acute Care'!F49,0)</f>
        <v>47825</v>
      </c>
      <c r="F54" s="13">
        <f t="shared" si="0"/>
        <v>62.71</v>
      </c>
      <c r="G54" s="9">
        <f>ROUND(SUM('Acute Care'!M151:N151),0)</f>
        <v>2490418</v>
      </c>
      <c r="H54" s="9">
        <f>ROUND(+'Acute Care'!F151,0)</f>
        <v>49435</v>
      </c>
      <c r="I54" s="13">
        <f t="shared" si="1"/>
        <v>50.38</v>
      </c>
      <c r="J54" s="13"/>
      <c r="K54" s="21">
        <f t="shared" si="2"/>
        <v>-0.1966</v>
      </c>
    </row>
    <row r="55" spans="2:11" x14ac:dyDescent="0.2">
      <c r="B55">
        <f>+'Acute Care'!A50</f>
        <v>132</v>
      </c>
      <c r="C55" t="str">
        <f>+'Acute Care'!B50</f>
        <v>ST CLARE HOSPITAL</v>
      </c>
      <c r="D55" s="9">
        <f>ROUND(SUM('Acute Care'!M50:N50),0)</f>
        <v>755147</v>
      </c>
      <c r="E55" s="9">
        <f>ROUND(+'Acute Care'!F50,0)</f>
        <v>26270</v>
      </c>
      <c r="F55" s="13">
        <f t="shared" si="0"/>
        <v>28.75</v>
      </c>
      <c r="G55" s="9">
        <f>ROUND(SUM('Acute Care'!M152:N152),0)</f>
        <v>780803</v>
      </c>
      <c r="H55" s="9">
        <f>ROUND(+'Acute Care'!F152,0)</f>
        <v>27379</v>
      </c>
      <c r="I55" s="13">
        <f t="shared" si="1"/>
        <v>28.52</v>
      </c>
      <c r="J55" s="13"/>
      <c r="K55" s="21">
        <f t="shared" si="2"/>
        <v>-8.0000000000000002E-3</v>
      </c>
    </row>
    <row r="56" spans="2:11" x14ac:dyDescent="0.2">
      <c r="B56">
        <f>+'Acute Care'!A51</f>
        <v>134</v>
      </c>
      <c r="C56" t="str">
        <f>+'Acute Care'!B51</f>
        <v>ISLAND HOSPITAL</v>
      </c>
      <c r="D56" s="9">
        <f>ROUND(SUM('Acute Care'!M51:N51),0)</f>
        <v>271839</v>
      </c>
      <c r="E56" s="9">
        <f>ROUND(+'Acute Care'!F51,0)</f>
        <v>8290</v>
      </c>
      <c r="F56" s="13">
        <f t="shared" si="0"/>
        <v>32.79</v>
      </c>
      <c r="G56" s="9">
        <f>ROUND(SUM('Acute Care'!M153:N153),0)</f>
        <v>271443</v>
      </c>
      <c r="H56" s="9">
        <f>ROUND(+'Acute Care'!F153,0)</f>
        <v>7838</v>
      </c>
      <c r="I56" s="13">
        <f t="shared" si="1"/>
        <v>34.630000000000003</v>
      </c>
      <c r="J56" s="13"/>
      <c r="K56" s="21">
        <f t="shared" si="2"/>
        <v>5.6099999999999997E-2</v>
      </c>
    </row>
    <row r="57" spans="2:11" x14ac:dyDescent="0.2">
      <c r="B57">
        <f>+'Acute Care'!A52</f>
        <v>137</v>
      </c>
      <c r="C57" t="str">
        <f>+'Acute Care'!B52</f>
        <v>LINCOLN HOSPITAL</v>
      </c>
      <c r="D57" s="9">
        <f>ROUND(SUM('Acute Care'!M52:N52),0)</f>
        <v>122266</v>
      </c>
      <c r="E57" s="9">
        <f>ROUND(+'Acute Care'!F52,0)</f>
        <v>981</v>
      </c>
      <c r="F57" s="13">
        <f t="shared" si="0"/>
        <v>124.63</v>
      </c>
      <c r="G57" s="9">
        <f>ROUND(SUM('Acute Care'!M154:N154),0)</f>
        <v>0</v>
      </c>
      <c r="H57" s="9">
        <f>ROUND(+'Acute Care'!F154,0)</f>
        <v>0</v>
      </c>
      <c r="I57" s="13" t="str">
        <f t="shared" si="1"/>
        <v/>
      </c>
      <c r="J57" s="13"/>
      <c r="K57" s="21" t="str">
        <f t="shared" si="2"/>
        <v/>
      </c>
    </row>
    <row r="58" spans="2:11" x14ac:dyDescent="0.2">
      <c r="B58">
        <f>+'Acute Care'!A53</f>
        <v>138</v>
      </c>
      <c r="C58" t="str">
        <f>+'Acute Care'!B53</f>
        <v>SWEDISH EDMONDS</v>
      </c>
      <c r="D58" s="9">
        <f>ROUND(SUM('Acute Care'!M53:N53),0)</f>
        <v>78975</v>
      </c>
      <c r="E58" s="9">
        <f>ROUND(+'Acute Care'!F53,0)</f>
        <v>0</v>
      </c>
      <c r="F58" s="13" t="str">
        <f t="shared" si="0"/>
        <v/>
      </c>
      <c r="G58" s="9">
        <f>ROUND(SUM('Acute Care'!M155:N155),0)</f>
        <v>1056117</v>
      </c>
      <c r="H58" s="9">
        <f>ROUND(+'Acute Care'!F155,0)</f>
        <v>40914</v>
      </c>
      <c r="I58" s="13">
        <f t="shared" si="1"/>
        <v>25.81</v>
      </c>
      <c r="J58" s="13"/>
      <c r="K58" s="21" t="str">
        <f t="shared" si="2"/>
        <v/>
      </c>
    </row>
    <row r="59" spans="2:11" x14ac:dyDescent="0.2">
      <c r="B59">
        <f>+'Acute Care'!A54</f>
        <v>139</v>
      </c>
      <c r="C59" t="str">
        <f>+'Acute Care'!B54</f>
        <v>PROVIDENCE HOLY FAMILY HOSPITAL</v>
      </c>
      <c r="D59" s="9">
        <f>ROUND(SUM('Acute Care'!M54:N54),0)</f>
        <v>607680</v>
      </c>
      <c r="E59" s="9">
        <f>ROUND(+'Acute Care'!F54,0)</f>
        <v>20218</v>
      </c>
      <c r="F59" s="13">
        <f t="shared" si="0"/>
        <v>30.06</v>
      </c>
      <c r="G59" s="9">
        <f>ROUND(SUM('Acute Care'!M156:N156),0)</f>
        <v>842725</v>
      </c>
      <c r="H59" s="9">
        <f>ROUND(+'Acute Care'!F156,0)</f>
        <v>32995</v>
      </c>
      <c r="I59" s="13">
        <f t="shared" si="1"/>
        <v>25.54</v>
      </c>
      <c r="J59" s="13"/>
      <c r="K59" s="21">
        <f t="shared" si="2"/>
        <v>-0.15040000000000001</v>
      </c>
    </row>
    <row r="60" spans="2:11" x14ac:dyDescent="0.2">
      <c r="B60">
        <f>+'Acute Care'!A55</f>
        <v>140</v>
      </c>
      <c r="C60" t="str">
        <f>+'Acute Care'!B55</f>
        <v>KITTITAS VALLEY HEALTHCARE</v>
      </c>
      <c r="D60" s="9">
        <f>ROUND(SUM('Acute Care'!M55:N55),0)</f>
        <v>205464</v>
      </c>
      <c r="E60" s="9">
        <f>ROUND(+'Acute Care'!F55,0)</f>
        <v>2775</v>
      </c>
      <c r="F60" s="13">
        <f t="shared" si="0"/>
        <v>74.040000000000006</v>
      </c>
      <c r="G60" s="9">
        <f>ROUND(SUM('Acute Care'!M157:N157),0)</f>
        <v>231083</v>
      </c>
      <c r="H60" s="9">
        <f>ROUND(+'Acute Care'!F157,0)</f>
        <v>2393</v>
      </c>
      <c r="I60" s="13">
        <f t="shared" si="1"/>
        <v>96.57</v>
      </c>
      <c r="J60" s="13"/>
      <c r="K60" s="21">
        <f t="shared" si="2"/>
        <v>0.30430000000000001</v>
      </c>
    </row>
    <row r="61" spans="2:11" x14ac:dyDescent="0.2">
      <c r="B61">
        <f>+'Acute Care'!A56</f>
        <v>141</v>
      </c>
      <c r="C61" t="str">
        <f>+'Acute Care'!B56</f>
        <v>DAYTON GENERAL HOSPITAL</v>
      </c>
      <c r="D61" s="9">
        <f>ROUND(SUM('Acute Care'!M56:N56),0)</f>
        <v>11067</v>
      </c>
      <c r="E61" s="9">
        <f>ROUND(+'Acute Care'!F56,0)</f>
        <v>216</v>
      </c>
      <c r="F61" s="13">
        <f t="shared" si="0"/>
        <v>51.24</v>
      </c>
      <c r="G61" s="9">
        <f>ROUND(SUM('Acute Care'!M158:N158),0)</f>
        <v>10486</v>
      </c>
      <c r="H61" s="9">
        <f>ROUND(+'Acute Care'!F158,0)</f>
        <v>262</v>
      </c>
      <c r="I61" s="13">
        <f t="shared" si="1"/>
        <v>40.020000000000003</v>
      </c>
      <c r="J61" s="13"/>
      <c r="K61" s="21">
        <f t="shared" si="2"/>
        <v>-0.219</v>
      </c>
    </row>
    <row r="62" spans="2:11" x14ac:dyDescent="0.2">
      <c r="B62">
        <f>+'Acute Care'!A57</f>
        <v>142</v>
      </c>
      <c r="C62" t="str">
        <f>+'Acute Care'!B57</f>
        <v>HARRISON MEDICAL CENTER</v>
      </c>
      <c r="D62" s="9">
        <f>ROUND(SUM('Acute Care'!M57:N57),0)</f>
        <v>11446210</v>
      </c>
      <c r="E62" s="9">
        <f>ROUND(+'Acute Care'!F57,0)</f>
        <v>50590</v>
      </c>
      <c r="F62" s="13">
        <f t="shared" si="0"/>
        <v>226.25</v>
      </c>
      <c r="G62" s="9">
        <f>ROUND(SUM('Acute Care'!M159:N159),0)</f>
        <v>3270281</v>
      </c>
      <c r="H62" s="9">
        <f>ROUND(+'Acute Care'!F159,0)</f>
        <v>49820</v>
      </c>
      <c r="I62" s="13">
        <f t="shared" si="1"/>
        <v>65.64</v>
      </c>
      <c r="J62" s="13"/>
      <c r="K62" s="21">
        <f t="shared" si="2"/>
        <v>-0.70989999999999998</v>
      </c>
    </row>
    <row r="63" spans="2:11" x14ac:dyDescent="0.2">
      <c r="B63">
        <f>+'Acute Care'!A58</f>
        <v>145</v>
      </c>
      <c r="C63" t="str">
        <f>+'Acute Care'!B58</f>
        <v>PEACEHEALTH ST JOSEPH MEDICAL CENTER</v>
      </c>
      <c r="D63" s="9">
        <f>ROUND(SUM('Acute Care'!M58:N58),0)</f>
        <v>1381711</v>
      </c>
      <c r="E63" s="9">
        <f>ROUND(+'Acute Care'!F58,0)</f>
        <v>41013</v>
      </c>
      <c r="F63" s="13">
        <f t="shared" si="0"/>
        <v>33.69</v>
      </c>
      <c r="G63" s="9">
        <f>ROUND(SUM('Acute Care'!M160:N160),0)</f>
        <v>1515741</v>
      </c>
      <c r="H63" s="9">
        <f>ROUND(+'Acute Care'!F160,0)</f>
        <v>42141</v>
      </c>
      <c r="I63" s="13">
        <f t="shared" si="1"/>
        <v>35.97</v>
      </c>
      <c r="J63" s="13"/>
      <c r="K63" s="21">
        <f t="shared" si="2"/>
        <v>6.7699999999999996E-2</v>
      </c>
    </row>
    <row r="64" spans="2:11" x14ac:dyDescent="0.2">
      <c r="B64">
        <f>+'Acute Care'!A59</f>
        <v>147</v>
      </c>
      <c r="C64" t="str">
        <f>+'Acute Care'!B59</f>
        <v>MID VALLEY HOSPITAL</v>
      </c>
      <c r="D64" s="9">
        <f>ROUND(SUM('Acute Care'!M59:N59),0)</f>
        <v>106493</v>
      </c>
      <c r="E64" s="9">
        <f>ROUND(+'Acute Care'!F59,0)</f>
        <v>2464</v>
      </c>
      <c r="F64" s="13">
        <f t="shared" si="0"/>
        <v>43.22</v>
      </c>
      <c r="G64" s="9">
        <f>ROUND(SUM('Acute Care'!M161:N161),0)</f>
        <v>88670</v>
      </c>
      <c r="H64" s="9">
        <f>ROUND(+'Acute Care'!F161,0)</f>
        <v>1976</v>
      </c>
      <c r="I64" s="13">
        <f t="shared" si="1"/>
        <v>44.87</v>
      </c>
      <c r="J64" s="13"/>
      <c r="K64" s="21">
        <f t="shared" si="2"/>
        <v>3.8199999999999998E-2</v>
      </c>
    </row>
    <row r="65" spans="2:11" x14ac:dyDescent="0.2">
      <c r="B65">
        <f>+'Acute Care'!A60</f>
        <v>148</v>
      </c>
      <c r="C65" t="str">
        <f>+'Acute Care'!B60</f>
        <v>KINDRED HOSPITAL SEATTLE - NORTHGATE</v>
      </c>
      <c r="D65" s="9">
        <f>ROUND(SUM('Acute Care'!M60:N60),0)</f>
        <v>1062632</v>
      </c>
      <c r="E65" s="9">
        <f>ROUND(+'Acute Care'!F60,0)</f>
        <v>20825</v>
      </c>
      <c r="F65" s="13">
        <f t="shared" si="0"/>
        <v>51.03</v>
      </c>
      <c r="G65" s="9">
        <f>ROUND(SUM('Acute Care'!M162:N162),0)</f>
        <v>1126857</v>
      </c>
      <c r="H65" s="9">
        <f>ROUND(+'Acute Care'!F162,0)</f>
        <v>22461</v>
      </c>
      <c r="I65" s="13">
        <f t="shared" si="1"/>
        <v>50.17</v>
      </c>
      <c r="J65" s="13"/>
      <c r="K65" s="21">
        <f t="shared" si="2"/>
        <v>-1.6899999999999998E-2</v>
      </c>
    </row>
    <row r="66" spans="2:11" x14ac:dyDescent="0.2">
      <c r="B66">
        <f>+'Acute Care'!A61</f>
        <v>150</v>
      </c>
      <c r="C66" t="str">
        <f>+'Acute Care'!B61</f>
        <v>COULEE MEDICAL CENTER</v>
      </c>
      <c r="D66" s="9">
        <f>ROUND(SUM('Acute Care'!M61:N61),0)</f>
        <v>307875</v>
      </c>
      <c r="E66" s="9">
        <f>ROUND(+'Acute Care'!F61,0)</f>
        <v>1163</v>
      </c>
      <c r="F66" s="13">
        <f t="shared" si="0"/>
        <v>264.72000000000003</v>
      </c>
      <c r="G66" s="9">
        <f>ROUND(SUM('Acute Care'!M163:N163),0)</f>
        <v>278662</v>
      </c>
      <c r="H66" s="9">
        <f>ROUND(+'Acute Care'!F163,0)</f>
        <v>1218</v>
      </c>
      <c r="I66" s="13">
        <f t="shared" si="1"/>
        <v>228.79</v>
      </c>
      <c r="J66" s="13"/>
      <c r="K66" s="21">
        <f t="shared" si="2"/>
        <v>-0.13569999999999999</v>
      </c>
    </row>
    <row r="67" spans="2:11" x14ac:dyDescent="0.2">
      <c r="B67">
        <f>+'Acute Care'!A62</f>
        <v>152</v>
      </c>
      <c r="C67" t="str">
        <f>+'Acute Care'!B62</f>
        <v>MASON GENERAL HOSPITAL</v>
      </c>
      <c r="D67" s="9">
        <f>ROUND(SUM('Acute Care'!M62:N62),0)</f>
        <v>847258</v>
      </c>
      <c r="E67" s="9">
        <f>ROUND(+'Acute Care'!F62,0)</f>
        <v>3844</v>
      </c>
      <c r="F67" s="13">
        <f t="shared" si="0"/>
        <v>220.41</v>
      </c>
      <c r="G67" s="9">
        <f>ROUND(SUM('Acute Care'!M164:N164),0)</f>
        <v>837812</v>
      </c>
      <c r="H67" s="9">
        <f>ROUND(+'Acute Care'!F164,0)</f>
        <v>3251</v>
      </c>
      <c r="I67" s="13">
        <f t="shared" si="1"/>
        <v>257.70999999999998</v>
      </c>
      <c r="J67" s="13"/>
      <c r="K67" s="21">
        <f t="shared" si="2"/>
        <v>0.16919999999999999</v>
      </c>
    </row>
    <row r="68" spans="2:11" x14ac:dyDescent="0.2">
      <c r="B68">
        <f>+'Acute Care'!A63</f>
        <v>153</v>
      </c>
      <c r="C68" t="str">
        <f>+'Acute Care'!B63</f>
        <v>WHITMAN HOSPITAL AND MEDICAL CENTER</v>
      </c>
      <c r="D68" s="9">
        <f>ROUND(SUM('Acute Care'!M63:N63),0)</f>
        <v>203255</v>
      </c>
      <c r="E68" s="9">
        <f>ROUND(+'Acute Care'!F63,0)</f>
        <v>1868</v>
      </c>
      <c r="F68" s="13">
        <f t="shared" si="0"/>
        <v>108.81</v>
      </c>
      <c r="G68" s="9">
        <f>ROUND(SUM('Acute Care'!M165:N165),0)</f>
        <v>242590</v>
      </c>
      <c r="H68" s="9">
        <f>ROUND(+'Acute Care'!F165,0)</f>
        <v>1771</v>
      </c>
      <c r="I68" s="13">
        <f t="shared" si="1"/>
        <v>136.97999999999999</v>
      </c>
      <c r="J68" s="13"/>
      <c r="K68" s="21">
        <f t="shared" si="2"/>
        <v>0.25890000000000002</v>
      </c>
    </row>
    <row r="69" spans="2:11" x14ac:dyDescent="0.2">
      <c r="B69">
        <f>+'Acute Care'!A64</f>
        <v>155</v>
      </c>
      <c r="C69" t="str">
        <f>+'Acute Care'!B64</f>
        <v>UW MEDICINE/VALLEY MEDICAL CENTER</v>
      </c>
      <c r="D69" s="9">
        <f>ROUND(SUM('Acute Care'!M64:N64),0)</f>
        <v>465696</v>
      </c>
      <c r="E69" s="9">
        <f>ROUND(+'Acute Care'!F64,0)</f>
        <v>53743</v>
      </c>
      <c r="F69" s="13">
        <f t="shared" si="0"/>
        <v>8.67</v>
      </c>
      <c r="G69" s="9">
        <f>ROUND(SUM('Acute Care'!M166:N166),0)</f>
        <v>502961</v>
      </c>
      <c r="H69" s="9">
        <f>ROUND(+'Acute Care'!F166,0)</f>
        <v>57278</v>
      </c>
      <c r="I69" s="13">
        <f t="shared" si="1"/>
        <v>8.7799999999999994</v>
      </c>
      <c r="J69" s="13"/>
      <c r="K69" s="21">
        <f t="shared" si="2"/>
        <v>1.2699999999999999E-2</v>
      </c>
    </row>
    <row r="70" spans="2:11" x14ac:dyDescent="0.2">
      <c r="B70">
        <f>+'Acute Care'!A65</f>
        <v>156</v>
      </c>
      <c r="C70" t="str">
        <f>+'Acute Care'!B65</f>
        <v>WHIDBEYHEALTH MEDICAL CENTER</v>
      </c>
      <c r="D70" s="9">
        <f>ROUND(SUM('Acute Care'!M65:N65),0)</f>
        <v>203534</v>
      </c>
      <c r="E70" s="9">
        <f>ROUND(+'Acute Care'!F65,0)</f>
        <v>4742</v>
      </c>
      <c r="F70" s="13">
        <f t="shared" si="0"/>
        <v>42.92</v>
      </c>
      <c r="G70" s="9">
        <f>ROUND(SUM('Acute Care'!M167:N167),0)</f>
        <v>175733</v>
      </c>
      <c r="H70" s="9">
        <f>ROUND(+'Acute Care'!F167,0)</f>
        <v>3978</v>
      </c>
      <c r="I70" s="13">
        <f t="shared" si="1"/>
        <v>44.18</v>
      </c>
      <c r="J70" s="13"/>
      <c r="K70" s="21">
        <f t="shared" si="2"/>
        <v>2.9399999999999999E-2</v>
      </c>
    </row>
    <row r="71" spans="2:11" x14ac:dyDescent="0.2">
      <c r="B71">
        <f>+'Acute Care'!A66</f>
        <v>157</v>
      </c>
      <c r="C71" t="str">
        <f>+'Acute Care'!B66</f>
        <v>ST LUKES REHABILIATION INSTITUTE</v>
      </c>
      <c r="D71" s="9">
        <f>ROUND(SUM('Acute Care'!M66:N66),0)</f>
        <v>0</v>
      </c>
      <c r="E71" s="9">
        <f>ROUND(+'Acute Care'!F66,0)</f>
        <v>0</v>
      </c>
      <c r="F71" s="13" t="str">
        <f t="shared" si="0"/>
        <v/>
      </c>
      <c r="G71" s="9">
        <f>ROUND(SUM('Acute Care'!M168:N168),0)</f>
        <v>0</v>
      </c>
      <c r="H71" s="9">
        <f>ROUND(+'Acute Care'!F168,0)</f>
        <v>0</v>
      </c>
      <c r="I71" s="13" t="str">
        <f t="shared" si="1"/>
        <v/>
      </c>
      <c r="J71" s="13"/>
      <c r="K71" s="21" t="str">
        <f t="shared" si="2"/>
        <v/>
      </c>
    </row>
    <row r="72" spans="2:11" x14ac:dyDescent="0.2">
      <c r="B72">
        <f>+'Acute Care'!A67</f>
        <v>158</v>
      </c>
      <c r="C72" t="str">
        <f>+'Acute Care'!B67</f>
        <v>CASCADE MEDICAL CENTER</v>
      </c>
      <c r="D72" s="9">
        <f>ROUND(SUM('Acute Care'!M67:N67),0)</f>
        <v>104795</v>
      </c>
      <c r="E72" s="9">
        <f>ROUND(+'Acute Care'!F67,0)</f>
        <v>284</v>
      </c>
      <c r="F72" s="13">
        <f t="shared" si="0"/>
        <v>369</v>
      </c>
      <c r="G72" s="9">
        <f>ROUND(SUM('Acute Care'!M169:N169),0)</f>
        <v>58086</v>
      </c>
      <c r="H72" s="9">
        <f>ROUND(+'Acute Care'!F169,0)</f>
        <v>246</v>
      </c>
      <c r="I72" s="13">
        <f t="shared" si="1"/>
        <v>236.12</v>
      </c>
      <c r="J72" s="13"/>
      <c r="K72" s="21">
        <f t="shared" si="2"/>
        <v>-0.36009999999999998</v>
      </c>
    </row>
    <row r="73" spans="2:11" x14ac:dyDescent="0.2">
      <c r="B73">
        <f>+'Acute Care'!A68</f>
        <v>159</v>
      </c>
      <c r="C73" t="str">
        <f>+'Acute Care'!B68</f>
        <v>PROVIDENCE ST PETER HOSPITAL</v>
      </c>
      <c r="D73" s="9">
        <f>ROUND(SUM('Acute Care'!M68:N68),0)</f>
        <v>170090</v>
      </c>
      <c r="E73" s="9">
        <f>ROUND(+'Acute Care'!F68,0)</f>
        <v>45542</v>
      </c>
      <c r="F73" s="13">
        <f t="shared" si="0"/>
        <v>3.73</v>
      </c>
      <c r="G73" s="9">
        <f>ROUND(SUM('Acute Care'!M170:N170),0)</f>
        <v>1890344</v>
      </c>
      <c r="H73" s="9">
        <f>ROUND(+'Acute Care'!F170,0)</f>
        <v>74273</v>
      </c>
      <c r="I73" s="13">
        <f t="shared" si="1"/>
        <v>25.45</v>
      </c>
      <c r="J73" s="13"/>
      <c r="K73" s="21">
        <f t="shared" si="2"/>
        <v>5.8231000000000002</v>
      </c>
    </row>
    <row r="74" spans="2:11" x14ac:dyDescent="0.2">
      <c r="B74">
        <f>+'Acute Care'!A69</f>
        <v>161</v>
      </c>
      <c r="C74" t="str">
        <f>+'Acute Care'!B69</f>
        <v>KADLEC REGIONAL MEDICAL CENTER</v>
      </c>
      <c r="D74" s="9">
        <f>ROUND(SUM('Acute Care'!M69:N69),0)</f>
        <v>1772148</v>
      </c>
      <c r="E74" s="9">
        <f>ROUND(+'Acute Care'!F69,0)</f>
        <v>43532</v>
      </c>
      <c r="F74" s="13">
        <f t="shared" si="0"/>
        <v>40.71</v>
      </c>
      <c r="G74" s="9">
        <f>ROUND(SUM('Acute Care'!M171:N171),0)</f>
        <v>4652579</v>
      </c>
      <c r="H74" s="9">
        <f>ROUND(+'Acute Care'!F171,0)</f>
        <v>54766</v>
      </c>
      <c r="I74" s="13">
        <f t="shared" si="1"/>
        <v>84.95</v>
      </c>
      <c r="J74" s="13"/>
      <c r="K74" s="21">
        <f t="shared" si="2"/>
        <v>1.0867</v>
      </c>
    </row>
    <row r="75" spans="2:11" x14ac:dyDescent="0.2">
      <c r="B75">
        <f>+'Acute Care'!A70</f>
        <v>162</v>
      </c>
      <c r="C75" t="str">
        <f>+'Acute Care'!B70</f>
        <v>PROVIDENCE SACRED HEART MEDICAL CENTER</v>
      </c>
      <c r="D75" s="9">
        <f>ROUND(SUM('Acute Care'!M70:N70),0)</f>
        <v>4398838</v>
      </c>
      <c r="E75" s="9">
        <f>ROUND(+'Acute Care'!F70,0)</f>
        <v>104107</v>
      </c>
      <c r="F75" s="13">
        <f t="shared" ref="F75:F107" si="3">IF(D75=0,"",IF(E75=0,"",ROUND(D75/E75,2)))</f>
        <v>42.25</v>
      </c>
      <c r="G75" s="9">
        <f>ROUND(SUM('Acute Care'!M172:N172),0)</f>
        <v>2757527</v>
      </c>
      <c r="H75" s="9">
        <f>ROUND(+'Acute Care'!F172,0)</f>
        <v>125594</v>
      </c>
      <c r="I75" s="13">
        <f t="shared" ref="I75:I107" si="4">IF(G75=0,"",IF(H75=0,"",ROUND(G75/H75,2)))</f>
        <v>21.96</v>
      </c>
      <c r="J75" s="13"/>
      <c r="K75" s="21">
        <f t="shared" ref="K75:K107" si="5">IF(D75=0,"",IF(E75=0,"",IF(G75=0,"",IF(H75=0,"",ROUND(I75/F75-1,4)))))</f>
        <v>-0.48020000000000002</v>
      </c>
    </row>
    <row r="76" spans="2:11" x14ac:dyDescent="0.2">
      <c r="B76">
        <f>+'Acute Care'!A71</f>
        <v>164</v>
      </c>
      <c r="C76" t="str">
        <f>+'Acute Care'!B71</f>
        <v>EVERGREENHEALTH MEDICAL CENTER</v>
      </c>
      <c r="D76" s="9">
        <f>ROUND(SUM('Acute Care'!M71:N71),0)</f>
        <v>987809</v>
      </c>
      <c r="E76" s="9">
        <f>ROUND(+'Acute Care'!F71,0)</f>
        <v>29587</v>
      </c>
      <c r="F76" s="13">
        <f t="shared" si="3"/>
        <v>33.39</v>
      </c>
      <c r="G76" s="9">
        <f>ROUND(SUM('Acute Care'!M173:N173),0)</f>
        <v>989745</v>
      </c>
      <c r="H76" s="9">
        <f>ROUND(+'Acute Care'!F173,0)</f>
        <v>30753</v>
      </c>
      <c r="I76" s="13">
        <f t="shared" si="4"/>
        <v>32.18</v>
      </c>
      <c r="J76" s="13"/>
      <c r="K76" s="21">
        <f t="shared" si="5"/>
        <v>-3.6200000000000003E-2</v>
      </c>
    </row>
    <row r="77" spans="2:11" x14ac:dyDescent="0.2">
      <c r="B77">
        <f>+'Acute Care'!A72</f>
        <v>165</v>
      </c>
      <c r="C77" t="str">
        <f>+'Acute Care'!B72</f>
        <v>LAKE CHELAN COMMUNITY HOSPITAL</v>
      </c>
      <c r="D77" s="9">
        <f>ROUND(SUM('Acute Care'!M72:N72),0)</f>
        <v>51610</v>
      </c>
      <c r="E77" s="9">
        <f>ROUND(+'Acute Care'!F72,0)</f>
        <v>752</v>
      </c>
      <c r="F77" s="13">
        <f t="shared" si="3"/>
        <v>68.63</v>
      </c>
      <c r="G77" s="9">
        <f>ROUND(SUM('Acute Care'!M174:N174),0)</f>
        <v>47381</v>
      </c>
      <c r="H77" s="9">
        <f>ROUND(+'Acute Care'!F174,0)</f>
        <v>700</v>
      </c>
      <c r="I77" s="13">
        <f t="shared" si="4"/>
        <v>67.69</v>
      </c>
      <c r="J77" s="13"/>
      <c r="K77" s="21">
        <f t="shared" si="5"/>
        <v>-1.37E-2</v>
      </c>
    </row>
    <row r="78" spans="2:11" x14ac:dyDescent="0.2">
      <c r="B78">
        <f>+'Acute Care'!A73</f>
        <v>167</v>
      </c>
      <c r="C78" t="str">
        <f>+'Acute Care'!B73</f>
        <v>FERRY COUNTY MEMORIAL HOSPITAL</v>
      </c>
      <c r="D78" s="9">
        <f>ROUND(SUM('Acute Care'!M73:N73),0)</f>
        <v>0</v>
      </c>
      <c r="E78" s="9">
        <f>ROUND(+'Acute Care'!F73,0)</f>
        <v>0</v>
      </c>
      <c r="F78" s="13" t="str">
        <f t="shared" si="3"/>
        <v/>
      </c>
      <c r="G78" s="9">
        <f>ROUND(SUM('Acute Care'!M175:N175),0)</f>
        <v>0</v>
      </c>
      <c r="H78" s="9">
        <f>ROUND(+'Acute Care'!F175,0)</f>
        <v>0</v>
      </c>
      <c r="I78" s="13" t="str">
        <f t="shared" si="4"/>
        <v/>
      </c>
      <c r="J78" s="13"/>
      <c r="K78" s="21" t="str">
        <f t="shared" si="5"/>
        <v/>
      </c>
    </row>
    <row r="79" spans="2:11" x14ac:dyDescent="0.2">
      <c r="B79">
        <f>+'Acute Care'!A74</f>
        <v>168</v>
      </c>
      <c r="C79" t="str">
        <f>+'Acute Care'!B74</f>
        <v>CENTRAL WASHINGTON HOSPITAL</v>
      </c>
      <c r="D79" s="9">
        <f>ROUND(SUM('Acute Care'!M74:N74),0)</f>
        <v>1465512</v>
      </c>
      <c r="E79" s="9">
        <f>ROUND(+'Acute Care'!F74,0)</f>
        <v>26485</v>
      </c>
      <c r="F79" s="13">
        <f t="shared" si="3"/>
        <v>55.33</v>
      </c>
      <c r="G79" s="9">
        <f>ROUND(SUM('Acute Care'!M176:N176),0)</f>
        <v>175059</v>
      </c>
      <c r="H79" s="9">
        <f>ROUND(+'Acute Care'!F176,0)</f>
        <v>29319</v>
      </c>
      <c r="I79" s="13">
        <f t="shared" si="4"/>
        <v>5.97</v>
      </c>
      <c r="J79" s="13"/>
      <c r="K79" s="21">
        <f t="shared" si="5"/>
        <v>-0.8921</v>
      </c>
    </row>
    <row r="80" spans="2:11" x14ac:dyDescent="0.2">
      <c r="B80">
        <f>+'Acute Care'!A75</f>
        <v>170</v>
      </c>
      <c r="C80" t="str">
        <f>+'Acute Care'!B75</f>
        <v>PEACEHEALTH SOUTHWEST MEDICAL CENTER</v>
      </c>
      <c r="D80" s="9">
        <f>ROUND(SUM('Acute Care'!M75:N75),0)</f>
        <v>3785568</v>
      </c>
      <c r="E80" s="9">
        <f>ROUND(+'Acute Care'!F75,0)</f>
        <v>52465</v>
      </c>
      <c r="F80" s="13">
        <f t="shared" si="3"/>
        <v>72.150000000000006</v>
      </c>
      <c r="G80" s="9">
        <f>ROUND(SUM('Acute Care'!M177:N177),0)</f>
        <v>3368868</v>
      </c>
      <c r="H80" s="9">
        <f>ROUND(+'Acute Care'!F177,0)</f>
        <v>56021</v>
      </c>
      <c r="I80" s="13">
        <f t="shared" si="4"/>
        <v>60.14</v>
      </c>
      <c r="J80" s="13"/>
      <c r="K80" s="21">
        <f t="shared" si="5"/>
        <v>-0.16650000000000001</v>
      </c>
    </row>
    <row r="81" spans="2:11" x14ac:dyDescent="0.2">
      <c r="B81">
        <f>+'Acute Care'!A76</f>
        <v>172</v>
      </c>
      <c r="C81" t="str">
        <f>+'Acute Care'!B76</f>
        <v>PULLMAN REGIONAL HOSPITAL</v>
      </c>
      <c r="D81" s="9">
        <f>ROUND(SUM('Acute Care'!M76:N76),0)</f>
        <v>229061</v>
      </c>
      <c r="E81" s="9">
        <f>ROUND(+'Acute Care'!F76,0)</f>
        <v>3336</v>
      </c>
      <c r="F81" s="13">
        <f t="shared" si="3"/>
        <v>68.66</v>
      </c>
      <c r="G81" s="9">
        <f>ROUND(SUM('Acute Care'!M178:N178),0)</f>
        <v>238356</v>
      </c>
      <c r="H81" s="9">
        <f>ROUND(+'Acute Care'!F178,0)</f>
        <v>3102</v>
      </c>
      <c r="I81" s="13">
        <f t="shared" si="4"/>
        <v>76.84</v>
      </c>
      <c r="J81" s="13"/>
      <c r="K81" s="21">
        <f t="shared" si="5"/>
        <v>0.1191</v>
      </c>
    </row>
    <row r="82" spans="2:11" x14ac:dyDescent="0.2">
      <c r="B82">
        <f>+'Acute Care'!A77</f>
        <v>173</v>
      </c>
      <c r="C82" t="str">
        <f>+'Acute Care'!B77</f>
        <v>MORTON GENERAL HOSPITAL</v>
      </c>
      <c r="D82" s="9">
        <f>ROUND(SUM('Acute Care'!M77:N77),0)</f>
        <v>420777</v>
      </c>
      <c r="E82" s="9">
        <f>ROUND(+'Acute Care'!F77,0)</f>
        <v>743</v>
      </c>
      <c r="F82" s="13">
        <f t="shared" si="3"/>
        <v>566.32000000000005</v>
      </c>
      <c r="G82" s="9">
        <f>ROUND(SUM('Acute Care'!M179:N179),0)</f>
        <v>513528</v>
      </c>
      <c r="H82" s="9">
        <f>ROUND(+'Acute Care'!F179,0)</f>
        <v>781</v>
      </c>
      <c r="I82" s="13">
        <f t="shared" si="4"/>
        <v>657.53</v>
      </c>
      <c r="J82" s="13"/>
      <c r="K82" s="21">
        <f t="shared" si="5"/>
        <v>0.16109999999999999</v>
      </c>
    </row>
    <row r="83" spans="2:11" x14ac:dyDescent="0.2">
      <c r="B83">
        <f>+'Acute Care'!A78</f>
        <v>175</v>
      </c>
      <c r="C83" t="str">
        <f>+'Acute Care'!B78</f>
        <v>MARY BRIDGE CHILDRENS HEALTH CENTER</v>
      </c>
      <c r="D83" s="9">
        <f>ROUND(SUM('Acute Care'!M78:N78),0)</f>
        <v>1363105</v>
      </c>
      <c r="E83" s="9">
        <f>ROUND(+'Acute Care'!F78,0)</f>
        <v>9379</v>
      </c>
      <c r="F83" s="13">
        <f t="shared" si="3"/>
        <v>145.34</v>
      </c>
      <c r="G83" s="9">
        <f>ROUND(SUM('Acute Care'!M180:N180),0)</f>
        <v>1284044</v>
      </c>
      <c r="H83" s="9">
        <f>ROUND(+'Acute Care'!F180,0)</f>
        <v>11820</v>
      </c>
      <c r="I83" s="13">
        <f t="shared" si="4"/>
        <v>108.63</v>
      </c>
      <c r="J83" s="13"/>
      <c r="K83" s="21">
        <f t="shared" si="5"/>
        <v>-0.25259999999999999</v>
      </c>
    </row>
    <row r="84" spans="2:11" x14ac:dyDescent="0.2">
      <c r="B84">
        <f>+'Acute Care'!A79</f>
        <v>176</v>
      </c>
      <c r="C84" t="str">
        <f>+'Acute Care'!B79</f>
        <v>TACOMA GENERAL/ALLENMORE HOSPITAL</v>
      </c>
      <c r="D84" s="9">
        <f>ROUND(SUM('Acute Care'!M79:N79),0)</f>
        <v>1920757</v>
      </c>
      <c r="E84" s="9">
        <f>ROUND(+'Acute Care'!F79,0)</f>
        <v>26017</v>
      </c>
      <c r="F84" s="13">
        <f t="shared" si="3"/>
        <v>73.83</v>
      </c>
      <c r="G84" s="9">
        <f>ROUND(SUM('Acute Care'!M181:N181),0)</f>
        <v>1948653</v>
      </c>
      <c r="H84" s="9">
        <f>ROUND(+'Acute Care'!F181,0)</f>
        <v>24474</v>
      </c>
      <c r="I84" s="13">
        <f t="shared" si="4"/>
        <v>79.62</v>
      </c>
      <c r="J84" s="13"/>
      <c r="K84" s="21">
        <f t="shared" si="5"/>
        <v>7.8399999999999997E-2</v>
      </c>
    </row>
    <row r="85" spans="2:11" x14ac:dyDescent="0.2">
      <c r="B85">
        <f>+'Acute Care'!A80</f>
        <v>180</v>
      </c>
      <c r="C85" t="str">
        <f>+'Acute Care'!B80</f>
        <v>MULTICARE VALLEY HOSPITAL</v>
      </c>
      <c r="D85" s="9">
        <f>ROUND(SUM('Acute Care'!M80:N80),0)</f>
        <v>661194</v>
      </c>
      <c r="E85" s="9">
        <f>ROUND(+'Acute Care'!F80,0)</f>
        <v>13856</v>
      </c>
      <c r="F85" s="13">
        <f t="shared" si="3"/>
        <v>47.72</v>
      </c>
      <c r="G85" s="9">
        <f>ROUND(SUM('Acute Care'!M182:N182),0)</f>
        <v>681765</v>
      </c>
      <c r="H85" s="9">
        <f>ROUND(+'Acute Care'!F182,0)</f>
        <v>15766</v>
      </c>
      <c r="I85" s="13">
        <f t="shared" si="4"/>
        <v>43.24</v>
      </c>
      <c r="J85" s="13"/>
      <c r="K85" s="21">
        <f t="shared" si="5"/>
        <v>-9.3899999999999997E-2</v>
      </c>
    </row>
    <row r="86" spans="2:11" x14ac:dyDescent="0.2">
      <c r="B86">
        <f>+'Acute Care'!A81</f>
        <v>183</v>
      </c>
      <c r="C86" t="str">
        <f>+'Acute Care'!B81</f>
        <v>MULTICARE AUBURN MEDICAL CENTER</v>
      </c>
      <c r="D86" s="9">
        <f>ROUND(SUM('Acute Care'!M81:N81),0)</f>
        <v>457694</v>
      </c>
      <c r="E86" s="9">
        <f>ROUND(+'Acute Care'!F81,0)</f>
        <v>10687</v>
      </c>
      <c r="F86" s="13">
        <f t="shared" si="3"/>
        <v>42.83</v>
      </c>
      <c r="G86" s="9">
        <f>ROUND(SUM('Acute Care'!M183:N183),0)</f>
        <v>444740</v>
      </c>
      <c r="H86" s="9">
        <f>ROUND(+'Acute Care'!F183,0)</f>
        <v>8087</v>
      </c>
      <c r="I86" s="13">
        <f t="shared" si="4"/>
        <v>54.99</v>
      </c>
      <c r="J86" s="13"/>
      <c r="K86" s="21">
        <f t="shared" si="5"/>
        <v>0.28389999999999999</v>
      </c>
    </row>
    <row r="87" spans="2:11" x14ac:dyDescent="0.2">
      <c r="B87">
        <f>+'Acute Care'!A82</f>
        <v>186</v>
      </c>
      <c r="C87" t="str">
        <f>+'Acute Care'!B82</f>
        <v>SUMMIT PACIFIC MEDICAL CENTER</v>
      </c>
      <c r="D87" s="9">
        <f>ROUND(SUM('Acute Care'!M82:N82),0)</f>
        <v>167262</v>
      </c>
      <c r="E87" s="9">
        <f>ROUND(+'Acute Care'!F82,0)</f>
        <v>474</v>
      </c>
      <c r="F87" s="13">
        <f t="shared" si="3"/>
        <v>352.87</v>
      </c>
      <c r="G87" s="9">
        <f>ROUND(SUM('Acute Care'!M184:N184),0)</f>
        <v>177678</v>
      </c>
      <c r="H87" s="9">
        <f>ROUND(+'Acute Care'!F184,0)</f>
        <v>712</v>
      </c>
      <c r="I87" s="13">
        <f t="shared" si="4"/>
        <v>249.55</v>
      </c>
      <c r="J87" s="13"/>
      <c r="K87" s="21">
        <f t="shared" si="5"/>
        <v>-0.2928</v>
      </c>
    </row>
    <row r="88" spans="2:11" x14ac:dyDescent="0.2">
      <c r="B88">
        <f>+'Acute Care'!A83</f>
        <v>191</v>
      </c>
      <c r="C88" t="str">
        <f>+'Acute Care'!B83</f>
        <v>PROVIDENCE CENTRALIA HOSPITAL</v>
      </c>
      <c r="D88" s="9">
        <f>ROUND(SUM('Acute Care'!M83:N83),0)</f>
        <v>46131</v>
      </c>
      <c r="E88" s="9">
        <f>ROUND(+'Acute Care'!F83,0)</f>
        <v>14616</v>
      </c>
      <c r="F88" s="13">
        <f t="shared" si="3"/>
        <v>3.16</v>
      </c>
      <c r="G88" s="9">
        <f>ROUND(SUM('Acute Care'!M185:N185),0)</f>
        <v>741512</v>
      </c>
      <c r="H88" s="9">
        <f>ROUND(+'Acute Care'!F185,0)</f>
        <v>16914</v>
      </c>
      <c r="I88" s="13">
        <f t="shared" si="4"/>
        <v>43.84</v>
      </c>
      <c r="J88" s="13"/>
      <c r="K88" s="21">
        <f t="shared" si="5"/>
        <v>12.8734</v>
      </c>
    </row>
    <row r="89" spans="2:11" x14ac:dyDescent="0.2">
      <c r="B89">
        <f>+'Acute Care'!A84</f>
        <v>193</v>
      </c>
      <c r="C89" t="str">
        <f>+'Acute Care'!B84</f>
        <v>PROVIDENCE MOUNT CARMEL HOSPITAL</v>
      </c>
      <c r="D89" s="9">
        <f>ROUND(SUM('Acute Care'!M84:N84),0)</f>
        <v>395903</v>
      </c>
      <c r="E89" s="9">
        <f>ROUND(+'Acute Care'!F84,0)</f>
        <v>3059</v>
      </c>
      <c r="F89" s="13">
        <f t="shared" si="3"/>
        <v>129.41999999999999</v>
      </c>
      <c r="G89" s="9">
        <f>ROUND(SUM('Acute Care'!M186:N186),0)</f>
        <v>239720</v>
      </c>
      <c r="H89" s="9">
        <f>ROUND(+'Acute Care'!F186,0)</f>
        <v>5289</v>
      </c>
      <c r="I89" s="13">
        <f t="shared" si="4"/>
        <v>45.32</v>
      </c>
      <c r="J89" s="13"/>
      <c r="K89" s="21">
        <f t="shared" si="5"/>
        <v>-0.64980000000000004</v>
      </c>
    </row>
    <row r="90" spans="2:11" x14ac:dyDescent="0.2">
      <c r="B90">
        <f>+'Acute Care'!A85</f>
        <v>194</v>
      </c>
      <c r="C90" t="str">
        <f>+'Acute Care'!B85</f>
        <v>PROVIDENCE ST JOSEPHS HOSPITAL</v>
      </c>
      <c r="D90" s="9">
        <f>ROUND(SUM('Acute Care'!M85:N85),0)</f>
        <v>98098</v>
      </c>
      <c r="E90" s="9">
        <f>ROUND(+'Acute Care'!F85,0)</f>
        <v>1264</v>
      </c>
      <c r="F90" s="13">
        <f t="shared" si="3"/>
        <v>77.61</v>
      </c>
      <c r="G90" s="9">
        <f>ROUND(SUM('Acute Care'!M187:N187),0)</f>
        <v>58367</v>
      </c>
      <c r="H90" s="9">
        <f>ROUND(+'Acute Care'!F187,0)</f>
        <v>2977</v>
      </c>
      <c r="I90" s="13">
        <f t="shared" si="4"/>
        <v>19.61</v>
      </c>
      <c r="J90" s="13"/>
      <c r="K90" s="21">
        <f t="shared" si="5"/>
        <v>-0.74729999999999996</v>
      </c>
    </row>
    <row r="91" spans="2:11" x14ac:dyDescent="0.2">
      <c r="B91">
        <f>+'Acute Care'!A86</f>
        <v>195</v>
      </c>
      <c r="C91" t="str">
        <f>+'Acute Care'!B86</f>
        <v>SNOQUALMIE VALLEY HOSPITAL</v>
      </c>
      <c r="D91" s="9">
        <f>ROUND(SUM('Acute Care'!M86:N86),0)</f>
        <v>394608</v>
      </c>
      <c r="E91" s="9">
        <f>ROUND(+'Acute Care'!F86,0)</f>
        <v>190</v>
      </c>
      <c r="F91" s="13">
        <f t="shared" si="3"/>
        <v>2076.88</v>
      </c>
      <c r="G91" s="9">
        <f>ROUND(SUM('Acute Care'!M188:N188),0)</f>
        <v>200499</v>
      </c>
      <c r="H91" s="9">
        <f>ROUND(+'Acute Care'!F188,0)</f>
        <v>211</v>
      </c>
      <c r="I91" s="13">
        <f t="shared" si="4"/>
        <v>950.23</v>
      </c>
      <c r="J91" s="13"/>
      <c r="K91" s="21">
        <f t="shared" si="5"/>
        <v>-0.54249999999999998</v>
      </c>
    </row>
    <row r="92" spans="2:11" x14ac:dyDescent="0.2">
      <c r="B92">
        <f>+'Acute Care'!A87</f>
        <v>197</v>
      </c>
      <c r="C92" t="str">
        <f>+'Acute Care'!B87</f>
        <v>CAPITAL MEDICAL CENTER</v>
      </c>
      <c r="D92" s="9">
        <f>ROUND(SUM('Acute Care'!M87:N87),0)</f>
        <v>346795</v>
      </c>
      <c r="E92" s="9">
        <f>ROUND(+'Acute Care'!F87,0)</f>
        <v>7589</v>
      </c>
      <c r="F92" s="13">
        <f t="shared" si="3"/>
        <v>45.7</v>
      </c>
      <c r="G92" s="9">
        <f>ROUND(SUM('Acute Care'!M189:N189),0)</f>
        <v>297631</v>
      </c>
      <c r="H92" s="9">
        <f>ROUND(+'Acute Care'!F189,0)</f>
        <v>6908</v>
      </c>
      <c r="I92" s="13">
        <f t="shared" si="4"/>
        <v>43.08</v>
      </c>
      <c r="J92" s="13"/>
      <c r="K92" s="21">
        <f t="shared" si="5"/>
        <v>-5.7299999999999997E-2</v>
      </c>
    </row>
    <row r="93" spans="2:11" x14ac:dyDescent="0.2">
      <c r="B93">
        <f>+'Acute Care'!A88</f>
        <v>198</v>
      </c>
      <c r="C93" t="str">
        <f>+'Acute Care'!B88</f>
        <v>ASTRIA SUNNYSIDE HOSPITAL</v>
      </c>
      <c r="D93" s="9">
        <f>ROUND(SUM('Acute Care'!M88:N88),0)</f>
        <v>234512</v>
      </c>
      <c r="E93" s="9">
        <f>ROUND(+'Acute Care'!F88,0)</f>
        <v>4779</v>
      </c>
      <c r="F93" s="13">
        <f t="shared" si="3"/>
        <v>49.07</v>
      </c>
      <c r="G93" s="9">
        <f>ROUND(SUM('Acute Care'!M190:N190),0)</f>
        <v>189611</v>
      </c>
      <c r="H93" s="9">
        <f>ROUND(+'Acute Care'!F190,0)</f>
        <v>4911</v>
      </c>
      <c r="I93" s="13">
        <f t="shared" si="4"/>
        <v>38.61</v>
      </c>
      <c r="J93" s="13"/>
      <c r="K93" s="21">
        <f t="shared" si="5"/>
        <v>-0.2132</v>
      </c>
    </row>
    <row r="94" spans="2:11" x14ac:dyDescent="0.2">
      <c r="B94">
        <f>+'Acute Care'!A89</f>
        <v>199</v>
      </c>
      <c r="C94" t="str">
        <f>+'Acute Care'!B89</f>
        <v>ASTRIA TOPPENISH HOSPITAL</v>
      </c>
      <c r="D94" s="9">
        <f>ROUND(SUM('Acute Care'!M89:N89),0)</f>
        <v>187175</v>
      </c>
      <c r="E94" s="9">
        <f>ROUND(+'Acute Care'!F89,0)</f>
        <v>2460</v>
      </c>
      <c r="F94" s="13">
        <f t="shared" si="3"/>
        <v>76.09</v>
      </c>
      <c r="G94" s="9">
        <f>ROUND(SUM('Acute Care'!M191:N191),0)</f>
        <v>196668</v>
      </c>
      <c r="H94" s="9">
        <f>ROUND(+'Acute Care'!F191,0)</f>
        <v>1880</v>
      </c>
      <c r="I94" s="13">
        <f t="shared" si="4"/>
        <v>104.61</v>
      </c>
      <c r="J94" s="13"/>
      <c r="K94" s="21">
        <f t="shared" si="5"/>
        <v>0.37480000000000002</v>
      </c>
    </row>
    <row r="95" spans="2:11" x14ac:dyDescent="0.2">
      <c r="B95">
        <f>+'Acute Care'!A90</f>
        <v>201</v>
      </c>
      <c r="C95" t="str">
        <f>+'Acute Care'!B90</f>
        <v>ST FRANCIS COMMUNITY HOSPITAL</v>
      </c>
      <c r="D95" s="9">
        <f>ROUND(SUM('Acute Care'!M90:N90),0)</f>
        <v>864230</v>
      </c>
      <c r="E95" s="9">
        <f>ROUND(+'Acute Care'!F90,0)</f>
        <v>28344</v>
      </c>
      <c r="F95" s="13">
        <f t="shared" si="3"/>
        <v>30.49</v>
      </c>
      <c r="G95" s="9">
        <f>ROUND(SUM('Acute Care'!M192:N192),0)</f>
        <v>871690</v>
      </c>
      <c r="H95" s="9">
        <f>ROUND(+'Acute Care'!F192,0)</f>
        <v>29097</v>
      </c>
      <c r="I95" s="13">
        <f t="shared" si="4"/>
        <v>29.96</v>
      </c>
      <c r="J95" s="13"/>
      <c r="K95" s="21">
        <f t="shared" si="5"/>
        <v>-1.7399999999999999E-2</v>
      </c>
    </row>
    <row r="96" spans="2:11" x14ac:dyDescent="0.2">
      <c r="B96">
        <f>+'Acute Care'!A91</f>
        <v>202</v>
      </c>
      <c r="C96" t="str">
        <f>+'Acute Care'!B91</f>
        <v>REGIONAL HOSPITAL</v>
      </c>
      <c r="D96" s="9">
        <f>ROUND(SUM('Acute Care'!M91:N91),0)</f>
        <v>836338</v>
      </c>
      <c r="E96" s="9">
        <f>ROUND(+'Acute Care'!F91,0)</f>
        <v>7120</v>
      </c>
      <c r="F96" s="13">
        <f t="shared" si="3"/>
        <v>117.46</v>
      </c>
      <c r="G96" s="9">
        <f>ROUND(SUM('Acute Care'!M193:N193),0)</f>
        <v>524762</v>
      </c>
      <c r="H96" s="9">
        <f>ROUND(+'Acute Care'!F193,0)</f>
        <v>7217</v>
      </c>
      <c r="I96" s="13">
        <f t="shared" si="4"/>
        <v>72.709999999999994</v>
      </c>
      <c r="J96" s="13"/>
      <c r="K96" s="21">
        <f t="shared" si="5"/>
        <v>-0.38100000000000001</v>
      </c>
    </row>
    <row r="97" spans="2:11" x14ac:dyDescent="0.2">
      <c r="B97">
        <f>+'Acute Care'!A92</f>
        <v>204</v>
      </c>
      <c r="C97" t="str">
        <f>+'Acute Care'!B92</f>
        <v>SEATTLE CANCER CARE ALLIANCE</v>
      </c>
      <c r="D97" s="9">
        <f>ROUND(SUM('Acute Care'!M92:N92),0)</f>
        <v>0</v>
      </c>
      <c r="E97" s="9">
        <f>ROUND(+'Acute Care'!F92,0)</f>
        <v>0</v>
      </c>
      <c r="F97" s="13" t="str">
        <f t="shared" si="3"/>
        <v/>
      </c>
      <c r="G97" s="9">
        <f>ROUND(SUM('Acute Care'!M194:N194),0)</f>
        <v>0</v>
      </c>
      <c r="H97" s="9">
        <f>ROUND(+'Acute Care'!F194,0)</f>
        <v>0</v>
      </c>
      <c r="I97" s="13" t="str">
        <f t="shared" si="4"/>
        <v/>
      </c>
      <c r="J97" s="13"/>
      <c r="K97" s="21" t="str">
        <f t="shared" si="5"/>
        <v/>
      </c>
    </row>
    <row r="98" spans="2:11" x14ac:dyDescent="0.2">
      <c r="B98">
        <f>+'Acute Care'!A93</f>
        <v>205</v>
      </c>
      <c r="C98" t="str">
        <f>+'Acute Care'!B93</f>
        <v>WENATCHEE VALLEY HOSPITAL</v>
      </c>
      <c r="D98" s="9">
        <f>ROUND(SUM('Acute Care'!M93:N93),0)</f>
        <v>104903</v>
      </c>
      <c r="E98" s="9">
        <f>ROUND(+'Acute Care'!F93,0)</f>
        <v>559</v>
      </c>
      <c r="F98" s="13">
        <f t="shared" si="3"/>
        <v>187.66</v>
      </c>
      <c r="G98" s="9">
        <f>ROUND(SUM('Acute Care'!M195:N195),0)</f>
        <v>100811</v>
      </c>
      <c r="H98" s="9">
        <f>ROUND(+'Acute Care'!F195,0)</f>
        <v>497</v>
      </c>
      <c r="I98" s="13">
        <f t="shared" si="4"/>
        <v>202.84</v>
      </c>
      <c r="J98" s="13"/>
      <c r="K98" s="21">
        <f t="shared" si="5"/>
        <v>8.09E-2</v>
      </c>
    </row>
    <row r="99" spans="2:11" x14ac:dyDescent="0.2">
      <c r="B99">
        <f>+'Acute Care'!A94</f>
        <v>206</v>
      </c>
      <c r="C99" t="str">
        <f>+'Acute Care'!B94</f>
        <v>PEACEHEALTH UNITED GENERAL MEDICAL CENTER</v>
      </c>
      <c r="D99" s="9">
        <f>ROUND(SUM('Acute Care'!M94:N94),0)</f>
        <v>1044</v>
      </c>
      <c r="E99" s="9">
        <f>ROUND(+'Acute Care'!F94,0)</f>
        <v>2240</v>
      </c>
      <c r="F99" s="13">
        <f t="shared" si="3"/>
        <v>0.47</v>
      </c>
      <c r="G99" s="9">
        <f>ROUND(SUM('Acute Care'!M196:N196),0)</f>
        <v>11956</v>
      </c>
      <c r="H99" s="9">
        <f>ROUND(+'Acute Care'!F196,0)</f>
        <v>2110</v>
      </c>
      <c r="I99" s="13">
        <f t="shared" si="4"/>
        <v>5.67</v>
      </c>
      <c r="J99" s="13"/>
      <c r="K99" s="21">
        <f t="shared" si="5"/>
        <v>11.063800000000001</v>
      </c>
    </row>
    <row r="100" spans="2:11" x14ac:dyDescent="0.2">
      <c r="B100">
        <f>+'Acute Care'!A95</f>
        <v>207</v>
      </c>
      <c r="C100" t="str">
        <f>+'Acute Care'!B95</f>
        <v>SKAGIT REGIONAL HEALTH</v>
      </c>
      <c r="D100" s="9">
        <f>ROUND(SUM('Acute Care'!M95:N95),0)</f>
        <v>859053</v>
      </c>
      <c r="E100" s="9">
        <f>ROUND(+'Acute Care'!F95,0)</f>
        <v>20137</v>
      </c>
      <c r="F100" s="13">
        <f t="shared" si="3"/>
        <v>42.66</v>
      </c>
      <c r="G100" s="9">
        <f>ROUND(SUM('Acute Care'!M197:N197),0)</f>
        <v>751604</v>
      </c>
      <c r="H100" s="9">
        <f>ROUND(+'Acute Care'!F197,0)</f>
        <v>22866</v>
      </c>
      <c r="I100" s="13">
        <f t="shared" si="4"/>
        <v>32.869999999999997</v>
      </c>
      <c r="J100" s="13"/>
      <c r="K100" s="21">
        <f t="shared" si="5"/>
        <v>-0.22950000000000001</v>
      </c>
    </row>
    <row r="101" spans="2:11" x14ac:dyDescent="0.2">
      <c r="B101">
        <f>+'Acute Care'!A96</f>
        <v>208</v>
      </c>
      <c r="C101" t="str">
        <f>+'Acute Care'!B96</f>
        <v>LEGACY SALMON CREEK HOSPITAL</v>
      </c>
      <c r="D101" s="9">
        <f>ROUND(SUM('Acute Care'!M96:N96),0)</f>
        <v>237916</v>
      </c>
      <c r="E101" s="9">
        <f>ROUND(+'Acute Care'!F96,0)</f>
        <v>20567</v>
      </c>
      <c r="F101" s="13">
        <f t="shared" si="3"/>
        <v>11.57</v>
      </c>
      <c r="G101" s="9">
        <f>ROUND(SUM('Acute Care'!M198:N198),0)</f>
        <v>205109</v>
      </c>
      <c r="H101" s="9">
        <f>ROUND(+'Acute Care'!F198,0)</f>
        <v>19225</v>
      </c>
      <c r="I101" s="13">
        <f t="shared" si="4"/>
        <v>10.67</v>
      </c>
      <c r="J101" s="13"/>
      <c r="K101" s="21">
        <f t="shared" si="5"/>
        <v>-7.7799999999999994E-2</v>
      </c>
    </row>
    <row r="102" spans="2:11" x14ac:dyDescent="0.2">
      <c r="B102">
        <f>+'Acute Care'!A97</f>
        <v>209</v>
      </c>
      <c r="C102" t="str">
        <f>+'Acute Care'!B97</f>
        <v>ST ANTHONY HOSPITAL</v>
      </c>
      <c r="D102" s="9">
        <f>ROUND(SUM('Acute Care'!M97:N97),0)</f>
        <v>1350687</v>
      </c>
      <c r="E102" s="9">
        <f>ROUND(+'Acute Care'!F97,0)</f>
        <v>17662</v>
      </c>
      <c r="F102" s="13">
        <f t="shared" si="3"/>
        <v>76.47</v>
      </c>
      <c r="G102" s="9">
        <f>ROUND(SUM('Acute Care'!M199:N199),0)</f>
        <v>1305754</v>
      </c>
      <c r="H102" s="9">
        <f>ROUND(+'Acute Care'!F199,0)</f>
        <v>18002</v>
      </c>
      <c r="I102" s="13">
        <f t="shared" si="4"/>
        <v>72.53</v>
      </c>
      <c r="J102" s="13"/>
      <c r="K102" s="21">
        <f t="shared" si="5"/>
        <v>-5.1499999999999997E-2</v>
      </c>
    </row>
    <row r="103" spans="2:11" x14ac:dyDescent="0.2">
      <c r="B103">
        <f>+'Acute Care'!A98</f>
        <v>210</v>
      </c>
      <c r="C103" t="str">
        <f>+'Acute Care'!B98</f>
        <v>SWEDISH MEDICAL CENTER - ISSAQUAH CAMPUS</v>
      </c>
      <c r="D103" s="9">
        <f>ROUND(SUM('Acute Care'!M98:N98),0)</f>
        <v>2924</v>
      </c>
      <c r="E103" s="9">
        <f>ROUND(+'Acute Care'!F98,0)</f>
        <v>9333</v>
      </c>
      <c r="F103" s="13">
        <f t="shared" si="3"/>
        <v>0.31</v>
      </c>
      <c r="G103" s="9">
        <f>ROUND(SUM('Acute Care'!M200:N200),0)</f>
        <v>1573011</v>
      </c>
      <c r="H103" s="9">
        <f>ROUND(+'Acute Care'!F200,0)</f>
        <v>16603</v>
      </c>
      <c r="I103" s="13">
        <f t="shared" si="4"/>
        <v>94.74</v>
      </c>
      <c r="J103" s="13"/>
      <c r="K103" s="21">
        <f t="shared" si="5"/>
        <v>304.61290000000002</v>
      </c>
    </row>
    <row r="104" spans="2:11" x14ac:dyDescent="0.2">
      <c r="B104">
        <f>+'Acute Care'!A99</f>
        <v>211</v>
      </c>
      <c r="C104" t="str">
        <f>+'Acute Care'!B99</f>
        <v>PEACEHEALTH PEACE ISLAND MEDICAL CENTER</v>
      </c>
      <c r="D104" s="9">
        <f>ROUND(SUM('Acute Care'!M99:N99),0)</f>
        <v>178649</v>
      </c>
      <c r="E104" s="9">
        <f>ROUND(+'Acute Care'!F99,0)</f>
        <v>207</v>
      </c>
      <c r="F104" s="13">
        <f t="shared" si="3"/>
        <v>863.04</v>
      </c>
      <c r="G104" s="9">
        <f>ROUND(SUM('Acute Care'!M201:N201),0)</f>
        <v>187966</v>
      </c>
      <c r="H104" s="9">
        <f>ROUND(+'Acute Care'!F201,0)</f>
        <v>245</v>
      </c>
      <c r="I104" s="13">
        <f t="shared" si="4"/>
        <v>767.21</v>
      </c>
      <c r="J104" s="13"/>
      <c r="K104" s="21">
        <f t="shared" si="5"/>
        <v>-0.111</v>
      </c>
    </row>
    <row r="105" spans="2:11" x14ac:dyDescent="0.2">
      <c r="B105">
        <f>+'Acute Care'!A100</f>
        <v>904</v>
      </c>
      <c r="C105" t="str">
        <f>+'Acute Care'!B100</f>
        <v>BHC FAIRFAX HOSPITAL</v>
      </c>
      <c r="D105" s="9">
        <f>ROUND(SUM('Acute Care'!M100:N100),0)</f>
        <v>0</v>
      </c>
      <c r="E105" s="9">
        <f>ROUND(+'Acute Care'!F100,0)</f>
        <v>0</v>
      </c>
      <c r="F105" s="13" t="str">
        <f t="shared" si="3"/>
        <v/>
      </c>
      <c r="G105" s="9">
        <f>ROUND(SUM('Acute Care'!M202:N202),0)</f>
        <v>0</v>
      </c>
      <c r="H105" s="9">
        <f>ROUND(+'Acute Care'!F202,0)</f>
        <v>0</v>
      </c>
      <c r="I105" s="13" t="str">
        <f t="shared" si="4"/>
        <v/>
      </c>
      <c r="J105" s="13"/>
      <c r="K105" s="21" t="str">
        <f t="shared" si="5"/>
        <v/>
      </c>
    </row>
    <row r="106" spans="2:11" x14ac:dyDescent="0.2">
      <c r="B106">
        <f>+'Acute Care'!A101</f>
        <v>915</v>
      </c>
      <c r="C106" t="str">
        <f>+'Acute Care'!B101</f>
        <v>LOURDES COUNSELING CENTER</v>
      </c>
      <c r="D106" s="9">
        <f>ROUND(SUM('Acute Care'!M101:N101),0)</f>
        <v>0</v>
      </c>
      <c r="E106" s="9">
        <f>ROUND(+'Acute Care'!F101,0)</f>
        <v>0</v>
      </c>
      <c r="F106" s="13" t="str">
        <f t="shared" si="3"/>
        <v/>
      </c>
      <c r="G106" s="9">
        <f>ROUND(SUM('Acute Care'!M203:N203),0)</f>
        <v>0</v>
      </c>
      <c r="H106" s="9">
        <f>ROUND(+'Acute Care'!F203,0)</f>
        <v>0</v>
      </c>
      <c r="I106" s="13" t="str">
        <f t="shared" si="4"/>
        <v/>
      </c>
      <c r="J106" s="13"/>
      <c r="K106" s="21" t="str">
        <f t="shared" si="5"/>
        <v/>
      </c>
    </row>
    <row r="107" spans="2:11" x14ac:dyDescent="0.2">
      <c r="B107">
        <f>+'Acute Care'!A102</f>
        <v>919</v>
      </c>
      <c r="C107" t="str">
        <f>+'Acute Care'!B102</f>
        <v>NAVOS</v>
      </c>
      <c r="D107" s="9">
        <f>ROUND(SUM('Acute Care'!M102:N102),0)</f>
        <v>0</v>
      </c>
      <c r="E107" s="9">
        <f>ROUND(+'Acute Care'!F102,0)</f>
        <v>0</v>
      </c>
      <c r="F107" s="13" t="str">
        <f t="shared" si="3"/>
        <v/>
      </c>
      <c r="G107" s="9">
        <f>ROUND(SUM('Acute Care'!M204:N204),0)</f>
        <v>0</v>
      </c>
      <c r="H107" s="9">
        <f>ROUND(+'Acute Care'!F204,0)</f>
        <v>0</v>
      </c>
      <c r="I107" s="13" t="str">
        <f t="shared" si="4"/>
        <v/>
      </c>
      <c r="J107" s="13"/>
      <c r="K107" s="21" t="str">
        <f t="shared" si="5"/>
        <v/>
      </c>
    </row>
    <row r="108" spans="2:11" x14ac:dyDescent="0.2">
      <c r="B108">
        <f>+'Acute Care'!A103</f>
        <v>921</v>
      </c>
      <c r="C108" t="str">
        <f>+'Acute Care'!B103</f>
        <v>CASCADE BEHAVIORAL HOSPITAL</v>
      </c>
      <c r="D108" s="9">
        <f>ROUND(SUM('Acute Care'!M103:N103),0)</f>
        <v>0</v>
      </c>
      <c r="E108" s="9">
        <f>ROUND(+'Acute Care'!F103,0)</f>
        <v>0</v>
      </c>
      <c r="F108" s="13" t="str">
        <f t="shared" ref="F108" si="6">IF(D108=0,"",IF(E108=0,"",ROUND(D108/E108,2)))</f>
        <v/>
      </c>
      <c r="G108" s="9">
        <f>ROUND(SUM('Acute Care'!M205:N205),0)</f>
        <v>0</v>
      </c>
      <c r="H108" s="9">
        <f>ROUND(+'Acute Care'!F205,0)</f>
        <v>0</v>
      </c>
      <c r="I108" s="13" t="str">
        <f t="shared" ref="I108" si="7">IF(G108=0,"",IF(H108=0,"",ROUND(G108/H108,2)))</f>
        <v/>
      </c>
      <c r="J108" s="13"/>
      <c r="K108" s="21" t="str">
        <f t="shared" ref="K108" si="8">IF(D108=0,"",IF(E108=0,"",IF(G108=0,"",IF(H108=0,"",ROUND(I108/F108-1,4)))))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K108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5.88671875" bestFit="1" customWidth="1"/>
    <col min="7" max="7" width="10.88671875" bestFit="1" customWidth="1"/>
    <col min="8" max="9" width="6.88671875" bestFit="1" customWidth="1"/>
    <col min="10" max="10" width="2.6640625" customWidth="1"/>
  </cols>
  <sheetData>
    <row r="1" spans="1:11" x14ac:dyDescent="0.2">
      <c r="A1" s="3" t="s">
        <v>26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F2" s="1"/>
      <c r="K2" s="6" t="s">
        <v>54</v>
      </c>
    </row>
    <row r="3" spans="1:11" x14ac:dyDescent="0.2">
      <c r="D3" s="2">
        <v>77</v>
      </c>
      <c r="F3" s="1"/>
      <c r="K3" s="19">
        <v>77</v>
      </c>
    </row>
    <row r="4" spans="1:11" x14ac:dyDescent="0.2">
      <c r="A4" s="3" t="s">
        <v>1</v>
      </c>
      <c r="B4" s="4"/>
      <c r="C4" s="4"/>
      <c r="D4" s="4"/>
      <c r="E4" s="4"/>
      <c r="F4" s="4"/>
      <c r="G4" s="4"/>
      <c r="H4" s="4"/>
      <c r="I4" s="4"/>
      <c r="J4" s="4"/>
    </row>
    <row r="5" spans="1:11" x14ac:dyDescent="0.2">
      <c r="A5" s="3" t="s">
        <v>47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D7" s="6"/>
      <c r="E7" s="35">
        <f>ROUND(+'Acute Care'!D5,0)</f>
        <v>2015</v>
      </c>
      <c r="F7" s="6">
        <f>+E7</f>
        <v>2015</v>
      </c>
      <c r="G7" s="6"/>
      <c r="H7" s="1">
        <f>+F7+1</f>
        <v>2016</v>
      </c>
      <c r="I7" s="6">
        <f>+H7</f>
        <v>2016</v>
      </c>
      <c r="J7" s="6"/>
    </row>
    <row r="8" spans="1:11" x14ac:dyDescent="0.2">
      <c r="A8" s="10"/>
      <c r="B8" s="9"/>
      <c r="C8" s="9"/>
      <c r="D8" s="1" t="s">
        <v>27</v>
      </c>
      <c r="E8" s="6"/>
      <c r="F8" s="1" t="s">
        <v>4</v>
      </c>
      <c r="G8" s="1" t="s">
        <v>27</v>
      </c>
      <c r="H8" s="6"/>
      <c r="I8" s="1" t="s">
        <v>4</v>
      </c>
      <c r="J8" s="1"/>
      <c r="K8" s="6" t="s">
        <v>80</v>
      </c>
    </row>
    <row r="9" spans="1:11" x14ac:dyDescent="0.2">
      <c r="A9" s="10"/>
      <c r="B9" s="10" t="s">
        <v>52</v>
      </c>
      <c r="C9" s="10" t="s">
        <v>53</v>
      </c>
      <c r="D9" s="1" t="s">
        <v>9</v>
      </c>
      <c r="E9" s="1" t="s">
        <v>6</v>
      </c>
      <c r="F9" s="1" t="s">
        <v>6</v>
      </c>
      <c r="G9" s="1" t="s">
        <v>9</v>
      </c>
      <c r="H9" s="1" t="s">
        <v>6</v>
      </c>
      <c r="I9" s="1" t="s">
        <v>6</v>
      </c>
      <c r="J9" s="1"/>
      <c r="K9" s="6" t="s">
        <v>81</v>
      </c>
    </row>
    <row r="10" spans="1:11" x14ac:dyDescent="0.2">
      <c r="B10">
        <f>+'Acute Care'!A5</f>
        <v>1</v>
      </c>
      <c r="C10" t="str">
        <f>+'Acute Care'!B5</f>
        <v>SWEDISH MEDICAL CENTER - FIRST HILL</v>
      </c>
      <c r="D10" s="9">
        <f>ROUND(+'Acute Care'!O5,0)</f>
        <v>632843</v>
      </c>
      <c r="E10" s="9">
        <f>ROUND(+'Acute Care'!F5,0)</f>
        <v>97690</v>
      </c>
      <c r="F10" s="13">
        <f>IF(D10=0,"",IF(E10=0,"",ROUND(D10/E10,2)))</f>
        <v>6.48</v>
      </c>
      <c r="G10" s="9">
        <f>ROUND(+'Acute Care'!O107,0)</f>
        <v>515115</v>
      </c>
      <c r="H10" s="9">
        <f>ROUND(+'Acute Care'!F107,0)</f>
        <v>142274</v>
      </c>
      <c r="I10" s="13">
        <f>IF(G10=0,"",IF(H10=0,"",ROUND(G10/H10,2)))</f>
        <v>3.62</v>
      </c>
      <c r="J10" s="13"/>
      <c r="K10" s="21">
        <f>IF(D10=0,"",IF(E10=0,"",IF(G10=0,"",IF(H10=0,"",ROUND(I10/F10-1,4)))))</f>
        <v>-0.44140000000000001</v>
      </c>
    </row>
    <row r="11" spans="1:11" x14ac:dyDescent="0.2">
      <c r="B11">
        <f>+'Acute Care'!A6</f>
        <v>3</v>
      </c>
      <c r="C11" t="str">
        <f>+'Acute Care'!B6</f>
        <v>SWEDISH MEDICAL CENTER - CHERRY HILL</v>
      </c>
      <c r="D11" s="9">
        <f>ROUND(+'Acute Care'!O6,0)</f>
        <v>97561</v>
      </c>
      <c r="E11" s="9">
        <f>ROUND(+'Acute Care'!F6,0)</f>
        <v>23513</v>
      </c>
      <c r="F11" s="13">
        <f t="shared" ref="F11:F74" si="0">IF(D11=0,"",IF(E11=0,"",ROUND(D11/E11,2)))</f>
        <v>4.1500000000000004</v>
      </c>
      <c r="G11" s="9">
        <f>ROUND(+'Acute Care'!O108,0)</f>
        <v>51089</v>
      </c>
      <c r="H11" s="9">
        <f>ROUND(+'Acute Care'!F108,0)</f>
        <v>40655</v>
      </c>
      <c r="I11" s="13">
        <f t="shared" ref="I11:I74" si="1">IF(G11=0,"",IF(H11=0,"",ROUND(G11/H11,2)))</f>
        <v>1.26</v>
      </c>
      <c r="J11" s="13"/>
      <c r="K11" s="21">
        <f t="shared" ref="K11:K74" si="2">IF(D11=0,"",IF(E11=0,"",IF(G11=0,"",IF(H11=0,"",ROUND(I11/F11-1,4)))))</f>
        <v>-0.69640000000000002</v>
      </c>
    </row>
    <row r="12" spans="1:11" x14ac:dyDescent="0.2">
      <c r="B12">
        <f>+'Acute Care'!A7</f>
        <v>8</v>
      </c>
      <c r="C12" t="str">
        <f>+'Acute Care'!B7</f>
        <v>KLICKITAT VALLEY HEALTH</v>
      </c>
      <c r="D12" s="9">
        <f>ROUND(+'Acute Care'!O7,0)</f>
        <v>26831</v>
      </c>
      <c r="E12" s="9">
        <f>ROUND(+'Acute Care'!F7,0)</f>
        <v>724</v>
      </c>
      <c r="F12" s="13">
        <f t="shared" si="0"/>
        <v>37.06</v>
      </c>
      <c r="G12" s="9">
        <f>ROUND(+'Acute Care'!O109,0)</f>
        <v>42223</v>
      </c>
      <c r="H12" s="9">
        <f>ROUND(+'Acute Care'!F109,0)</f>
        <v>706</v>
      </c>
      <c r="I12" s="13">
        <f t="shared" si="1"/>
        <v>59.81</v>
      </c>
      <c r="J12" s="13"/>
      <c r="K12" s="21">
        <f t="shared" si="2"/>
        <v>0.6139</v>
      </c>
    </row>
    <row r="13" spans="1:11" x14ac:dyDescent="0.2">
      <c r="B13">
        <f>+'Acute Care'!A8</f>
        <v>10</v>
      </c>
      <c r="C13" t="str">
        <f>+'Acute Care'!B8</f>
        <v>VIRGINIA MASON MEDICAL CENTER</v>
      </c>
      <c r="D13" s="9">
        <f>ROUND(+'Acute Care'!O8,0)</f>
        <v>306225</v>
      </c>
      <c r="E13" s="9">
        <f>ROUND(+'Acute Care'!F8,0)</f>
        <v>65799</v>
      </c>
      <c r="F13" s="13">
        <f t="shared" si="0"/>
        <v>4.6500000000000004</v>
      </c>
      <c r="G13" s="9">
        <f>ROUND(+'Acute Care'!O110,0)</f>
        <v>210209</v>
      </c>
      <c r="H13" s="9">
        <f>ROUND(+'Acute Care'!F110,0)</f>
        <v>47719</v>
      </c>
      <c r="I13" s="13">
        <f t="shared" si="1"/>
        <v>4.41</v>
      </c>
      <c r="J13" s="13"/>
      <c r="K13" s="21">
        <f t="shared" si="2"/>
        <v>-5.16E-2</v>
      </c>
    </row>
    <row r="14" spans="1:11" x14ac:dyDescent="0.2">
      <c r="B14">
        <f>+'Acute Care'!A9</f>
        <v>14</v>
      </c>
      <c r="C14" t="str">
        <f>+'Acute Care'!B9</f>
        <v>SEATTLE CHILDRENS HOSPITAL</v>
      </c>
      <c r="D14" s="9">
        <f>ROUND(+'Acute Care'!O9,0)</f>
        <v>103289</v>
      </c>
      <c r="E14" s="9">
        <f>ROUND(+'Acute Care'!F9,0)</f>
        <v>57055</v>
      </c>
      <c r="F14" s="13">
        <f t="shared" si="0"/>
        <v>1.81</v>
      </c>
      <c r="G14" s="9">
        <f>ROUND(+'Acute Care'!O111,0)</f>
        <v>152904</v>
      </c>
      <c r="H14" s="9">
        <f>ROUND(+'Acute Care'!F111,0)</f>
        <v>60771</v>
      </c>
      <c r="I14" s="13">
        <f t="shared" si="1"/>
        <v>2.52</v>
      </c>
      <c r="J14" s="13"/>
      <c r="K14" s="21">
        <f t="shared" si="2"/>
        <v>0.39229999999999998</v>
      </c>
    </row>
    <row r="15" spans="1:11" x14ac:dyDescent="0.2">
      <c r="B15">
        <f>+'Acute Care'!A10</f>
        <v>20</v>
      </c>
      <c r="C15" t="str">
        <f>+'Acute Care'!B10</f>
        <v>GROUP HEALTH CENTRAL HOSPITAL</v>
      </c>
      <c r="D15" s="9">
        <f>ROUND(+'Acute Care'!O10,0)</f>
        <v>0</v>
      </c>
      <c r="E15" s="9">
        <f>ROUND(+'Acute Care'!F10,0)</f>
        <v>0</v>
      </c>
      <c r="F15" s="13" t="str">
        <f t="shared" si="0"/>
        <v/>
      </c>
      <c r="G15" s="9">
        <f>ROUND(+'Acute Care'!O112,0)</f>
        <v>0</v>
      </c>
      <c r="H15" s="9">
        <f>ROUND(+'Acute Care'!F112,0)</f>
        <v>0</v>
      </c>
      <c r="I15" s="13" t="str">
        <f t="shared" si="1"/>
        <v/>
      </c>
      <c r="J15" s="13"/>
      <c r="K15" s="21" t="str">
        <f t="shared" si="2"/>
        <v/>
      </c>
    </row>
    <row r="16" spans="1:11" x14ac:dyDescent="0.2">
      <c r="B16">
        <f>+'Acute Care'!A11</f>
        <v>21</v>
      </c>
      <c r="C16" t="str">
        <f>+'Acute Care'!B11</f>
        <v>NEWPORT HOSPITAL AND HEALTH SERVICES</v>
      </c>
      <c r="D16" s="9">
        <f>ROUND(+'Acute Care'!O11,0)</f>
        <v>377</v>
      </c>
      <c r="E16" s="9">
        <f>ROUND(+'Acute Care'!F11,0)</f>
        <v>1280</v>
      </c>
      <c r="F16" s="13">
        <f t="shared" si="0"/>
        <v>0.28999999999999998</v>
      </c>
      <c r="G16" s="9">
        <f>ROUND(+'Acute Care'!O113,0)</f>
        <v>5345</v>
      </c>
      <c r="H16" s="9">
        <f>ROUND(+'Acute Care'!F113,0)</f>
        <v>1120</v>
      </c>
      <c r="I16" s="13">
        <f t="shared" si="1"/>
        <v>4.7699999999999996</v>
      </c>
      <c r="J16" s="13"/>
      <c r="K16" s="21">
        <f t="shared" si="2"/>
        <v>15.4483</v>
      </c>
    </row>
    <row r="17" spans="2:11" x14ac:dyDescent="0.2">
      <c r="B17">
        <f>+'Acute Care'!A12</f>
        <v>22</v>
      </c>
      <c r="C17" t="str">
        <f>+'Acute Care'!B12</f>
        <v>LOURDES MEDICAL CENTER</v>
      </c>
      <c r="D17" s="9">
        <f>ROUND(+'Acute Care'!O12,0)</f>
        <v>950574</v>
      </c>
      <c r="E17" s="9">
        <f>ROUND(+'Acute Care'!F12,0)</f>
        <v>4809</v>
      </c>
      <c r="F17" s="13">
        <f t="shared" si="0"/>
        <v>197.67</v>
      </c>
      <c r="G17" s="9">
        <f>ROUND(+'Acute Care'!O114,0)</f>
        <v>1022836</v>
      </c>
      <c r="H17" s="9">
        <f>ROUND(+'Acute Care'!F114,0)</f>
        <v>4111</v>
      </c>
      <c r="I17" s="13">
        <f t="shared" si="1"/>
        <v>248.8</v>
      </c>
      <c r="J17" s="13"/>
      <c r="K17" s="21">
        <f t="shared" si="2"/>
        <v>0.25869999999999999</v>
      </c>
    </row>
    <row r="18" spans="2:11" x14ac:dyDescent="0.2">
      <c r="B18">
        <f>+'Acute Care'!A13</f>
        <v>23</v>
      </c>
      <c r="C18" t="str">
        <f>+'Acute Care'!B13</f>
        <v>THREE RIVERS HOSPITAL</v>
      </c>
      <c r="D18" s="9">
        <f>ROUND(+'Acute Care'!O13,0)</f>
        <v>3055</v>
      </c>
      <c r="E18" s="9">
        <f>ROUND(+'Acute Care'!F13,0)</f>
        <v>737</v>
      </c>
      <c r="F18" s="13">
        <f t="shared" si="0"/>
        <v>4.1500000000000004</v>
      </c>
      <c r="G18" s="9">
        <f>ROUND(+'Acute Care'!O115,0)</f>
        <v>4504</v>
      </c>
      <c r="H18" s="9">
        <f>ROUND(+'Acute Care'!F115,0)</f>
        <v>685</v>
      </c>
      <c r="I18" s="13">
        <f t="shared" si="1"/>
        <v>6.58</v>
      </c>
      <c r="J18" s="13"/>
      <c r="K18" s="21">
        <f t="shared" si="2"/>
        <v>0.58550000000000002</v>
      </c>
    </row>
    <row r="19" spans="2:11" x14ac:dyDescent="0.2">
      <c r="B19">
        <f>+'Acute Care'!A14</f>
        <v>26</v>
      </c>
      <c r="C19" t="str">
        <f>+'Acute Care'!B14</f>
        <v>PEACEHEALTH ST JOHN MEDICAL CENTER</v>
      </c>
      <c r="D19" s="9">
        <f>ROUND(+'Acute Care'!O14,0)</f>
        <v>22907</v>
      </c>
      <c r="E19" s="9">
        <f>ROUND(+'Acute Care'!F14,0)</f>
        <v>16897</v>
      </c>
      <c r="F19" s="13">
        <f t="shared" si="0"/>
        <v>1.36</v>
      </c>
      <c r="G19" s="9">
        <f>ROUND(+'Acute Care'!O116,0)</f>
        <v>42704</v>
      </c>
      <c r="H19" s="9">
        <f>ROUND(+'Acute Care'!F116,0)</f>
        <v>15465</v>
      </c>
      <c r="I19" s="13">
        <f t="shared" si="1"/>
        <v>2.76</v>
      </c>
      <c r="J19" s="13"/>
      <c r="K19" s="21">
        <f t="shared" si="2"/>
        <v>1.0294000000000001</v>
      </c>
    </row>
    <row r="20" spans="2:11" x14ac:dyDescent="0.2">
      <c r="B20">
        <f>+'Acute Care'!A15</f>
        <v>29</v>
      </c>
      <c r="C20" t="str">
        <f>+'Acute Care'!B15</f>
        <v>HARBORVIEW MEDICAL CENTER</v>
      </c>
      <c r="D20" s="9">
        <f>ROUND(+'Acute Care'!O15,0)</f>
        <v>4370</v>
      </c>
      <c r="E20" s="9">
        <f>ROUND(+'Acute Care'!F15,0)</f>
        <v>79461</v>
      </c>
      <c r="F20" s="13">
        <f t="shared" si="0"/>
        <v>0.05</v>
      </c>
      <c r="G20" s="9">
        <f>ROUND(+'Acute Care'!O117,0)</f>
        <v>10117</v>
      </c>
      <c r="H20" s="9">
        <f>ROUND(+'Acute Care'!F117,0)</f>
        <v>82262</v>
      </c>
      <c r="I20" s="13">
        <f t="shared" si="1"/>
        <v>0.12</v>
      </c>
      <c r="J20" s="13"/>
      <c r="K20" s="21">
        <f t="shared" si="2"/>
        <v>1.4</v>
      </c>
    </row>
    <row r="21" spans="2:11" x14ac:dyDescent="0.2">
      <c r="B21">
        <f>+'Acute Care'!A16</f>
        <v>32</v>
      </c>
      <c r="C21" t="str">
        <f>+'Acute Care'!B16</f>
        <v>ST JOSEPH MEDICAL CENTER</v>
      </c>
      <c r="D21" s="9">
        <f>ROUND(+'Acute Care'!O16,0)</f>
        <v>96948</v>
      </c>
      <c r="E21" s="9">
        <f>ROUND(+'Acute Care'!F16,0)</f>
        <v>75146</v>
      </c>
      <c r="F21" s="13">
        <f t="shared" si="0"/>
        <v>1.29</v>
      </c>
      <c r="G21" s="9">
        <f>ROUND(+'Acute Care'!O118,0)</f>
        <v>69331</v>
      </c>
      <c r="H21" s="9">
        <f>ROUND(+'Acute Care'!F118,0)</f>
        <v>75844</v>
      </c>
      <c r="I21" s="13">
        <f t="shared" si="1"/>
        <v>0.91</v>
      </c>
      <c r="J21" s="13"/>
      <c r="K21" s="21">
        <f t="shared" si="2"/>
        <v>-0.29459999999999997</v>
      </c>
    </row>
    <row r="22" spans="2:11" x14ac:dyDescent="0.2">
      <c r="B22">
        <f>+'Acute Care'!A17</f>
        <v>35</v>
      </c>
      <c r="C22" t="str">
        <f>+'Acute Care'!B17</f>
        <v>ST ELIZABETH HOSPITAL</v>
      </c>
      <c r="D22" s="9">
        <f>ROUND(+'Acute Care'!O17,0)</f>
        <v>18021</v>
      </c>
      <c r="E22" s="9">
        <f>ROUND(+'Acute Care'!F17,0)</f>
        <v>4868</v>
      </c>
      <c r="F22" s="13">
        <f t="shared" si="0"/>
        <v>3.7</v>
      </c>
      <c r="G22" s="9">
        <f>ROUND(+'Acute Care'!O119,0)</f>
        <v>11064</v>
      </c>
      <c r="H22" s="9">
        <f>ROUND(+'Acute Care'!F119,0)</f>
        <v>4749</v>
      </c>
      <c r="I22" s="13">
        <f t="shared" si="1"/>
        <v>2.33</v>
      </c>
      <c r="J22" s="13"/>
      <c r="K22" s="21">
        <f t="shared" si="2"/>
        <v>-0.37030000000000002</v>
      </c>
    </row>
    <row r="23" spans="2:11" x14ac:dyDescent="0.2">
      <c r="B23">
        <f>+'Acute Care'!A18</f>
        <v>37</v>
      </c>
      <c r="C23" t="str">
        <f>+'Acute Care'!B18</f>
        <v>MULTICARE DEACONESS HOSPITAL</v>
      </c>
      <c r="D23" s="9">
        <f>ROUND(+'Acute Care'!O18,0)</f>
        <v>24339</v>
      </c>
      <c r="E23" s="9">
        <f>ROUND(+'Acute Care'!F18,0)</f>
        <v>30307</v>
      </c>
      <c r="F23" s="13">
        <f t="shared" si="0"/>
        <v>0.8</v>
      </c>
      <c r="G23" s="9">
        <f>ROUND(+'Acute Care'!O120,0)</f>
        <v>14178</v>
      </c>
      <c r="H23" s="9">
        <f>ROUND(+'Acute Care'!F120,0)</f>
        <v>26541</v>
      </c>
      <c r="I23" s="13">
        <f t="shared" si="1"/>
        <v>0.53</v>
      </c>
      <c r="J23" s="13"/>
      <c r="K23" s="21">
        <f t="shared" si="2"/>
        <v>-0.33750000000000002</v>
      </c>
    </row>
    <row r="24" spans="2:11" x14ac:dyDescent="0.2">
      <c r="B24">
        <f>+'Acute Care'!A19</f>
        <v>38</v>
      </c>
      <c r="C24" t="str">
        <f>+'Acute Care'!B19</f>
        <v>OLYMPIC MEDICAL CENTER</v>
      </c>
      <c r="D24" s="9">
        <f>ROUND(+'Acute Care'!O19,0)</f>
        <v>28631</v>
      </c>
      <c r="E24" s="9">
        <f>ROUND(+'Acute Care'!F19,0)</f>
        <v>10343</v>
      </c>
      <c r="F24" s="13">
        <f t="shared" si="0"/>
        <v>2.77</v>
      </c>
      <c r="G24" s="9">
        <f>ROUND(+'Acute Care'!O121,0)</f>
        <v>40023</v>
      </c>
      <c r="H24" s="9">
        <f>ROUND(+'Acute Care'!F121,0)</f>
        <v>10285</v>
      </c>
      <c r="I24" s="13">
        <f t="shared" si="1"/>
        <v>3.89</v>
      </c>
      <c r="J24" s="13"/>
      <c r="K24" s="21">
        <f t="shared" si="2"/>
        <v>0.40429999999999999</v>
      </c>
    </row>
    <row r="25" spans="2:11" x14ac:dyDescent="0.2">
      <c r="B25">
        <f>+'Acute Care'!A20</f>
        <v>39</v>
      </c>
      <c r="C25" t="str">
        <f>+'Acute Care'!B20</f>
        <v>TRIOS HEALTH</v>
      </c>
      <c r="D25" s="9">
        <f>ROUND(+'Acute Care'!O20,0)</f>
        <v>3217</v>
      </c>
      <c r="E25" s="9">
        <f>ROUND(+'Acute Care'!F20,0)</f>
        <v>14467</v>
      </c>
      <c r="F25" s="13">
        <f t="shared" si="0"/>
        <v>0.22</v>
      </c>
      <c r="G25" s="9">
        <f>ROUND(+'Acute Care'!O122,0)</f>
        <v>4770</v>
      </c>
      <c r="H25" s="9">
        <f>ROUND(+'Acute Care'!F122,0)</f>
        <v>13586</v>
      </c>
      <c r="I25" s="13">
        <f t="shared" si="1"/>
        <v>0.35</v>
      </c>
      <c r="J25" s="13"/>
      <c r="K25" s="21">
        <f t="shared" si="2"/>
        <v>0.59089999999999998</v>
      </c>
    </row>
    <row r="26" spans="2:11" x14ac:dyDescent="0.2">
      <c r="B26">
        <f>+'Acute Care'!A21</f>
        <v>42</v>
      </c>
      <c r="C26" t="str">
        <f>+'Acute Care'!B21</f>
        <v>SHRINERS HOSPITAL FOR CHILDREN</v>
      </c>
      <c r="D26" s="9">
        <f>ROUND(+'Acute Care'!O21,0)</f>
        <v>0</v>
      </c>
      <c r="E26" s="9">
        <f>ROUND(+'Acute Care'!F21,0)</f>
        <v>1154</v>
      </c>
      <c r="F26" s="13" t="str">
        <f t="shared" si="0"/>
        <v/>
      </c>
      <c r="G26" s="9">
        <f>ROUND(+'Acute Care'!O123,0)</f>
        <v>0</v>
      </c>
      <c r="H26" s="9">
        <f>ROUND(+'Acute Care'!F123,0)</f>
        <v>829</v>
      </c>
      <c r="I26" s="13" t="str">
        <f t="shared" si="1"/>
        <v/>
      </c>
      <c r="J26" s="13"/>
      <c r="K26" s="21" t="str">
        <f t="shared" si="2"/>
        <v/>
      </c>
    </row>
    <row r="27" spans="2:11" x14ac:dyDescent="0.2">
      <c r="B27">
        <f>+'Acute Care'!A22</f>
        <v>43</v>
      </c>
      <c r="C27" t="str">
        <f>+'Acute Care'!B22</f>
        <v>WALLA WALLA GENERAL HOSPITAL</v>
      </c>
      <c r="D27" s="9">
        <f>ROUND(+'Acute Care'!O22,0)</f>
        <v>0</v>
      </c>
      <c r="E27" s="9">
        <f>ROUND(+'Acute Care'!F22,0)</f>
        <v>0</v>
      </c>
      <c r="F27" s="13" t="str">
        <f t="shared" si="0"/>
        <v/>
      </c>
      <c r="G27" s="9">
        <f>ROUND(+'Acute Care'!O124,0)</f>
        <v>0</v>
      </c>
      <c r="H27" s="9">
        <f>ROUND(+'Acute Care'!F124,0)</f>
        <v>0</v>
      </c>
      <c r="I27" s="13" t="str">
        <f t="shared" si="1"/>
        <v/>
      </c>
      <c r="J27" s="13"/>
      <c r="K27" s="21" t="str">
        <f t="shared" si="2"/>
        <v/>
      </c>
    </row>
    <row r="28" spans="2:11" x14ac:dyDescent="0.2">
      <c r="B28">
        <f>+'Acute Care'!A23</f>
        <v>45</v>
      </c>
      <c r="C28" t="str">
        <f>+'Acute Care'!B23</f>
        <v>COLUMBIA BASIN HOSPITAL</v>
      </c>
      <c r="D28" s="9">
        <f>ROUND(+'Acute Care'!O23,0)</f>
        <v>105</v>
      </c>
      <c r="E28" s="9">
        <f>ROUND(+'Acute Care'!F23,0)</f>
        <v>341</v>
      </c>
      <c r="F28" s="13">
        <f t="shared" si="0"/>
        <v>0.31</v>
      </c>
      <c r="G28" s="9">
        <f>ROUND(+'Acute Care'!O125,0)</f>
        <v>40</v>
      </c>
      <c r="H28" s="9">
        <f>ROUND(+'Acute Care'!F125,0)</f>
        <v>422</v>
      </c>
      <c r="I28" s="13">
        <f t="shared" si="1"/>
        <v>0.09</v>
      </c>
      <c r="J28" s="13"/>
      <c r="K28" s="21">
        <f t="shared" si="2"/>
        <v>-0.7097</v>
      </c>
    </row>
    <row r="29" spans="2:11" x14ac:dyDescent="0.2">
      <c r="B29">
        <f>+'Acute Care'!A24</f>
        <v>46</v>
      </c>
      <c r="C29" t="str">
        <f>+'Acute Care'!B24</f>
        <v>PMH MEDICAL CENTER</v>
      </c>
      <c r="D29" s="9">
        <f>ROUND(+'Acute Care'!O24,0)</f>
        <v>5221</v>
      </c>
      <c r="E29" s="9">
        <f>ROUND(+'Acute Care'!F24,0)</f>
        <v>4442</v>
      </c>
      <c r="F29" s="13">
        <f t="shared" si="0"/>
        <v>1.18</v>
      </c>
      <c r="G29" s="9">
        <f>ROUND(+'Acute Care'!O126,0)</f>
        <v>2419</v>
      </c>
      <c r="H29" s="9">
        <f>ROUND(+'Acute Care'!F126,0)</f>
        <v>4091</v>
      </c>
      <c r="I29" s="13">
        <f t="shared" si="1"/>
        <v>0.59</v>
      </c>
      <c r="J29" s="13"/>
      <c r="K29" s="21">
        <f t="shared" si="2"/>
        <v>-0.5</v>
      </c>
    </row>
    <row r="30" spans="2:11" x14ac:dyDescent="0.2">
      <c r="B30">
        <f>+'Acute Care'!A25</f>
        <v>50</v>
      </c>
      <c r="C30" t="str">
        <f>+'Acute Care'!B25</f>
        <v>PROVIDENCE ST MARY MEDICAL CENTER</v>
      </c>
      <c r="D30" s="9">
        <f>ROUND(+'Acute Care'!O25,0)</f>
        <v>4449</v>
      </c>
      <c r="E30" s="9">
        <f>ROUND(+'Acute Care'!F25,0)</f>
        <v>4484</v>
      </c>
      <c r="F30" s="13">
        <f t="shared" si="0"/>
        <v>0.99</v>
      </c>
      <c r="G30" s="9">
        <f>ROUND(+'Acute Care'!O127,0)</f>
        <v>16436</v>
      </c>
      <c r="H30" s="9">
        <f>ROUND(+'Acute Care'!F127,0)</f>
        <v>11578</v>
      </c>
      <c r="I30" s="13">
        <f t="shared" si="1"/>
        <v>1.42</v>
      </c>
      <c r="J30" s="13"/>
      <c r="K30" s="21">
        <f t="shared" si="2"/>
        <v>0.43430000000000002</v>
      </c>
    </row>
    <row r="31" spans="2:11" x14ac:dyDescent="0.2">
      <c r="B31">
        <f>+'Acute Care'!A26</f>
        <v>54</v>
      </c>
      <c r="C31" t="str">
        <f>+'Acute Care'!B26</f>
        <v>FORKS COMMUNITY HOSPITAL</v>
      </c>
      <c r="D31" s="9">
        <f>ROUND(+'Acute Care'!O26,0)</f>
        <v>5185</v>
      </c>
      <c r="E31" s="9">
        <f>ROUND(+'Acute Care'!F26,0)</f>
        <v>926</v>
      </c>
      <c r="F31" s="13">
        <f t="shared" si="0"/>
        <v>5.6</v>
      </c>
      <c r="G31" s="9">
        <f>ROUND(+'Acute Care'!O128,0)</f>
        <v>9290</v>
      </c>
      <c r="H31" s="9">
        <f>ROUND(+'Acute Care'!F128,0)</f>
        <v>821</v>
      </c>
      <c r="I31" s="13">
        <f t="shared" si="1"/>
        <v>11.32</v>
      </c>
      <c r="J31" s="13"/>
      <c r="K31" s="21">
        <f t="shared" si="2"/>
        <v>1.0214000000000001</v>
      </c>
    </row>
    <row r="32" spans="2:11" x14ac:dyDescent="0.2">
      <c r="B32">
        <f>+'Acute Care'!A27</f>
        <v>56</v>
      </c>
      <c r="C32" t="str">
        <f>+'Acute Care'!B27</f>
        <v>WILLAPA HARBOR HOSPITAL</v>
      </c>
      <c r="D32" s="9">
        <f>ROUND(+'Acute Care'!O27,0)</f>
        <v>5876</v>
      </c>
      <c r="E32" s="9">
        <f>ROUND(+'Acute Care'!F27,0)</f>
        <v>792</v>
      </c>
      <c r="F32" s="13">
        <f t="shared" si="0"/>
        <v>7.42</v>
      </c>
      <c r="G32" s="9">
        <f>ROUND(+'Acute Care'!O129,0)</f>
        <v>12617</v>
      </c>
      <c r="H32" s="9">
        <f>ROUND(+'Acute Care'!F129,0)</f>
        <v>906</v>
      </c>
      <c r="I32" s="13">
        <f t="shared" si="1"/>
        <v>13.93</v>
      </c>
      <c r="J32" s="13"/>
      <c r="K32" s="21">
        <f t="shared" si="2"/>
        <v>0.87739999999999996</v>
      </c>
    </row>
    <row r="33" spans="2:11" x14ac:dyDescent="0.2">
      <c r="B33">
        <f>+'Acute Care'!A28</f>
        <v>58</v>
      </c>
      <c r="C33" t="str">
        <f>+'Acute Care'!B28</f>
        <v>VIRGINIA MASON MEMORIAL</v>
      </c>
      <c r="D33" s="9">
        <f>ROUND(+'Acute Care'!O28,0)</f>
        <v>93605</v>
      </c>
      <c r="E33" s="9">
        <f>ROUND(+'Acute Care'!F28,0)</f>
        <v>29435</v>
      </c>
      <c r="F33" s="13">
        <f t="shared" si="0"/>
        <v>3.18</v>
      </c>
      <c r="G33" s="9">
        <f>ROUND(+'Acute Care'!O130,0)</f>
        <v>281612</v>
      </c>
      <c r="H33" s="9">
        <f>ROUND(+'Acute Care'!F130,0)</f>
        <v>33302</v>
      </c>
      <c r="I33" s="13">
        <f t="shared" si="1"/>
        <v>8.4600000000000009</v>
      </c>
      <c r="J33" s="13"/>
      <c r="K33" s="21">
        <f t="shared" si="2"/>
        <v>1.6604000000000001</v>
      </c>
    </row>
    <row r="34" spans="2:11" x14ac:dyDescent="0.2">
      <c r="B34">
        <f>+'Acute Care'!A29</f>
        <v>63</v>
      </c>
      <c r="C34" t="str">
        <f>+'Acute Care'!B29</f>
        <v>GRAYS HARBOR COMMUNITY HOSPITAL</v>
      </c>
      <c r="D34" s="9">
        <f>ROUND(+'Acute Care'!O29,0)</f>
        <v>35839</v>
      </c>
      <c r="E34" s="9">
        <f>ROUND(+'Acute Care'!F29,0)</f>
        <v>8484</v>
      </c>
      <c r="F34" s="13">
        <f t="shared" si="0"/>
        <v>4.22</v>
      </c>
      <c r="G34" s="9">
        <f>ROUND(+'Acute Care'!O131,0)</f>
        <v>17867</v>
      </c>
      <c r="H34" s="9">
        <f>ROUND(+'Acute Care'!F131,0)</f>
        <v>8829</v>
      </c>
      <c r="I34" s="13">
        <f t="shared" si="1"/>
        <v>2.02</v>
      </c>
      <c r="J34" s="13"/>
      <c r="K34" s="21">
        <f t="shared" si="2"/>
        <v>-0.52129999999999999</v>
      </c>
    </row>
    <row r="35" spans="2:11" x14ac:dyDescent="0.2">
      <c r="B35">
        <f>+'Acute Care'!A30</f>
        <v>78</v>
      </c>
      <c r="C35" t="str">
        <f>+'Acute Care'!B30</f>
        <v>SAMARITAN HEALTHCARE</v>
      </c>
      <c r="D35" s="9">
        <f>ROUND(+'Acute Care'!O30,0)</f>
        <v>2270</v>
      </c>
      <c r="E35" s="9">
        <f>ROUND(+'Acute Care'!F30,0)</f>
        <v>3539</v>
      </c>
      <c r="F35" s="13">
        <f t="shared" si="0"/>
        <v>0.64</v>
      </c>
      <c r="G35" s="9">
        <f>ROUND(+'Acute Care'!O132,0)</f>
        <v>5139</v>
      </c>
      <c r="H35" s="9">
        <f>ROUND(+'Acute Care'!F132,0)</f>
        <v>3772</v>
      </c>
      <c r="I35" s="13">
        <f t="shared" si="1"/>
        <v>1.36</v>
      </c>
      <c r="J35" s="13"/>
      <c r="K35" s="21">
        <f t="shared" si="2"/>
        <v>1.125</v>
      </c>
    </row>
    <row r="36" spans="2:11" x14ac:dyDescent="0.2">
      <c r="B36">
        <f>+'Acute Care'!A31</f>
        <v>79</v>
      </c>
      <c r="C36" t="str">
        <f>+'Acute Care'!B31</f>
        <v>OCEAN BEACH HOSPITAL</v>
      </c>
      <c r="D36" s="9">
        <f>ROUND(+'Acute Care'!O31,0)</f>
        <v>25498</v>
      </c>
      <c r="E36" s="9">
        <f>ROUND(+'Acute Care'!F31,0)</f>
        <v>559</v>
      </c>
      <c r="F36" s="13">
        <f t="shared" si="0"/>
        <v>45.61</v>
      </c>
      <c r="G36" s="9">
        <f>ROUND(+'Acute Care'!O133,0)</f>
        <v>19545</v>
      </c>
      <c r="H36" s="9">
        <f>ROUND(+'Acute Care'!F133,0)</f>
        <v>933</v>
      </c>
      <c r="I36" s="13">
        <f t="shared" si="1"/>
        <v>20.95</v>
      </c>
      <c r="J36" s="13"/>
      <c r="K36" s="21">
        <f t="shared" si="2"/>
        <v>-0.54069999999999996</v>
      </c>
    </row>
    <row r="37" spans="2:11" x14ac:dyDescent="0.2">
      <c r="B37">
        <f>+'Acute Care'!A32</f>
        <v>80</v>
      </c>
      <c r="C37" t="str">
        <f>+'Acute Care'!B32</f>
        <v>ODESSA MEMORIAL HEALTHCARE CENTER</v>
      </c>
      <c r="D37" s="9">
        <f>ROUND(+'Acute Care'!O32,0)</f>
        <v>321</v>
      </c>
      <c r="E37" s="9">
        <f>ROUND(+'Acute Care'!F32,0)</f>
        <v>40</v>
      </c>
      <c r="F37" s="13">
        <f t="shared" si="0"/>
        <v>8.0299999999999994</v>
      </c>
      <c r="G37" s="9">
        <f>ROUND(+'Acute Care'!O134,0)</f>
        <v>88</v>
      </c>
      <c r="H37" s="9">
        <f>ROUND(+'Acute Care'!F134,0)</f>
        <v>28</v>
      </c>
      <c r="I37" s="13">
        <f t="shared" si="1"/>
        <v>3.14</v>
      </c>
      <c r="J37" s="13"/>
      <c r="K37" s="21">
        <f t="shared" si="2"/>
        <v>-0.60899999999999999</v>
      </c>
    </row>
    <row r="38" spans="2:11" x14ac:dyDescent="0.2">
      <c r="B38">
        <f>+'Acute Care'!A33</f>
        <v>81</v>
      </c>
      <c r="C38" t="str">
        <f>+'Acute Care'!B33</f>
        <v>MULTICARE GOOD SAMARITAN</v>
      </c>
      <c r="D38" s="9">
        <f>ROUND(+'Acute Care'!O33,0)</f>
        <v>22571</v>
      </c>
      <c r="E38" s="9">
        <f>ROUND(+'Acute Care'!F33,0)</f>
        <v>20490</v>
      </c>
      <c r="F38" s="13">
        <f t="shared" si="0"/>
        <v>1.1000000000000001</v>
      </c>
      <c r="G38" s="9">
        <f>ROUND(+'Acute Care'!O135,0)</f>
        <v>8778</v>
      </c>
      <c r="H38" s="9">
        <f>ROUND(+'Acute Care'!F135,0)</f>
        <v>21449</v>
      </c>
      <c r="I38" s="13">
        <f t="shared" si="1"/>
        <v>0.41</v>
      </c>
      <c r="J38" s="13"/>
      <c r="K38" s="21">
        <f t="shared" si="2"/>
        <v>-0.62729999999999997</v>
      </c>
    </row>
    <row r="39" spans="2:11" x14ac:dyDescent="0.2">
      <c r="B39">
        <f>+'Acute Care'!A34</f>
        <v>82</v>
      </c>
      <c r="C39" t="str">
        <f>+'Acute Care'!B34</f>
        <v>GARFIELD COUNTY MEMORIAL HOSPITAL</v>
      </c>
      <c r="D39" s="9">
        <f>ROUND(+'Acute Care'!O34,0)</f>
        <v>0</v>
      </c>
      <c r="E39" s="9">
        <f>ROUND(+'Acute Care'!F34,0)</f>
        <v>0</v>
      </c>
      <c r="F39" s="13" t="str">
        <f t="shared" si="0"/>
        <v/>
      </c>
      <c r="G39" s="9">
        <f>ROUND(+'Acute Care'!O136,0)</f>
        <v>0</v>
      </c>
      <c r="H39" s="9">
        <f>ROUND(+'Acute Care'!F136,0)</f>
        <v>0</v>
      </c>
      <c r="I39" s="13" t="str">
        <f t="shared" si="1"/>
        <v/>
      </c>
      <c r="J39" s="13"/>
      <c r="K39" s="21" t="str">
        <f t="shared" si="2"/>
        <v/>
      </c>
    </row>
    <row r="40" spans="2:11" x14ac:dyDescent="0.2">
      <c r="B40">
        <f>+'Acute Care'!A35</f>
        <v>84</v>
      </c>
      <c r="C40" t="str">
        <f>+'Acute Care'!B35</f>
        <v>PROVIDENCE REGIONAL MEDICAL CENTER EVERETT</v>
      </c>
      <c r="D40" s="9">
        <f>ROUND(+'Acute Care'!O35,0)</f>
        <v>62696</v>
      </c>
      <c r="E40" s="9">
        <f>ROUND(+'Acute Care'!F35,0)</f>
        <v>90120</v>
      </c>
      <c r="F40" s="13">
        <f t="shared" si="0"/>
        <v>0.7</v>
      </c>
      <c r="G40" s="9">
        <f>ROUND(+'Acute Care'!O137,0)</f>
        <v>115717</v>
      </c>
      <c r="H40" s="9">
        <f>ROUND(+'Acute Care'!F137,0)</f>
        <v>117921</v>
      </c>
      <c r="I40" s="13">
        <f t="shared" si="1"/>
        <v>0.98</v>
      </c>
      <c r="J40" s="13"/>
      <c r="K40" s="21">
        <f t="shared" si="2"/>
        <v>0.4</v>
      </c>
    </row>
    <row r="41" spans="2:11" x14ac:dyDescent="0.2">
      <c r="B41">
        <f>+'Acute Care'!A36</f>
        <v>85</v>
      </c>
      <c r="C41" t="str">
        <f>+'Acute Care'!B36</f>
        <v>JEFFERSON HEALTHCARE</v>
      </c>
      <c r="D41" s="9">
        <f>ROUND(+'Acute Care'!O36,0)</f>
        <v>20429</v>
      </c>
      <c r="E41" s="9">
        <f>ROUND(+'Acute Care'!F36,0)</f>
        <v>3928</v>
      </c>
      <c r="F41" s="13">
        <f t="shared" si="0"/>
        <v>5.2</v>
      </c>
      <c r="G41" s="9">
        <f>ROUND(+'Acute Care'!O138,0)</f>
        <v>20020</v>
      </c>
      <c r="H41" s="9">
        <f>ROUND(+'Acute Care'!F138,0)</f>
        <v>3718</v>
      </c>
      <c r="I41" s="13">
        <f t="shared" si="1"/>
        <v>5.38</v>
      </c>
      <c r="J41" s="13"/>
      <c r="K41" s="21">
        <f t="shared" si="2"/>
        <v>3.4599999999999999E-2</v>
      </c>
    </row>
    <row r="42" spans="2:11" x14ac:dyDescent="0.2">
      <c r="B42">
        <f>+'Acute Care'!A37</f>
        <v>96</v>
      </c>
      <c r="C42" t="str">
        <f>+'Acute Care'!B37</f>
        <v>SKYLINE HOSPITAL</v>
      </c>
      <c r="D42" s="9">
        <f>ROUND(+'Acute Care'!O37,0)</f>
        <v>14757</v>
      </c>
      <c r="E42" s="9">
        <f>ROUND(+'Acute Care'!F37,0)</f>
        <v>821</v>
      </c>
      <c r="F42" s="13">
        <f t="shared" si="0"/>
        <v>17.97</v>
      </c>
      <c r="G42" s="9">
        <f>ROUND(+'Acute Care'!O139,0)</f>
        <v>15808</v>
      </c>
      <c r="H42" s="9">
        <f>ROUND(+'Acute Care'!F139,0)</f>
        <v>644</v>
      </c>
      <c r="I42" s="13">
        <f t="shared" si="1"/>
        <v>24.55</v>
      </c>
      <c r="J42" s="13"/>
      <c r="K42" s="21">
        <f t="shared" si="2"/>
        <v>0.36620000000000003</v>
      </c>
    </row>
    <row r="43" spans="2:11" x14ac:dyDescent="0.2">
      <c r="B43">
        <f>+'Acute Care'!A38</f>
        <v>102</v>
      </c>
      <c r="C43" t="str">
        <f>+'Acute Care'!B38</f>
        <v>ASTRIA REGIONAL MEDICAL CENTER</v>
      </c>
      <c r="D43" s="9">
        <f>ROUND(+'Acute Care'!O38,0)</f>
        <v>16960</v>
      </c>
      <c r="E43" s="9">
        <f>ROUND(+'Acute Care'!F38,0)</f>
        <v>5792</v>
      </c>
      <c r="F43" s="13">
        <f t="shared" si="0"/>
        <v>2.93</v>
      </c>
      <c r="G43" s="9">
        <f>ROUND(+'Acute Care'!O140,0)</f>
        <v>29959</v>
      </c>
      <c r="H43" s="9">
        <f>ROUND(+'Acute Care'!F140,0)</f>
        <v>5251</v>
      </c>
      <c r="I43" s="13">
        <f t="shared" si="1"/>
        <v>5.71</v>
      </c>
      <c r="J43" s="13"/>
      <c r="K43" s="21">
        <f t="shared" si="2"/>
        <v>0.94879999999999998</v>
      </c>
    </row>
    <row r="44" spans="2:11" x14ac:dyDescent="0.2">
      <c r="B44">
        <f>+'Acute Care'!A39</f>
        <v>104</v>
      </c>
      <c r="C44" t="str">
        <f>+'Acute Care'!B39</f>
        <v>VALLEY GENERAL HOSPITAL</v>
      </c>
      <c r="D44" s="9">
        <f>ROUND(+'Acute Care'!O39,0)</f>
        <v>0</v>
      </c>
      <c r="E44" s="9">
        <f>ROUND(+'Acute Care'!F39,0)</f>
        <v>0</v>
      </c>
      <c r="F44" s="13" t="str">
        <f t="shared" si="0"/>
        <v/>
      </c>
      <c r="G44" s="9">
        <f>ROUND(+'Acute Care'!O141,0)</f>
        <v>645</v>
      </c>
      <c r="H44" s="9">
        <f>ROUND(+'Acute Care'!F141,0)</f>
        <v>3917</v>
      </c>
      <c r="I44" s="13">
        <f t="shared" si="1"/>
        <v>0.16</v>
      </c>
      <c r="J44" s="13"/>
      <c r="K44" s="21" t="str">
        <f t="shared" si="2"/>
        <v/>
      </c>
    </row>
    <row r="45" spans="2:11" x14ac:dyDescent="0.2">
      <c r="B45">
        <f>+'Acute Care'!A40</f>
        <v>106</v>
      </c>
      <c r="C45" t="str">
        <f>+'Acute Care'!B40</f>
        <v>CASCADE VALLEY HOSPITAL</v>
      </c>
      <c r="D45" s="9">
        <f>ROUND(+'Acute Care'!O40,0)</f>
        <v>0</v>
      </c>
      <c r="E45" s="9">
        <f>ROUND(+'Acute Care'!F40,0)</f>
        <v>0</v>
      </c>
      <c r="F45" s="13" t="str">
        <f t="shared" si="0"/>
        <v/>
      </c>
      <c r="G45" s="9">
        <f>ROUND(+'Acute Care'!O142,0)</f>
        <v>2728</v>
      </c>
      <c r="H45" s="9">
        <f>ROUND(+'Acute Care'!F142,0)</f>
        <v>1813</v>
      </c>
      <c r="I45" s="13">
        <f t="shared" si="1"/>
        <v>1.5</v>
      </c>
      <c r="J45" s="13"/>
      <c r="K45" s="21" t="str">
        <f t="shared" si="2"/>
        <v/>
      </c>
    </row>
    <row r="46" spans="2:11" x14ac:dyDescent="0.2">
      <c r="B46">
        <f>+'Acute Care'!A41</f>
        <v>107</v>
      </c>
      <c r="C46" t="str">
        <f>+'Acute Care'!B41</f>
        <v>NORTH VALLEY HOSPITAL</v>
      </c>
      <c r="D46" s="9">
        <f>ROUND(+'Acute Care'!O41,0)</f>
        <v>20107</v>
      </c>
      <c r="E46" s="9">
        <f>ROUND(+'Acute Care'!F41,0)</f>
        <v>1026</v>
      </c>
      <c r="F46" s="13">
        <f t="shared" si="0"/>
        <v>19.600000000000001</v>
      </c>
      <c r="G46" s="9">
        <f>ROUND(+'Acute Care'!O143,0)</f>
        <v>9062</v>
      </c>
      <c r="H46" s="9">
        <f>ROUND(+'Acute Care'!F143,0)</f>
        <v>850</v>
      </c>
      <c r="I46" s="13">
        <f t="shared" si="1"/>
        <v>10.66</v>
      </c>
      <c r="J46" s="13"/>
      <c r="K46" s="21">
        <f t="shared" si="2"/>
        <v>-0.45610000000000001</v>
      </c>
    </row>
    <row r="47" spans="2:11" x14ac:dyDescent="0.2">
      <c r="B47">
        <f>+'Acute Care'!A42</f>
        <v>108</v>
      </c>
      <c r="C47" t="str">
        <f>+'Acute Care'!B42</f>
        <v>TRI-STATE MEMORIAL HOSPITAL</v>
      </c>
      <c r="D47" s="9">
        <f>ROUND(+'Acute Care'!O42,0)</f>
        <v>21060</v>
      </c>
      <c r="E47" s="9">
        <f>ROUND(+'Acute Care'!F42,0)</f>
        <v>2471</v>
      </c>
      <c r="F47" s="13">
        <f t="shared" si="0"/>
        <v>8.52</v>
      </c>
      <c r="G47" s="9">
        <f>ROUND(+'Acute Care'!O144,0)</f>
        <v>18515</v>
      </c>
      <c r="H47" s="9">
        <f>ROUND(+'Acute Care'!F144,0)</f>
        <v>2369</v>
      </c>
      <c r="I47" s="13">
        <f t="shared" si="1"/>
        <v>7.82</v>
      </c>
      <c r="J47" s="13"/>
      <c r="K47" s="21">
        <f t="shared" si="2"/>
        <v>-8.2199999999999995E-2</v>
      </c>
    </row>
    <row r="48" spans="2:11" x14ac:dyDescent="0.2">
      <c r="B48">
        <f>+'Acute Care'!A43</f>
        <v>111</v>
      </c>
      <c r="C48" t="str">
        <f>+'Acute Care'!B43</f>
        <v>EAST ADAMS RURAL HEALTHCARE</v>
      </c>
      <c r="D48" s="9">
        <f>ROUND(+'Acute Care'!O43,0)</f>
        <v>17596</v>
      </c>
      <c r="E48" s="9">
        <f>ROUND(+'Acute Care'!F43,0)</f>
        <v>77</v>
      </c>
      <c r="F48" s="13">
        <f t="shared" si="0"/>
        <v>228.52</v>
      </c>
      <c r="G48" s="9">
        <f>ROUND(+'Acute Care'!O145,0)</f>
        <v>2266</v>
      </c>
      <c r="H48" s="9">
        <f>ROUND(+'Acute Care'!F145,0)</f>
        <v>29</v>
      </c>
      <c r="I48" s="13">
        <f t="shared" si="1"/>
        <v>78.14</v>
      </c>
      <c r="J48" s="13"/>
      <c r="K48" s="21">
        <f t="shared" si="2"/>
        <v>-0.65810000000000002</v>
      </c>
    </row>
    <row r="49" spans="2:11" x14ac:dyDescent="0.2">
      <c r="B49">
        <f>+'Acute Care'!A44</f>
        <v>125</v>
      </c>
      <c r="C49" t="str">
        <f>+'Acute Care'!B44</f>
        <v>OTHELLO COMMUNITY HOSPITAL</v>
      </c>
      <c r="D49" s="9">
        <f>ROUND(+'Acute Care'!O44,0)</f>
        <v>0</v>
      </c>
      <c r="E49" s="9">
        <f>ROUND(+'Acute Care'!F44,0)</f>
        <v>0</v>
      </c>
      <c r="F49" s="13" t="str">
        <f t="shared" si="0"/>
        <v/>
      </c>
      <c r="G49" s="9">
        <f>ROUND(+'Acute Care'!O146,0)</f>
        <v>0</v>
      </c>
      <c r="H49" s="9">
        <f>ROUND(+'Acute Care'!F146,0)</f>
        <v>0</v>
      </c>
      <c r="I49" s="13" t="str">
        <f t="shared" si="1"/>
        <v/>
      </c>
      <c r="J49" s="13"/>
      <c r="K49" s="21" t="str">
        <f t="shared" si="2"/>
        <v/>
      </c>
    </row>
    <row r="50" spans="2:11" x14ac:dyDescent="0.2">
      <c r="B50">
        <f>+'Acute Care'!A45</f>
        <v>126</v>
      </c>
      <c r="C50" t="str">
        <f>+'Acute Care'!B45</f>
        <v>HIGHLINE MEDICAL CENTER</v>
      </c>
      <c r="D50" s="9">
        <f>ROUND(+'Acute Care'!O45,0)</f>
        <v>6220</v>
      </c>
      <c r="E50" s="9">
        <f>ROUND(+'Acute Care'!F45,0)</f>
        <v>23161</v>
      </c>
      <c r="F50" s="13">
        <f t="shared" si="0"/>
        <v>0.27</v>
      </c>
      <c r="G50" s="9">
        <f>ROUND(+'Acute Care'!O147,0)</f>
        <v>14300</v>
      </c>
      <c r="H50" s="9">
        <f>ROUND(+'Acute Care'!F147,0)</f>
        <v>22761</v>
      </c>
      <c r="I50" s="13">
        <f t="shared" si="1"/>
        <v>0.63</v>
      </c>
      <c r="J50" s="13"/>
      <c r="K50" s="21">
        <f t="shared" si="2"/>
        <v>1.3332999999999999</v>
      </c>
    </row>
    <row r="51" spans="2:11" x14ac:dyDescent="0.2">
      <c r="B51">
        <f>+'Acute Care'!A46</f>
        <v>128</v>
      </c>
      <c r="C51" t="str">
        <f>+'Acute Care'!B46</f>
        <v>UNIVERSITY OF WASHINGTON MEDICAL CENTER</v>
      </c>
      <c r="D51" s="9">
        <f>ROUND(+'Acute Care'!O46,0)</f>
        <v>14831</v>
      </c>
      <c r="E51" s="9">
        <f>ROUND(+'Acute Care'!F46,0)</f>
        <v>85560</v>
      </c>
      <c r="F51" s="13">
        <f t="shared" si="0"/>
        <v>0.17</v>
      </c>
      <c r="G51" s="9">
        <f>ROUND(+'Acute Care'!O148,0)</f>
        <v>25359</v>
      </c>
      <c r="H51" s="9">
        <f>ROUND(+'Acute Care'!F148,0)</f>
        <v>89690</v>
      </c>
      <c r="I51" s="13">
        <f t="shared" si="1"/>
        <v>0.28000000000000003</v>
      </c>
      <c r="J51" s="13"/>
      <c r="K51" s="21">
        <f t="shared" si="2"/>
        <v>0.64710000000000001</v>
      </c>
    </row>
    <row r="52" spans="2:11" x14ac:dyDescent="0.2">
      <c r="B52">
        <f>+'Acute Care'!A47</f>
        <v>129</v>
      </c>
      <c r="C52" t="str">
        <f>+'Acute Care'!B47</f>
        <v>QUINCY VALLEY MEDICAL CENTER</v>
      </c>
      <c r="D52" s="9">
        <f>ROUND(+'Acute Care'!O47,0)</f>
        <v>1264</v>
      </c>
      <c r="E52" s="9">
        <f>ROUND(+'Acute Care'!F47,0)</f>
        <v>141</v>
      </c>
      <c r="F52" s="13">
        <f t="shared" si="0"/>
        <v>8.9600000000000009</v>
      </c>
      <c r="G52" s="9">
        <f>ROUND(+'Acute Care'!O149,0)</f>
        <v>2799</v>
      </c>
      <c r="H52" s="9">
        <f>ROUND(+'Acute Care'!F149,0)</f>
        <v>122</v>
      </c>
      <c r="I52" s="13">
        <f t="shared" si="1"/>
        <v>22.94</v>
      </c>
      <c r="J52" s="13"/>
      <c r="K52" s="21">
        <f t="shared" si="2"/>
        <v>1.5603</v>
      </c>
    </row>
    <row r="53" spans="2:11" x14ac:dyDescent="0.2">
      <c r="B53">
        <f>+'Acute Care'!A48</f>
        <v>130</v>
      </c>
      <c r="C53" t="str">
        <f>+'Acute Care'!B48</f>
        <v>UW MEDICINE/NORTHWEST HOSPITAL</v>
      </c>
      <c r="D53" s="9">
        <f>ROUND(+'Acute Care'!O48,0)</f>
        <v>17417</v>
      </c>
      <c r="E53" s="9">
        <f>ROUND(+'Acute Care'!F48,0)</f>
        <v>26193</v>
      </c>
      <c r="F53" s="13">
        <f t="shared" si="0"/>
        <v>0.66</v>
      </c>
      <c r="G53" s="9">
        <f>ROUND(+'Acute Care'!O150,0)</f>
        <v>7191</v>
      </c>
      <c r="H53" s="9">
        <f>ROUND(+'Acute Care'!F150,0)</f>
        <v>26872</v>
      </c>
      <c r="I53" s="13">
        <f t="shared" si="1"/>
        <v>0.27</v>
      </c>
      <c r="J53" s="13"/>
      <c r="K53" s="21">
        <f t="shared" si="2"/>
        <v>-0.59089999999999998</v>
      </c>
    </row>
    <row r="54" spans="2:11" x14ac:dyDescent="0.2">
      <c r="B54">
        <f>+'Acute Care'!A49</f>
        <v>131</v>
      </c>
      <c r="C54" t="str">
        <f>+'Acute Care'!B49</f>
        <v>OVERLAKE HOSPITAL MEDICAL CENTER</v>
      </c>
      <c r="D54" s="9">
        <f>ROUND(+'Acute Care'!O49,0)</f>
        <v>66792</v>
      </c>
      <c r="E54" s="9">
        <f>ROUND(+'Acute Care'!F49,0)</f>
        <v>47825</v>
      </c>
      <c r="F54" s="13">
        <f t="shared" si="0"/>
        <v>1.4</v>
      </c>
      <c r="G54" s="9">
        <f>ROUND(+'Acute Care'!O151,0)</f>
        <v>64863</v>
      </c>
      <c r="H54" s="9">
        <f>ROUND(+'Acute Care'!F151,0)</f>
        <v>49435</v>
      </c>
      <c r="I54" s="13">
        <f t="shared" si="1"/>
        <v>1.31</v>
      </c>
      <c r="J54" s="13"/>
      <c r="K54" s="21">
        <f t="shared" si="2"/>
        <v>-6.4299999999999996E-2</v>
      </c>
    </row>
    <row r="55" spans="2:11" x14ac:dyDescent="0.2">
      <c r="B55">
        <f>+'Acute Care'!A50</f>
        <v>132</v>
      </c>
      <c r="C55" t="str">
        <f>+'Acute Care'!B50</f>
        <v>ST CLARE HOSPITAL</v>
      </c>
      <c r="D55" s="9">
        <f>ROUND(+'Acute Care'!O50,0)</f>
        <v>31029</v>
      </c>
      <c r="E55" s="9">
        <f>ROUND(+'Acute Care'!F50,0)</f>
        <v>26270</v>
      </c>
      <c r="F55" s="13">
        <f t="shared" si="0"/>
        <v>1.18</v>
      </c>
      <c r="G55" s="9">
        <f>ROUND(+'Acute Care'!O152,0)</f>
        <v>20632</v>
      </c>
      <c r="H55" s="9">
        <f>ROUND(+'Acute Care'!F152,0)</f>
        <v>27379</v>
      </c>
      <c r="I55" s="13">
        <f t="shared" si="1"/>
        <v>0.75</v>
      </c>
      <c r="J55" s="13"/>
      <c r="K55" s="21">
        <f t="shared" si="2"/>
        <v>-0.3644</v>
      </c>
    </row>
    <row r="56" spans="2:11" x14ac:dyDescent="0.2">
      <c r="B56">
        <f>+'Acute Care'!A51</f>
        <v>134</v>
      </c>
      <c r="C56" t="str">
        <f>+'Acute Care'!B51</f>
        <v>ISLAND HOSPITAL</v>
      </c>
      <c r="D56" s="9">
        <f>ROUND(+'Acute Care'!O51,0)</f>
        <v>14716</v>
      </c>
      <c r="E56" s="9">
        <f>ROUND(+'Acute Care'!F51,0)</f>
        <v>8290</v>
      </c>
      <c r="F56" s="13">
        <f t="shared" si="0"/>
        <v>1.78</v>
      </c>
      <c r="G56" s="9">
        <f>ROUND(+'Acute Care'!O153,0)</f>
        <v>11779</v>
      </c>
      <c r="H56" s="9">
        <f>ROUND(+'Acute Care'!F153,0)</f>
        <v>7838</v>
      </c>
      <c r="I56" s="13">
        <f t="shared" si="1"/>
        <v>1.5</v>
      </c>
      <c r="J56" s="13"/>
      <c r="K56" s="21">
        <f t="shared" si="2"/>
        <v>-0.1573</v>
      </c>
    </row>
    <row r="57" spans="2:11" x14ac:dyDescent="0.2">
      <c r="B57">
        <f>+'Acute Care'!A52</f>
        <v>137</v>
      </c>
      <c r="C57" t="str">
        <f>+'Acute Care'!B52</f>
        <v>LINCOLN HOSPITAL</v>
      </c>
      <c r="D57" s="9">
        <f>ROUND(+'Acute Care'!O52,0)</f>
        <v>16592</v>
      </c>
      <c r="E57" s="9">
        <f>ROUND(+'Acute Care'!F52,0)</f>
        <v>981</v>
      </c>
      <c r="F57" s="13">
        <f t="shared" si="0"/>
        <v>16.91</v>
      </c>
      <c r="G57" s="9">
        <f>ROUND(+'Acute Care'!O154,0)</f>
        <v>0</v>
      </c>
      <c r="H57" s="9">
        <f>ROUND(+'Acute Care'!F154,0)</f>
        <v>0</v>
      </c>
      <c r="I57" s="13" t="str">
        <f t="shared" si="1"/>
        <v/>
      </c>
      <c r="J57" s="13"/>
      <c r="K57" s="21" t="str">
        <f t="shared" si="2"/>
        <v/>
      </c>
    </row>
    <row r="58" spans="2:11" x14ac:dyDescent="0.2">
      <c r="B58">
        <f>+'Acute Care'!A53</f>
        <v>138</v>
      </c>
      <c r="C58" t="str">
        <f>+'Acute Care'!B53</f>
        <v>SWEDISH EDMONDS</v>
      </c>
      <c r="D58" s="9">
        <f>ROUND(+'Acute Care'!O53,0)</f>
        <v>-14726</v>
      </c>
      <c r="E58" s="9">
        <f>ROUND(+'Acute Care'!F53,0)</f>
        <v>0</v>
      </c>
      <c r="F58" s="13" t="str">
        <f t="shared" si="0"/>
        <v/>
      </c>
      <c r="G58" s="9">
        <f>ROUND(+'Acute Care'!O155,0)</f>
        <v>292827</v>
      </c>
      <c r="H58" s="9">
        <f>ROUND(+'Acute Care'!F155,0)</f>
        <v>40914</v>
      </c>
      <c r="I58" s="13">
        <f t="shared" si="1"/>
        <v>7.16</v>
      </c>
      <c r="J58" s="13"/>
      <c r="K58" s="21" t="str">
        <f t="shared" si="2"/>
        <v/>
      </c>
    </row>
    <row r="59" spans="2:11" x14ac:dyDescent="0.2">
      <c r="B59">
        <f>+'Acute Care'!A54</f>
        <v>139</v>
      </c>
      <c r="C59" t="str">
        <f>+'Acute Care'!B54</f>
        <v>PROVIDENCE HOLY FAMILY HOSPITAL</v>
      </c>
      <c r="D59" s="9">
        <f>ROUND(+'Acute Care'!O54,0)</f>
        <v>28780</v>
      </c>
      <c r="E59" s="9">
        <f>ROUND(+'Acute Care'!F54,0)</f>
        <v>20218</v>
      </c>
      <c r="F59" s="13">
        <f t="shared" si="0"/>
        <v>1.42</v>
      </c>
      <c r="G59" s="9">
        <f>ROUND(+'Acute Care'!O156,0)</f>
        <v>91884</v>
      </c>
      <c r="H59" s="9">
        <f>ROUND(+'Acute Care'!F156,0)</f>
        <v>32995</v>
      </c>
      <c r="I59" s="13">
        <f t="shared" si="1"/>
        <v>2.78</v>
      </c>
      <c r="J59" s="13"/>
      <c r="K59" s="21">
        <f t="shared" si="2"/>
        <v>0.9577</v>
      </c>
    </row>
    <row r="60" spans="2:11" x14ac:dyDescent="0.2">
      <c r="B60">
        <f>+'Acute Care'!A55</f>
        <v>140</v>
      </c>
      <c r="C60" t="str">
        <f>+'Acute Care'!B55</f>
        <v>KITTITAS VALLEY HEALTHCARE</v>
      </c>
      <c r="D60" s="9">
        <f>ROUND(+'Acute Care'!O55,0)</f>
        <v>8449</v>
      </c>
      <c r="E60" s="9">
        <f>ROUND(+'Acute Care'!F55,0)</f>
        <v>2775</v>
      </c>
      <c r="F60" s="13">
        <f t="shared" si="0"/>
        <v>3.04</v>
      </c>
      <c r="G60" s="9">
        <f>ROUND(+'Acute Care'!O157,0)</f>
        <v>27750</v>
      </c>
      <c r="H60" s="9">
        <f>ROUND(+'Acute Care'!F157,0)</f>
        <v>2393</v>
      </c>
      <c r="I60" s="13">
        <f t="shared" si="1"/>
        <v>11.6</v>
      </c>
      <c r="J60" s="13"/>
      <c r="K60" s="21">
        <f t="shared" si="2"/>
        <v>2.8157999999999999</v>
      </c>
    </row>
    <row r="61" spans="2:11" x14ac:dyDescent="0.2">
      <c r="B61">
        <f>+'Acute Care'!A56</f>
        <v>141</v>
      </c>
      <c r="C61" t="str">
        <f>+'Acute Care'!B56</f>
        <v>DAYTON GENERAL HOSPITAL</v>
      </c>
      <c r="D61" s="9">
        <f>ROUND(+'Acute Care'!O56,0)</f>
        <v>375</v>
      </c>
      <c r="E61" s="9">
        <f>ROUND(+'Acute Care'!F56,0)</f>
        <v>216</v>
      </c>
      <c r="F61" s="13">
        <f t="shared" si="0"/>
        <v>1.74</v>
      </c>
      <c r="G61" s="9">
        <f>ROUND(+'Acute Care'!O158,0)</f>
        <v>1189</v>
      </c>
      <c r="H61" s="9">
        <f>ROUND(+'Acute Care'!F158,0)</f>
        <v>262</v>
      </c>
      <c r="I61" s="13">
        <f t="shared" si="1"/>
        <v>4.54</v>
      </c>
      <c r="J61" s="13"/>
      <c r="K61" s="21">
        <f t="shared" si="2"/>
        <v>1.6092</v>
      </c>
    </row>
    <row r="62" spans="2:11" x14ac:dyDescent="0.2">
      <c r="B62">
        <f>+'Acute Care'!A57</f>
        <v>142</v>
      </c>
      <c r="C62" t="str">
        <f>+'Acute Care'!B57</f>
        <v>HARRISON MEDICAL CENTER</v>
      </c>
      <c r="D62" s="9">
        <f>ROUND(+'Acute Care'!O57,0)</f>
        <v>22220981</v>
      </c>
      <c r="E62" s="9">
        <f>ROUND(+'Acute Care'!F57,0)</f>
        <v>50590</v>
      </c>
      <c r="F62" s="13">
        <f t="shared" si="0"/>
        <v>439.24</v>
      </c>
      <c r="G62" s="9">
        <f>ROUND(+'Acute Care'!O159,0)</f>
        <v>303520</v>
      </c>
      <c r="H62" s="9">
        <f>ROUND(+'Acute Care'!F159,0)</f>
        <v>49820</v>
      </c>
      <c r="I62" s="13">
        <f t="shared" si="1"/>
        <v>6.09</v>
      </c>
      <c r="J62" s="13"/>
      <c r="K62" s="21">
        <f t="shared" si="2"/>
        <v>-0.98609999999999998</v>
      </c>
    </row>
    <row r="63" spans="2:11" x14ac:dyDescent="0.2">
      <c r="B63">
        <f>+'Acute Care'!A58</f>
        <v>145</v>
      </c>
      <c r="C63" t="str">
        <f>+'Acute Care'!B58</f>
        <v>PEACEHEALTH ST JOSEPH MEDICAL CENTER</v>
      </c>
      <c r="D63" s="9">
        <f>ROUND(+'Acute Care'!O58,0)</f>
        <v>31962</v>
      </c>
      <c r="E63" s="9">
        <f>ROUND(+'Acute Care'!F58,0)</f>
        <v>41013</v>
      </c>
      <c r="F63" s="13">
        <f t="shared" si="0"/>
        <v>0.78</v>
      </c>
      <c r="G63" s="9">
        <f>ROUND(+'Acute Care'!O160,0)</f>
        <v>28429</v>
      </c>
      <c r="H63" s="9">
        <f>ROUND(+'Acute Care'!F160,0)</f>
        <v>42141</v>
      </c>
      <c r="I63" s="13">
        <f t="shared" si="1"/>
        <v>0.67</v>
      </c>
      <c r="J63" s="13"/>
      <c r="K63" s="21">
        <f t="shared" si="2"/>
        <v>-0.14099999999999999</v>
      </c>
    </row>
    <row r="64" spans="2:11" x14ac:dyDescent="0.2">
      <c r="B64">
        <f>+'Acute Care'!A59</f>
        <v>147</v>
      </c>
      <c r="C64" t="str">
        <f>+'Acute Care'!B59</f>
        <v>MID VALLEY HOSPITAL</v>
      </c>
      <c r="D64" s="9">
        <f>ROUND(+'Acute Care'!O59,0)</f>
        <v>3822</v>
      </c>
      <c r="E64" s="9">
        <f>ROUND(+'Acute Care'!F59,0)</f>
        <v>2464</v>
      </c>
      <c r="F64" s="13">
        <f t="shared" si="0"/>
        <v>1.55</v>
      </c>
      <c r="G64" s="9">
        <f>ROUND(+'Acute Care'!O161,0)</f>
        <v>4983</v>
      </c>
      <c r="H64" s="9">
        <f>ROUND(+'Acute Care'!F161,0)</f>
        <v>1976</v>
      </c>
      <c r="I64" s="13">
        <f t="shared" si="1"/>
        <v>2.52</v>
      </c>
      <c r="J64" s="13"/>
      <c r="K64" s="21">
        <f t="shared" si="2"/>
        <v>0.62580000000000002</v>
      </c>
    </row>
    <row r="65" spans="2:11" x14ac:dyDescent="0.2">
      <c r="B65">
        <f>+'Acute Care'!A60</f>
        <v>148</v>
      </c>
      <c r="C65" t="str">
        <f>+'Acute Care'!B60</f>
        <v>KINDRED HOSPITAL SEATTLE - NORTHGATE</v>
      </c>
      <c r="D65" s="9">
        <f>ROUND(+'Acute Care'!O60,0)</f>
        <v>11491</v>
      </c>
      <c r="E65" s="9">
        <f>ROUND(+'Acute Care'!F60,0)</f>
        <v>20825</v>
      </c>
      <c r="F65" s="13">
        <f t="shared" si="0"/>
        <v>0.55000000000000004</v>
      </c>
      <c r="G65" s="9">
        <f>ROUND(+'Acute Care'!O162,0)</f>
        <v>5832</v>
      </c>
      <c r="H65" s="9">
        <f>ROUND(+'Acute Care'!F162,0)</f>
        <v>22461</v>
      </c>
      <c r="I65" s="13">
        <f t="shared" si="1"/>
        <v>0.26</v>
      </c>
      <c r="J65" s="13"/>
      <c r="K65" s="21">
        <f t="shared" si="2"/>
        <v>-0.52729999999999999</v>
      </c>
    </row>
    <row r="66" spans="2:11" x14ac:dyDescent="0.2">
      <c r="B66">
        <f>+'Acute Care'!A61</f>
        <v>150</v>
      </c>
      <c r="C66" t="str">
        <f>+'Acute Care'!B61</f>
        <v>COULEE MEDICAL CENTER</v>
      </c>
      <c r="D66" s="9">
        <f>ROUND(+'Acute Care'!O61,0)</f>
        <v>18074</v>
      </c>
      <c r="E66" s="9">
        <f>ROUND(+'Acute Care'!F61,0)</f>
        <v>1163</v>
      </c>
      <c r="F66" s="13">
        <f t="shared" si="0"/>
        <v>15.54</v>
      </c>
      <c r="G66" s="9">
        <f>ROUND(+'Acute Care'!O163,0)</f>
        <v>55197</v>
      </c>
      <c r="H66" s="9">
        <f>ROUND(+'Acute Care'!F163,0)</f>
        <v>1218</v>
      </c>
      <c r="I66" s="13">
        <f t="shared" si="1"/>
        <v>45.32</v>
      </c>
      <c r="J66" s="13"/>
      <c r="K66" s="21">
        <f t="shared" si="2"/>
        <v>1.9162999999999999</v>
      </c>
    </row>
    <row r="67" spans="2:11" x14ac:dyDescent="0.2">
      <c r="B67">
        <f>+'Acute Care'!A62</f>
        <v>152</v>
      </c>
      <c r="C67" t="str">
        <f>+'Acute Care'!B62</f>
        <v>MASON GENERAL HOSPITAL</v>
      </c>
      <c r="D67" s="9">
        <f>ROUND(+'Acute Care'!O62,0)</f>
        <v>29966</v>
      </c>
      <c r="E67" s="9">
        <f>ROUND(+'Acute Care'!F62,0)</f>
        <v>3844</v>
      </c>
      <c r="F67" s="13">
        <f t="shared" si="0"/>
        <v>7.8</v>
      </c>
      <c r="G67" s="9">
        <f>ROUND(+'Acute Care'!O164,0)</f>
        <v>24581</v>
      </c>
      <c r="H67" s="9">
        <f>ROUND(+'Acute Care'!F164,0)</f>
        <v>3251</v>
      </c>
      <c r="I67" s="13">
        <f t="shared" si="1"/>
        <v>7.56</v>
      </c>
      <c r="J67" s="13"/>
      <c r="K67" s="21">
        <f t="shared" si="2"/>
        <v>-3.0800000000000001E-2</v>
      </c>
    </row>
    <row r="68" spans="2:11" x14ac:dyDescent="0.2">
      <c r="B68">
        <f>+'Acute Care'!A63</f>
        <v>153</v>
      </c>
      <c r="C68" t="str">
        <f>+'Acute Care'!B63</f>
        <v>WHITMAN HOSPITAL AND MEDICAL CENTER</v>
      </c>
      <c r="D68" s="9">
        <f>ROUND(+'Acute Care'!O63,0)</f>
        <v>26735</v>
      </c>
      <c r="E68" s="9">
        <f>ROUND(+'Acute Care'!F63,0)</f>
        <v>1868</v>
      </c>
      <c r="F68" s="13">
        <f t="shared" si="0"/>
        <v>14.31</v>
      </c>
      <c r="G68" s="9">
        <f>ROUND(+'Acute Care'!O165,0)</f>
        <v>14511</v>
      </c>
      <c r="H68" s="9">
        <f>ROUND(+'Acute Care'!F165,0)</f>
        <v>1771</v>
      </c>
      <c r="I68" s="13">
        <f t="shared" si="1"/>
        <v>8.19</v>
      </c>
      <c r="J68" s="13"/>
      <c r="K68" s="21">
        <f t="shared" si="2"/>
        <v>-0.42770000000000002</v>
      </c>
    </row>
    <row r="69" spans="2:11" x14ac:dyDescent="0.2">
      <c r="B69">
        <f>+'Acute Care'!A64</f>
        <v>155</v>
      </c>
      <c r="C69" t="str">
        <f>+'Acute Care'!B64</f>
        <v>UW MEDICINE/VALLEY MEDICAL CENTER</v>
      </c>
      <c r="D69" s="9">
        <f>ROUND(+'Acute Care'!O64,0)</f>
        <v>103087</v>
      </c>
      <c r="E69" s="9">
        <f>ROUND(+'Acute Care'!F64,0)</f>
        <v>53743</v>
      </c>
      <c r="F69" s="13">
        <f t="shared" si="0"/>
        <v>1.92</v>
      </c>
      <c r="G69" s="9">
        <f>ROUND(+'Acute Care'!O166,0)</f>
        <v>618679</v>
      </c>
      <c r="H69" s="9">
        <f>ROUND(+'Acute Care'!F166,0)</f>
        <v>57278</v>
      </c>
      <c r="I69" s="13">
        <f t="shared" si="1"/>
        <v>10.8</v>
      </c>
      <c r="J69" s="13"/>
      <c r="K69" s="21">
        <f t="shared" si="2"/>
        <v>4.625</v>
      </c>
    </row>
    <row r="70" spans="2:11" x14ac:dyDescent="0.2">
      <c r="B70">
        <f>+'Acute Care'!A65</f>
        <v>156</v>
      </c>
      <c r="C70" t="str">
        <f>+'Acute Care'!B65</f>
        <v>WHIDBEYHEALTH MEDICAL CENTER</v>
      </c>
      <c r="D70" s="9">
        <f>ROUND(+'Acute Care'!O65,0)</f>
        <v>3984</v>
      </c>
      <c r="E70" s="9">
        <f>ROUND(+'Acute Care'!F65,0)</f>
        <v>4742</v>
      </c>
      <c r="F70" s="13">
        <f t="shared" si="0"/>
        <v>0.84</v>
      </c>
      <c r="G70" s="9">
        <f>ROUND(+'Acute Care'!O167,0)</f>
        <v>2168</v>
      </c>
      <c r="H70" s="9">
        <f>ROUND(+'Acute Care'!F167,0)</f>
        <v>3978</v>
      </c>
      <c r="I70" s="13">
        <f t="shared" si="1"/>
        <v>0.54</v>
      </c>
      <c r="J70" s="13"/>
      <c r="K70" s="21">
        <f t="shared" si="2"/>
        <v>-0.35709999999999997</v>
      </c>
    </row>
    <row r="71" spans="2:11" x14ac:dyDescent="0.2">
      <c r="B71">
        <f>+'Acute Care'!A66</f>
        <v>157</v>
      </c>
      <c r="C71" t="str">
        <f>+'Acute Care'!B66</f>
        <v>ST LUKES REHABILIATION INSTITUTE</v>
      </c>
      <c r="D71" s="9">
        <f>ROUND(+'Acute Care'!O66,0)</f>
        <v>0</v>
      </c>
      <c r="E71" s="9">
        <f>ROUND(+'Acute Care'!F66,0)</f>
        <v>0</v>
      </c>
      <c r="F71" s="13" t="str">
        <f t="shared" si="0"/>
        <v/>
      </c>
      <c r="G71" s="9">
        <f>ROUND(+'Acute Care'!O168,0)</f>
        <v>0</v>
      </c>
      <c r="H71" s="9">
        <f>ROUND(+'Acute Care'!F168,0)</f>
        <v>0</v>
      </c>
      <c r="I71" s="13" t="str">
        <f t="shared" si="1"/>
        <v/>
      </c>
      <c r="J71" s="13"/>
      <c r="K71" s="21" t="str">
        <f t="shared" si="2"/>
        <v/>
      </c>
    </row>
    <row r="72" spans="2:11" x14ac:dyDescent="0.2">
      <c r="B72">
        <f>+'Acute Care'!A67</f>
        <v>158</v>
      </c>
      <c r="C72" t="str">
        <f>+'Acute Care'!B67</f>
        <v>CASCADE MEDICAL CENTER</v>
      </c>
      <c r="D72" s="9">
        <f>ROUND(+'Acute Care'!O67,0)</f>
        <v>4159</v>
      </c>
      <c r="E72" s="9">
        <f>ROUND(+'Acute Care'!F67,0)</f>
        <v>284</v>
      </c>
      <c r="F72" s="13">
        <f t="shared" si="0"/>
        <v>14.64</v>
      </c>
      <c r="G72" s="9">
        <f>ROUND(+'Acute Care'!O169,0)</f>
        <v>2086</v>
      </c>
      <c r="H72" s="9">
        <f>ROUND(+'Acute Care'!F169,0)</f>
        <v>246</v>
      </c>
      <c r="I72" s="13">
        <f t="shared" si="1"/>
        <v>8.48</v>
      </c>
      <c r="J72" s="13"/>
      <c r="K72" s="21">
        <f t="shared" si="2"/>
        <v>-0.42080000000000001</v>
      </c>
    </row>
    <row r="73" spans="2:11" x14ac:dyDescent="0.2">
      <c r="B73">
        <f>+'Acute Care'!A68</f>
        <v>159</v>
      </c>
      <c r="C73" t="str">
        <f>+'Acute Care'!B68</f>
        <v>PROVIDENCE ST PETER HOSPITAL</v>
      </c>
      <c r="D73" s="9">
        <f>ROUND(+'Acute Care'!O68,0)</f>
        <v>209842</v>
      </c>
      <c r="E73" s="9">
        <f>ROUND(+'Acute Care'!F68,0)</f>
        <v>45542</v>
      </c>
      <c r="F73" s="13">
        <f t="shared" si="0"/>
        <v>4.6100000000000003</v>
      </c>
      <c r="G73" s="9">
        <f>ROUND(+'Acute Care'!O170,0)</f>
        <v>358992</v>
      </c>
      <c r="H73" s="9">
        <f>ROUND(+'Acute Care'!F170,0)</f>
        <v>74273</v>
      </c>
      <c r="I73" s="13">
        <f t="shared" si="1"/>
        <v>4.83</v>
      </c>
      <c r="J73" s="13"/>
      <c r="K73" s="21">
        <f t="shared" si="2"/>
        <v>4.7699999999999999E-2</v>
      </c>
    </row>
    <row r="74" spans="2:11" x14ac:dyDescent="0.2">
      <c r="B74">
        <f>+'Acute Care'!A69</f>
        <v>161</v>
      </c>
      <c r="C74" t="str">
        <f>+'Acute Care'!B69</f>
        <v>KADLEC REGIONAL MEDICAL CENTER</v>
      </c>
      <c r="D74" s="9">
        <f>ROUND(+'Acute Care'!O69,0)</f>
        <v>318325</v>
      </c>
      <c r="E74" s="9">
        <f>ROUND(+'Acute Care'!F69,0)</f>
        <v>43532</v>
      </c>
      <c r="F74" s="13">
        <f t="shared" si="0"/>
        <v>7.31</v>
      </c>
      <c r="G74" s="9">
        <f>ROUND(+'Acute Care'!O171,0)</f>
        <v>1074203</v>
      </c>
      <c r="H74" s="9">
        <f>ROUND(+'Acute Care'!F171,0)</f>
        <v>54766</v>
      </c>
      <c r="I74" s="13">
        <f t="shared" si="1"/>
        <v>19.61</v>
      </c>
      <c r="J74" s="13"/>
      <c r="K74" s="21">
        <f t="shared" si="2"/>
        <v>1.6826000000000001</v>
      </c>
    </row>
    <row r="75" spans="2:11" x14ac:dyDescent="0.2">
      <c r="B75">
        <f>+'Acute Care'!A70</f>
        <v>162</v>
      </c>
      <c r="C75" t="str">
        <f>+'Acute Care'!B70</f>
        <v>PROVIDENCE SACRED HEART MEDICAL CENTER</v>
      </c>
      <c r="D75" s="9">
        <f>ROUND(+'Acute Care'!O70,0)</f>
        <v>145533</v>
      </c>
      <c r="E75" s="9">
        <f>ROUND(+'Acute Care'!F70,0)</f>
        <v>104107</v>
      </c>
      <c r="F75" s="13">
        <f t="shared" ref="F75:F107" si="3">IF(D75=0,"",IF(E75=0,"",ROUND(D75/E75,2)))</f>
        <v>1.4</v>
      </c>
      <c r="G75" s="9">
        <f>ROUND(+'Acute Care'!O172,0)</f>
        <v>149820</v>
      </c>
      <c r="H75" s="9">
        <f>ROUND(+'Acute Care'!F172,0)</f>
        <v>125594</v>
      </c>
      <c r="I75" s="13">
        <f t="shared" ref="I75:I107" si="4">IF(G75=0,"",IF(H75=0,"",ROUND(G75/H75,2)))</f>
        <v>1.19</v>
      </c>
      <c r="J75" s="13"/>
      <c r="K75" s="21">
        <f t="shared" ref="K75:K107" si="5">IF(D75=0,"",IF(E75=0,"",IF(G75=0,"",IF(H75=0,"",ROUND(I75/F75-1,4)))))</f>
        <v>-0.15</v>
      </c>
    </row>
    <row r="76" spans="2:11" x14ac:dyDescent="0.2">
      <c r="B76">
        <f>+'Acute Care'!A71</f>
        <v>164</v>
      </c>
      <c r="C76" t="str">
        <f>+'Acute Care'!B71</f>
        <v>EVERGREENHEALTH MEDICAL CENTER</v>
      </c>
      <c r="D76" s="9">
        <f>ROUND(+'Acute Care'!O71,0)</f>
        <v>23079</v>
      </c>
      <c r="E76" s="9">
        <f>ROUND(+'Acute Care'!F71,0)</f>
        <v>29587</v>
      </c>
      <c r="F76" s="13">
        <f t="shared" si="3"/>
        <v>0.78</v>
      </c>
      <c r="G76" s="9">
        <f>ROUND(+'Acute Care'!O173,0)</f>
        <v>30514</v>
      </c>
      <c r="H76" s="9">
        <f>ROUND(+'Acute Care'!F173,0)</f>
        <v>30753</v>
      </c>
      <c r="I76" s="13">
        <f t="shared" si="4"/>
        <v>0.99</v>
      </c>
      <c r="J76" s="13"/>
      <c r="K76" s="21">
        <f t="shared" si="5"/>
        <v>0.26919999999999999</v>
      </c>
    </row>
    <row r="77" spans="2:11" x14ac:dyDescent="0.2">
      <c r="B77">
        <f>+'Acute Care'!A72</f>
        <v>165</v>
      </c>
      <c r="C77" t="str">
        <f>+'Acute Care'!B72</f>
        <v>LAKE CHELAN COMMUNITY HOSPITAL</v>
      </c>
      <c r="D77" s="9">
        <f>ROUND(+'Acute Care'!O72,0)</f>
        <v>39724</v>
      </c>
      <c r="E77" s="9">
        <f>ROUND(+'Acute Care'!F72,0)</f>
        <v>752</v>
      </c>
      <c r="F77" s="13">
        <f t="shared" si="3"/>
        <v>52.82</v>
      </c>
      <c r="G77" s="9">
        <f>ROUND(+'Acute Care'!O174,0)</f>
        <v>29763</v>
      </c>
      <c r="H77" s="9">
        <f>ROUND(+'Acute Care'!F174,0)</f>
        <v>700</v>
      </c>
      <c r="I77" s="13">
        <f t="shared" si="4"/>
        <v>42.52</v>
      </c>
      <c r="J77" s="13"/>
      <c r="K77" s="21">
        <f t="shared" si="5"/>
        <v>-0.19500000000000001</v>
      </c>
    </row>
    <row r="78" spans="2:11" x14ac:dyDescent="0.2">
      <c r="B78">
        <f>+'Acute Care'!A73</f>
        <v>167</v>
      </c>
      <c r="C78" t="str">
        <f>+'Acute Care'!B73</f>
        <v>FERRY COUNTY MEMORIAL HOSPITAL</v>
      </c>
      <c r="D78" s="9">
        <f>ROUND(+'Acute Care'!O73,0)</f>
        <v>0</v>
      </c>
      <c r="E78" s="9">
        <f>ROUND(+'Acute Care'!F73,0)</f>
        <v>0</v>
      </c>
      <c r="F78" s="13" t="str">
        <f t="shared" si="3"/>
        <v/>
      </c>
      <c r="G78" s="9">
        <f>ROUND(+'Acute Care'!O175,0)</f>
        <v>0</v>
      </c>
      <c r="H78" s="9">
        <f>ROUND(+'Acute Care'!F175,0)</f>
        <v>0</v>
      </c>
      <c r="I78" s="13" t="str">
        <f t="shared" si="4"/>
        <v/>
      </c>
      <c r="J78" s="13"/>
      <c r="K78" s="21" t="str">
        <f t="shared" si="5"/>
        <v/>
      </c>
    </row>
    <row r="79" spans="2:11" x14ac:dyDescent="0.2">
      <c r="B79">
        <f>+'Acute Care'!A74</f>
        <v>168</v>
      </c>
      <c r="C79" t="str">
        <f>+'Acute Care'!B74</f>
        <v>CENTRAL WASHINGTON HOSPITAL</v>
      </c>
      <c r="D79" s="9">
        <f>ROUND(+'Acute Care'!O74,0)</f>
        <v>42262</v>
      </c>
      <c r="E79" s="9">
        <f>ROUND(+'Acute Care'!F74,0)</f>
        <v>26485</v>
      </c>
      <c r="F79" s="13">
        <f t="shared" si="3"/>
        <v>1.6</v>
      </c>
      <c r="G79" s="9">
        <f>ROUND(+'Acute Care'!O176,0)</f>
        <v>23985</v>
      </c>
      <c r="H79" s="9">
        <f>ROUND(+'Acute Care'!F176,0)</f>
        <v>29319</v>
      </c>
      <c r="I79" s="13">
        <f t="shared" si="4"/>
        <v>0.82</v>
      </c>
      <c r="J79" s="13"/>
      <c r="K79" s="21">
        <f t="shared" si="5"/>
        <v>-0.48749999999999999</v>
      </c>
    </row>
    <row r="80" spans="2:11" x14ac:dyDescent="0.2">
      <c r="B80">
        <f>+'Acute Care'!A75</f>
        <v>170</v>
      </c>
      <c r="C80" t="str">
        <f>+'Acute Care'!B75</f>
        <v>PEACEHEALTH SOUTHWEST MEDICAL CENTER</v>
      </c>
      <c r="D80" s="9">
        <f>ROUND(+'Acute Care'!O75,0)</f>
        <v>7590</v>
      </c>
      <c r="E80" s="9">
        <f>ROUND(+'Acute Care'!F75,0)</f>
        <v>52465</v>
      </c>
      <c r="F80" s="13">
        <f t="shared" si="3"/>
        <v>0.14000000000000001</v>
      </c>
      <c r="G80" s="9">
        <f>ROUND(+'Acute Care'!O177,0)</f>
        <v>72459</v>
      </c>
      <c r="H80" s="9">
        <f>ROUND(+'Acute Care'!F177,0)</f>
        <v>56021</v>
      </c>
      <c r="I80" s="13">
        <f t="shared" si="4"/>
        <v>1.29</v>
      </c>
      <c r="J80" s="13"/>
      <c r="K80" s="21">
        <f t="shared" si="5"/>
        <v>8.2142999999999997</v>
      </c>
    </row>
    <row r="81" spans="2:11" x14ac:dyDescent="0.2">
      <c r="B81">
        <f>+'Acute Care'!A76</f>
        <v>172</v>
      </c>
      <c r="C81" t="str">
        <f>+'Acute Care'!B76</f>
        <v>PULLMAN REGIONAL HOSPITAL</v>
      </c>
      <c r="D81" s="9">
        <f>ROUND(+'Acute Care'!O76,0)</f>
        <v>22334</v>
      </c>
      <c r="E81" s="9">
        <f>ROUND(+'Acute Care'!F76,0)</f>
        <v>3336</v>
      </c>
      <c r="F81" s="13">
        <f t="shared" si="3"/>
        <v>6.69</v>
      </c>
      <c r="G81" s="9">
        <f>ROUND(+'Acute Care'!O178,0)</f>
        <v>29287</v>
      </c>
      <c r="H81" s="9">
        <f>ROUND(+'Acute Care'!F178,0)</f>
        <v>3102</v>
      </c>
      <c r="I81" s="13">
        <f t="shared" si="4"/>
        <v>9.44</v>
      </c>
      <c r="J81" s="13"/>
      <c r="K81" s="21">
        <f t="shared" si="5"/>
        <v>0.41110000000000002</v>
      </c>
    </row>
    <row r="82" spans="2:11" x14ac:dyDescent="0.2">
      <c r="B82">
        <f>+'Acute Care'!A77</f>
        <v>173</v>
      </c>
      <c r="C82" t="str">
        <f>+'Acute Care'!B77</f>
        <v>MORTON GENERAL HOSPITAL</v>
      </c>
      <c r="D82" s="9">
        <f>ROUND(+'Acute Care'!O77,0)</f>
        <v>0</v>
      </c>
      <c r="E82" s="9">
        <f>ROUND(+'Acute Care'!F77,0)</f>
        <v>743</v>
      </c>
      <c r="F82" s="13" t="str">
        <f t="shared" si="3"/>
        <v/>
      </c>
      <c r="G82" s="9">
        <f>ROUND(+'Acute Care'!O179,0)</f>
        <v>0</v>
      </c>
      <c r="H82" s="9">
        <f>ROUND(+'Acute Care'!F179,0)</f>
        <v>781</v>
      </c>
      <c r="I82" s="13" t="str">
        <f t="shared" si="4"/>
        <v/>
      </c>
      <c r="J82" s="13"/>
      <c r="K82" s="21" t="str">
        <f t="shared" si="5"/>
        <v/>
      </c>
    </row>
    <row r="83" spans="2:11" x14ac:dyDescent="0.2">
      <c r="B83">
        <f>+'Acute Care'!A78</f>
        <v>175</v>
      </c>
      <c r="C83" t="str">
        <f>+'Acute Care'!B78</f>
        <v>MARY BRIDGE CHILDRENS HEALTH CENTER</v>
      </c>
      <c r="D83" s="9">
        <f>ROUND(+'Acute Care'!O78,0)</f>
        <v>563</v>
      </c>
      <c r="E83" s="9">
        <f>ROUND(+'Acute Care'!F78,0)</f>
        <v>9379</v>
      </c>
      <c r="F83" s="13">
        <f t="shared" si="3"/>
        <v>0.06</v>
      </c>
      <c r="G83" s="9">
        <f>ROUND(+'Acute Care'!O180,0)</f>
        <v>2684</v>
      </c>
      <c r="H83" s="9">
        <f>ROUND(+'Acute Care'!F180,0)</f>
        <v>11820</v>
      </c>
      <c r="I83" s="13">
        <f t="shared" si="4"/>
        <v>0.23</v>
      </c>
      <c r="J83" s="13"/>
      <c r="K83" s="21">
        <f t="shared" si="5"/>
        <v>2.8332999999999999</v>
      </c>
    </row>
    <row r="84" spans="2:11" x14ac:dyDescent="0.2">
      <c r="B84">
        <f>+'Acute Care'!A79</f>
        <v>176</v>
      </c>
      <c r="C84" t="str">
        <f>+'Acute Care'!B79</f>
        <v>TACOMA GENERAL/ALLENMORE HOSPITAL</v>
      </c>
      <c r="D84" s="9">
        <f>ROUND(+'Acute Care'!O79,0)</f>
        <v>17920</v>
      </c>
      <c r="E84" s="9">
        <f>ROUND(+'Acute Care'!F79,0)</f>
        <v>26017</v>
      </c>
      <c r="F84" s="13">
        <f t="shared" si="3"/>
        <v>0.69</v>
      </c>
      <c r="G84" s="9">
        <f>ROUND(+'Acute Care'!O181,0)</f>
        <v>15890</v>
      </c>
      <c r="H84" s="9">
        <f>ROUND(+'Acute Care'!F181,0)</f>
        <v>24474</v>
      </c>
      <c r="I84" s="13">
        <f t="shared" si="4"/>
        <v>0.65</v>
      </c>
      <c r="J84" s="13"/>
      <c r="K84" s="21">
        <f t="shared" si="5"/>
        <v>-5.8000000000000003E-2</v>
      </c>
    </row>
    <row r="85" spans="2:11" x14ac:dyDescent="0.2">
      <c r="B85">
        <f>+'Acute Care'!A80</f>
        <v>180</v>
      </c>
      <c r="C85" t="str">
        <f>+'Acute Care'!B80</f>
        <v>MULTICARE VALLEY HOSPITAL</v>
      </c>
      <c r="D85" s="9">
        <f>ROUND(+'Acute Care'!O80,0)</f>
        <v>18817</v>
      </c>
      <c r="E85" s="9">
        <f>ROUND(+'Acute Care'!F80,0)</f>
        <v>13856</v>
      </c>
      <c r="F85" s="13">
        <f t="shared" si="3"/>
        <v>1.36</v>
      </c>
      <c r="G85" s="9">
        <f>ROUND(+'Acute Care'!O182,0)</f>
        <v>21414</v>
      </c>
      <c r="H85" s="9">
        <f>ROUND(+'Acute Care'!F182,0)</f>
        <v>15766</v>
      </c>
      <c r="I85" s="13">
        <f t="shared" si="4"/>
        <v>1.36</v>
      </c>
      <c r="J85" s="13"/>
      <c r="K85" s="21">
        <f t="shared" si="5"/>
        <v>0</v>
      </c>
    </row>
    <row r="86" spans="2:11" x14ac:dyDescent="0.2">
      <c r="B86">
        <f>+'Acute Care'!A81</f>
        <v>183</v>
      </c>
      <c r="C86" t="str">
        <f>+'Acute Care'!B81</f>
        <v>MULTICARE AUBURN MEDICAL CENTER</v>
      </c>
      <c r="D86" s="9">
        <f>ROUND(+'Acute Care'!O81,0)</f>
        <v>5926</v>
      </c>
      <c r="E86" s="9">
        <f>ROUND(+'Acute Care'!F81,0)</f>
        <v>10687</v>
      </c>
      <c r="F86" s="13">
        <f t="shared" si="3"/>
        <v>0.55000000000000004</v>
      </c>
      <c r="G86" s="9">
        <f>ROUND(+'Acute Care'!O183,0)</f>
        <v>474</v>
      </c>
      <c r="H86" s="9">
        <f>ROUND(+'Acute Care'!F183,0)</f>
        <v>8087</v>
      </c>
      <c r="I86" s="13">
        <f t="shared" si="4"/>
        <v>0.06</v>
      </c>
      <c r="J86" s="13"/>
      <c r="K86" s="21">
        <f t="shared" si="5"/>
        <v>-0.89090000000000003</v>
      </c>
    </row>
    <row r="87" spans="2:11" x14ac:dyDescent="0.2">
      <c r="B87">
        <f>+'Acute Care'!A82</f>
        <v>186</v>
      </c>
      <c r="C87" t="str">
        <f>+'Acute Care'!B82</f>
        <v>SUMMIT PACIFIC MEDICAL CENTER</v>
      </c>
      <c r="D87" s="9">
        <f>ROUND(+'Acute Care'!O82,0)</f>
        <v>3709</v>
      </c>
      <c r="E87" s="9">
        <f>ROUND(+'Acute Care'!F82,0)</f>
        <v>474</v>
      </c>
      <c r="F87" s="13">
        <f t="shared" si="3"/>
        <v>7.82</v>
      </c>
      <c r="G87" s="9">
        <f>ROUND(+'Acute Care'!O184,0)</f>
        <v>192</v>
      </c>
      <c r="H87" s="9">
        <f>ROUND(+'Acute Care'!F184,0)</f>
        <v>712</v>
      </c>
      <c r="I87" s="13">
        <f t="shared" si="4"/>
        <v>0.27</v>
      </c>
      <c r="J87" s="13"/>
      <c r="K87" s="21">
        <f t="shared" si="5"/>
        <v>-0.96550000000000002</v>
      </c>
    </row>
    <row r="88" spans="2:11" x14ac:dyDescent="0.2">
      <c r="B88">
        <f>+'Acute Care'!A83</f>
        <v>191</v>
      </c>
      <c r="C88" t="str">
        <f>+'Acute Care'!B83</f>
        <v>PROVIDENCE CENTRALIA HOSPITAL</v>
      </c>
      <c r="D88" s="9">
        <f>ROUND(+'Acute Care'!O83,0)</f>
        <v>134563</v>
      </c>
      <c r="E88" s="9">
        <f>ROUND(+'Acute Care'!F83,0)</f>
        <v>14616</v>
      </c>
      <c r="F88" s="13">
        <f t="shared" si="3"/>
        <v>9.2100000000000009</v>
      </c>
      <c r="G88" s="9">
        <f>ROUND(+'Acute Care'!O185,0)</f>
        <v>181792</v>
      </c>
      <c r="H88" s="9">
        <f>ROUND(+'Acute Care'!F185,0)</f>
        <v>16914</v>
      </c>
      <c r="I88" s="13">
        <f t="shared" si="4"/>
        <v>10.75</v>
      </c>
      <c r="J88" s="13"/>
      <c r="K88" s="21">
        <f t="shared" si="5"/>
        <v>0.16719999999999999</v>
      </c>
    </row>
    <row r="89" spans="2:11" x14ac:dyDescent="0.2">
      <c r="B89">
        <f>+'Acute Care'!A84</f>
        <v>193</v>
      </c>
      <c r="C89" t="str">
        <f>+'Acute Care'!B84</f>
        <v>PROVIDENCE MOUNT CARMEL HOSPITAL</v>
      </c>
      <c r="D89" s="9">
        <f>ROUND(+'Acute Care'!O84,0)</f>
        <v>5938</v>
      </c>
      <c r="E89" s="9">
        <f>ROUND(+'Acute Care'!F84,0)</f>
        <v>3059</v>
      </c>
      <c r="F89" s="13">
        <f t="shared" si="3"/>
        <v>1.94</v>
      </c>
      <c r="G89" s="9">
        <f>ROUND(+'Acute Care'!O186,0)</f>
        <v>13727</v>
      </c>
      <c r="H89" s="9">
        <f>ROUND(+'Acute Care'!F186,0)</f>
        <v>5289</v>
      </c>
      <c r="I89" s="13">
        <f t="shared" si="4"/>
        <v>2.6</v>
      </c>
      <c r="J89" s="13"/>
      <c r="K89" s="21">
        <f t="shared" si="5"/>
        <v>0.3402</v>
      </c>
    </row>
    <row r="90" spans="2:11" x14ac:dyDescent="0.2">
      <c r="B90">
        <f>+'Acute Care'!A85</f>
        <v>194</v>
      </c>
      <c r="C90" t="str">
        <f>+'Acute Care'!B85</f>
        <v>PROVIDENCE ST JOSEPHS HOSPITAL</v>
      </c>
      <c r="D90" s="9">
        <f>ROUND(+'Acute Care'!O85,0)</f>
        <v>5722</v>
      </c>
      <c r="E90" s="9">
        <f>ROUND(+'Acute Care'!F85,0)</f>
        <v>1264</v>
      </c>
      <c r="F90" s="13">
        <f t="shared" si="3"/>
        <v>4.53</v>
      </c>
      <c r="G90" s="9">
        <f>ROUND(+'Acute Care'!O187,0)</f>
        <v>3648</v>
      </c>
      <c r="H90" s="9">
        <f>ROUND(+'Acute Care'!F187,0)</f>
        <v>2977</v>
      </c>
      <c r="I90" s="13">
        <f t="shared" si="4"/>
        <v>1.23</v>
      </c>
      <c r="J90" s="13"/>
      <c r="K90" s="21">
        <f t="shared" si="5"/>
        <v>-0.72850000000000004</v>
      </c>
    </row>
    <row r="91" spans="2:11" x14ac:dyDescent="0.2">
      <c r="B91">
        <f>+'Acute Care'!A86</f>
        <v>195</v>
      </c>
      <c r="C91" t="str">
        <f>+'Acute Care'!B86</f>
        <v>SNOQUALMIE VALLEY HOSPITAL</v>
      </c>
      <c r="D91" s="9">
        <f>ROUND(+'Acute Care'!O86,0)</f>
        <v>26590</v>
      </c>
      <c r="E91" s="9">
        <f>ROUND(+'Acute Care'!F86,0)</f>
        <v>190</v>
      </c>
      <c r="F91" s="13">
        <f t="shared" si="3"/>
        <v>139.94999999999999</v>
      </c>
      <c r="G91" s="9">
        <f>ROUND(+'Acute Care'!O188,0)</f>
        <v>711</v>
      </c>
      <c r="H91" s="9">
        <f>ROUND(+'Acute Care'!F188,0)</f>
        <v>211</v>
      </c>
      <c r="I91" s="13">
        <f t="shared" si="4"/>
        <v>3.37</v>
      </c>
      <c r="J91" s="13"/>
      <c r="K91" s="21">
        <f t="shared" si="5"/>
        <v>-0.97589999999999999</v>
      </c>
    </row>
    <row r="92" spans="2:11" x14ac:dyDescent="0.2">
      <c r="B92">
        <f>+'Acute Care'!A87</f>
        <v>197</v>
      </c>
      <c r="C92" t="str">
        <f>+'Acute Care'!B87</f>
        <v>CAPITAL MEDICAL CENTER</v>
      </c>
      <c r="D92" s="9">
        <f>ROUND(+'Acute Care'!O87,0)</f>
        <v>65668</v>
      </c>
      <c r="E92" s="9">
        <f>ROUND(+'Acute Care'!F87,0)</f>
        <v>7589</v>
      </c>
      <c r="F92" s="13">
        <f t="shared" si="3"/>
        <v>8.65</v>
      </c>
      <c r="G92" s="9">
        <f>ROUND(+'Acute Care'!O189,0)</f>
        <v>32909</v>
      </c>
      <c r="H92" s="9">
        <f>ROUND(+'Acute Care'!F189,0)</f>
        <v>6908</v>
      </c>
      <c r="I92" s="13">
        <f t="shared" si="4"/>
        <v>4.76</v>
      </c>
      <c r="J92" s="13"/>
      <c r="K92" s="21">
        <f t="shared" si="5"/>
        <v>-0.44969999999999999</v>
      </c>
    </row>
    <row r="93" spans="2:11" x14ac:dyDescent="0.2">
      <c r="B93">
        <f>+'Acute Care'!A88</f>
        <v>198</v>
      </c>
      <c r="C93" t="str">
        <f>+'Acute Care'!B88</f>
        <v>ASTRIA SUNNYSIDE HOSPITAL</v>
      </c>
      <c r="D93" s="9">
        <f>ROUND(+'Acute Care'!O88,0)</f>
        <v>52495</v>
      </c>
      <c r="E93" s="9">
        <f>ROUND(+'Acute Care'!F88,0)</f>
        <v>4779</v>
      </c>
      <c r="F93" s="13">
        <f t="shared" si="3"/>
        <v>10.98</v>
      </c>
      <c r="G93" s="9">
        <f>ROUND(+'Acute Care'!O190,0)</f>
        <v>68455</v>
      </c>
      <c r="H93" s="9">
        <f>ROUND(+'Acute Care'!F190,0)</f>
        <v>4911</v>
      </c>
      <c r="I93" s="13">
        <f t="shared" si="4"/>
        <v>13.94</v>
      </c>
      <c r="J93" s="13"/>
      <c r="K93" s="21">
        <f t="shared" si="5"/>
        <v>0.26960000000000001</v>
      </c>
    </row>
    <row r="94" spans="2:11" x14ac:dyDescent="0.2">
      <c r="B94">
        <f>+'Acute Care'!A89</f>
        <v>199</v>
      </c>
      <c r="C94" t="str">
        <f>+'Acute Care'!B89</f>
        <v>ASTRIA TOPPENISH HOSPITAL</v>
      </c>
      <c r="D94" s="9">
        <f>ROUND(+'Acute Care'!O89,0)</f>
        <v>9499</v>
      </c>
      <c r="E94" s="9">
        <f>ROUND(+'Acute Care'!F89,0)</f>
        <v>2460</v>
      </c>
      <c r="F94" s="13">
        <f t="shared" si="3"/>
        <v>3.86</v>
      </c>
      <c r="G94" s="9">
        <f>ROUND(+'Acute Care'!O191,0)</f>
        <v>4491</v>
      </c>
      <c r="H94" s="9">
        <f>ROUND(+'Acute Care'!F191,0)</f>
        <v>1880</v>
      </c>
      <c r="I94" s="13">
        <f t="shared" si="4"/>
        <v>2.39</v>
      </c>
      <c r="J94" s="13"/>
      <c r="K94" s="21">
        <f t="shared" si="5"/>
        <v>-0.38080000000000003</v>
      </c>
    </row>
    <row r="95" spans="2:11" x14ac:dyDescent="0.2">
      <c r="B95">
        <f>+'Acute Care'!A90</f>
        <v>201</v>
      </c>
      <c r="C95" t="str">
        <f>+'Acute Care'!B90</f>
        <v>ST FRANCIS COMMUNITY HOSPITAL</v>
      </c>
      <c r="D95" s="9">
        <f>ROUND(+'Acute Care'!O90,0)</f>
        <v>112586</v>
      </c>
      <c r="E95" s="9">
        <f>ROUND(+'Acute Care'!F90,0)</f>
        <v>28344</v>
      </c>
      <c r="F95" s="13">
        <f t="shared" si="3"/>
        <v>3.97</v>
      </c>
      <c r="G95" s="9">
        <f>ROUND(+'Acute Care'!O192,0)</f>
        <v>15007</v>
      </c>
      <c r="H95" s="9">
        <f>ROUND(+'Acute Care'!F192,0)</f>
        <v>29097</v>
      </c>
      <c r="I95" s="13">
        <f t="shared" si="4"/>
        <v>0.52</v>
      </c>
      <c r="J95" s="13"/>
      <c r="K95" s="21">
        <f t="shared" si="5"/>
        <v>-0.86899999999999999</v>
      </c>
    </row>
    <row r="96" spans="2:11" x14ac:dyDescent="0.2">
      <c r="B96">
        <f>+'Acute Care'!A91</f>
        <v>202</v>
      </c>
      <c r="C96" t="str">
        <f>+'Acute Care'!B91</f>
        <v>REGIONAL HOSPITAL</v>
      </c>
      <c r="D96" s="9">
        <f>ROUND(+'Acute Care'!O91,0)</f>
        <v>40080</v>
      </c>
      <c r="E96" s="9">
        <f>ROUND(+'Acute Care'!F91,0)</f>
        <v>7120</v>
      </c>
      <c r="F96" s="13">
        <f t="shared" si="3"/>
        <v>5.63</v>
      </c>
      <c r="G96" s="9">
        <f>ROUND(+'Acute Care'!O193,0)</f>
        <v>95882</v>
      </c>
      <c r="H96" s="9">
        <f>ROUND(+'Acute Care'!F193,0)</f>
        <v>7217</v>
      </c>
      <c r="I96" s="13">
        <f t="shared" si="4"/>
        <v>13.29</v>
      </c>
      <c r="J96" s="13"/>
      <c r="K96" s="21">
        <f t="shared" si="5"/>
        <v>1.3606</v>
      </c>
    </row>
    <row r="97" spans="2:11" x14ac:dyDescent="0.2">
      <c r="B97">
        <f>+'Acute Care'!A92</f>
        <v>204</v>
      </c>
      <c r="C97" t="str">
        <f>+'Acute Care'!B92</f>
        <v>SEATTLE CANCER CARE ALLIANCE</v>
      </c>
      <c r="D97" s="9">
        <f>ROUND(+'Acute Care'!O92,0)</f>
        <v>0</v>
      </c>
      <c r="E97" s="9">
        <f>ROUND(+'Acute Care'!F92,0)</f>
        <v>0</v>
      </c>
      <c r="F97" s="13" t="str">
        <f t="shared" si="3"/>
        <v/>
      </c>
      <c r="G97" s="9">
        <f>ROUND(+'Acute Care'!O194,0)</f>
        <v>0</v>
      </c>
      <c r="H97" s="9">
        <f>ROUND(+'Acute Care'!F194,0)</f>
        <v>0</v>
      </c>
      <c r="I97" s="13" t="str">
        <f t="shared" si="4"/>
        <v/>
      </c>
      <c r="J97" s="13"/>
      <c r="K97" s="21" t="str">
        <f t="shared" si="5"/>
        <v/>
      </c>
    </row>
    <row r="98" spans="2:11" x14ac:dyDescent="0.2">
      <c r="B98">
        <f>+'Acute Care'!A93</f>
        <v>205</v>
      </c>
      <c r="C98" t="str">
        <f>+'Acute Care'!B93</f>
        <v>WENATCHEE VALLEY HOSPITAL</v>
      </c>
      <c r="D98" s="9">
        <f>ROUND(+'Acute Care'!O93,0)</f>
        <v>14139</v>
      </c>
      <c r="E98" s="9">
        <f>ROUND(+'Acute Care'!F93,0)</f>
        <v>559</v>
      </c>
      <c r="F98" s="13">
        <f t="shared" si="3"/>
        <v>25.29</v>
      </c>
      <c r="G98" s="9">
        <f>ROUND(+'Acute Care'!O195,0)</f>
        <v>8528</v>
      </c>
      <c r="H98" s="9">
        <f>ROUND(+'Acute Care'!F195,0)</f>
        <v>497</v>
      </c>
      <c r="I98" s="13">
        <f t="shared" si="4"/>
        <v>17.16</v>
      </c>
      <c r="J98" s="13"/>
      <c r="K98" s="21">
        <f t="shared" si="5"/>
        <v>-0.32150000000000001</v>
      </c>
    </row>
    <row r="99" spans="2:11" x14ac:dyDescent="0.2">
      <c r="B99">
        <f>+'Acute Care'!A94</f>
        <v>206</v>
      </c>
      <c r="C99" t="str">
        <f>+'Acute Care'!B94</f>
        <v>PEACEHEALTH UNITED GENERAL MEDICAL CENTER</v>
      </c>
      <c r="D99" s="9">
        <f>ROUND(+'Acute Care'!O94,0)</f>
        <v>1743</v>
      </c>
      <c r="E99" s="9">
        <f>ROUND(+'Acute Care'!F94,0)</f>
        <v>2240</v>
      </c>
      <c r="F99" s="13">
        <f t="shared" si="3"/>
        <v>0.78</v>
      </c>
      <c r="G99" s="9">
        <f>ROUND(+'Acute Care'!O196,0)</f>
        <v>1843</v>
      </c>
      <c r="H99" s="9">
        <f>ROUND(+'Acute Care'!F196,0)</f>
        <v>2110</v>
      </c>
      <c r="I99" s="13">
        <f t="shared" si="4"/>
        <v>0.87</v>
      </c>
      <c r="J99" s="13"/>
      <c r="K99" s="21">
        <f t="shared" si="5"/>
        <v>0.1154</v>
      </c>
    </row>
    <row r="100" spans="2:11" x14ac:dyDescent="0.2">
      <c r="B100">
        <f>+'Acute Care'!A95</f>
        <v>207</v>
      </c>
      <c r="C100" t="str">
        <f>+'Acute Care'!B95</f>
        <v>SKAGIT REGIONAL HEALTH</v>
      </c>
      <c r="D100" s="9">
        <f>ROUND(+'Acute Care'!O95,0)</f>
        <v>0</v>
      </c>
      <c r="E100" s="9">
        <f>ROUND(+'Acute Care'!F95,0)</f>
        <v>20137</v>
      </c>
      <c r="F100" s="13" t="str">
        <f t="shared" si="3"/>
        <v/>
      </c>
      <c r="G100" s="9">
        <f>ROUND(+'Acute Care'!O197,0)</f>
        <v>3765</v>
      </c>
      <c r="H100" s="9">
        <f>ROUND(+'Acute Care'!F197,0)</f>
        <v>22866</v>
      </c>
      <c r="I100" s="13">
        <f t="shared" si="4"/>
        <v>0.16</v>
      </c>
      <c r="J100" s="13"/>
      <c r="K100" s="21" t="str">
        <f t="shared" si="5"/>
        <v/>
      </c>
    </row>
    <row r="101" spans="2:11" x14ac:dyDescent="0.2">
      <c r="B101">
        <f>+'Acute Care'!A96</f>
        <v>208</v>
      </c>
      <c r="C101" t="str">
        <f>+'Acute Care'!B96</f>
        <v>LEGACY SALMON CREEK HOSPITAL</v>
      </c>
      <c r="D101" s="9">
        <f>ROUND(+'Acute Care'!O96,0)</f>
        <v>189496</v>
      </c>
      <c r="E101" s="9">
        <f>ROUND(+'Acute Care'!F96,0)</f>
        <v>20567</v>
      </c>
      <c r="F101" s="13">
        <f t="shared" si="3"/>
        <v>9.2100000000000009</v>
      </c>
      <c r="G101" s="9">
        <f>ROUND(+'Acute Care'!O198,0)</f>
        <v>239207</v>
      </c>
      <c r="H101" s="9">
        <f>ROUND(+'Acute Care'!F198,0)</f>
        <v>19225</v>
      </c>
      <c r="I101" s="13">
        <f t="shared" si="4"/>
        <v>12.44</v>
      </c>
      <c r="J101" s="13"/>
      <c r="K101" s="21">
        <f t="shared" si="5"/>
        <v>0.35070000000000001</v>
      </c>
    </row>
    <row r="102" spans="2:11" x14ac:dyDescent="0.2">
      <c r="B102">
        <f>+'Acute Care'!A97</f>
        <v>209</v>
      </c>
      <c r="C102" t="str">
        <f>+'Acute Care'!B97</f>
        <v>ST ANTHONY HOSPITAL</v>
      </c>
      <c r="D102" s="9">
        <f>ROUND(+'Acute Care'!O97,0)</f>
        <v>20102</v>
      </c>
      <c r="E102" s="9">
        <f>ROUND(+'Acute Care'!F97,0)</f>
        <v>17662</v>
      </c>
      <c r="F102" s="13">
        <f t="shared" si="3"/>
        <v>1.1399999999999999</v>
      </c>
      <c r="G102" s="9">
        <f>ROUND(+'Acute Care'!O199,0)</f>
        <v>46204</v>
      </c>
      <c r="H102" s="9">
        <f>ROUND(+'Acute Care'!F199,0)</f>
        <v>18002</v>
      </c>
      <c r="I102" s="13">
        <f t="shared" si="4"/>
        <v>2.57</v>
      </c>
      <c r="J102" s="13"/>
      <c r="K102" s="21">
        <f t="shared" si="5"/>
        <v>1.2544</v>
      </c>
    </row>
    <row r="103" spans="2:11" x14ac:dyDescent="0.2">
      <c r="B103">
        <f>+'Acute Care'!A98</f>
        <v>210</v>
      </c>
      <c r="C103" t="str">
        <f>+'Acute Care'!B98</f>
        <v>SWEDISH MEDICAL CENTER - ISSAQUAH CAMPUS</v>
      </c>
      <c r="D103" s="9">
        <f>ROUND(+'Acute Care'!O98,0)</f>
        <v>58919</v>
      </c>
      <c r="E103" s="9">
        <f>ROUND(+'Acute Care'!F98,0)</f>
        <v>9333</v>
      </c>
      <c r="F103" s="13">
        <f t="shared" si="3"/>
        <v>6.31</v>
      </c>
      <c r="G103" s="9">
        <f>ROUND(+'Acute Care'!O200,0)</f>
        <v>131142</v>
      </c>
      <c r="H103" s="9">
        <f>ROUND(+'Acute Care'!F200,0)</f>
        <v>16603</v>
      </c>
      <c r="I103" s="13">
        <f t="shared" si="4"/>
        <v>7.9</v>
      </c>
      <c r="J103" s="13"/>
      <c r="K103" s="21">
        <f t="shared" si="5"/>
        <v>0.252</v>
      </c>
    </row>
    <row r="104" spans="2:11" x14ac:dyDescent="0.2">
      <c r="B104">
        <f>+'Acute Care'!A99</f>
        <v>211</v>
      </c>
      <c r="C104" t="str">
        <f>+'Acute Care'!B99</f>
        <v>PEACEHEALTH PEACE ISLAND MEDICAL CENTER</v>
      </c>
      <c r="D104" s="9">
        <f>ROUND(+'Acute Care'!O99,0)</f>
        <v>51783</v>
      </c>
      <c r="E104" s="9">
        <f>ROUND(+'Acute Care'!F99,0)</f>
        <v>207</v>
      </c>
      <c r="F104" s="13">
        <f t="shared" si="3"/>
        <v>250.16</v>
      </c>
      <c r="G104" s="9">
        <f>ROUND(+'Acute Care'!O201,0)</f>
        <v>256</v>
      </c>
      <c r="H104" s="9">
        <f>ROUND(+'Acute Care'!F201,0)</f>
        <v>245</v>
      </c>
      <c r="I104" s="13">
        <f t="shared" si="4"/>
        <v>1.04</v>
      </c>
      <c r="J104" s="13"/>
      <c r="K104" s="21">
        <f t="shared" si="5"/>
        <v>-0.99580000000000002</v>
      </c>
    </row>
    <row r="105" spans="2:11" x14ac:dyDescent="0.2">
      <c r="B105">
        <f>+'Acute Care'!A100</f>
        <v>904</v>
      </c>
      <c r="C105" t="str">
        <f>+'Acute Care'!B100</f>
        <v>BHC FAIRFAX HOSPITAL</v>
      </c>
      <c r="D105" s="9">
        <f>ROUND(+'Acute Care'!O100,0)</f>
        <v>0</v>
      </c>
      <c r="E105" s="9">
        <f>ROUND(+'Acute Care'!F100,0)</f>
        <v>0</v>
      </c>
      <c r="F105" s="13" t="str">
        <f t="shared" si="3"/>
        <v/>
      </c>
      <c r="G105" s="9">
        <f>ROUND(+'Acute Care'!O202,0)</f>
        <v>0</v>
      </c>
      <c r="H105" s="9">
        <f>ROUND(+'Acute Care'!F202,0)</f>
        <v>0</v>
      </c>
      <c r="I105" s="13" t="str">
        <f t="shared" si="4"/>
        <v/>
      </c>
      <c r="J105" s="13"/>
      <c r="K105" s="21" t="str">
        <f t="shared" si="5"/>
        <v/>
      </c>
    </row>
    <row r="106" spans="2:11" x14ac:dyDescent="0.2">
      <c r="B106">
        <f>+'Acute Care'!A101</f>
        <v>915</v>
      </c>
      <c r="C106" t="str">
        <f>+'Acute Care'!B101</f>
        <v>LOURDES COUNSELING CENTER</v>
      </c>
      <c r="D106" s="9">
        <f>ROUND(+'Acute Care'!O101,0)</f>
        <v>0</v>
      </c>
      <c r="E106" s="9">
        <f>ROUND(+'Acute Care'!F101,0)</f>
        <v>0</v>
      </c>
      <c r="F106" s="13" t="str">
        <f t="shared" si="3"/>
        <v/>
      </c>
      <c r="G106" s="9">
        <f>ROUND(+'Acute Care'!O203,0)</f>
        <v>0</v>
      </c>
      <c r="H106" s="9">
        <f>ROUND(+'Acute Care'!F203,0)</f>
        <v>0</v>
      </c>
      <c r="I106" s="13" t="str">
        <f t="shared" si="4"/>
        <v/>
      </c>
      <c r="J106" s="13"/>
      <c r="K106" s="21" t="str">
        <f t="shared" si="5"/>
        <v/>
      </c>
    </row>
    <row r="107" spans="2:11" x14ac:dyDescent="0.2">
      <c r="B107">
        <f>+'Acute Care'!A102</f>
        <v>919</v>
      </c>
      <c r="C107" t="str">
        <f>+'Acute Care'!B102</f>
        <v>NAVOS</v>
      </c>
      <c r="D107" s="9">
        <f>ROUND(+'Acute Care'!O102,0)</f>
        <v>0</v>
      </c>
      <c r="E107" s="9">
        <f>ROUND(+'Acute Care'!F102,0)</f>
        <v>0</v>
      </c>
      <c r="F107" s="13" t="str">
        <f t="shared" si="3"/>
        <v/>
      </c>
      <c r="G107" s="9">
        <f>ROUND(+'Acute Care'!O204,0)</f>
        <v>0</v>
      </c>
      <c r="H107" s="9">
        <f>ROUND(+'Acute Care'!F204,0)</f>
        <v>0</v>
      </c>
      <c r="I107" s="13" t="str">
        <f t="shared" si="4"/>
        <v/>
      </c>
      <c r="J107" s="13"/>
      <c r="K107" s="21" t="str">
        <f t="shared" si="5"/>
        <v/>
      </c>
    </row>
    <row r="108" spans="2:11" x14ac:dyDescent="0.2">
      <c r="B108">
        <f>+'Acute Care'!A103</f>
        <v>921</v>
      </c>
      <c r="C108" t="str">
        <f>+'Acute Care'!B103</f>
        <v>CASCADE BEHAVIORAL HOSPITAL</v>
      </c>
      <c r="D108" s="9">
        <f>ROUND(+'Acute Care'!O103,0)</f>
        <v>0</v>
      </c>
      <c r="E108" s="9">
        <f>ROUND(+'Acute Care'!F103,0)</f>
        <v>0</v>
      </c>
      <c r="F108" s="13" t="str">
        <f t="shared" ref="F108" si="6">IF(D108=0,"",IF(E108=0,"",ROUND(D108/E108,2)))</f>
        <v/>
      </c>
      <c r="G108" s="9">
        <f>ROUND(+'Acute Care'!O205,0)</f>
        <v>0</v>
      </c>
      <c r="H108" s="9">
        <f>ROUND(+'Acute Care'!F205,0)</f>
        <v>0</v>
      </c>
      <c r="I108" s="13" t="str">
        <f t="shared" ref="I108" si="7">IF(G108=0,"",IF(H108=0,"",ROUND(G108/H108,2)))</f>
        <v/>
      </c>
      <c r="J108" s="13"/>
      <c r="K108" s="21" t="str">
        <f t="shared" ref="K108" si="8">IF(D108=0,"",IF(E108=0,"",IF(G108=0,"",IF(H108=0,"",ROUND(I108/F108-1,4)))))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26</vt:i4>
      </vt:variant>
    </vt:vector>
  </HeadingPairs>
  <TitlesOfParts>
    <vt:vector size="40" baseType="lpstr">
      <vt:lpstr>TR_PD</vt:lpstr>
      <vt:lpstr>TO_PD</vt:lpstr>
      <vt:lpstr>SW_PD</vt:lpstr>
      <vt:lpstr>EB_PD</vt:lpstr>
      <vt:lpstr>PF_PD</vt:lpstr>
      <vt:lpstr>SE_PD</vt:lpstr>
      <vt:lpstr>PS_PD</vt:lpstr>
      <vt:lpstr>DRL_PD</vt:lpstr>
      <vt:lpstr>ODE_PD</vt:lpstr>
      <vt:lpstr>SW_FTE</vt:lpstr>
      <vt:lpstr>EB_FTE</vt:lpstr>
      <vt:lpstr>PH_PD</vt:lpstr>
      <vt:lpstr>%Occ</vt:lpstr>
      <vt:lpstr>Acute Care</vt:lpstr>
      <vt:lpstr>'%Occ'!Print_Area</vt:lpstr>
      <vt:lpstr>DRL_PD!Print_Area</vt:lpstr>
      <vt:lpstr>EB_FTE!Print_Area</vt:lpstr>
      <vt:lpstr>EB_PD!Print_Area</vt:lpstr>
      <vt:lpstr>ODE_PD!Print_Area</vt:lpstr>
      <vt:lpstr>PF_PD!Print_Area</vt:lpstr>
      <vt:lpstr>PH_PD!Print_Area</vt:lpstr>
      <vt:lpstr>PS_PD!Print_Area</vt:lpstr>
      <vt:lpstr>SE_PD!Print_Area</vt:lpstr>
      <vt:lpstr>SW_FTE!Print_Area</vt:lpstr>
      <vt:lpstr>SW_PD!Print_Area</vt:lpstr>
      <vt:lpstr>TO_PD!Print_Area</vt:lpstr>
      <vt:lpstr>TR_PD!Print_Area</vt:lpstr>
      <vt:lpstr>'%Occ'!Print_Titles</vt:lpstr>
      <vt:lpstr>DRL_PD!Print_Titles</vt:lpstr>
      <vt:lpstr>EB_FTE!Print_Titles</vt:lpstr>
      <vt:lpstr>EB_PD!Print_Titles</vt:lpstr>
      <vt:lpstr>ODE_PD!Print_Titles</vt:lpstr>
      <vt:lpstr>PF_PD!Print_Titles</vt:lpstr>
      <vt:lpstr>PH_PD!Print_Titles</vt:lpstr>
      <vt:lpstr>PS_PD!Print_Titles</vt:lpstr>
      <vt:lpstr>SE_PD!Print_Titles</vt:lpstr>
      <vt:lpstr>SW_FTE!Print_Titles</vt:lpstr>
      <vt:lpstr>SW_PD!Print_Titles</vt:lpstr>
      <vt:lpstr>TO_PD!Print_Titles</vt:lpstr>
      <vt:lpstr>TR_PD!Print_Titles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2016 Acute Care Screen</dc:title>
  <dc:subject>2016 comparative screens - acute care</dc:subject>
  <dc:creator>Washington State Dept of Health - HSQA - Community Health Systems</dc:creator>
  <cp:lastModifiedBy>Huyck, Randall  (DOH)</cp:lastModifiedBy>
  <cp:lastPrinted>2000-11-08T20:06:00Z</cp:lastPrinted>
  <dcterms:created xsi:type="dcterms:W3CDTF">2000-09-29T18:45:20Z</dcterms:created>
  <dcterms:modified xsi:type="dcterms:W3CDTF">2018-06-06T15:14:48Z</dcterms:modified>
</cp:coreProperties>
</file>